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omments3.xml" ContentType="application/vnd.openxmlformats-officedocument.spreadsheetml.comments+xml"/>
  <Override PartName="/xl/drawings/drawing6.xml" ContentType="application/vnd.openxmlformats-officedocument.drawing+xml"/>
  <Override PartName="/xl/comments4.xml" ContentType="application/vnd.openxmlformats-officedocument.spreadsheetml.comments+xml"/>
  <Override PartName="/xl/drawings/drawing7.xml" ContentType="application/vnd.openxmlformats-officedocument.drawing+xml"/>
  <Override PartName="/xl/comments5.xml" ContentType="application/vnd.openxmlformats-officedocument.spreadsheetml.comments+xml"/>
  <Override PartName="/xl/drawings/drawing8.xml" ContentType="application/vnd.openxmlformats-officedocument.drawing+xml"/>
  <Override PartName="/xl/comments6.xml" ContentType="application/vnd.openxmlformats-officedocument.spreadsheetml.comments+xml"/>
  <Override PartName="/xl/drawings/drawing9.xml" ContentType="application/vnd.openxmlformats-officedocument.drawing+xml"/>
  <Override PartName="/xl/comments7.xml" ContentType="application/vnd.openxmlformats-officedocument.spreadsheetml.comments+xml"/>
  <Override PartName="/xl/drawings/drawing10.xml" ContentType="application/vnd.openxmlformats-officedocument.drawing+xml"/>
  <Override PartName="/xl/comments8.xml" ContentType="application/vnd.openxmlformats-officedocument.spreadsheetml.comments+xml"/>
  <Override PartName="/xl/drawings/drawing11.xml" ContentType="application/vnd.openxmlformats-officedocument.drawing+xml"/>
  <Override PartName="/xl/comments9.xml" ContentType="application/vnd.openxmlformats-officedocument.spreadsheetml.comments+xml"/>
  <Override PartName="/xl/drawings/drawing12.xml" ContentType="application/vnd.openxmlformats-officedocument.drawing+xml"/>
  <Override PartName="/xl/comments10.xml" ContentType="application/vnd.openxmlformats-officedocument.spreadsheetml.comments+xml"/>
  <Override PartName="/xl/drawings/drawing13.xml" ContentType="application/vnd.openxmlformats-officedocument.drawing+xml"/>
  <Override PartName="/xl/comments11.xml" ContentType="application/vnd.openxmlformats-officedocument.spreadsheetml.comments+xml"/>
  <Override PartName="/xl/drawings/drawing14.xml" ContentType="application/vnd.openxmlformats-officedocument.drawing+xml"/>
  <Override PartName="/xl/comments12.xml" ContentType="application/vnd.openxmlformats-officedocument.spreadsheetml.comments+xml"/>
  <Override PartName="/xl/drawings/drawing15.xml" ContentType="application/vnd.openxmlformats-officedocument.drawing+xml"/>
  <Override PartName="/xl/comments13.xml" ContentType="application/vnd.openxmlformats-officedocument.spreadsheetml.comments+xml"/>
  <Override PartName="/xl/drawings/drawing16.xml" ContentType="application/vnd.openxmlformats-officedocument.drawing+xml"/>
  <Override PartName="/xl/comments14.xml" ContentType="application/vnd.openxmlformats-officedocument.spreadsheetml.comments+xml"/>
  <Override PartName="/xl/drawings/drawing17.xml" ContentType="application/vnd.openxmlformats-officedocument.drawing+xml"/>
  <Override PartName="/xl/comments15.xml" ContentType="application/vnd.openxmlformats-officedocument.spreadsheetml.comments+xml"/>
  <Override PartName="/xl/drawings/drawing18.xml" ContentType="application/vnd.openxmlformats-officedocument.drawing+xml"/>
  <Override PartName="/xl/comments16.xml" ContentType="application/vnd.openxmlformats-officedocument.spreadsheetml.comments+xml"/>
  <Override PartName="/xl/drawings/drawing19.xml" ContentType="application/vnd.openxmlformats-officedocument.drawing+xml"/>
  <Override PartName="/xl/comments17.xml" ContentType="application/vnd.openxmlformats-officedocument.spreadsheetml.comments+xml"/>
  <Override PartName="/xl/drawings/drawing20.xml" ContentType="application/vnd.openxmlformats-officedocument.drawing+xml"/>
  <Override PartName="/xl/comments18.xml" ContentType="application/vnd.openxmlformats-officedocument.spreadsheetml.comments+xml"/>
  <Override PartName="/xl/drawings/drawing21.xml" ContentType="application/vnd.openxmlformats-officedocument.drawing+xml"/>
  <Override PartName="/xl/comments19.xml" ContentType="application/vnd.openxmlformats-officedocument.spreadsheetml.comments+xml"/>
  <Override PartName="/xl/drawings/drawing22.xml" ContentType="application/vnd.openxmlformats-officedocument.drawing+xml"/>
  <Override PartName="/xl/comments20.xml" ContentType="application/vnd.openxmlformats-officedocument.spreadsheetml.comments+xml"/>
  <Override PartName="/xl/drawings/drawing23.xml" ContentType="application/vnd.openxmlformats-officedocument.drawing+xml"/>
  <Override PartName="/xl/comments21.xml" ContentType="application/vnd.openxmlformats-officedocument.spreadsheetml.comments+xml"/>
  <Override PartName="/xl/drawings/drawing24.xml" ContentType="application/vnd.openxmlformats-officedocument.drawing+xml"/>
  <Override PartName="/xl/comments22.xml" ContentType="application/vnd.openxmlformats-officedocument.spreadsheetml.comments+xml"/>
  <Override PartName="/xl/drawings/drawing25.xml" ContentType="application/vnd.openxmlformats-officedocument.drawing+xml"/>
  <Override PartName="/xl/comments23.xml" ContentType="application/vnd.openxmlformats-officedocument.spreadsheetml.comments+xml"/>
  <Override PartName="/xl/drawings/drawing26.xml" ContentType="application/vnd.openxmlformats-officedocument.drawing+xml"/>
  <Override PartName="/xl/comments24.xml" ContentType="application/vnd.openxmlformats-officedocument.spreadsheetml.comments+xml"/>
  <Override PartName="/xl/drawings/drawing27.xml" ContentType="application/vnd.openxmlformats-officedocument.drawing+xml"/>
  <Override PartName="/xl/comments25.xml" ContentType="application/vnd.openxmlformats-officedocument.spreadsheetml.comments+xml"/>
  <Override PartName="/xl/drawings/drawing28.xml" ContentType="application/vnd.openxmlformats-officedocument.drawing+xml"/>
  <Override PartName="/xl/comments26.xml" ContentType="application/vnd.openxmlformats-officedocument.spreadsheetml.comments+xml"/>
  <Override PartName="/xl/drawings/drawing29.xml" ContentType="application/vnd.openxmlformats-officedocument.drawing+xml"/>
  <Override PartName="/xl/comments27.xml" ContentType="application/vnd.openxmlformats-officedocument.spreadsheetml.comments+xml"/>
  <Override PartName="/xl/drawings/drawing30.xml" ContentType="application/vnd.openxmlformats-officedocument.drawing+xml"/>
  <Override PartName="/xl/comments28.xml" ContentType="application/vnd.openxmlformats-officedocument.spreadsheetml.comments+xml"/>
  <Override PartName="/xl/drawings/drawing31.xml" ContentType="application/vnd.openxmlformats-officedocument.drawing+xml"/>
  <Override PartName="/xl/comments29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9200" windowHeight="10635" tabRatio="911" firstSheet="1" activeTab="2"/>
  </bookViews>
  <sheets>
    <sheet name="CONTROL" sheetId="1" r:id="rId1"/>
    <sheet name="D1" sheetId="2" r:id="rId2"/>
    <sheet name="D2" sheetId="3" r:id="rId3"/>
    <sheet name="D3" sheetId="4" r:id="rId4"/>
    <sheet name="D4" sheetId="5" r:id="rId5"/>
    <sheet name="D5" sheetId="6" r:id="rId6"/>
    <sheet name="D6" sheetId="7" r:id="rId7"/>
    <sheet name="D7" sheetId="8" r:id="rId8"/>
    <sheet name="D8" sheetId="9" r:id="rId9"/>
    <sheet name="D9" sheetId="10" r:id="rId10"/>
    <sheet name="D10" sheetId="11" r:id="rId11"/>
    <sheet name="D11" sheetId="12" r:id="rId12"/>
    <sheet name="D12" sheetId="13" r:id="rId13"/>
    <sheet name="D13" sheetId="14" r:id="rId14"/>
    <sheet name="D14" sheetId="15" r:id="rId15"/>
    <sheet name="D15" sheetId="16" r:id="rId16"/>
    <sheet name="D16" sheetId="17" r:id="rId17"/>
    <sheet name="D17" sheetId="18" r:id="rId18"/>
    <sheet name="D18" sheetId="19" r:id="rId19"/>
    <sheet name="D19" sheetId="20" r:id="rId20"/>
    <sheet name="D20" sheetId="21" r:id="rId21"/>
    <sheet name="D21" sheetId="22" r:id="rId22"/>
    <sheet name="D22" sheetId="23" r:id="rId23"/>
    <sheet name="D23" sheetId="24" r:id="rId24"/>
    <sheet name="D24" sheetId="25" r:id="rId25"/>
    <sheet name="D25" sheetId="26" r:id="rId26"/>
    <sheet name="D26" sheetId="27" r:id="rId27"/>
    <sheet name="D27" sheetId="28" r:id="rId28"/>
    <sheet name="D28" sheetId="29" r:id="rId29"/>
    <sheet name="D29" sheetId="30" r:id="rId30"/>
    <sheet name="D30" sheetId="31" r:id="rId3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3" i="31" l="1"/>
  <c r="R13" i="30"/>
  <c r="R13" i="29"/>
  <c r="R13" i="28"/>
  <c r="R13" i="27"/>
  <c r="R13" i="26"/>
  <c r="R13" i="25"/>
  <c r="R13" i="24"/>
  <c r="R13" i="22"/>
  <c r="R13" i="21"/>
  <c r="R13" i="19"/>
  <c r="R13" i="18"/>
  <c r="R13" i="17"/>
  <c r="R13" i="16"/>
  <c r="R13" i="15"/>
  <c r="R13" i="14"/>
  <c r="R13" i="13"/>
  <c r="R13" i="12"/>
  <c r="R13" i="11"/>
  <c r="R13" i="10"/>
  <c r="R13" i="6"/>
  <c r="R13" i="5"/>
  <c r="R13" i="4"/>
  <c r="C12" i="2"/>
  <c r="C11" i="2" l="1"/>
  <c r="C35" i="1" l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O39" i="31"/>
  <c r="L39" i="31"/>
  <c r="I39" i="31"/>
  <c r="F39" i="31"/>
  <c r="C39" i="31"/>
  <c r="O38" i="31"/>
  <c r="O35" i="31" s="1"/>
  <c r="L38" i="31"/>
  <c r="I38" i="31"/>
  <c r="I35" i="31" s="1"/>
  <c r="F38" i="31"/>
  <c r="C38" i="31"/>
  <c r="C35" i="31" s="1"/>
  <c r="L35" i="31"/>
  <c r="F35" i="31"/>
  <c r="O30" i="31"/>
  <c r="L30" i="31"/>
  <c r="I30" i="31"/>
  <c r="F30" i="31"/>
  <c r="C30" i="31"/>
  <c r="O29" i="31"/>
  <c r="L29" i="31"/>
  <c r="L26" i="31" s="1"/>
  <c r="I29" i="31"/>
  <c r="F29" i="31"/>
  <c r="F26" i="31" s="1"/>
  <c r="C29" i="31"/>
  <c r="O26" i="31"/>
  <c r="I26" i="31"/>
  <c r="C26" i="31"/>
  <c r="O21" i="31"/>
  <c r="L21" i="31"/>
  <c r="I21" i="31"/>
  <c r="F21" i="31"/>
  <c r="C21" i="31"/>
  <c r="O20" i="31"/>
  <c r="O17" i="31" s="1"/>
  <c r="L20" i="31"/>
  <c r="I20" i="31"/>
  <c r="I17" i="31" s="1"/>
  <c r="F20" i="31"/>
  <c r="C20" i="31"/>
  <c r="C17" i="31" s="1"/>
  <c r="R7" i="31" s="1"/>
  <c r="L17" i="31"/>
  <c r="F17" i="31"/>
  <c r="O12" i="31"/>
  <c r="L12" i="31"/>
  <c r="I12" i="31"/>
  <c r="F12" i="31"/>
  <c r="C12" i="31"/>
  <c r="O11" i="31"/>
  <c r="L11" i="31"/>
  <c r="I11" i="31"/>
  <c r="F11" i="31"/>
  <c r="C11" i="31"/>
  <c r="R9" i="31"/>
  <c r="O8" i="31"/>
  <c r="L8" i="31"/>
  <c r="I8" i="31"/>
  <c r="F8" i="31"/>
  <c r="C8" i="31"/>
  <c r="O39" i="30"/>
  <c r="L39" i="30"/>
  <c r="I39" i="30"/>
  <c r="F39" i="30"/>
  <c r="C39" i="30"/>
  <c r="O38" i="30"/>
  <c r="O35" i="30" s="1"/>
  <c r="L38" i="30"/>
  <c r="I38" i="30"/>
  <c r="I35" i="30" s="1"/>
  <c r="F38" i="30"/>
  <c r="C38" i="30"/>
  <c r="C35" i="30" s="1"/>
  <c r="L35" i="30"/>
  <c r="F35" i="30"/>
  <c r="O30" i="30"/>
  <c r="L30" i="30"/>
  <c r="I30" i="30"/>
  <c r="F30" i="30"/>
  <c r="C30" i="30"/>
  <c r="O29" i="30"/>
  <c r="L29" i="30"/>
  <c r="L26" i="30" s="1"/>
  <c r="I29" i="30"/>
  <c r="F29" i="30"/>
  <c r="F26" i="30" s="1"/>
  <c r="C29" i="30"/>
  <c r="O26" i="30"/>
  <c r="I26" i="30"/>
  <c r="C26" i="30"/>
  <c r="O21" i="30"/>
  <c r="L21" i="30"/>
  <c r="I21" i="30"/>
  <c r="F21" i="30"/>
  <c r="C21" i="30"/>
  <c r="O20" i="30"/>
  <c r="O17" i="30" s="1"/>
  <c r="L20" i="30"/>
  <c r="I20" i="30"/>
  <c r="I17" i="30" s="1"/>
  <c r="F20" i="30"/>
  <c r="C20" i="30"/>
  <c r="C17" i="30" s="1"/>
  <c r="R7" i="30" s="1"/>
  <c r="F34" i="1" s="1"/>
  <c r="L17" i="30"/>
  <c r="F17" i="30"/>
  <c r="O12" i="30"/>
  <c r="L12" i="30"/>
  <c r="I12" i="30"/>
  <c r="F12" i="30"/>
  <c r="C12" i="30"/>
  <c r="O11" i="30"/>
  <c r="L11" i="30"/>
  <c r="I11" i="30"/>
  <c r="F11" i="30"/>
  <c r="C11" i="30"/>
  <c r="R9" i="30"/>
  <c r="O8" i="30"/>
  <c r="L8" i="30"/>
  <c r="I8" i="30"/>
  <c r="F8" i="30"/>
  <c r="C8" i="30"/>
  <c r="O39" i="29"/>
  <c r="L39" i="29"/>
  <c r="I39" i="29"/>
  <c r="F39" i="29"/>
  <c r="C39" i="29"/>
  <c r="O38" i="29"/>
  <c r="O35" i="29" s="1"/>
  <c r="L38" i="29"/>
  <c r="I38" i="29"/>
  <c r="I35" i="29" s="1"/>
  <c r="F38" i="29"/>
  <c r="C38" i="29"/>
  <c r="C35" i="29" s="1"/>
  <c r="L35" i="29"/>
  <c r="F35" i="29"/>
  <c r="O30" i="29"/>
  <c r="L30" i="29"/>
  <c r="I30" i="29"/>
  <c r="F30" i="29"/>
  <c r="C30" i="29"/>
  <c r="O29" i="29"/>
  <c r="L29" i="29"/>
  <c r="L26" i="29" s="1"/>
  <c r="I29" i="29"/>
  <c r="F29" i="29"/>
  <c r="F26" i="29" s="1"/>
  <c r="C29" i="29"/>
  <c r="O26" i="29"/>
  <c r="I26" i="29"/>
  <c r="C26" i="29"/>
  <c r="O21" i="29"/>
  <c r="L21" i="29"/>
  <c r="I21" i="29"/>
  <c r="F21" i="29"/>
  <c r="C21" i="29"/>
  <c r="O20" i="29"/>
  <c r="O17" i="29" s="1"/>
  <c r="L20" i="29"/>
  <c r="I20" i="29"/>
  <c r="I17" i="29" s="1"/>
  <c r="F20" i="29"/>
  <c r="C20" i="29"/>
  <c r="C17" i="29" s="1"/>
  <c r="R7" i="29" s="1"/>
  <c r="L17" i="29"/>
  <c r="F17" i="29"/>
  <c r="O12" i="29"/>
  <c r="L12" i="29"/>
  <c r="I12" i="29"/>
  <c r="F12" i="29"/>
  <c r="C12" i="29"/>
  <c r="O11" i="29"/>
  <c r="L11" i="29"/>
  <c r="I11" i="29"/>
  <c r="F11" i="29"/>
  <c r="C11" i="29"/>
  <c r="R9" i="29"/>
  <c r="O8" i="29"/>
  <c r="L8" i="29"/>
  <c r="I8" i="29"/>
  <c r="F8" i="29"/>
  <c r="C8" i="29"/>
  <c r="O39" i="28"/>
  <c r="L39" i="28"/>
  <c r="I39" i="28"/>
  <c r="F39" i="28"/>
  <c r="C39" i="28"/>
  <c r="O38" i="28"/>
  <c r="O35" i="28" s="1"/>
  <c r="L38" i="28"/>
  <c r="I38" i="28"/>
  <c r="I35" i="28" s="1"/>
  <c r="F38" i="28"/>
  <c r="C38" i="28"/>
  <c r="C35" i="28" s="1"/>
  <c r="L35" i="28"/>
  <c r="F35" i="28"/>
  <c r="O30" i="28"/>
  <c r="L30" i="28"/>
  <c r="I30" i="28"/>
  <c r="F30" i="28"/>
  <c r="C30" i="28"/>
  <c r="O29" i="28"/>
  <c r="L29" i="28"/>
  <c r="L26" i="28" s="1"/>
  <c r="I29" i="28"/>
  <c r="F29" i="28"/>
  <c r="F26" i="28" s="1"/>
  <c r="C29" i="28"/>
  <c r="O26" i="28"/>
  <c r="I26" i="28"/>
  <c r="C26" i="28"/>
  <c r="O21" i="28"/>
  <c r="L21" i="28"/>
  <c r="I21" i="28"/>
  <c r="F21" i="28"/>
  <c r="C21" i="28"/>
  <c r="O20" i="28"/>
  <c r="O17" i="28" s="1"/>
  <c r="L20" i="28"/>
  <c r="I20" i="28"/>
  <c r="I17" i="28" s="1"/>
  <c r="F20" i="28"/>
  <c r="C20" i="28"/>
  <c r="C17" i="28" s="1"/>
  <c r="R7" i="28" s="1"/>
  <c r="L17" i="28"/>
  <c r="F17" i="28"/>
  <c r="O12" i="28"/>
  <c r="L12" i="28"/>
  <c r="I12" i="28"/>
  <c r="F12" i="28"/>
  <c r="C12" i="28"/>
  <c r="O11" i="28"/>
  <c r="L11" i="28"/>
  <c r="I11" i="28"/>
  <c r="F11" i="28"/>
  <c r="C11" i="28"/>
  <c r="R9" i="28"/>
  <c r="O8" i="28"/>
  <c r="L8" i="28"/>
  <c r="I8" i="28"/>
  <c r="F8" i="28"/>
  <c r="R6" i="28" s="1"/>
  <c r="C8" i="28"/>
  <c r="O39" i="27"/>
  <c r="L39" i="27"/>
  <c r="I39" i="27"/>
  <c r="F39" i="27"/>
  <c r="C39" i="27"/>
  <c r="O38" i="27"/>
  <c r="O35" i="27" s="1"/>
  <c r="L38" i="27"/>
  <c r="I38" i="27"/>
  <c r="I35" i="27" s="1"/>
  <c r="F38" i="27"/>
  <c r="C38" i="27"/>
  <c r="C35" i="27" s="1"/>
  <c r="L35" i="27"/>
  <c r="F35" i="27"/>
  <c r="O30" i="27"/>
  <c r="L30" i="27"/>
  <c r="I30" i="27"/>
  <c r="F30" i="27"/>
  <c r="C30" i="27"/>
  <c r="O29" i="27"/>
  <c r="L29" i="27"/>
  <c r="L26" i="27" s="1"/>
  <c r="I29" i="27"/>
  <c r="F29" i="27"/>
  <c r="F26" i="27" s="1"/>
  <c r="C29" i="27"/>
  <c r="O26" i="27"/>
  <c r="I26" i="27"/>
  <c r="C26" i="27"/>
  <c r="O21" i="27"/>
  <c r="L21" i="27"/>
  <c r="I21" i="27"/>
  <c r="F21" i="27"/>
  <c r="C21" i="27"/>
  <c r="O20" i="27"/>
  <c r="O17" i="27" s="1"/>
  <c r="L20" i="27"/>
  <c r="I20" i="27"/>
  <c r="I17" i="27" s="1"/>
  <c r="F20" i="27"/>
  <c r="C20" i="27"/>
  <c r="C17" i="27" s="1"/>
  <c r="L17" i="27"/>
  <c r="F17" i="27"/>
  <c r="O12" i="27"/>
  <c r="L12" i="27"/>
  <c r="I12" i="27"/>
  <c r="F12" i="27"/>
  <c r="C12" i="27"/>
  <c r="O11" i="27"/>
  <c r="L11" i="27"/>
  <c r="I11" i="27"/>
  <c r="F11" i="27"/>
  <c r="C11" i="27"/>
  <c r="R9" i="27"/>
  <c r="O8" i="27"/>
  <c r="L8" i="27"/>
  <c r="I8" i="27"/>
  <c r="F8" i="27"/>
  <c r="R6" i="27" s="1"/>
  <c r="C8" i="27"/>
  <c r="O39" i="26"/>
  <c r="L39" i="26"/>
  <c r="I39" i="26"/>
  <c r="F39" i="26"/>
  <c r="C39" i="26"/>
  <c r="O38" i="26"/>
  <c r="O35" i="26" s="1"/>
  <c r="L38" i="26"/>
  <c r="I38" i="26"/>
  <c r="I35" i="26" s="1"/>
  <c r="F38" i="26"/>
  <c r="C38" i="26"/>
  <c r="C35" i="26" s="1"/>
  <c r="L35" i="26"/>
  <c r="F35" i="26"/>
  <c r="O30" i="26"/>
  <c r="L30" i="26"/>
  <c r="I30" i="26"/>
  <c r="F30" i="26"/>
  <c r="C30" i="26"/>
  <c r="O29" i="26"/>
  <c r="L29" i="26"/>
  <c r="L26" i="26" s="1"/>
  <c r="I29" i="26"/>
  <c r="F29" i="26"/>
  <c r="F26" i="26" s="1"/>
  <c r="C29" i="26"/>
  <c r="O26" i="26"/>
  <c r="I26" i="26"/>
  <c r="C26" i="26"/>
  <c r="O21" i="26"/>
  <c r="L21" i="26"/>
  <c r="I21" i="26"/>
  <c r="F21" i="26"/>
  <c r="C21" i="26"/>
  <c r="O20" i="26"/>
  <c r="O17" i="26" s="1"/>
  <c r="L20" i="26"/>
  <c r="I20" i="26"/>
  <c r="I17" i="26" s="1"/>
  <c r="F20" i="26"/>
  <c r="C20" i="26"/>
  <c r="C17" i="26" s="1"/>
  <c r="L17" i="26"/>
  <c r="F17" i="26"/>
  <c r="O12" i="26"/>
  <c r="L12" i="26"/>
  <c r="I12" i="26"/>
  <c r="F12" i="26"/>
  <c r="C12" i="26"/>
  <c r="O11" i="26"/>
  <c r="L11" i="26"/>
  <c r="I11" i="26"/>
  <c r="F11" i="26"/>
  <c r="C11" i="26"/>
  <c r="R9" i="26"/>
  <c r="O8" i="26"/>
  <c r="L8" i="26"/>
  <c r="I8" i="26"/>
  <c r="F8" i="26"/>
  <c r="R6" i="26" s="1"/>
  <c r="C8" i="26"/>
  <c r="O39" i="25"/>
  <c r="L39" i="25"/>
  <c r="I39" i="25"/>
  <c r="F39" i="25"/>
  <c r="C39" i="25"/>
  <c r="O38" i="25"/>
  <c r="O35" i="25" s="1"/>
  <c r="L38" i="25"/>
  <c r="I38" i="25"/>
  <c r="I35" i="25" s="1"/>
  <c r="F38" i="25"/>
  <c r="C38" i="25"/>
  <c r="C35" i="25" s="1"/>
  <c r="L35" i="25"/>
  <c r="F35" i="25"/>
  <c r="O30" i="25"/>
  <c r="L30" i="25"/>
  <c r="I30" i="25"/>
  <c r="F30" i="25"/>
  <c r="C30" i="25"/>
  <c r="O29" i="25"/>
  <c r="L29" i="25"/>
  <c r="L26" i="25" s="1"/>
  <c r="I29" i="25"/>
  <c r="F29" i="25"/>
  <c r="F26" i="25" s="1"/>
  <c r="C29" i="25"/>
  <c r="O26" i="25"/>
  <c r="I26" i="25"/>
  <c r="C26" i="25"/>
  <c r="O21" i="25"/>
  <c r="L21" i="25"/>
  <c r="I21" i="25"/>
  <c r="F21" i="25"/>
  <c r="C21" i="25"/>
  <c r="O20" i="25"/>
  <c r="O17" i="25" s="1"/>
  <c r="L20" i="25"/>
  <c r="I20" i="25"/>
  <c r="I17" i="25" s="1"/>
  <c r="F20" i="25"/>
  <c r="C20" i="25"/>
  <c r="C17" i="25" s="1"/>
  <c r="L17" i="25"/>
  <c r="F17" i="25"/>
  <c r="O12" i="25"/>
  <c r="L12" i="25"/>
  <c r="I12" i="25"/>
  <c r="F12" i="25"/>
  <c r="C12" i="25"/>
  <c r="O11" i="25"/>
  <c r="L11" i="25"/>
  <c r="I11" i="25"/>
  <c r="F11" i="25"/>
  <c r="C11" i="25"/>
  <c r="R9" i="25"/>
  <c r="O8" i="25"/>
  <c r="L8" i="25"/>
  <c r="I8" i="25"/>
  <c r="F8" i="25"/>
  <c r="R6" i="25" s="1"/>
  <c r="C8" i="25"/>
  <c r="O39" i="24"/>
  <c r="L39" i="24"/>
  <c r="I39" i="24"/>
  <c r="F39" i="24"/>
  <c r="C39" i="24"/>
  <c r="O38" i="24"/>
  <c r="O35" i="24" s="1"/>
  <c r="L38" i="24"/>
  <c r="I38" i="24"/>
  <c r="I35" i="24" s="1"/>
  <c r="F38" i="24"/>
  <c r="C38" i="24"/>
  <c r="C35" i="24" s="1"/>
  <c r="L35" i="24"/>
  <c r="F35" i="24"/>
  <c r="O30" i="24"/>
  <c r="L30" i="24"/>
  <c r="I30" i="24"/>
  <c r="F30" i="24"/>
  <c r="C30" i="24"/>
  <c r="O29" i="24"/>
  <c r="L29" i="24"/>
  <c r="L26" i="24" s="1"/>
  <c r="I29" i="24"/>
  <c r="F29" i="24"/>
  <c r="F26" i="24" s="1"/>
  <c r="C29" i="24"/>
  <c r="O26" i="24"/>
  <c r="I26" i="24"/>
  <c r="C26" i="24"/>
  <c r="O21" i="24"/>
  <c r="L21" i="24"/>
  <c r="I21" i="24"/>
  <c r="F21" i="24"/>
  <c r="C21" i="24"/>
  <c r="O20" i="24"/>
  <c r="O17" i="24" s="1"/>
  <c r="L20" i="24"/>
  <c r="I20" i="24"/>
  <c r="I17" i="24" s="1"/>
  <c r="F20" i="24"/>
  <c r="C20" i="24"/>
  <c r="C17" i="24" s="1"/>
  <c r="L17" i="24"/>
  <c r="F17" i="24"/>
  <c r="O12" i="24"/>
  <c r="L12" i="24"/>
  <c r="I12" i="24"/>
  <c r="F12" i="24"/>
  <c r="C12" i="24"/>
  <c r="O11" i="24"/>
  <c r="L11" i="24"/>
  <c r="I11" i="24"/>
  <c r="F11" i="24"/>
  <c r="C11" i="24"/>
  <c r="R9" i="24"/>
  <c r="O8" i="24"/>
  <c r="L8" i="24"/>
  <c r="I8" i="24"/>
  <c r="F8" i="24"/>
  <c r="R6" i="24" s="1"/>
  <c r="C8" i="24"/>
  <c r="O39" i="23"/>
  <c r="L39" i="23"/>
  <c r="I39" i="23"/>
  <c r="F39" i="23"/>
  <c r="C39" i="23"/>
  <c r="O38" i="23"/>
  <c r="O35" i="23" s="1"/>
  <c r="L38" i="23"/>
  <c r="I38" i="23"/>
  <c r="I35" i="23" s="1"/>
  <c r="F38" i="23"/>
  <c r="C38" i="23"/>
  <c r="C35" i="23" s="1"/>
  <c r="L35" i="23"/>
  <c r="F35" i="23"/>
  <c r="O30" i="23"/>
  <c r="L30" i="23"/>
  <c r="I30" i="23"/>
  <c r="F30" i="23"/>
  <c r="C30" i="23"/>
  <c r="O29" i="23"/>
  <c r="L29" i="23"/>
  <c r="L26" i="23" s="1"/>
  <c r="I29" i="23"/>
  <c r="F29" i="23"/>
  <c r="F26" i="23" s="1"/>
  <c r="C29" i="23"/>
  <c r="O26" i="23"/>
  <c r="I26" i="23"/>
  <c r="C26" i="23"/>
  <c r="O21" i="23"/>
  <c r="L21" i="23"/>
  <c r="I21" i="23"/>
  <c r="F21" i="23"/>
  <c r="C21" i="23"/>
  <c r="O20" i="23"/>
  <c r="O17" i="23" s="1"/>
  <c r="L20" i="23"/>
  <c r="I20" i="23"/>
  <c r="I17" i="23" s="1"/>
  <c r="F20" i="23"/>
  <c r="C20" i="23"/>
  <c r="C17" i="23" s="1"/>
  <c r="L17" i="23"/>
  <c r="F17" i="23"/>
  <c r="O12" i="23"/>
  <c r="L12" i="23"/>
  <c r="I12" i="23"/>
  <c r="F12" i="23"/>
  <c r="C12" i="23"/>
  <c r="O11" i="23"/>
  <c r="L11" i="23"/>
  <c r="I11" i="23"/>
  <c r="I8" i="23" s="1"/>
  <c r="F11" i="23"/>
  <c r="F8" i="23" s="1"/>
  <c r="C11" i="23"/>
  <c r="C8" i="23" s="1"/>
  <c r="R9" i="23"/>
  <c r="O8" i="23"/>
  <c r="L8" i="23"/>
  <c r="O39" i="22"/>
  <c r="L39" i="22"/>
  <c r="I39" i="22"/>
  <c r="F39" i="22"/>
  <c r="C39" i="22"/>
  <c r="O38" i="22"/>
  <c r="O35" i="22" s="1"/>
  <c r="L38" i="22"/>
  <c r="I38" i="22"/>
  <c r="I35" i="22" s="1"/>
  <c r="F38" i="22"/>
  <c r="C38" i="22"/>
  <c r="C35" i="22" s="1"/>
  <c r="L35" i="22"/>
  <c r="F35" i="22"/>
  <c r="O30" i="22"/>
  <c r="L30" i="22"/>
  <c r="I30" i="22"/>
  <c r="F30" i="22"/>
  <c r="C30" i="22"/>
  <c r="O29" i="22"/>
  <c r="L29" i="22"/>
  <c r="L26" i="22" s="1"/>
  <c r="I29" i="22"/>
  <c r="F29" i="22"/>
  <c r="F26" i="22" s="1"/>
  <c r="C29" i="22"/>
  <c r="O26" i="22"/>
  <c r="I26" i="22"/>
  <c r="C26" i="22"/>
  <c r="O21" i="22"/>
  <c r="L21" i="22"/>
  <c r="I21" i="22"/>
  <c r="F21" i="22"/>
  <c r="C21" i="22"/>
  <c r="O20" i="22"/>
  <c r="O17" i="22" s="1"/>
  <c r="L20" i="22"/>
  <c r="I20" i="22"/>
  <c r="I17" i="22" s="1"/>
  <c r="F20" i="22"/>
  <c r="C20" i="22"/>
  <c r="C17" i="22" s="1"/>
  <c r="R7" i="22" s="1"/>
  <c r="L17" i="22"/>
  <c r="F17" i="22"/>
  <c r="O12" i="22"/>
  <c r="L12" i="22"/>
  <c r="I12" i="22"/>
  <c r="F12" i="22"/>
  <c r="C12" i="22"/>
  <c r="O11" i="22"/>
  <c r="L11" i="22"/>
  <c r="I11" i="22"/>
  <c r="F11" i="22"/>
  <c r="C11" i="22"/>
  <c r="R9" i="22"/>
  <c r="O8" i="22"/>
  <c r="L8" i="22"/>
  <c r="I8" i="22"/>
  <c r="F8" i="22"/>
  <c r="C8" i="22"/>
  <c r="O39" i="21"/>
  <c r="L39" i="21"/>
  <c r="I39" i="21"/>
  <c r="F39" i="21"/>
  <c r="C39" i="21"/>
  <c r="O38" i="21"/>
  <c r="O35" i="21" s="1"/>
  <c r="L38" i="21"/>
  <c r="I38" i="21"/>
  <c r="I35" i="21" s="1"/>
  <c r="F38" i="21"/>
  <c r="C38" i="21"/>
  <c r="C35" i="21" s="1"/>
  <c r="L35" i="21"/>
  <c r="F35" i="21"/>
  <c r="O30" i="21"/>
  <c r="L30" i="21"/>
  <c r="I30" i="21"/>
  <c r="F30" i="21"/>
  <c r="C30" i="21"/>
  <c r="O29" i="21"/>
  <c r="L29" i="21"/>
  <c r="L26" i="21" s="1"/>
  <c r="I29" i="21"/>
  <c r="F29" i="21"/>
  <c r="F26" i="21" s="1"/>
  <c r="C29" i="21"/>
  <c r="O26" i="21"/>
  <c r="I26" i="21"/>
  <c r="C26" i="21"/>
  <c r="O21" i="21"/>
  <c r="L21" i="21"/>
  <c r="I21" i="21"/>
  <c r="F21" i="21"/>
  <c r="C21" i="21"/>
  <c r="O20" i="21"/>
  <c r="O17" i="21" s="1"/>
  <c r="L20" i="21"/>
  <c r="I20" i="21"/>
  <c r="I17" i="21" s="1"/>
  <c r="F20" i="21"/>
  <c r="C20" i="21"/>
  <c r="C17" i="21" s="1"/>
  <c r="R7" i="21" s="1"/>
  <c r="F25" i="1" s="1"/>
  <c r="L17" i="21"/>
  <c r="F17" i="21"/>
  <c r="O12" i="21"/>
  <c r="L12" i="21"/>
  <c r="I12" i="21"/>
  <c r="F12" i="21"/>
  <c r="C12" i="21"/>
  <c r="O11" i="21"/>
  <c r="L11" i="21"/>
  <c r="I11" i="21"/>
  <c r="F11" i="21"/>
  <c r="C11" i="21"/>
  <c r="R9" i="21"/>
  <c r="O8" i="21"/>
  <c r="L8" i="21"/>
  <c r="I8" i="21"/>
  <c r="F8" i="21"/>
  <c r="C8" i="21"/>
  <c r="O39" i="20"/>
  <c r="L39" i="20"/>
  <c r="I39" i="20"/>
  <c r="F39" i="20"/>
  <c r="C39" i="20"/>
  <c r="O38" i="20"/>
  <c r="O35" i="20" s="1"/>
  <c r="L38" i="20"/>
  <c r="I38" i="20"/>
  <c r="I35" i="20" s="1"/>
  <c r="F38" i="20"/>
  <c r="C38" i="20"/>
  <c r="C35" i="20" s="1"/>
  <c r="L35" i="20"/>
  <c r="F35" i="20"/>
  <c r="O30" i="20"/>
  <c r="L30" i="20"/>
  <c r="I30" i="20"/>
  <c r="F30" i="20"/>
  <c r="C30" i="20"/>
  <c r="O29" i="20"/>
  <c r="L29" i="20"/>
  <c r="L26" i="20" s="1"/>
  <c r="I29" i="20"/>
  <c r="F29" i="20"/>
  <c r="F26" i="20" s="1"/>
  <c r="C29" i="20"/>
  <c r="O26" i="20"/>
  <c r="I26" i="20"/>
  <c r="C26" i="20"/>
  <c r="O21" i="20"/>
  <c r="L21" i="20"/>
  <c r="I21" i="20"/>
  <c r="F21" i="20"/>
  <c r="C21" i="20"/>
  <c r="O20" i="20"/>
  <c r="O17" i="20" s="1"/>
  <c r="L20" i="20"/>
  <c r="I20" i="20"/>
  <c r="I17" i="20" s="1"/>
  <c r="F20" i="20"/>
  <c r="F17" i="20" s="1"/>
  <c r="C20" i="20"/>
  <c r="C17" i="20" s="1"/>
  <c r="L17" i="20"/>
  <c r="O12" i="20"/>
  <c r="L12" i="20"/>
  <c r="I12" i="20"/>
  <c r="F12" i="20"/>
  <c r="C12" i="20"/>
  <c r="O11" i="20"/>
  <c r="O8" i="20" s="1"/>
  <c r="L11" i="20"/>
  <c r="L8" i="20" s="1"/>
  <c r="I11" i="20"/>
  <c r="F11" i="20"/>
  <c r="F8" i="20" s="1"/>
  <c r="C11" i="20"/>
  <c r="C8" i="20" s="1"/>
  <c r="R9" i="20"/>
  <c r="I24" i="1" s="1"/>
  <c r="I8" i="20"/>
  <c r="O39" i="19"/>
  <c r="L39" i="19"/>
  <c r="I39" i="19"/>
  <c r="F39" i="19"/>
  <c r="C39" i="19"/>
  <c r="O38" i="19"/>
  <c r="O35" i="19" s="1"/>
  <c r="L38" i="19"/>
  <c r="I38" i="19"/>
  <c r="I35" i="19" s="1"/>
  <c r="F38" i="19"/>
  <c r="C38" i="19"/>
  <c r="C35" i="19" s="1"/>
  <c r="L35" i="19"/>
  <c r="F35" i="19"/>
  <c r="O30" i="19"/>
  <c r="L30" i="19"/>
  <c r="I30" i="19"/>
  <c r="F30" i="19"/>
  <c r="C30" i="19"/>
  <c r="O29" i="19"/>
  <c r="L29" i="19"/>
  <c r="L26" i="19" s="1"/>
  <c r="I29" i="19"/>
  <c r="F29" i="19"/>
  <c r="F26" i="19" s="1"/>
  <c r="C29" i="19"/>
  <c r="O26" i="19"/>
  <c r="I26" i="19"/>
  <c r="C26" i="19"/>
  <c r="O21" i="19"/>
  <c r="L21" i="19"/>
  <c r="I21" i="19"/>
  <c r="F21" i="19"/>
  <c r="C21" i="19"/>
  <c r="O20" i="19"/>
  <c r="O17" i="19" s="1"/>
  <c r="L20" i="19"/>
  <c r="I20" i="19"/>
  <c r="I17" i="19" s="1"/>
  <c r="F20" i="19"/>
  <c r="C20" i="19"/>
  <c r="C17" i="19" s="1"/>
  <c r="R7" i="19" s="1"/>
  <c r="L17" i="19"/>
  <c r="F17" i="19"/>
  <c r="O12" i="19"/>
  <c r="L12" i="19"/>
  <c r="I12" i="19"/>
  <c r="F12" i="19"/>
  <c r="C12" i="19"/>
  <c r="O11" i="19"/>
  <c r="L11" i="19"/>
  <c r="I11" i="19"/>
  <c r="F11" i="19"/>
  <c r="C11" i="19"/>
  <c r="R9" i="19"/>
  <c r="O8" i="19"/>
  <c r="L8" i="19"/>
  <c r="I8" i="19"/>
  <c r="F8" i="19"/>
  <c r="C8" i="19"/>
  <c r="O39" i="18"/>
  <c r="L39" i="18"/>
  <c r="I39" i="18"/>
  <c r="F39" i="18"/>
  <c r="C39" i="18"/>
  <c r="O38" i="18"/>
  <c r="O35" i="18" s="1"/>
  <c r="L38" i="18"/>
  <c r="I38" i="18"/>
  <c r="I35" i="18" s="1"/>
  <c r="F38" i="18"/>
  <c r="C38" i="18"/>
  <c r="C35" i="18" s="1"/>
  <c r="L35" i="18"/>
  <c r="F35" i="18"/>
  <c r="O30" i="18"/>
  <c r="L30" i="18"/>
  <c r="I30" i="18"/>
  <c r="F30" i="18"/>
  <c r="C30" i="18"/>
  <c r="O29" i="18"/>
  <c r="L29" i="18"/>
  <c r="L26" i="18" s="1"/>
  <c r="I29" i="18"/>
  <c r="F29" i="18"/>
  <c r="F26" i="18" s="1"/>
  <c r="C29" i="18"/>
  <c r="O26" i="18"/>
  <c r="I26" i="18"/>
  <c r="C26" i="18"/>
  <c r="O21" i="18"/>
  <c r="L21" i="18"/>
  <c r="I21" i="18"/>
  <c r="F21" i="18"/>
  <c r="C21" i="18"/>
  <c r="O20" i="18"/>
  <c r="O17" i="18" s="1"/>
  <c r="L20" i="18"/>
  <c r="I20" i="18"/>
  <c r="I17" i="18" s="1"/>
  <c r="F20" i="18"/>
  <c r="C20" i="18"/>
  <c r="C17" i="18" s="1"/>
  <c r="R7" i="18" s="1"/>
  <c r="F22" i="1" s="1"/>
  <c r="L17" i="18"/>
  <c r="F17" i="18"/>
  <c r="O12" i="18"/>
  <c r="L12" i="18"/>
  <c r="I12" i="18"/>
  <c r="F12" i="18"/>
  <c r="C12" i="18"/>
  <c r="O11" i="18"/>
  <c r="L11" i="18"/>
  <c r="I11" i="18"/>
  <c r="F11" i="18"/>
  <c r="C11" i="18"/>
  <c r="R9" i="18"/>
  <c r="O8" i="18"/>
  <c r="L8" i="18"/>
  <c r="I8" i="18"/>
  <c r="F8" i="18"/>
  <c r="C8" i="18"/>
  <c r="O39" i="17"/>
  <c r="L39" i="17"/>
  <c r="I39" i="17"/>
  <c r="F39" i="17"/>
  <c r="C39" i="17"/>
  <c r="O38" i="17"/>
  <c r="O35" i="17" s="1"/>
  <c r="L38" i="17"/>
  <c r="I38" i="17"/>
  <c r="I35" i="17" s="1"/>
  <c r="F38" i="17"/>
  <c r="C38" i="17"/>
  <c r="C35" i="17" s="1"/>
  <c r="L35" i="17"/>
  <c r="F35" i="17"/>
  <c r="O30" i="17"/>
  <c r="L30" i="17"/>
  <c r="I30" i="17"/>
  <c r="F30" i="17"/>
  <c r="C30" i="17"/>
  <c r="O29" i="17"/>
  <c r="L29" i="17"/>
  <c r="L26" i="17" s="1"/>
  <c r="I29" i="17"/>
  <c r="F29" i="17"/>
  <c r="F26" i="17" s="1"/>
  <c r="C29" i="17"/>
  <c r="O26" i="17"/>
  <c r="I26" i="17"/>
  <c r="C26" i="17"/>
  <c r="O21" i="17"/>
  <c r="L21" i="17"/>
  <c r="I21" i="17"/>
  <c r="F21" i="17"/>
  <c r="C21" i="17"/>
  <c r="O20" i="17"/>
  <c r="O17" i="17" s="1"/>
  <c r="L20" i="17"/>
  <c r="I20" i="17"/>
  <c r="I17" i="17" s="1"/>
  <c r="F20" i="17"/>
  <c r="C20" i="17"/>
  <c r="C17" i="17" s="1"/>
  <c r="L17" i="17"/>
  <c r="F17" i="17"/>
  <c r="O12" i="17"/>
  <c r="L12" i="17"/>
  <c r="I12" i="17"/>
  <c r="F12" i="17"/>
  <c r="C12" i="17"/>
  <c r="O11" i="17"/>
  <c r="L11" i="17"/>
  <c r="I11" i="17"/>
  <c r="F11" i="17"/>
  <c r="C11" i="17"/>
  <c r="R9" i="17"/>
  <c r="O8" i="17"/>
  <c r="L8" i="17"/>
  <c r="I8" i="17"/>
  <c r="F8" i="17"/>
  <c r="R6" i="17" s="1"/>
  <c r="C8" i="17"/>
  <c r="O39" i="16"/>
  <c r="L39" i="16"/>
  <c r="I39" i="16"/>
  <c r="F39" i="16"/>
  <c r="C39" i="16"/>
  <c r="O38" i="16"/>
  <c r="O35" i="16" s="1"/>
  <c r="L38" i="16"/>
  <c r="I38" i="16"/>
  <c r="I35" i="16" s="1"/>
  <c r="F38" i="16"/>
  <c r="C38" i="16"/>
  <c r="C35" i="16" s="1"/>
  <c r="L35" i="16"/>
  <c r="F35" i="16"/>
  <c r="O30" i="16"/>
  <c r="L30" i="16"/>
  <c r="I30" i="16"/>
  <c r="F30" i="16"/>
  <c r="C30" i="16"/>
  <c r="O29" i="16"/>
  <c r="L29" i="16"/>
  <c r="L26" i="16" s="1"/>
  <c r="I29" i="16"/>
  <c r="F29" i="16"/>
  <c r="F26" i="16" s="1"/>
  <c r="C29" i="16"/>
  <c r="O26" i="16"/>
  <c r="I26" i="16"/>
  <c r="C26" i="16"/>
  <c r="O21" i="16"/>
  <c r="L21" i="16"/>
  <c r="I21" i="16"/>
  <c r="F21" i="16"/>
  <c r="C21" i="16"/>
  <c r="O20" i="16"/>
  <c r="O17" i="16" s="1"/>
  <c r="L20" i="16"/>
  <c r="I20" i="16"/>
  <c r="I17" i="16" s="1"/>
  <c r="F20" i="16"/>
  <c r="C20" i="16"/>
  <c r="C17" i="16" s="1"/>
  <c r="R7" i="16" s="1"/>
  <c r="L17" i="16"/>
  <c r="F17" i="16"/>
  <c r="O12" i="16"/>
  <c r="L12" i="16"/>
  <c r="I12" i="16"/>
  <c r="F12" i="16"/>
  <c r="C12" i="16"/>
  <c r="O11" i="16"/>
  <c r="L11" i="16"/>
  <c r="I11" i="16"/>
  <c r="F11" i="16"/>
  <c r="C11" i="16"/>
  <c r="R9" i="16"/>
  <c r="O8" i="16"/>
  <c r="L8" i="16"/>
  <c r="I8" i="16"/>
  <c r="F8" i="16"/>
  <c r="C8" i="16"/>
  <c r="O39" i="15"/>
  <c r="L39" i="15"/>
  <c r="I39" i="15"/>
  <c r="F39" i="15"/>
  <c r="C39" i="15"/>
  <c r="O38" i="15"/>
  <c r="O35" i="15" s="1"/>
  <c r="L38" i="15"/>
  <c r="I38" i="15"/>
  <c r="I35" i="15" s="1"/>
  <c r="F38" i="15"/>
  <c r="C38" i="15"/>
  <c r="C35" i="15" s="1"/>
  <c r="L35" i="15"/>
  <c r="F35" i="15"/>
  <c r="O30" i="15"/>
  <c r="L30" i="15"/>
  <c r="I30" i="15"/>
  <c r="F30" i="15"/>
  <c r="C30" i="15"/>
  <c r="O29" i="15"/>
  <c r="L29" i="15"/>
  <c r="L26" i="15" s="1"/>
  <c r="I29" i="15"/>
  <c r="F29" i="15"/>
  <c r="F26" i="15" s="1"/>
  <c r="C29" i="15"/>
  <c r="O26" i="15"/>
  <c r="I26" i="15"/>
  <c r="C26" i="15"/>
  <c r="O21" i="15"/>
  <c r="L21" i="15"/>
  <c r="I21" i="15"/>
  <c r="F21" i="15"/>
  <c r="C21" i="15"/>
  <c r="O20" i="15"/>
  <c r="O17" i="15" s="1"/>
  <c r="L20" i="15"/>
  <c r="I20" i="15"/>
  <c r="I17" i="15" s="1"/>
  <c r="F20" i="15"/>
  <c r="C20" i="15"/>
  <c r="C17" i="15" s="1"/>
  <c r="L17" i="15"/>
  <c r="F17" i="15"/>
  <c r="O12" i="15"/>
  <c r="L12" i="15"/>
  <c r="I12" i="15"/>
  <c r="F12" i="15"/>
  <c r="C12" i="15"/>
  <c r="O11" i="15"/>
  <c r="L11" i="15"/>
  <c r="I11" i="15"/>
  <c r="F11" i="15"/>
  <c r="C11" i="15"/>
  <c r="R9" i="15"/>
  <c r="O8" i="15"/>
  <c r="L8" i="15"/>
  <c r="I8" i="15"/>
  <c r="F8" i="15"/>
  <c r="R6" i="15" s="1"/>
  <c r="C8" i="15"/>
  <c r="O39" i="14"/>
  <c r="L39" i="14"/>
  <c r="I39" i="14"/>
  <c r="F39" i="14"/>
  <c r="C39" i="14"/>
  <c r="O38" i="14"/>
  <c r="O35" i="14" s="1"/>
  <c r="L38" i="14"/>
  <c r="I38" i="14"/>
  <c r="I35" i="14" s="1"/>
  <c r="F38" i="14"/>
  <c r="C38" i="14"/>
  <c r="C35" i="14" s="1"/>
  <c r="L35" i="14"/>
  <c r="F35" i="14"/>
  <c r="O30" i="14"/>
  <c r="L30" i="14"/>
  <c r="I30" i="14"/>
  <c r="F30" i="14"/>
  <c r="C30" i="14"/>
  <c r="O29" i="14"/>
  <c r="L29" i="14"/>
  <c r="L26" i="14" s="1"/>
  <c r="I29" i="14"/>
  <c r="F29" i="14"/>
  <c r="F26" i="14" s="1"/>
  <c r="C29" i="14"/>
  <c r="O26" i="14"/>
  <c r="I26" i="14"/>
  <c r="C26" i="14"/>
  <c r="O21" i="14"/>
  <c r="L21" i="14"/>
  <c r="I21" i="14"/>
  <c r="F21" i="14"/>
  <c r="C21" i="14"/>
  <c r="O20" i="14"/>
  <c r="O17" i="14" s="1"/>
  <c r="L20" i="14"/>
  <c r="I20" i="14"/>
  <c r="I17" i="14" s="1"/>
  <c r="F20" i="14"/>
  <c r="C20" i="14"/>
  <c r="C17" i="14" s="1"/>
  <c r="R7" i="14" s="1"/>
  <c r="F18" i="1" s="1"/>
  <c r="L17" i="14"/>
  <c r="F17" i="14"/>
  <c r="O12" i="14"/>
  <c r="L12" i="14"/>
  <c r="I12" i="14"/>
  <c r="F12" i="14"/>
  <c r="C12" i="14"/>
  <c r="O11" i="14"/>
  <c r="L11" i="14"/>
  <c r="I11" i="14"/>
  <c r="F11" i="14"/>
  <c r="C11" i="14"/>
  <c r="R9" i="14"/>
  <c r="O8" i="14"/>
  <c r="L8" i="14"/>
  <c r="I8" i="14"/>
  <c r="F8" i="14"/>
  <c r="C8" i="14"/>
  <c r="O39" i="13"/>
  <c r="L39" i="13"/>
  <c r="I39" i="13"/>
  <c r="F39" i="13"/>
  <c r="C39" i="13"/>
  <c r="O38" i="13"/>
  <c r="O35" i="13" s="1"/>
  <c r="L38" i="13"/>
  <c r="I38" i="13"/>
  <c r="I35" i="13" s="1"/>
  <c r="F38" i="13"/>
  <c r="C38" i="13"/>
  <c r="C35" i="13" s="1"/>
  <c r="L35" i="13"/>
  <c r="F35" i="13"/>
  <c r="O30" i="13"/>
  <c r="L30" i="13"/>
  <c r="I30" i="13"/>
  <c r="F30" i="13"/>
  <c r="C30" i="13"/>
  <c r="O29" i="13"/>
  <c r="L29" i="13"/>
  <c r="L26" i="13" s="1"/>
  <c r="I29" i="13"/>
  <c r="F29" i="13"/>
  <c r="F26" i="13" s="1"/>
  <c r="C29" i="13"/>
  <c r="O26" i="13"/>
  <c r="I26" i="13"/>
  <c r="C26" i="13"/>
  <c r="O21" i="13"/>
  <c r="L21" i="13"/>
  <c r="I21" i="13"/>
  <c r="F21" i="13"/>
  <c r="C21" i="13"/>
  <c r="O20" i="13"/>
  <c r="O17" i="13" s="1"/>
  <c r="L20" i="13"/>
  <c r="I20" i="13"/>
  <c r="I17" i="13" s="1"/>
  <c r="F20" i="13"/>
  <c r="C20" i="13"/>
  <c r="C17" i="13" s="1"/>
  <c r="L17" i="13"/>
  <c r="F17" i="13"/>
  <c r="O12" i="13"/>
  <c r="L12" i="13"/>
  <c r="I12" i="13"/>
  <c r="F12" i="13"/>
  <c r="C12" i="13"/>
  <c r="O11" i="13"/>
  <c r="L11" i="13"/>
  <c r="I11" i="13"/>
  <c r="F11" i="13"/>
  <c r="C11" i="13"/>
  <c r="R9" i="13"/>
  <c r="O8" i="13"/>
  <c r="L8" i="13"/>
  <c r="I8" i="13"/>
  <c r="F8" i="13"/>
  <c r="R6" i="13" s="1"/>
  <c r="C8" i="13"/>
  <c r="O39" i="12"/>
  <c r="L39" i="12"/>
  <c r="I39" i="12"/>
  <c r="F39" i="12"/>
  <c r="C39" i="12"/>
  <c r="O38" i="12"/>
  <c r="O35" i="12" s="1"/>
  <c r="L38" i="12"/>
  <c r="I38" i="12"/>
  <c r="I35" i="12" s="1"/>
  <c r="F38" i="12"/>
  <c r="C38" i="12"/>
  <c r="C35" i="12" s="1"/>
  <c r="L35" i="12"/>
  <c r="F35" i="12"/>
  <c r="O30" i="12"/>
  <c r="L30" i="12"/>
  <c r="I30" i="12"/>
  <c r="F30" i="12"/>
  <c r="C30" i="12"/>
  <c r="O29" i="12"/>
  <c r="L29" i="12"/>
  <c r="L26" i="12" s="1"/>
  <c r="I29" i="12"/>
  <c r="F29" i="12"/>
  <c r="F26" i="12" s="1"/>
  <c r="C29" i="12"/>
  <c r="O26" i="12"/>
  <c r="I26" i="12"/>
  <c r="C26" i="12"/>
  <c r="O21" i="12"/>
  <c r="L21" i="12"/>
  <c r="I21" i="12"/>
  <c r="F21" i="12"/>
  <c r="C21" i="12"/>
  <c r="O20" i="12"/>
  <c r="O17" i="12" s="1"/>
  <c r="L20" i="12"/>
  <c r="I20" i="12"/>
  <c r="I17" i="12" s="1"/>
  <c r="F20" i="12"/>
  <c r="C20" i="12"/>
  <c r="C17" i="12" s="1"/>
  <c r="R7" i="12" s="1"/>
  <c r="L17" i="12"/>
  <c r="F17" i="12"/>
  <c r="O12" i="12"/>
  <c r="L12" i="12"/>
  <c r="I12" i="12"/>
  <c r="F12" i="12"/>
  <c r="C12" i="12"/>
  <c r="O11" i="12"/>
  <c r="L11" i="12"/>
  <c r="I11" i="12"/>
  <c r="F11" i="12"/>
  <c r="C11" i="12"/>
  <c r="R9" i="12"/>
  <c r="O8" i="12"/>
  <c r="L8" i="12"/>
  <c r="I8" i="12"/>
  <c r="F8" i="12"/>
  <c r="R6" i="12" s="1"/>
  <c r="C8" i="12"/>
  <c r="O39" i="11"/>
  <c r="L39" i="11"/>
  <c r="I39" i="11"/>
  <c r="F39" i="11"/>
  <c r="C39" i="11"/>
  <c r="O38" i="11"/>
  <c r="O35" i="11" s="1"/>
  <c r="L38" i="11"/>
  <c r="I38" i="11"/>
  <c r="I35" i="11" s="1"/>
  <c r="F38" i="11"/>
  <c r="C38" i="11"/>
  <c r="C35" i="11" s="1"/>
  <c r="L35" i="11"/>
  <c r="F35" i="11"/>
  <c r="O30" i="11"/>
  <c r="L30" i="11"/>
  <c r="I30" i="11"/>
  <c r="F30" i="11"/>
  <c r="C30" i="11"/>
  <c r="O29" i="11"/>
  <c r="L29" i="11"/>
  <c r="L26" i="11" s="1"/>
  <c r="I29" i="11"/>
  <c r="F29" i="11"/>
  <c r="F26" i="11" s="1"/>
  <c r="C29" i="11"/>
  <c r="O26" i="11"/>
  <c r="I26" i="11"/>
  <c r="C26" i="11"/>
  <c r="O21" i="11"/>
  <c r="L21" i="11"/>
  <c r="I21" i="11"/>
  <c r="F21" i="11"/>
  <c r="C21" i="11"/>
  <c r="O20" i="11"/>
  <c r="O17" i="11" s="1"/>
  <c r="L20" i="11"/>
  <c r="I20" i="11"/>
  <c r="I17" i="11" s="1"/>
  <c r="F20" i="11"/>
  <c r="C20" i="11"/>
  <c r="C17" i="11" s="1"/>
  <c r="L17" i="11"/>
  <c r="F17" i="11"/>
  <c r="O12" i="11"/>
  <c r="L12" i="11"/>
  <c r="I12" i="11"/>
  <c r="F12" i="11"/>
  <c r="C12" i="11"/>
  <c r="O11" i="11"/>
  <c r="L11" i="11"/>
  <c r="I11" i="11"/>
  <c r="F11" i="11"/>
  <c r="C11" i="11"/>
  <c r="R9" i="11"/>
  <c r="O8" i="11"/>
  <c r="L8" i="11"/>
  <c r="I8" i="11"/>
  <c r="F8" i="11"/>
  <c r="R6" i="11" s="1"/>
  <c r="C8" i="11"/>
  <c r="O39" i="10"/>
  <c r="L39" i="10"/>
  <c r="I39" i="10"/>
  <c r="F39" i="10"/>
  <c r="C39" i="10"/>
  <c r="O38" i="10"/>
  <c r="O35" i="10" s="1"/>
  <c r="L38" i="10"/>
  <c r="I38" i="10"/>
  <c r="I35" i="10" s="1"/>
  <c r="F38" i="10"/>
  <c r="C38" i="10"/>
  <c r="C35" i="10" s="1"/>
  <c r="L35" i="10"/>
  <c r="F35" i="10"/>
  <c r="O30" i="10"/>
  <c r="L30" i="10"/>
  <c r="I30" i="10"/>
  <c r="F30" i="10"/>
  <c r="C30" i="10"/>
  <c r="O29" i="10"/>
  <c r="L29" i="10"/>
  <c r="L26" i="10" s="1"/>
  <c r="I29" i="10"/>
  <c r="F29" i="10"/>
  <c r="F26" i="10" s="1"/>
  <c r="C29" i="10"/>
  <c r="O26" i="10"/>
  <c r="I26" i="10"/>
  <c r="C26" i="10"/>
  <c r="O21" i="10"/>
  <c r="L21" i="10"/>
  <c r="I21" i="10"/>
  <c r="F21" i="10"/>
  <c r="C21" i="10"/>
  <c r="O20" i="10"/>
  <c r="O17" i="10" s="1"/>
  <c r="L20" i="10"/>
  <c r="I20" i="10"/>
  <c r="I17" i="10" s="1"/>
  <c r="F20" i="10"/>
  <c r="C20" i="10"/>
  <c r="C17" i="10" s="1"/>
  <c r="L17" i="10"/>
  <c r="F17" i="10"/>
  <c r="O12" i="10"/>
  <c r="L12" i="10"/>
  <c r="I12" i="10"/>
  <c r="F12" i="10"/>
  <c r="C12" i="10"/>
  <c r="O11" i="10"/>
  <c r="L11" i="10"/>
  <c r="I11" i="10"/>
  <c r="F11" i="10"/>
  <c r="C11" i="10"/>
  <c r="R9" i="10"/>
  <c r="O8" i="10"/>
  <c r="L8" i="10"/>
  <c r="I8" i="10"/>
  <c r="F8" i="10"/>
  <c r="R6" i="10" s="1"/>
  <c r="C8" i="10"/>
  <c r="O39" i="9"/>
  <c r="L39" i="9"/>
  <c r="I39" i="9"/>
  <c r="F39" i="9"/>
  <c r="C39" i="9"/>
  <c r="O38" i="9"/>
  <c r="O35" i="9" s="1"/>
  <c r="L38" i="9"/>
  <c r="I38" i="9"/>
  <c r="I35" i="9" s="1"/>
  <c r="F38" i="9"/>
  <c r="C38" i="9"/>
  <c r="C35" i="9" s="1"/>
  <c r="L35" i="9"/>
  <c r="F35" i="9"/>
  <c r="O30" i="9"/>
  <c r="L30" i="9"/>
  <c r="I30" i="9"/>
  <c r="F30" i="9"/>
  <c r="C30" i="9"/>
  <c r="O29" i="9"/>
  <c r="L29" i="9"/>
  <c r="L26" i="9" s="1"/>
  <c r="I29" i="9"/>
  <c r="F29" i="9"/>
  <c r="F26" i="9" s="1"/>
  <c r="C29" i="9"/>
  <c r="O26" i="9"/>
  <c r="I26" i="9"/>
  <c r="C26" i="9"/>
  <c r="O21" i="9"/>
  <c r="L21" i="9"/>
  <c r="I21" i="9"/>
  <c r="F21" i="9"/>
  <c r="C21" i="9"/>
  <c r="O20" i="9"/>
  <c r="O17" i="9" s="1"/>
  <c r="L20" i="9"/>
  <c r="I20" i="9"/>
  <c r="I17" i="9" s="1"/>
  <c r="F20" i="9"/>
  <c r="C20" i="9"/>
  <c r="C17" i="9" s="1"/>
  <c r="L17" i="9"/>
  <c r="F17" i="9"/>
  <c r="O12" i="9"/>
  <c r="L12" i="9"/>
  <c r="I12" i="9"/>
  <c r="F12" i="9"/>
  <c r="C12" i="9"/>
  <c r="O11" i="9"/>
  <c r="L11" i="9"/>
  <c r="I11" i="9"/>
  <c r="F11" i="9"/>
  <c r="C11" i="9"/>
  <c r="C8" i="9" s="1"/>
  <c r="R9" i="9"/>
  <c r="O8" i="9"/>
  <c r="L8" i="9"/>
  <c r="I8" i="9"/>
  <c r="F8" i="9"/>
  <c r="O39" i="8"/>
  <c r="L39" i="8"/>
  <c r="I39" i="8"/>
  <c r="F39" i="8"/>
  <c r="C39" i="8"/>
  <c r="O38" i="8"/>
  <c r="O35" i="8" s="1"/>
  <c r="L38" i="8"/>
  <c r="I38" i="8"/>
  <c r="I35" i="8" s="1"/>
  <c r="F38" i="8"/>
  <c r="C38" i="8"/>
  <c r="C35" i="8" s="1"/>
  <c r="L35" i="8"/>
  <c r="F35" i="8"/>
  <c r="O30" i="8"/>
  <c r="L30" i="8"/>
  <c r="I30" i="8"/>
  <c r="F30" i="8"/>
  <c r="C30" i="8"/>
  <c r="O29" i="8"/>
  <c r="L29" i="8"/>
  <c r="L26" i="8" s="1"/>
  <c r="I29" i="8"/>
  <c r="F29" i="8"/>
  <c r="F26" i="8" s="1"/>
  <c r="C29" i="8"/>
  <c r="O26" i="8"/>
  <c r="I26" i="8"/>
  <c r="C26" i="8"/>
  <c r="O21" i="8"/>
  <c r="L21" i="8"/>
  <c r="I21" i="8"/>
  <c r="F21" i="8"/>
  <c r="C21" i="8"/>
  <c r="O20" i="8"/>
  <c r="O17" i="8" s="1"/>
  <c r="L20" i="8"/>
  <c r="I20" i="8"/>
  <c r="I17" i="8" s="1"/>
  <c r="F20" i="8"/>
  <c r="C20" i="8"/>
  <c r="C17" i="8" s="1"/>
  <c r="L17" i="8"/>
  <c r="F17" i="8"/>
  <c r="O12" i="8"/>
  <c r="L12" i="8"/>
  <c r="I12" i="8"/>
  <c r="F12" i="8"/>
  <c r="C12" i="8"/>
  <c r="O11" i="8"/>
  <c r="L11" i="8"/>
  <c r="I11" i="8"/>
  <c r="F11" i="8"/>
  <c r="F8" i="8" s="1"/>
  <c r="C11" i="8"/>
  <c r="C8" i="8" s="1"/>
  <c r="R9" i="8"/>
  <c r="I12" i="1" s="1"/>
  <c r="O8" i="8"/>
  <c r="L8" i="8"/>
  <c r="I8" i="8"/>
  <c r="O39" i="7"/>
  <c r="L39" i="7"/>
  <c r="I39" i="7"/>
  <c r="F39" i="7"/>
  <c r="C39" i="7"/>
  <c r="O38" i="7"/>
  <c r="O35" i="7" s="1"/>
  <c r="L38" i="7"/>
  <c r="I38" i="7"/>
  <c r="I35" i="7" s="1"/>
  <c r="F38" i="7"/>
  <c r="C38" i="7"/>
  <c r="C35" i="7" s="1"/>
  <c r="L35" i="7"/>
  <c r="F35" i="7"/>
  <c r="O30" i="7"/>
  <c r="L30" i="7"/>
  <c r="I30" i="7"/>
  <c r="F30" i="7"/>
  <c r="C30" i="7"/>
  <c r="O29" i="7"/>
  <c r="L29" i="7"/>
  <c r="L26" i="7" s="1"/>
  <c r="I29" i="7"/>
  <c r="F29" i="7"/>
  <c r="F26" i="7" s="1"/>
  <c r="C29" i="7"/>
  <c r="O26" i="7"/>
  <c r="I26" i="7"/>
  <c r="C26" i="7"/>
  <c r="O21" i="7"/>
  <c r="L21" i="7"/>
  <c r="I21" i="7"/>
  <c r="F21" i="7"/>
  <c r="C21" i="7"/>
  <c r="O20" i="7"/>
  <c r="O17" i="7" s="1"/>
  <c r="L20" i="7"/>
  <c r="I20" i="7"/>
  <c r="I17" i="7" s="1"/>
  <c r="F20" i="7"/>
  <c r="C20" i="7"/>
  <c r="C17" i="7" s="1"/>
  <c r="L17" i="7"/>
  <c r="F17" i="7"/>
  <c r="O12" i="7"/>
  <c r="L12" i="7"/>
  <c r="I12" i="7"/>
  <c r="F12" i="7"/>
  <c r="C12" i="7"/>
  <c r="O11" i="7"/>
  <c r="L11" i="7"/>
  <c r="I11" i="7"/>
  <c r="I8" i="7" s="1"/>
  <c r="F11" i="7"/>
  <c r="F8" i="7" s="1"/>
  <c r="C11" i="7"/>
  <c r="C8" i="7" s="1"/>
  <c r="R9" i="7"/>
  <c r="I11" i="1" s="1"/>
  <c r="O8" i="7"/>
  <c r="L8" i="7"/>
  <c r="O39" i="6"/>
  <c r="L39" i="6"/>
  <c r="I39" i="6"/>
  <c r="F39" i="6"/>
  <c r="C39" i="6"/>
  <c r="O38" i="6"/>
  <c r="O35" i="6" s="1"/>
  <c r="L38" i="6"/>
  <c r="I38" i="6"/>
  <c r="I35" i="6" s="1"/>
  <c r="F38" i="6"/>
  <c r="C38" i="6"/>
  <c r="C35" i="6" s="1"/>
  <c r="L35" i="6"/>
  <c r="F35" i="6"/>
  <c r="O30" i="6"/>
  <c r="L30" i="6"/>
  <c r="I30" i="6"/>
  <c r="F30" i="6"/>
  <c r="C30" i="6"/>
  <c r="O29" i="6"/>
  <c r="L29" i="6"/>
  <c r="L26" i="6" s="1"/>
  <c r="I29" i="6"/>
  <c r="F29" i="6"/>
  <c r="F26" i="6" s="1"/>
  <c r="C29" i="6"/>
  <c r="O26" i="6"/>
  <c r="I26" i="6"/>
  <c r="C26" i="6"/>
  <c r="O21" i="6"/>
  <c r="L21" i="6"/>
  <c r="I21" i="6"/>
  <c r="F21" i="6"/>
  <c r="C21" i="6"/>
  <c r="O20" i="6"/>
  <c r="O17" i="6" s="1"/>
  <c r="L20" i="6"/>
  <c r="I20" i="6"/>
  <c r="I17" i="6" s="1"/>
  <c r="F20" i="6"/>
  <c r="C20" i="6"/>
  <c r="C17" i="6" s="1"/>
  <c r="R7" i="6" s="1"/>
  <c r="L17" i="6"/>
  <c r="F17" i="6"/>
  <c r="O12" i="6"/>
  <c r="L12" i="6"/>
  <c r="I12" i="6"/>
  <c r="F12" i="6"/>
  <c r="C12" i="6"/>
  <c r="O11" i="6"/>
  <c r="L11" i="6"/>
  <c r="I11" i="6"/>
  <c r="F11" i="6"/>
  <c r="C11" i="6"/>
  <c r="R9" i="6"/>
  <c r="O8" i="6"/>
  <c r="L8" i="6"/>
  <c r="I8" i="6"/>
  <c r="F8" i="6"/>
  <c r="C8" i="6"/>
  <c r="O39" i="5"/>
  <c r="L39" i="5"/>
  <c r="I39" i="5"/>
  <c r="F39" i="5"/>
  <c r="C39" i="5"/>
  <c r="O38" i="5"/>
  <c r="O35" i="5" s="1"/>
  <c r="L38" i="5"/>
  <c r="I38" i="5"/>
  <c r="I35" i="5" s="1"/>
  <c r="F38" i="5"/>
  <c r="C38" i="5"/>
  <c r="C35" i="5" s="1"/>
  <c r="L35" i="5"/>
  <c r="F35" i="5"/>
  <c r="O30" i="5"/>
  <c r="L30" i="5"/>
  <c r="I30" i="5"/>
  <c r="F30" i="5"/>
  <c r="C30" i="5"/>
  <c r="O29" i="5"/>
  <c r="L29" i="5"/>
  <c r="L26" i="5" s="1"/>
  <c r="I29" i="5"/>
  <c r="F29" i="5"/>
  <c r="F26" i="5" s="1"/>
  <c r="C29" i="5"/>
  <c r="O26" i="5"/>
  <c r="I26" i="5"/>
  <c r="C26" i="5"/>
  <c r="O21" i="5"/>
  <c r="L21" i="5"/>
  <c r="I21" i="5"/>
  <c r="F21" i="5"/>
  <c r="C21" i="5"/>
  <c r="O20" i="5"/>
  <c r="O17" i="5" s="1"/>
  <c r="L20" i="5"/>
  <c r="I20" i="5"/>
  <c r="I17" i="5" s="1"/>
  <c r="F20" i="5"/>
  <c r="C20" i="5"/>
  <c r="C17" i="5" s="1"/>
  <c r="R7" i="5" s="1"/>
  <c r="L17" i="5"/>
  <c r="F17" i="5"/>
  <c r="O12" i="5"/>
  <c r="L12" i="5"/>
  <c r="I12" i="5"/>
  <c r="F12" i="5"/>
  <c r="C12" i="5"/>
  <c r="O11" i="5"/>
  <c r="L11" i="5"/>
  <c r="I11" i="5"/>
  <c r="F11" i="5"/>
  <c r="C11" i="5"/>
  <c r="R9" i="5"/>
  <c r="O8" i="5"/>
  <c r="L8" i="5"/>
  <c r="I8" i="5"/>
  <c r="F8" i="5"/>
  <c r="C8" i="5"/>
  <c r="O39" i="4"/>
  <c r="L39" i="4"/>
  <c r="I39" i="4"/>
  <c r="F39" i="4"/>
  <c r="C39" i="4"/>
  <c r="O38" i="4"/>
  <c r="O35" i="4" s="1"/>
  <c r="L38" i="4"/>
  <c r="I38" i="4"/>
  <c r="I35" i="4" s="1"/>
  <c r="F38" i="4"/>
  <c r="C38" i="4"/>
  <c r="C35" i="4" s="1"/>
  <c r="L35" i="4"/>
  <c r="F35" i="4"/>
  <c r="O30" i="4"/>
  <c r="L30" i="4"/>
  <c r="I30" i="4"/>
  <c r="F30" i="4"/>
  <c r="C30" i="4"/>
  <c r="O29" i="4"/>
  <c r="L29" i="4"/>
  <c r="L26" i="4" s="1"/>
  <c r="I29" i="4"/>
  <c r="F29" i="4"/>
  <c r="F26" i="4" s="1"/>
  <c r="C29" i="4"/>
  <c r="O26" i="4"/>
  <c r="I26" i="4"/>
  <c r="C26" i="4"/>
  <c r="O21" i="4"/>
  <c r="L21" i="4"/>
  <c r="I21" i="4"/>
  <c r="F21" i="4"/>
  <c r="C21" i="4"/>
  <c r="O20" i="4"/>
  <c r="O17" i="4" s="1"/>
  <c r="L20" i="4"/>
  <c r="I20" i="4"/>
  <c r="I17" i="4" s="1"/>
  <c r="F20" i="4"/>
  <c r="C20" i="4"/>
  <c r="C17" i="4" s="1"/>
  <c r="L17" i="4"/>
  <c r="F17" i="4"/>
  <c r="O12" i="4"/>
  <c r="L12" i="4"/>
  <c r="I12" i="4"/>
  <c r="F12" i="4"/>
  <c r="C12" i="4"/>
  <c r="O11" i="4"/>
  <c r="L11" i="4"/>
  <c r="I11" i="4"/>
  <c r="F11" i="4"/>
  <c r="C11" i="4"/>
  <c r="R9" i="4"/>
  <c r="O8" i="4"/>
  <c r="L8" i="4"/>
  <c r="I8" i="4"/>
  <c r="F8" i="4"/>
  <c r="R6" i="4" s="1"/>
  <c r="C8" i="4"/>
  <c r="O39" i="3"/>
  <c r="L39" i="3"/>
  <c r="I39" i="3"/>
  <c r="F39" i="3"/>
  <c r="C39" i="3"/>
  <c r="O38" i="3"/>
  <c r="O35" i="3" s="1"/>
  <c r="L38" i="3"/>
  <c r="I38" i="3"/>
  <c r="I35" i="3" s="1"/>
  <c r="F38" i="3"/>
  <c r="C38" i="3"/>
  <c r="C35" i="3" s="1"/>
  <c r="L35" i="3"/>
  <c r="F35" i="3"/>
  <c r="O30" i="3"/>
  <c r="L30" i="3"/>
  <c r="I30" i="3"/>
  <c r="F30" i="3"/>
  <c r="C30" i="3"/>
  <c r="O29" i="3"/>
  <c r="L29" i="3"/>
  <c r="L26" i="3" s="1"/>
  <c r="I29" i="3"/>
  <c r="F29" i="3"/>
  <c r="F26" i="3" s="1"/>
  <c r="C29" i="3"/>
  <c r="O26" i="3"/>
  <c r="I26" i="3"/>
  <c r="C26" i="3"/>
  <c r="O21" i="3"/>
  <c r="L21" i="3"/>
  <c r="I21" i="3"/>
  <c r="F21" i="3"/>
  <c r="C21" i="3"/>
  <c r="O20" i="3"/>
  <c r="O17" i="3" s="1"/>
  <c r="L20" i="3"/>
  <c r="I20" i="3"/>
  <c r="I17" i="3" s="1"/>
  <c r="F20" i="3"/>
  <c r="C20" i="3"/>
  <c r="C17" i="3" s="1"/>
  <c r="L17" i="3"/>
  <c r="F17" i="3"/>
  <c r="O12" i="3"/>
  <c r="L12" i="3"/>
  <c r="I12" i="3"/>
  <c r="F12" i="3"/>
  <c r="C12" i="3"/>
  <c r="O11" i="3"/>
  <c r="O8" i="3" s="1"/>
  <c r="L11" i="3"/>
  <c r="L8" i="3" s="1"/>
  <c r="I11" i="3"/>
  <c r="I8" i="3" s="1"/>
  <c r="F11" i="3"/>
  <c r="F8" i="3" s="1"/>
  <c r="C11" i="3"/>
  <c r="C8" i="3" s="1"/>
  <c r="R9" i="3"/>
  <c r="I7" i="1" s="1"/>
  <c r="I35" i="1"/>
  <c r="I34" i="1"/>
  <c r="I33" i="1"/>
  <c r="I32" i="1"/>
  <c r="I31" i="1"/>
  <c r="I30" i="1"/>
  <c r="I29" i="1"/>
  <c r="I28" i="1"/>
  <c r="I27" i="1"/>
  <c r="I26" i="1"/>
  <c r="I25" i="1"/>
  <c r="I23" i="1"/>
  <c r="I22" i="1"/>
  <c r="I21" i="1"/>
  <c r="I20" i="1"/>
  <c r="I19" i="1"/>
  <c r="I18" i="1"/>
  <c r="I17" i="1"/>
  <c r="I16" i="1"/>
  <c r="I15" i="1"/>
  <c r="I14" i="1"/>
  <c r="I13" i="1"/>
  <c r="I10" i="1"/>
  <c r="I9" i="1"/>
  <c r="I8" i="1"/>
  <c r="O39" i="2"/>
  <c r="L39" i="2"/>
  <c r="I39" i="2"/>
  <c r="F39" i="2"/>
  <c r="C39" i="2"/>
  <c r="O30" i="2"/>
  <c r="L30" i="2"/>
  <c r="I30" i="2"/>
  <c r="F30" i="2"/>
  <c r="C30" i="2"/>
  <c r="O21" i="2"/>
  <c r="L21" i="2"/>
  <c r="I21" i="2"/>
  <c r="F21" i="2"/>
  <c r="C21" i="2"/>
  <c r="O12" i="2"/>
  <c r="L12" i="2"/>
  <c r="I12" i="2"/>
  <c r="F12" i="2"/>
  <c r="R9" i="2"/>
  <c r="I6" i="1" s="1"/>
  <c r="O38" i="2"/>
  <c r="L38" i="2"/>
  <c r="L35" i="2" s="1"/>
  <c r="I38" i="2"/>
  <c r="F38" i="2"/>
  <c r="F35" i="2" s="1"/>
  <c r="C38" i="2"/>
  <c r="O35" i="2"/>
  <c r="I35" i="2"/>
  <c r="C35" i="2"/>
  <c r="O29" i="2"/>
  <c r="L29" i="2"/>
  <c r="L26" i="2" s="1"/>
  <c r="I29" i="2"/>
  <c r="F29" i="2"/>
  <c r="F26" i="2" s="1"/>
  <c r="C29" i="2"/>
  <c r="O26" i="2"/>
  <c r="I26" i="2"/>
  <c r="C26" i="2"/>
  <c r="O20" i="2"/>
  <c r="L20" i="2"/>
  <c r="L17" i="2" s="1"/>
  <c r="I20" i="2"/>
  <c r="F20" i="2"/>
  <c r="F17" i="2" s="1"/>
  <c r="C20" i="2"/>
  <c r="O17" i="2"/>
  <c r="I17" i="2"/>
  <c r="C17" i="2"/>
  <c r="O11" i="2"/>
  <c r="O8" i="2"/>
  <c r="L11" i="2"/>
  <c r="L8" i="2"/>
  <c r="I11" i="2"/>
  <c r="I8" i="2"/>
  <c r="F11" i="2"/>
  <c r="F8" i="2" s="1"/>
  <c r="R7" i="23" l="1"/>
  <c r="F27" i="1" s="1"/>
  <c r="R6" i="20"/>
  <c r="E24" i="1" s="1"/>
  <c r="R6" i="9"/>
  <c r="E13" i="1" s="1"/>
  <c r="R6" i="8"/>
  <c r="R6" i="7"/>
  <c r="R6" i="3"/>
  <c r="E7" i="1" s="1"/>
  <c r="R6" i="31"/>
  <c r="R5" i="31" s="1"/>
  <c r="R8" i="31"/>
  <c r="R10" i="31"/>
  <c r="R11" i="31" s="1"/>
  <c r="R12" i="31" s="1"/>
  <c r="R6" i="30"/>
  <c r="R8" i="30"/>
  <c r="R10" i="30"/>
  <c r="R11" i="30" s="1"/>
  <c r="R12" i="30" s="1"/>
  <c r="R6" i="29"/>
  <c r="R8" i="29"/>
  <c r="R10" i="29"/>
  <c r="R11" i="29" s="1"/>
  <c r="R12" i="29" s="1"/>
  <c r="R8" i="28"/>
  <c r="R5" i="28" s="1"/>
  <c r="R10" i="28"/>
  <c r="R11" i="28" s="1"/>
  <c r="R12" i="28" s="1"/>
  <c r="R7" i="27"/>
  <c r="R5" i="27" s="1"/>
  <c r="R8" i="27"/>
  <c r="R10" i="27"/>
  <c r="R11" i="27" s="1"/>
  <c r="R12" i="27" s="1"/>
  <c r="R7" i="26"/>
  <c r="R8" i="26"/>
  <c r="R5" i="26" s="1"/>
  <c r="R10" i="26"/>
  <c r="R11" i="26" s="1"/>
  <c r="R12" i="26" s="1"/>
  <c r="R7" i="25"/>
  <c r="R5" i="25" s="1"/>
  <c r="R8" i="25"/>
  <c r="R10" i="25"/>
  <c r="R11" i="25" s="1"/>
  <c r="R12" i="25" s="1"/>
  <c r="R7" i="24"/>
  <c r="R5" i="24" s="1"/>
  <c r="R8" i="24"/>
  <c r="R10" i="24"/>
  <c r="R11" i="24" s="1"/>
  <c r="R12" i="24" s="1"/>
  <c r="R6" i="23"/>
  <c r="E27" i="1" s="1"/>
  <c r="R8" i="23"/>
  <c r="G27" i="1" s="1"/>
  <c r="R10" i="23"/>
  <c r="R6" i="22"/>
  <c r="R8" i="22"/>
  <c r="G26" i="1" s="1"/>
  <c r="R10" i="22"/>
  <c r="R11" i="22" s="1"/>
  <c r="R12" i="22" s="1"/>
  <c r="R6" i="21"/>
  <c r="R8" i="21"/>
  <c r="R10" i="21"/>
  <c r="R11" i="21" s="1"/>
  <c r="R12" i="21" s="1"/>
  <c r="R7" i="20"/>
  <c r="R8" i="20"/>
  <c r="G24" i="1" s="1"/>
  <c r="R10" i="20"/>
  <c r="R6" i="19"/>
  <c r="R8" i="19"/>
  <c r="R10" i="19"/>
  <c r="R11" i="19" s="1"/>
  <c r="R12" i="19" s="1"/>
  <c r="R6" i="18"/>
  <c r="R8" i="18"/>
  <c r="G22" i="1" s="1"/>
  <c r="R10" i="18"/>
  <c r="R11" i="18" s="1"/>
  <c r="R12" i="18" s="1"/>
  <c r="R7" i="17"/>
  <c r="R5" i="17" s="1"/>
  <c r="R8" i="17"/>
  <c r="R10" i="17"/>
  <c r="R11" i="17" s="1"/>
  <c r="R12" i="17" s="1"/>
  <c r="R6" i="16"/>
  <c r="R8" i="16"/>
  <c r="G20" i="1" s="1"/>
  <c r="R10" i="16"/>
  <c r="R11" i="16" s="1"/>
  <c r="R12" i="16" s="1"/>
  <c r="R7" i="15"/>
  <c r="R8" i="15"/>
  <c r="G19" i="1" s="1"/>
  <c r="R10" i="15"/>
  <c r="R11" i="15" s="1"/>
  <c r="R12" i="15" s="1"/>
  <c r="R6" i="14"/>
  <c r="R8" i="14"/>
  <c r="G18" i="1" s="1"/>
  <c r="R10" i="14"/>
  <c r="R11" i="14" s="1"/>
  <c r="R12" i="14" s="1"/>
  <c r="R7" i="13"/>
  <c r="R5" i="13" s="1"/>
  <c r="R8" i="13"/>
  <c r="R10" i="13"/>
  <c r="R11" i="13" s="1"/>
  <c r="R12" i="13" s="1"/>
  <c r="R8" i="12"/>
  <c r="R5" i="12" s="1"/>
  <c r="R10" i="12"/>
  <c r="R11" i="12" s="1"/>
  <c r="R12" i="12" s="1"/>
  <c r="R7" i="11"/>
  <c r="R5" i="11" s="1"/>
  <c r="R8" i="11"/>
  <c r="R10" i="11"/>
  <c r="R11" i="11" s="1"/>
  <c r="R12" i="11" s="1"/>
  <c r="R7" i="10"/>
  <c r="R5" i="10" s="1"/>
  <c r="R8" i="10"/>
  <c r="R10" i="10"/>
  <c r="R11" i="10" s="1"/>
  <c r="R12" i="10" s="1"/>
  <c r="R7" i="9"/>
  <c r="F13" i="1" s="1"/>
  <c r="R8" i="9"/>
  <c r="R10" i="9"/>
  <c r="R7" i="8"/>
  <c r="F12" i="1" s="1"/>
  <c r="R8" i="8"/>
  <c r="G12" i="1" s="1"/>
  <c r="R10" i="8"/>
  <c r="R7" i="7"/>
  <c r="R8" i="7"/>
  <c r="G11" i="1" s="1"/>
  <c r="R10" i="7"/>
  <c r="R6" i="6"/>
  <c r="R8" i="6"/>
  <c r="R10" i="6"/>
  <c r="R11" i="6" s="1"/>
  <c r="R12" i="6" s="1"/>
  <c r="R6" i="5"/>
  <c r="R8" i="5"/>
  <c r="G9" i="1" s="1"/>
  <c r="R10" i="5"/>
  <c r="R11" i="5" s="1"/>
  <c r="R12" i="5" s="1"/>
  <c r="R7" i="4"/>
  <c r="R5" i="4" s="1"/>
  <c r="R8" i="4"/>
  <c r="G8" i="1" s="1"/>
  <c r="R10" i="4"/>
  <c r="R11" i="4" s="1"/>
  <c r="R12" i="4" s="1"/>
  <c r="F28" i="1"/>
  <c r="G21" i="1"/>
  <c r="G14" i="1"/>
  <c r="G10" i="1"/>
  <c r="R7" i="3"/>
  <c r="R8" i="3"/>
  <c r="G7" i="1" s="1"/>
  <c r="R10" i="3"/>
  <c r="J7" i="1" s="1"/>
  <c r="E35" i="1"/>
  <c r="F35" i="1"/>
  <c r="G35" i="1"/>
  <c r="G34" i="1"/>
  <c r="E33" i="1"/>
  <c r="F33" i="1"/>
  <c r="G33" i="1"/>
  <c r="E32" i="1"/>
  <c r="F32" i="1"/>
  <c r="E31" i="1"/>
  <c r="G31" i="1"/>
  <c r="E30" i="1"/>
  <c r="F30" i="1"/>
  <c r="G30" i="1"/>
  <c r="E29" i="1"/>
  <c r="G29" i="1"/>
  <c r="G28" i="1"/>
  <c r="E26" i="1"/>
  <c r="F26" i="1"/>
  <c r="G25" i="1"/>
  <c r="E23" i="1"/>
  <c r="F23" i="1"/>
  <c r="E21" i="1"/>
  <c r="E20" i="1"/>
  <c r="F20" i="1"/>
  <c r="E19" i="1"/>
  <c r="F19" i="1"/>
  <c r="E18" i="1"/>
  <c r="E17" i="1"/>
  <c r="F17" i="1"/>
  <c r="G17" i="1"/>
  <c r="E16" i="1"/>
  <c r="F16" i="1"/>
  <c r="E15" i="1"/>
  <c r="G15" i="1"/>
  <c r="E14" i="1"/>
  <c r="E10" i="1"/>
  <c r="F10" i="1"/>
  <c r="E9" i="1"/>
  <c r="F9" i="1"/>
  <c r="E8" i="1"/>
  <c r="F8" i="1"/>
  <c r="I36" i="1"/>
  <c r="C8" i="2"/>
  <c r="R11" i="23" l="1"/>
  <c r="R12" i="23" s="1"/>
  <c r="R13" i="23"/>
  <c r="R5" i="20"/>
  <c r="D24" i="1" s="1"/>
  <c r="R11" i="20"/>
  <c r="R12" i="20" s="1"/>
  <c r="R13" i="20"/>
  <c r="R5" i="9"/>
  <c r="R11" i="9"/>
  <c r="R12" i="9" s="1"/>
  <c r="R13" i="9"/>
  <c r="R11" i="8"/>
  <c r="R12" i="8" s="1"/>
  <c r="R13" i="8"/>
  <c r="R5" i="8"/>
  <c r="D12" i="1" s="1"/>
  <c r="R5" i="7"/>
  <c r="D11" i="1" s="1"/>
  <c r="R11" i="7"/>
  <c r="R12" i="7" s="1"/>
  <c r="R13" i="7"/>
  <c r="F11" i="1"/>
  <c r="R11" i="3"/>
  <c r="R12" i="3" s="1"/>
  <c r="R13" i="3"/>
  <c r="R5" i="3"/>
  <c r="D7" i="1" s="1"/>
  <c r="R5" i="30"/>
  <c r="R5" i="29"/>
  <c r="G32" i="1"/>
  <c r="F31" i="1"/>
  <c r="F29" i="1"/>
  <c r="R5" i="23"/>
  <c r="D27" i="1" s="1"/>
  <c r="R5" i="22"/>
  <c r="R5" i="21"/>
  <c r="F24" i="1"/>
  <c r="R5" i="19"/>
  <c r="D23" i="1" s="1"/>
  <c r="R5" i="18"/>
  <c r="D22" i="1" s="1"/>
  <c r="F21" i="1"/>
  <c r="R5" i="16"/>
  <c r="R5" i="15"/>
  <c r="R5" i="14"/>
  <c r="G16" i="1"/>
  <c r="F15" i="1"/>
  <c r="F14" i="1"/>
  <c r="R5" i="6"/>
  <c r="R5" i="5"/>
  <c r="D9" i="1" s="1"/>
  <c r="D26" i="1"/>
  <c r="G23" i="1"/>
  <c r="D19" i="1"/>
  <c r="D18" i="1"/>
  <c r="G13" i="1"/>
  <c r="D10" i="1"/>
  <c r="F7" i="1"/>
  <c r="J35" i="1"/>
  <c r="D35" i="1"/>
  <c r="J34" i="1"/>
  <c r="E34" i="1"/>
  <c r="D34" i="1"/>
  <c r="J33" i="1"/>
  <c r="D33" i="1"/>
  <c r="D32" i="1"/>
  <c r="J32" i="1"/>
  <c r="J31" i="1"/>
  <c r="D31" i="1"/>
  <c r="D30" i="1"/>
  <c r="J30" i="1"/>
  <c r="J29" i="1"/>
  <c r="D29" i="1"/>
  <c r="J28" i="1"/>
  <c r="E28" i="1"/>
  <c r="D28" i="1"/>
  <c r="J27" i="1"/>
  <c r="J26" i="1"/>
  <c r="J25" i="1"/>
  <c r="D25" i="1"/>
  <c r="E25" i="1"/>
  <c r="J24" i="1"/>
  <c r="J23" i="1"/>
  <c r="J22" i="1"/>
  <c r="E22" i="1"/>
  <c r="J21" i="1"/>
  <c r="D21" i="1"/>
  <c r="J20" i="1"/>
  <c r="D20" i="1"/>
  <c r="J19" i="1"/>
  <c r="J18" i="1"/>
  <c r="J17" i="1"/>
  <c r="D17" i="1"/>
  <c r="D16" i="1"/>
  <c r="J16" i="1"/>
  <c r="J15" i="1"/>
  <c r="D15" i="1"/>
  <c r="D14" i="1"/>
  <c r="J14" i="1"/>
  <c r="J13" i="1"/>
  <c r="D13" i="1"/>
  <c r="J12" i="1"/>
  <c r="E12" i="1"/>
  <c r="J11" i="1"/>
  <c r="E11" i="1"/>
  <c r="J10" i="1"/>
  <c r="J9" i="1"/>
  <c r="J8" i="1"/>
  <c r="D8" i="1"/>
  <c r="R10" i="2"/>
  <c r="R13" i="2" s="1"/>
  <c r="R11" i="2" l="1"/>
  <c r="R12" i="2" s="1"/>
  <c r="J6" i="1"/>
  <c r="J36" i="1" s="1"/>
  <c r="R7" i="2"/>
  <c r="R6" i="2"/>
  <c r="R8" i="2"/>
  <c r="G6" i="1" l="1"/>
  <c r="F6" i="1"/>
  <c r="E6" i="1"/>
  <c r="R5" i="2"/>
  <c r="D6" i="1" l="1"/>
  <c r="H6" i="1" s="1"/>
  <c r="H7" i="1"/>
  <c r="H9" i="1"/>
  <c r="H11" i="1"/>
  <c r="H13" i="1"/>
  <c r="H15" i="1"/>
  <c r="H17" i="1"/>
  <c r="H19" i="1"/>
  <c r="H21" i="1"/>
  <c r="H23" i="1"/>
  <c r="H25" i="1"/>
  <c r="H27" i="1"/>
  <c r="H29" i="1"/>
  <c r="H31" i="1"/>
  <c r="H33" i="1"/>
  <c r="H35" i="1"/>
  <c r="E36" i="1"/>
  <c r="H34" i="1"/>
  <c r="H32" i="1"/>
  <c r="H30" i="1"/>
  <c r="H28" i="1"/>
  <c r="H26" i="1"/>
  <c r="H24" i="1"/>
  <c r="H22" i="1"/>
  <c r="H20" i="1"/>
  <c r="H18" i="1"/>
  <c r="H16" i="1"/>
  <c r="H14" i="1"/>
  <c r="H12" i="1"/>
  <c r="H10" i="1"/>
  <c r="H8" i="1"/>
  <c r="F36" i="1"/>
  <c r="G36" i="1"/>
  <c r="D36" i="1" l="1"/>
  <c r="H36" i="1"/>
</calcChain>
</file>

<file path=xl/comments1.xml><?xml version="1.0" encoding="utf-8"?>
<comments xmlns="http://schemas.openxmlformats.org/spreadsheetml/2006/main">
  <authors>
    <author>W8</author>
  </authors>
  <commentList>
    <comment ref="L2" authorId="0" shapeId="0">
      <text>
        <r>
          <rPr>
            <b/>
            <sz val="9"/>
            <color indexed="81"/>
            <rFont val="Tahoma"/>
            <family val="2"/>
          </rPr>
          <t>Poner el valor de STOP que se desea tener(valido para todas las celdas de STOP)</t>
        </r>
      </text>
    </comment>
  </commentList>
</comments>
</file>

<file path=xl/comments10.xml><?xml version="1.0" encoding="utf-8"?>
<comments xmlns="http://schemas.openxmlformats.org/spreadsheetml/2006/main">
  <authors>
    <author>W8</author>
  </authors>
  <commentList>
    <comment ref="L2" authorId="0" shapeId="0">
      <text>
        <r>
          <rPr>
            <b/>
            <sz val="9"/>
            <color indexed="81"/>
            <rFont val="Tahoma"/>
            <family val="2"/>
          </rPr>
          <t>Poner el valor de STOP que se desea tener(valido para todas las celdas de STOP)</t>
        </r>
      </text>
    </comment>
  </commentList>
</comments>
</file>

<file path=xl/comments11.xml><?xml version="1.0" encoding="utf-8"?>
<comments xmlns="http://schemas.openxmlformats.org/spreadsheetml/2006/main">
  <authors>
    <author>W8</author>
  </authors>
  <commentList>
    <comment ref="L2" authorId="0" shapeId="0">
      <text>
        <r>
          <rPr>
            <b/>
            <sz val="9"/>
            <color indexed="81"/>
            <rFont val="Tahoma"/>
            <family val="2"/>
          </rPr>
          <t>Poner el valor de STOP que se desea tener(valido para todas las celdas de STOP)</t>
        </r>
      </text>
    </comment>
  </commentList>
</comments>
</file>

<file path=xl/comments12.xml><?xml version="1.0" encoding="utf-8"?>
<comments xmlns="http://schemas.openxmlformats.org/spreadsheetml/2006/main">
  <authors>
    <author>W8</author>
  </authors>
  <commentList>
    <comment ref="L2" authorId="0" shapeId="0">
      <text>
        <r>
          <rPr>
            <b/>
            <sz val="9"/>
            <color indexed="81"/>
            <rFont val="Tahoma"/>
            <family val="2"/>
          </rPr>
          <t>Poner el valor de STOP que se desea tener(valido para todas las celdas de STOP)</t>
        </r>
      </text>
    </comment>
  </commentList>
</comments>
</file>

<file path=xl/comments13.xml><?xml version="1.0" encoding="utf-8"?>
<comments xmlns="http://schemas.openxmlformats.org/spreadsheetml/2006/main">
  <authors>
    <author>W8</author>
  </authors>
  <commentList>
    <comment ref="L2" authorId="0" shapeId="0">
      <text>
        <r>
          <rPr>
            <b/>
            <sz val="9"/>
            <color indexed="81"/>
            <rFont val="Tahoma"/>
            <family val="2"/>
          </rPr>
          <t>Poner el valor de STOP que se desea tener(valido para todas las celdas de STOP)</t>
        </r>
      </text>
    </comment>
  </commentList>
</comments>
</file>

<file path=xl/comments14.xml><?xml version="1.0" encoding="utf-8"?>
<comments xmlns="http://schemas.openxmlformats.org/spreadsheetml/2006/main">
  <authors>
    <author>W8</author>
  </authors>
  <commentList>
    <comment ref="L2" authorId="0" shapeId="0">
      <text>
        <r>
          <rPr>
            <b/>
            <sz val="9"/>
            <color indexed="81"/>
            <rFont val="Tahoma"/>
            <family val="2"/>
          </rPr>
          <t>Poner el valor de STOP que se desea tener(valido para todas las celdas de STOP)</t>
        </r>
      </text>
    </comment>
  </commentList>
</comments>
</file>

<file path=xl/comments15.xml><?xml version="1.0" encoding="utf-8"?>
<comments xmlns="http://schemas.openxmlformats.org/spreadsheetml/2006/main">
  <authors>
    <author>W8</author>
  </authors>
  <commentList>
    <comment ref="L2" authorId="0" shapeId="0">
      <text>
        <r>
          <rPr>
            <b/>
            <sz val="9"/>
            <color indexed="81"/>
            <rFont val="Tahoma"/>
            <family val="2"/>
          </rPr>
          <t>Poner el valor de STOP que se desea tener(valido para todas las celdas de STOP)</t>
        </r>
      </text>
    </comment>
  </commentList>
</comments>
</file>

<file path=xl/comments16.xml><?xml version="1.0" encoding="utf-8"?>
<comments xmlns="http://schemas.openxmlformats.org/spreadsheetml/2006/main">
  <authors>
    <author>W8</author>
  </authors>
  <commentList>
    <comment ref="L2" authorId="0" shapeId="0">
      <text>
        <r>
          <rPr>
            <b/>
            <sz val="9"/>
            <color indexed="81"/>
            <rFont val="Tahoma"/>
            <family val="2"/>
          </rPr>
          <t>Poner el valor de STOP que se desea tener(valido para todas las celdas de STOP)</t>
        </r>
      </text>
    </comment>
  </commentList>
</comments>
</file>

<file path=xl/comments17.xml><?xml version="1.0" encoding="utf-8"?>
<comments xmlns="http://schemas.openxmlformats.org/spreadsheetml/2006/main">
  <authors>
    <author>W8</author>
  </authors>
  <commentList>
    <comment ref="L2" authorId="0" shapeId="0">
      <text>
        <r>
          <rPr>
            <b/>
            <sz val="9"/>
            <color indexed="81"/>
            <rFont val="Tahoma"/>
            <family val="2"/>
          </rPr>
          <t>Poner el valor de STOP que se desea tener(valido para todas las celdas de STOP)</t>
        </r>
      </text>
    </comment>
  </commentList>
</comments>
</file>

<file path=xl/comments18.xml><?xml version="1.0" encoding="utf-8"?>
<comments xmlns="http://schemas.openxmlformats.org/spreadsheetml/2006/main">
  <authors>
    <author>W8</author>
  </authors>
  <commentList>
    <comment ref="L2" authorId="0" shapeId="0">
      <text>
        <r>
          <rPr>
            <b/>
            <sz val="9"/>
            <color indexed="81"/>
            <rFont val="Tahoma"/>
            <family val="2"/>
          </rPr>
          <t>Poner el valor de STOP que se desea tener(valido para todas las celdas de STOP)</t>
        </r>
      </text>
    </comment>
  </commentList>
</comments>
</file>

<file path=xl/comments19.xml><?xml version="1.0" encoding="utf-8"?>
<comments xmlns="http://schemas.openxmlformats.org/spreadsheetml/2006/main">
  <authors>
    <author>W8</author>
  </authors>
  <commentList>
    <comment ref="L2" authorId="0" shapeId="0">
      <text>
        <r>
          <rPr>
            <b/>
            <sz val="9"/>
            <color indexed="81"/>
            <rFont val="Tahoma"/>
            <family val="2"/>
          </rPr>
          <t>Poner el valor de STOP que se desea tener(valido para todas las celdas de STOP)</t>
        </r>
      </text>
    </comment>
  </commentList>
</comments>
</file>

<file path=xl/comments2.xml><?xml version="1.0" encoding="utf-8"?>
<comments xmlns="http://schemas.openxmlformats.org/spreadsheetml/2006/main">
  <authors>
    <author>W8</author>
  </authors>
  <commentList>
    <comment ref="L2" authorId="0" shapeId="0">
      <text>
        <r>
          <rPr>
            <b/>
            <sz val="9"/>
            <color indexed="81"/>
            <rFont val="Tahoma"/>
            <family val="2"/>
          </rPr>
          <t>Poner el valor de STOP que se desea tener(valido para todas las celdas de STOP)</t>
        </r>
      </text>
    </comment>
  </commentList>
</comments>
</file>

<file path=xl/comments20.xml><?xml version="1.0" encoding="utf-8"?>
<comments xmlns="http://schemas.openxmlformats.org/spreadsheetml/2006/main">
  <authors>
    <author>W8</author>
  </authors>
  <commentList>
    <comment ref="L2" authorId="0" shapeId="0">
      <text>
        <r>
          <rPr>
            <b/>
            <sz val="9"/>
            <color indexed="81"/>
            <rFont val="Tahoma"/>
            <family val="2"/>
          </rPr>
          <t>Poner el valor de STOP que se desea tener(valido para todas las celdas de STOP)</t>
        </r>
      </text>
    </comment>
  </commentList>
</comments>
</file>

<file path=xl/comments21.xml><?xml version="1.0" encoding="utf-8"?>
<comments xmlns="http://schemas.openxmlformats.org/spreadsheetml/2006/main">
  <authors>
    <author>W8</author>
  </authors>
  <commentList>
    <comment ref="L2" authorId="0" shapeId="0">
      <text>
        <r>
          <rPr>
            <b/>
            <sz val="9"/>
            <color indexed="81"/>
            <rFont val="Tahoma"/>
            <family val="2"/>
          </rPr>
          <t>Poner el valor de STOP que se desea tener(valido para todas las celdas de STOP)</t>
        </r>
      </text>
    </comment>
  </commentList>
</comments>
</file>

<file path=xl/comments22.xml><?xml version="1.0" encoding="utf-8"?>
<comments xmlns="http://schemas.openxmlformats.org/spreadsheetml/2006/main">
  <authors>
    <author>W8</author>
  </authors>
  <commentList>
    <comment ref="L2" authorId="0" shapeId="0">
      <text>
        <r>
          <rPr>
            <b/>
            <sz val="9"/>
            <color indexed="81"/>
            <rFont val="Tahoma"/>
            <family val="2"/>
          </rPr>
          <t>Poner el valor de STOP que se desea tener(valido para todas las celdas de STOP)</t>
        </r>
      </text>
    </comment>
  </commentList>
</comments>
</file>

<file path=xl/comments23.xml><?xml version="1.0" encoding="utf-8"?>
<comments xmlns="http://schemas.openxmlformats.org/spreadsheetml/2006/main">
  <authors>
    <author>W8</author>
  </authors>
  <commentList>
    <comment ref="L2" authorId="0" shapeId="0">
      <text>
        <r>
          <rPr>
            <b/>
            <sz val="9"/>
            <color indexed="81"/>
            <rFont val="Tahoma"/>
            <family val="2"/>
          </rPr>
          <t>Poner el valor de STOP que se desea tener(valido para todas las celdas de STOP)</t>
        </r>
      </text>
    </comment>
  </commentList>
</comments>
</file>

<file path=xl/comments24.xml><?xml version="1.0" encoding="utf-8"?>
<comments xmlns="http://schemas.openxmlformats.org/spreadsheetml/2006/main">
  <authors>
    <author>W8</author>
  </authors>
  <commentList>
    <comment ref="L2" authorId="0" shapeId="0">
      <text>
        <r>
          <rPr>
            <b/>
            <sz val="9"/>
            <color indexed="81"/>
            <rFont val="Tahoma"/>
            <family val="2"/>
          </rPr>
          <t>Poner el valor de STOP que se desea tener(valido para todas las celdas de STOP)</t>
        </r>
      </text>
    </comment>
  </commentList>
</comments>
</file>

<file path=xl/comments25.xml><?xml version="1.0" encoding="utf-8"?>
<comments xmlns="http://schemas.openxmlformats.org/spreadsheetml/2006/main">
  <authors>
    <author>W8</author>
  </authors>
  <commentList>
    <comment ref="L2" authorId="0" shapeId="0">
      <text>
        <r>
          <rPr>
            <b/>
            <sz val="9"/>
            <color indexed="81"/>
            <rFont val="Tahoma"/>
            <family val="2"/>
          </rPr>
          <t>Poner el valor de STOP que se desea tener(valido para todas las celdas de STOP)</t>
        </r>
      </text>
    </comment>
  </commentList>
</comments>
</file>

<file path=xl/comments26.xml><?xml version="1.0" encoding="utf-8"?>
<comments xmlns="http://schemas.openxmlformats.org/spreadsheetml/2006/main">
  <authors>
    <author>W8</author>
  </authors>
  <commentList>
    <comment ref="L2" authorId="0" shapeId="0">
      <text>
        <r>
          <rPr>
            <b/>
            <sz val="9"/>
            <color indexed="81"/>
            <rFont val="Tahoma"/>
            <family val="2"/>
          </rPr>
          <t>Poner el valor de STOP que se desea tener(valido para todas las celdas de STOP)</t>
        </r>
      </text>
    </comment>
  </commentList>
</comments>
</file>

<file path=xl/comments27.xml><?xml version="1.0" encoding="utf-8"?>
<comments xmlns="http://schemas.openxmlformats.org/spreadsheetml/2006/main">
  <authors>
    <author>W8</author>
  </authors>
  <commentList>
    <comment ref="L2" authorId="0" shapeId="0">
      <text>
        <r>
          <rPr>
            <b/>
            <sz val="9"/>
            <color indexed="81"/>
            <rFont val="Tahoma"/>
            <family val="2"/>
          </rPr>
          <t>Poner el valor de STOP que se desea tener(valido para todas las celdas de STOP)</t>
        </r>
      </text>
    </comment>
  </commentList>
</comments>
</file>

<file path=xl/comments28.xml><?xml version="1.0" encoding="utf-8"?>
<comments xmlns="http://schemas.openxmlformats.org/spreadsheetml/2006/main">
  <authors>
    <author>W8</author>
  </authors>
  <commentList>
    <comment ref="L2" authorId="0" shapeId="0">
      <text>
        <r>
          <rPr>
            <b/>
            <sz val="9"/>
            <color indexed="81"/>
            <rFont val="Tahoma"/>
            <family val="2"/>
          </rPr>
          <t>Poner el valor de STOP que se desea tener(valido para todas las celdas de STOP)</t>
        </r>
      </text>
    </comment>
  </commentList>
</comments>
</file>

<file path=xl/comments29.xml><?xml version="1.0" encoding="utf-8"?>
<comments xmlns="http://schemas.openxmlformats.org/spreadsheetml/2006/main">
  <authors>
    <author>W8</author>
  </authors>
  <commentList>
    <comment ref="L2" authorId="0" shapeId="0">
      <text>
        <r>
          <rPr>
            <b/>
            <sz val="9"/>
            <color indexed="81"/>
            <rFont val="Tahoma"/>
            <family val="2"/>
          </rPr>
          <t>Poner el valor de STOP que se desea tener(valido para todas las celdas de STOP)</t>
        </r>
      </text>
    </comment>
  </commentList>
</comments>
</file>

<file path=xl/comments3.xml><?xml version="1.0" encoding="utf-8"?>
<comments xmlns="http://schemas.openxmlformats.org/spreadsheetml/2006/main">
  <authors>
    <author>W8</author>
  </authors>
  <commentList>
    <comment ref="L2" authorId="0" shapeId="0">
      <text>
        <r>
          <rPr>
            <b/>
            <sz val="9"/>
            <color indexed="81"/>
            <rFont val="Tahoma"/>
            <family val="2"/>
          </rPr>
          <t>Poner el valor de STOP que se desea tener(valido para todas las celdas de STOP)</t>
        </r>
      </text>
    </comment>
  </commentList>
</comments>
</file>

<file path=xl/comments4.xml><?xml version="1.0" encoding="utf-8"?>
<comments xmlns="http://schemas.openxmlformats.org/spreadsheetml/2006/main">
  <authors>
    <author>W8</author>
  </authors>
  <commentList>
    <comment ref="L2" authorId="0" shapeId="0">
      <text>
        <r>
          <rPr>
            <b/>
            <sz val="9"/>
            <color indexed="81"/>
            <rFont val="Tahoma"/>
            <family val="2"/>
          </rPr>
          <t>Poner el valor de STOP que se desea tener(valido para todas las celdas de STOP)</t>
        </r>
      </text>
    </comment>
  </commentList>
</comments>
</file>

<file path=xl/comments5.xml><?xml version="1.0" encoding="utf-8"?>
<comments xmlns="http://schemas.openxmlformats.org/spreadsheetml/2006/main">
  <authors>
    <author>W8</author>
  </authors>
  <commentList>
    <comment ref="L2" authorId="0" shapeId="0">
      <text>
        <r>
          <rPr>
            <b/>
            <sz val="9"/>
            <color indexed="81"/>
            <rFont val="Tahoma"/>
            <family val="2"/>
          </rPr>
          <t>Poner el valor de STOP que se desea tener(valido para todas las celdas de STOP)</t>
        </r>
      </text>
    </comment>
  </commentList>
</comments>
</file>

<file path=xl/comments6.xml><?xml version="1.0" encoding="utf-8"?>
<comments xmlns="http://schemas.openxmlformats.org/spreadsheetml/2006/main">
  <authors>
    <author>W8</author>
  </authors>
  <commentList>
    <comment ref="L2" authorId="0" shapeId="0">
      <text>
        <r>
          <rPr>
            <b/>
            <sz val="9"/>
            <color indexed="81"/>
            <rFont val="Tahoma"/>
            <family val="2"/>
          </rPr>
          <t>Poner el valor de STOP que se desea tener(valido para todas las celdas de STOP)</t>
        </r>
      </text>
    </comment>
  </commentList>
</comments>
</file>

<file path=xl/comments7.xml><?xml version="1.0" encoding="utf-8"?>
<comments xmlns="http://schemas.openxmlformats.org/spreadsheetml/2006/main">
  <authors>
    <author>W8</author>
  </authors>
  <commentList>
    <comment ref="L2" authorId="0" shapeId="0">
      <text>
        <r>
          <rPr>
            <b/>
            <sz val="9"/>
            <color indexed="81"/>
            <rFont val="Tahoma"/>
            <family val="2"/>
          </rPr>
          <t>Poner el valor de STOP que se desea tener(valido para todas las celdas de STOP)</t>
        </r>
      </text>
    </comment>
  </commentList>
</comments>
</file>

<file path=xl/comments8.xml><?xml version="1.0" encoding="utf-8"?>
<comments xmlns="http://schemas.openxmlformats.org/spreadsheetml/2006/main">
  <authors>
    <author>W8</author>
  </authors>
  <commentList>
    <comment ref="L2" authorId="0" shapeId="0">
      <text>
        <r>
          <rPr>
            <b/>
            <sz val="9"/>
            <color indexed="81"/>
            <rFont val="Tahoma"/>
            <family val="2"/>
          </rPr>
          <t>Poner el valor de STOP que se desea tener(valido para todas las celdas de STOP)</t>
        </r>
      </text>
    </comment>
  </commentList>
</comments>
</file>

<file path=xl/comments9.xml><?xml version="1.0" encoding="utf-8"?>
<comments xmlns="http://schemas.openxmlformats.org/spreadsheetml/2006/main">
  <authors>
    <author>W8</author>
  </authors>
  <commentList>
    <comment ref="L2" authorId="0" shapeId="0">
      <text>
        <r>
          <rPr>
            <b/>
            <sz val="9"/>
            <color indexed="81"/>
            <rFont val="Tahoma"/>
            <family val="2"/>
          </rPr>
          <t>Poner el valor de STOP que se desea tener(valido para todas las celdas de STOP)</t>
        </r>
      </text>
    </comment>
  </commentList>
</comments>
</file>

<file path=xl/sharedStrings.xml><?xml version="1.0" encoding="utf-8"?>
<sst xmlns="http://schemas.openxmlformats.org/spreadsheetml/2006/main" count="5346" uniqueCount="75">
  <si>
    <t>Entrada</t>
  </si>
  <si>
    <t>Salida</t>
  </si>
  <si>
    <t>Moneda</t>
  </si>
  <si>
    <t>Estado</t>
  </si>
  <si>
    <t>% Ganancia</t>
  </si>
  <si>
    <t>Stop</t>
  </si>
  <si>
    <t>TOTAL SEÑALES</t>
  </si>
  <si>
    <t>CUMPLIDAS</t>
  </si>
  <si>
    <t>NO CUMPLIDAS</t>
  </si>
  <si>
    <t>Abierta</t>
  </si>
  <si>
    <t>Cumplida</t>
  </si>
  <si>
    <t>No cumplida</t>
  </si>
  <si>
    <t>Abiertas</t>
  </si>
  <si>
    <t>Invertido</t>
  </si>
  <si>
    <t>Beneficio</t>
  </si>
  <si>
    <t>TOTAL USD</t>
  </si>
  <si>
    <t>FECHA: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</si>
  <si>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</si>
  <si>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</si>
  <si>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</si>
  <si>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</si>
  <si>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</si>
  <si>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</si>
  <si>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</si>
  <si>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</si>
  <si>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</si>
  <si>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</si>
  <si>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</si>
  <si>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</si>
  <si>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</si>
  <si>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</si>
  <si>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</si>
  <si>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</si>
  <si>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</si>
  <si>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</si>
  <si>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</si>
  <si>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</si>
  <si>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</si>
  <si>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</si>
  <si>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</si>
  <si>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</si>
  <si>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</si>
  <si>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</si>
  <si>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</si>
  <si>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</si>
  <si>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D29</t>
  </si>
  <si>
    <t>D30</t>
  </si>
  <si>
    <t>FECHA</t>
  </si>
  <si>
    <t>ABIERTAS</t>
  </si>
  <si>
    <t>TOTAL INVERTIDO</t>
  </si>
  <si>
    <t>% CUMPLIMIENTO</t>
  </si>
  <si>
    <t>% STOPLOSS</t>
  </si>
  <si>
    <t>TOTAL COP</t>
  </si>
  <si>
    <t>TOTAL GANANCIAS BTC</t>
  </si>
  <si>
    <t>TOTALES</t>
  </si>
  <si>
    <t>CONTROL DIARIO TRADING</t>
  </si>
  <si>
    <t>TOTAL INVERTIDO BTC</t>
  </si>
  <si>
    <t>1 BTC =USD</t>
  </si>
  <si>
    <t>1 USD = COP</t>
  </si>
  <si>
    <t>PESTAÑA</t>
  </si>
  <si>
    <t>TOTAL OPERACIONES (SEÑALES)</t>
  </si>
  <si>
    <t xml:space="preserve"> </t>
  </si>
  <si>
    <t>% GANANCIAS</t>
  </si>
  <si>
    <t>adx</t>
  </si>
  <si>
    <t>lgd</t>
  </si>
  <si>
    <t>omg</t>
  </si>
  <si>
    <t>storj</t>
  </si>
  <si>
    <t>amp</t>
  </si>
  <si>
    <t>grs</t>
  </si>
  <si>
    <t>cvc</t>
  </si>
  <si>
    <t>BLK</t>
  </si>
  <si>
    <t>Neo</t>
  </si>
  <si>
    <t>trig</t>
  </si>
  <si>
    <t>strat</t>
  </si>
  <si>
    <t>aby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</si>
</sst>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indexed="81"/>
      <name val="Tahoma"/>
      <family val="2"/>
    </font>
    <font>
      <b/>
      <sz val="22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3" fillId="0" borderId="0" applyNumberFormat="0" applyFill="0" applyBorder="0" applyAlignment="0" applyProtection="0"/>
  </cellStyleXfs>
  <cellXfs count="48">
    <xf numFmtId="0" fontId="0" fillId="0" borderId="0" xfId="0"/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0" xfId="0" applyFont="1"/>
    <xf numFmtId="0" fontId="2" fillId="4" borderId="1" xfId="0" applyFont="1" applyFill="1" applyBorder="1"/>
    <xf numFmtId="0" fontId="2" fillId="4" borderId="1" xfId="0" applyFont="1" applyFill="1" applyBorder="1" applyAlignment="1">
      <alignment horizontal="center"/>
    </xf>
    <xf numFmtId="10" fontId="2" fillId="4" borderId="1" xfId="1" applyNumberFormat="1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0" fontId="5" fillId="0" borderId="1" xfId="1" applyNumberFormat="1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/>
    </xf>
    <xf numFmtId="10" fontId="8" fillId="3" borderId="1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vertical="center"/>
    </xf>
    <xf numFmtId="14" fontId="0" fillId="0" borderId="2" xfId="0" applyNumberFormat="1" applyBorder="1" applyAlignment="1">
      <alignment horizontal="center" vertical="center"/>
    </xf>
    <xf numFmtId="14" fontId="11" fillId="0" borderId="1" xfId="0" applyNumberFormat="1" applyFont="1" applyBorder="1" applyAlignment="1">
      <alignment horizontal="center" vertical="center"/>
    </xf>
    <xf numFmtId="14" fontId="11" fillId="7" borderId="1" xfId="0" applyNumberFormat="1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10" fontId="5" fillId="7" borderId="1" xfId="1" applyNumberFormat="1" applyFont="1" applyFill="1" applyBorder="1" applyAlignment="1">
      <alignment horizontal="center" vertical="center"/>
    </xf>
    <xf numFmtId="14" fontId="11" fillId="4" borderId="1" xfId="0" applyNumberFormat="1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10" fontId="5" fillId="4" borderId="1" xfId="1" applyNumberFormat="1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 wrapText="1"/>
    </xf>
    <xf numFmtId="0" fontId="0" fillId="4" borderId="0" xfId="0" applyFill="1"/>
    <xf numFmtId="0" fontId="13" fillId="0" borderId="1" xfId="2" applyBorder="1" applyAlignment="1">
      <alignment horizontal="center" vertical="center"/>
    </xf>
    <xf numFmtId="0" fontId="13" fillId="7" borderId="1" xfId="2" applyFill="1" applyBorder="1" applyAlignment="1">
      <alignment horizontal="center" vertical="center"/>
    </xf>
    <xf numFmtId="0" fontId="13" fillId="4" borderId="1" xfId="2" applyFill="1" applyBorder="1" applyAlignment="1">
      <alignment horizontal="center" vertical="center"/>
    </xf>
    <xf numFmtId="0" fontId="13" fillId="7" borderId="1" xfId="2" applyFill="1" applyBorder="1" applyAlignment="1">
      <alignment horizontal="center"/>
    </xf>
    <xf numFmtId="0" fontId="4" fillId="3" borderId="1" xfId="0" applyFont="1" applyFill="1" applyBorder="1" applyAlignment="1">
      <alignment horizontal="center" vertical="center"/>
    </xf>
    <xf numFmtId="0" fontId="7" fillId="6" borderId="5" xfId="0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0" fontId="4" fillId="6" borderId="7" xfId="0" applyFont="1" applyFill="1" applyBorder="1" applyAlignment="1">
      <alignment horizontal="center" vertical="center"/>
    </xf>
    <xf numFmtId="0" fontId="4" fillId="6" borderId="8" xfId="0" applyFont="1" applyFill="1" applyBorder="1" applyAlignment="1">
      <alignment horizontal="center" vertical="center"/>
    </xf>
    <xf numFmtId="0" fontId="4" fillId="6" borderId="9" xfId="0" applyFont="1" applyFill="1" applyBorder="1" applyAlignment="1">
      <alignment horizontal="center" vertical="center"/>
    </xf>
    <xf numFmtId="0" fontId="4" fillId="6" borderId="10" xfId="0" applyFont="1" applyFill="1" applyBorder="1" applyAlignment="1">
      <alignment horizontal="center" vertical="center"/>
    </xf>
    <xf numFmtId="0" fontId="10" fillId="4" borderId="11" xfId="0" applyFont="1" applyFill="1" applyBorder="1" applyAlignment="1">
      <alignment horizontal="center" vertical="center" wrapText="1"/>
    </xf>
    <xf numFmtId="0" fontId="10" fillId="4" borderId="0" xfId="0" applyFont="1" applyFill="1" applyAlignment="1">
      <alignment horizontal="center" vertical="center" wrapText="1"/>
    </xf>
    <xf numFmtId="0" fontId="6" fillId="5" borderId="3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/>
    </xf>
    <xf numFmtId="10" fontId="0" fillId="0" borderId="3" xfId="1" applyNumberFormat="1" applyFont="1" applyBorder="1" applyAlignment="1">
      <alignment horizontal="center" vertical="center"/>
    </xf>
    <xf numFmtId="10" fontId="0" fillId="0" borderId="4" xfId="1" applyNumberFormat="1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</cellXfs>
  <cellStyles count="3">
    <cellStyle name="Hipervínculo" xfId="2" builtinId="8"/>
    <cellStyle name="Normal" xfId="0" builtinId="0"/>
    <cellStyle name="Porcentaje" xfId="1" builtinId="5"/>
  </cellStyles>
  <dxfs count="600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B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(CONTROL!$E$5,CONTROL!$F$5,CONTROL!$G$5)</c:f>
              <c:strCache>
                <c:ptCount val="3"/>
                <c:pt idx="0">
                  <c:v>ABIERTAS</c:v>
                </c:pt>
                <c:pt idx="1">
                  <c:v>CUMPLIDAS</c:v>
                </c:pt>
                <c:pt idx="2">
                  <c:v>NO CUMPLIDAS</c:v>
                </c:pt>
              </c:strCache>
            </c:strRef>
          </c:cat>
          <c:val>
            <c:numRef>
              <c:f>(CONTROL!$E$36,CONTROL!$F$36,CONTROL!$G$36)</c:f>
              <c:numCache>
                <c:formatCode>General</c:formatCode>
                <c:ptCount val="3"/>
                <c:pt idx="0">
                  <c:v>1</c:v>
                </c:pt>
                <c:pt idx="1">
                  <c:v>9</c:v>
                </c:pt>
                <c:pt idx="2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B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s-B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SEÑALES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BO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'D1'!$Q$6:$Q$8</c:f>
              <c:strCache>
                <c:ptCount val="3"/>
                <c:pt idx="0">
                  <c:v>ABIERTAS</c:v>
                </c:pt>
                <c:pt idx="1">
                  <c:v>CUMPLIDAS</c:v>
                </c:pt>
                <c:pt idx="2">
                  <c:v>NO CUMPLIDAS</c:v>
                </c:pt>
              </c:strCache>
            </c:strRef>
          </c:cat>
          <c:val>
            <c:numRef>
              <c:f>'D1'!$R$6:$R$8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B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s-B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hyperlink" Target="#CONTROL!A1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hyperlink" Target="#CONTROL!A1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hyperlink" Target="#CONTROL!A1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hyperlink" Target="#CONTROL!A1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hyperlink" Target="#CONTROL!A1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hyperlink" Target="#CONTROL!A1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hyperlink" Target="#CONTROL!A1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hyperlink" Target="#CONTROL!A1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hyperlink" Target="#CONTROL!A1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hyperlink" Target="#CONTROL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hyperlink" Target="#CONTROL!A1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hyperlink" Target="#CONTROL!A1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hyperlink" Target="#CONTROL!A1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hyperlink" Target="#CONTROL!A1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hyperlink" Target="#CONTROL!A1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hyperlink" Target="#CONTROL!A1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hyperlink" Target="#CONTROL!A1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hyperlink" Target="#CONTROL!A1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hyperlink" Target="#CONTROL!A1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hyperlink" Target="#CONTROL!A1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hyperlink" Target="#CONTROL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CONTROL!A1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hyperlink" Target="#CONTROL!A1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hyperlink" Target="#CONTROL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CONTROL!A1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CONTROL!A1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hyperlink" Target="#CONTROL!A1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hyperlink" Target="#CONTROL!A1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hyperlink" Target="#CONTROL!A1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hyperlink" Target="#CONTROL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76201</xdr:colOff>
      <xdr:row>4</xdr:row>
      <xdr:rowOff>42861</xdr:rowOff>
    </xdr:from>
    <xdr:to>
      <xdr:col>14</xdr:col>
      <xdr:colOff>114301</xdr:colOff>
      <xdr:row>19</xdr:row>
      <xdr:rowOff>104775</xdr:rowOff>
    </xdr:to>
    <xdr:graphicFrame macro="">
      <xdr:nvGraphicFramePr>
        <xdr:cNvPr id="2" name="Gráfico 1" title="Señal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66675</xdr:colOff>
      <xdr:row>2</xdr:row>
      <xdr:rowOff>38100</xdr:rowOff>
    </xdr:to>
    <xdr:sp macro="" textlink="">
      <xdr:nvSpPr>
        <xdr:cNvPr id="2" name="Flecha izquierda 1">
          <a:hlinkClick xmlns:r="http://schemas.openxmlformats.org/officeDocument/2006/relationships" r:id="rId1"/>
        </xdr:cNvPr>
        <xdr:cNvSpPr/>
      </xdr:nvSpPr>
      <xdr:spPr>
        <a:xfrm>
          <a:off x="0" y="0"/>
          <a:ext cx="962025" cy="438150"/>
        </a:xfrm>
        <a:prstGeom prst="left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O" sz="1100" b="1"/>
            <a:t>VOLVER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66675</xdr:colOff>
      <xdr:row>2</xdr:row>
      <xdr:rowOff>38100</xdr:rowOff>
    </xdr:to>
    <xdr:sp macro="" textlink="">
      <xdr:nvSpPr>
        <xdr:cNvPr id="2" name="Flecha izquierda 1">
          <a:hlinkClick xmlns:r="http://schemas.openxmlformats.org/officeDocument/2006/relationships" r:id="rId1"/>
        </xdr:cNvPr>
        <xdr:cNvSpPr/>
      </xdr:nvSpPr>
      <xdr:spPr>
        <a:xfrm>
          <a:off x="0" y="0"/>
          <a:ext cx="962025" cy="438150"/>
        </a:xfrm>
        <a:prstGeom prst="left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O" sz="1100" b="1"/>
            <a:t>VOLVER</a:t>
          </a: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66675</xdr:colOff>
      <xdr:row>2</xdr:row>
      <xdr:rowOff>38100</xdr:rowOff>
    </xdr:to>
    <xdr:sp macro="" textlink="">
      <xdr:nvSpPr>
        <xdr:cNvPr id="2" name="Flecha izquierda 1">
          <a:hlinkClick xmlns:r="http://schemas.openxmlformats.org/officeDocument/2006/relationships" r:id="rId1"/>
        </xdr:cNvPr>
        <xdr:cNvSpPr/>
      </xdr:nvSpPr>
      <xdr:spPr>
        <a:xfrm>
          <a:off x="0" y="0"/>
          <a:ext cx="962025" cy="438150"/>
        </a:xfrm>
        <a:prstGeom prst="left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O" sz="1100" b="1"/>
            <a:t>VOLVER</a:t>
          </a: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66675</xdr:colOff>
      <xdr:row>2</xdr:row>
      <xdr:rowOff>38100</xdr:rowOff>
    </xdr:to>
    <xdr:sp macro="" textlink="">
      <xdr:nvSpPr>
        <xdr:cNvPr id="2" name="Flecha izquierda 1">
          <a:hlinkClick xmlns:r="http://schemas.openxmlformats.org/officeDocument/2006/relationships" r:id="rId1"/>
        </xdr:cNvPr>
        <xdr:cNvSpPr/>
      </xdr:nvSpPr>
      <xdr:spPr>
        <a:xfrm>
          <a:off x="0" y="0"/>
          <a:ext cx="962025" cy="438150"/>
        </a:xfrm>
        <a:prstGeom prst="left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O" sz="1100" b="1"/>
            <a:t>VOLVER</a:t>
          </a: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66675</xdr:colOff>
      <xdr:row>2</xdr:row>
      <xdr:rowOff>38100</xdr:rowOff>
    </xdr:to>
    <xdr:sp macro="" textlink="">
      <xdr:nvSpPr>
        <xdr:cNvPr id="2" name="Flecha izquierda 1">
          <a:hlinkClick xmlns:r="http://schemas.openxmlformats.org/officeDocument/2006/relationships" r:id="rId1"/>
        </xdr:cNvPr>
        <xdr:cNvSpPr/>
      </xdr:nvSpPr>
      <xdr:spPr>
        <a:xfrm>
          <a:off x="0" y="0"/>
          <a:ext cx="962025" cy="438150"/>
        </a:xfrm>
        <a:prstGeom prst="left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O" sz="1100" b="1"/>
            <a:t>VOLVER</a:t>
          </a:r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66675</xdr:colOff>
      <xdr:row>2</xdr:row>
      <xdr:rowOff>38100</xdr:rowOff>
    </xdr:to>
    <xdr:sp macro="" textlink="">
      <xdr:nvSpPr>
        <xdr:cNvPr id="2" name="Flecha izquierda 1">
          <a:hlinkClick xmlns:r="http://schemas.openxmlformats.org/officeDocument/2006/relationships" r:id="rId1"/>
        </xdr:cNvPr>
        <xdr:cNvSpPr/>
      </xdr:nvSpPr>
      <xdr:spPr>
        <a:xfrm>
          <a:off x="0" y="0"/>
          <a:ext cx="962025" cy="438150"/>
        </a:xfrm>
        <a:prstGeom prst="left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O" sz="1100" b="1"/>
            <a:t>VOLVER</a:t>
          </a:r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66675</xdr:colOff>
      <xdr:row>2</xdr:row>
      <xdr:rowOff>38100</xdr:rowOff>
    </xdr:to>
    <xdr:sp macro="" textlink="">
      <xdr:nvSpPr>
        <xdr:cNvPr id="2" name="Flecha izquierda 1">
          <a:hlinkClick xmlns:r="http://schemas.openxmlformats.org/officeDocument/2006/relationships" r:id="rId1"/>
        </xdr:cNvPr>
        <xdr:cNvSpPr/>
      </xdr:nvSpPr>
      <xdr:spPr>
        <a:xfrm>
          <a:off x="0" y="0"/>
          <a:ext cx="962025" cy="438150"/>
        </a:xfrm>
        <a:prstGeom prst="left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O" sz="1100" b="1"/>
            <a:t>VOLVER</a:t>
          </a:r>
        </a:p>
      </xdr:txBody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66675</xdr:colOff>
      <xdr:row>2</xdr:row>
      <xdr:rowOff>38100</xdr:rowOff>
    </xdr:to>
    <xdr:sp macro="" textlink="">
      <xdr:nvSpPr>
        <xdr:cNvPr id="2" name="Flecha izquierda 1">
          <a:hlinkClick xmlns:r="http://schemas.openxmlformats.org/officeDocument/2006/relationships" r:id="rId1"/>
        </xdr:cNvPr>
        <xdr:cNvSpPr/>
      </xdr:nvSpPr>
      <xdr:spPr>
        <a:xfrm>
          <a:off x="0" y="0"/>
          <a:ext cx="962025" cy="438150"/>
        </a:xfrm>
        <a:prstGeom prst="left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O" sz="1100" b="1"/>
            <a:t>VOLVER</a:t>
          </a:r>
        </a:p>
      </xdr:txBody>
    </xdr: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66675</xdr:colOff>
      <xdr:row>2</xdr:row>
      <xdr:rowOff>38100</xdr:rowOff>
    </xdr:to>
    <xdr:sp macro="" textlink="">
      <xdr:nvSpPr>
        <xdr:cNvPr id="2" name="Flecha izquierda 1">
          <a:hlinkClick xmlns:r="http://schemas.openxmlformats.org/officeDocument/2006/relationships" r:id="rId1"/>
        </xdr:cNvPr>
        <xdr:cNvSpPr/>
      </xdr:nvSpPr>
      <xdr:spPr>
        <a:xfrm>
          <a:off x="0" y="0"/>
          <a:ext cx="962025" cy="438150"/>
        </a:xfrm>
        <a:prstGeom prst="left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O" sz="1100" b="1"/>
            <a:t>VOLVER</a:t>
          </a:r>
        </a:p>
      </xdr:txBody>
    </xdr: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66675</xdr:colOff>
      <xdr:row>2</xdr:row>
      <xdr:rowOff>38100</xdr:rowOff>
    </xdr:to>
    <xdr:sp macro="" textlink="">
      <xdr:nvSpPr>
        <xdr:cNvPr id="2" name="Flecha izquierda 1">
          <a:hlinkClick xmlns:r="http://schemas.openxmlformats.org/officeDocument/2006/relationships" r:id="rId1"/>
        </xdr:cNvPr>
        <xdr:cNvSpPr/>
      </xdr:nvSpPr>
      <xdr:spPr>
        <a:xfrm>
          <a:off x="0" y="0"/>
          <a:ext cx="962025" cy="438150"/>
        </a:xfrm>
        <a:prstGeom prst="left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O" sz="1100" b="1"/>
            <a:t>VOLVER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9525</xdr:rowOff>
    </xdr:from>
    <xdr:to>
      <xdr:col>2</xdr:col>
      <xdr:colOff>76200</xdr:colOff>
      <xdr:row>2</xdr:row>
      <xdr:rowOff>47625</xdr:rowOff>
    </xdr:to>
    <xdr:sp macro="" textlink="">
      <xdr:nvSpPr>
        <xdr:cNvPr id="2" name="Flecha izquierda 1">
          <a:hlinkClick xmlns:r="http://schemas.openxmlformats.org/officeDocument/2006/relationships" r:id="rId1"/>
        </xdr:cNvPr>
        <xdr:cNvSpPr/>
      </xdr:nvSpPr>
      <xdr:spPr>
        <a:xfrm>
          <a:off x="9525" y="9525"/>
          <a:ext cx="962025" cy="438150"/>
        </a:xfrm>
        <a:prstGeom prst="left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O" sz="1100" b="1"/>
            <a:t>VOLVER</a:t>
          </a:r>
        </a:p>
      </xdr:txBody>
    </xdr:sp>
    <xdr:clientData/>
  </xdr:twoCellAnchor>
  <xdr:twoCellAnchor>
    <xdr:from>
      <xdr:col>15</xdr:col>
      <xdr:colOff>161926</xdr:colOff>
      <xdr:row>16</xdr:row>
      <xdr:rowOff>90487</xdr:rowOff>
    </xdr:from>
    <xdr:to>
      <xdr:col>18</xdr:col>
      <xdr:colOff>9526</xdr:colOff>
      <xdr:row>26</xdr:row>
      <xdr:rowOff>28575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66675</xdr:colOff>
      <xdr:row>2</xdr:row>
      <xdr:rowOff>38100</xdr:rowOff>
    </xdr:to>
    <xdr:sp macro="" textlink="">
      <xdr:nvSpPr>
        <xdr:cNvPr id="2" name="Flecha izquierda 1">
          <a:hlinkClick xmlns:r="http://schemas.openxmlformats.org/officeDocument/2006/relationships" r:id="rId1"/>
        </xdr:cNvPr>
        <xdr:cNvSpPr/>
      </xdr:nvSpPr>
      <xdr:spPr>
        <a:xfrm>
          <a:off x="0" y="0"/>
          <a:ext cx="962025" cy="438150"/>
        </a:xfrm>
        <a:prstGeom prst="left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O" sz="1100" b="1"/>
            <a:t>VOLVER</a:t>
          </a:r>
        </a:p>
      </xdr:txBody>
    </xdr:sp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66675</xdr:colOff>
      <xdr:row>2</xdr:row>
      <xdr:rowOff>38100</xdr:rowOff>
    </xdr:to>
    <xdr:sp macro="" textlink="">
      <xdr:nvSpPr>
        <xdr:cNvPr id="2" name="Flecha izquierda 1">
          <a:hlinkClick xmlns:r="http://schemas.openxmlformats.org/officeDocument/2006/relationships" r:id="rId1"/>
        </xdr:cNvPr>
        <xdr:cNvSpPr/>
      </xdr:nvSpPr>
      <xdr:spPr>
        <a:xfrm>
          <a:off x="0" y="0"/>
          <a:ext cx="962025" cy="438150"/>
        </a:xfrm>
        <a:prstGeom prst="left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O" sz="1100" b="1"/>
            <a:t>VOLVER</a:t>
          </a:r>
        </a:p>
      </xdr:txBody>
    </xdr:sp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66675</xdr:colOff>
      <xdr:row>2</xdr:row>
      <xdr:rowOff>38100</xdr:rowOff>
    </xdr:to>
    <xdr:sp macro="" textlink="">
      <xdr:nvSpPr>
        <xdr:cNvPr id="2" name="Flecha izquierda 1">
          <a:hlinkClick xmlns:r="http://schemas.openxmlformats.org/officeDocument/2006/relationships" r:id="rId1"/>
        </xdr:cNvPr>
        <xdr:cNvSpPr/>
      </xdr:nvSpPr>
      <xdr:spPr>
        <a:xfrm>
          <a:off x="0" y="0"/>
          <a:ext cx="962025" cy="438150"/>
        </a:xfrm>
        <a:prstGeom prst="left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O" sz="1100" b="1"/>
            <a:t>VOLVER</a:t>
          </a:r>
        </a:p>
      </xdr:txBody>
    </xdr:sp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66675</xdr:colOff>
      <xdr:row>2</xdr:row>
      <xdr:rowOff>38100</xdr:rowOff>
    </xdr:to>
    <xdr:sp macro="" textlink="">
      <xdr:nvSpPr>
        <xdr:cNvPr id="2" name="Flecha izquierda 1">
          <a:hlinkClick xmlns:r="http://schemas.openxmlformats.org/officeDocument/2006/relationships" r:id="rId1"/>
        </xdr:cNvPr>
        <xdr:cNvSpPr/>
      </xdr:nvSpPr>
      <xdr:spPr>
        <a:xfrm>
          <a:off x="0" y="0"/>
          <a:ext cx="962025" cy="438150"/>
        </a:xfrm>
        <a:prstGeom prst="left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O" sz="1100" b="1"/>
            <a:t>VOLVER</a:t>
          </a:r>
        </a:p>
      </xdr:txBody>
    </xdr:sp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66675</xdr:colOff>
      <xdr:row>2</xdr:row>
      <xdr:rowOff>38100</xdr:rowOff>
    </xdr:to>
    <xdr:sp macro="" textlink="">
      <xdr:nvSpPr>
        <xdr:cNvPr id="2" name="Flecha izquierda 1">
          <a:hlinkClick xmlns:r="http://schemas.openxmlformats.org/officeDocument/2006/relationships" r:id="rId1"/>
        </xdr:cNvPr>
        <xdr:cNvSpPr/>
      </xdr:nvSpPr>
      <xdr:spPr>
        <a:xfrm>
          <a:off x="0" y="0"/>
          <a:ext cx="962025" cy="438150"/>
        </a:xfrm>
        <a:prstGeom prst="left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O" sz="1100" b="1"/>
            <a:t>VOLVER</a:t>
          </a:r>
        </a:p>
      </xdr:txBody>
    </xdr:sp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66675</xdr:colOff>
      <xdr:row>2</xdr:row>
      <xdr:rowOff>38100</xdr:rowOff>
    </xdr:to>
    <xdr:sp macro="" textlink="">
      <xdr:nvSpPr>
        <xdr:cNvPr id="2" name="Flecha izquierda 1">
          <a:hlinkClick xmlns:r="http://schemas.openxmlformats.org/officeDocument/2006/relationships" r:id="rId1"/>
        </xdr:cNvPr>
        <xdr:cNvSpPr/>
      </xdr:nvSpPr>
      <xdr:spPr>
        <a:xfrm>
          <a:off x="0" y="0"/>
          <a:ext cx="962025" cy="438150"/>
        </a:xfrm>
        <a:prstGeom prst="left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O" sz="1100" b="1"/>
            <a:t>VOLVER</a:t>
          </a:r>
        </a:p>
      </xdr:txBody>
    </xdr:sp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66675</xdr:colOff>
      <xdr:row>2</xdr:row>
      <xdr:rowOff>38100</xdr:rowOff>
    </xdr:to>
    <xdr:sp macro="" textlink="">
      <xdr:nvSpPr>
        <xdr:cNvPr id="2" name="Flecha izquierda 1">
          <a:hlinkClick xmlns:r="http://schemas.openxmlformats.org/officeDocument/2006/relationships" r:id="rId1"/>
        </xdr:cNvPr>
        <xdr:cNvSpPr/>
      </xdr:nvSpPr>
      <xdr:spPr>
        <a:xfrm>
          <a:off x="0" y="0"/>
          <a:ext cx="962025" cy="438150"/>
        </a:xfrm>
        <a:prstGeom prst="left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O" sz="1100" b="1"/>
            <a:t>VOLVER</a:t>
          </a:r>
        </a:p>
      </xdr:txBody>
    </xdr:sp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66675</xdr:colOff>
      <xdr:row>2</xdr:row>
      <xdr:rowOff>38100</xdr:rowOff>
    </xdr:to>
    <xdr:sp macro="" textlink="">
      <xdr:nvSpPr>
        <xdr:cNvPr id="2" name="Flecha izquierda 1">
          <a:hlinkClick xmlns:r="http://schemas.openxmlformats.org/officeDocument/2006/relationships" r:id="rId1"/>
        </xdr:cNvPr>
        <xdr:cNvSpPr/>
      </xdr:nvSpPr>
      <xdr:spPr>
        <a:xfrm>
          <a:off x="0" y="0"/>
          <a:ext cx="962025" cy="438150"/>
        </a:xfrm>
        <a:prstGeom prst="left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O" sz="1100" b="1"/>
            <a:t>VOLVER</a:t>
          </a:r>
        </a:p>
      </xdr:txBody>
    </xdr:sp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66675</xdr:colOff>
      <xdr:row>2</xdr:row>
      <xdr:rowOff>38100</xdr:rowOff>
    </xdr:to>
    <xdr:sp macro="" textlink="">
      <xdr:nvSpPr>
        <xdr:cNvPr id="2" name="Flecha izquierda 1">
          <a:hlinkClick xmlns:r="http://schemas.openxmlformats.org/officeDocument/2006/relationships" r:id="rId1"/>
        </xdr:cNvPr>
        <xdr:cNvSpPr/>
      </xdr:nvSpPr>
      <xdr:spPr>
        <a:xfrm>
          <a:off x="0" y="0"/>
          <a:ext cx="962025" cy="438150"/>
        </a:xfrm>
        <a:prstGeom prst="left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O" sz="1100" b="1"/>
            <a:t>VOLVER</a:t>
          </a:r>
        </a:p>
      </xdr:txBody>
    </xdr:sp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66675</xdr:colOff>
      <xdr:row>2</xdr:row>
      <xdr:rowOff>38100</xdr:rowOff>
    </xdr:to>
    <xdr:sp macro="" textlink="">
      <xdr:nvSpPr>
        <xdr:cNvPr id="2" name="Flecha izquierda 1">
          <a:hlinkClick xmlns:r="http://schemas.openxmlformats.org/officeDocument/2006/relationships" r:id="rId1"/>
        </xdr:cNvPr>
        <xdr:cNvSpPr/>
      </xdr:nvSpPr>
      <xdr:spPr>
        <a:xfrm>
          <a:off x="0" y="0"/>
          <a:ext cx="962025" cy="438150"/>
        </a:xfrm>
        <a:prstGeom prst="left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O" sz="1100" b="1"/>
            <a:t>VOLVER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66675</xdr:colOff>
      <xdr:row>2</xdr:row>
      <xdr:rowOff>38100</xdr:rowOff>
    </xdr:to>
    <xdr:sp macro="" textlink="">
      <xdr:nvSpPr>
        <xdr:cNvPr id="2" name="Flecha izquierda 1">
          <a:hlinkClick xmlns:r="http://schemas.openxmlformats.org/officeDocument/2006/relationships" r:id="rId1"/>
        </xdr:cNvPr>
        <xdr:cNvSpPr/>
      </xdr:nvSpPr>
      <xdr:spPr>
        <a:xfrm>
          <a:off x="0" y="0"/>
          <a:ext cx="962025" cy="438150"/>
        </a:xfrm>
        <a:prstGeom prst="left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O" sz="1100" b="1"/>
            <a:t>VOLVER</a:t>
          </a:r>
        </a:p>
      </xdr:txBody>
    </xdr:sp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66675</xdr:colOff>
      <xdr:row>2</xdr:row>
      <xdr:rowOff>38100</xdr:rowOff>
    </xdr:to>
    <xdr:sp macro="" textlink="">
      <xdr:nvSpPr>
        <xdr:cNvPr id="2" name="Flecha izquierda 1">
          <a:hlinkClick xmlns:r="http://schemas.openxmlformats.org/officeDocument/2006/relationships" r:id="rId1"/>
        </xdr:cNvPr>
        <xdr:cNvSpPr/>
      </xdr:nvSpPr>
      <xdr:spPr>
        <a:xfrm>
          <a:off x="0" y="0"/>
          <a:ext cx="962025" cy="438150"/>
        </a:xfrm>
        <a:prstGeom prst="left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O" sz="1100" b="1"/>
            <a:t>VOLVER</a:t>
          </a:r>
        </a:p>
      </xdr:txBody>
    </xdr:sp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66675</xdr:colOff>
      <xdr:row>2</xdr:row>
      <xdr:rowOff>38100</xdr:rowOff>
    </xdr:to>
    <xdr:sp macro="" textlink="">
      <xdr:nvSpPr>
        <xdr:cNvPr id="2" name="Flecha izquierda 1">
          <a:hlinkClick xmlns:r="http://schemas.openxmlformats.org/officeDocument/2006/relationships" r:id="rId1"/>
        </xdr:cNvPr>
        <xdr:cNvSpPr/>
      </xdr:nvSpPr>
      <xdr:spPr>
        <a:xfrm>
          <a:off x="0" y="0"/>
          <a:ext cx="962025" cy="438150"/>
        </a:xfrm>
        <a:prstGeom prst="left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O" sz="1100" b="1"/>
            <a:t>VOLVER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66675</xdr:colOff>
      <xdr:row>2</xdr:row>
      <xdr:rowOff>38100</xdr:rowOff>
    </xdr:to>
    <xdr:sp macro="" textlink="">
      <xdr:nvSpPr>
        <xdr:cNvPr id="2" name="Flecha izquierda 1">
          <a:hlinkClick xmlns:r="http://schemas.openxmlformats.org/officeDocument/2006/relationships" r:id="rId1"/>
        </xdr:cNvPr>
        <xdr:cNvSpPr/>
      </xdr:nvSpPr>
      <xdr:spPr>
        <a:xfrm>
          <a:off x="0" y="0"/>
          <a:ext cx="962025" cy="438150"/>
        </a:xfrm>
        <a:prstGeom prst="left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O" sz="1100" b="1"/>
            <a:t>VOLVER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66675</xdr:colOff>
      <xdr:row>2</xdr:row>
      <xdr:rowOff>38100</xdr:rowOff>
    </xdr:to>
    <xdr:sp macro="" textlink="">
      <xdr:nvSpPr>
        <xdr:cNvPr id="2" name="Flecha izquierda 1">
          <a:hlinkClick xmlns:r="http://schemas.openxmlformats.org/officeDocument/2006/relationships" r:id="rId1"/>
        </xdr:cNvPr>
        <xdr:cNvSpPr/>
      </xdr:nvSpPr>
      <xdr:spPr>
        <a:xfrm>
          <a:off x="0" y="0"/>
          <a:ext cx="962025" cy="438150"/>
        </a:xfrm>
        <a:prstGeom prst="left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O" sz="1100" b="1"/>
            <a:t>VOLVER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66675</xdr:colOff>
      <xdr:row>2</xdr:row>
      <xdr:rowOff>38100</xdr:rowOff>
    </xdr:to>
    <xdr:sp macro="" textlink="">
      <xdr:nvSpPr>
        <xdr:cNvPr id="2" name="Flecha izquierda 1">
          <a:hlinkClick xmlns:r="http://schemas.openxmlformats.org/officeDocument/2006/relationships" r:id="rId1"/>
        </xdr:cNvPr>
        <xdr:cNvSpPr/>
      </xdr:nvSpPr>
      <xdr:spPr>
        <a:xfrm>
          <a:off x="0" y="0"/>
          <a:ext cx="962025" cy="438150"/>
        </a:xfrm>
        <a:prstGeom prst="left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O" sz="1100" b="1"/>
            <a:t>VOLVER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66675</xdr:colOff>
      <xdr:row>2</xdr:row>
      <xdr:rowOff>38100</xdr:rowOff>
    </xdr:to>
    <xdr:sp macro="" textlink="">
      <xdr:nvSpPr>
        <xdr:cNvPr id="2" name="Flecha izquierda 1">
          <a:hlinkClick xmlns:r="http://schemas.openxmlformats.org/officeDocument/2006/relationships" r:id="rId1"/>
        </xdr:cNvPr>
        <xdr:cNvSpPr/>
      </xdr:nvSpPr>
      <xdr:spPr>
        <a:xfrm>
          <a:off x="0" y="0"/>
          <a:ext cx="962025" cy="438150"/>
        </a:xfrm>
        <a:prstGeom prst="left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O" sz="1100" b="1"/>
            <a:t>VOLVER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66675</xdr:colOff>
      <xdr:row>2</xdr:row>
      <xdr:rowOff>38100</xdr:rowOff>
    </xdr:to>
    <xdr:sp macro="" textlink="">
      <xdr:nvSpPr>
        <xdr:cNvPr id="2" name="Flecha izquierda 1">
          <a:hlinkClick xmlns:r="http://schemas.openxmlformats.org/officeDocument/2006/relationships" r:id="rId1"/>
        </xdr:cNvPr>
        <xdr:cNvSpPr/>
      </xdr:nvSpPr>
      <xdr:spPr>
        <a:xfrm>
          <a:off x="0" y="0"/>
          <a:ext cx="962025" cy="438150"/>
        </a:xfrm>
        <a:prstGeom prst="left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O" sz="1100" b="1"/>
            <a:t>VOLVER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66675</xdr:colOff>
      <xdr:row>2</xdr:row>
      <xdr:rowOff>38100</xdr:rowOff>
    </xdr:to>
    <xdr:sp macro="" textlink="">
      <xdr:nvSpPr>
        <xdr:cNvPr id="2" name="Flecha izquierda 1">
          <a:hlinkClick xmlns:r="http://schemas.openxmlformats.org/officeDocument/2006/relationships" r:id="rId1"/>
        </xdr:cNvPr>
        <xdr:cNvSpPr/>
      </xdr:nvSpPr>
      <xdr:spPr>
        <a:xfrm>
          <a:off x="0" y="0"/>
          <a:ext cx="962025" cy="438150"/>
        </a:xfrm>
        <a:prstGeom prst="left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O" sz="1100" b="1"/>
            <a:t>VOLVER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.xml"/><Relationship Id="rId2" Type="http://schemas.openxmlformats.org/officeDocument/2006/relationships/vmlDrawing" Target="../drawings/vmlDrawing19.vml"/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.xml"/><Relationship Id="rId2" Type="http://schemas.openxmlformats.org/officeDocument/2006/relationships/vmlDrawing" Target="../drawings/vmlDrawing20.vml"/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.xml"/><Relationship Id="rId2" Type="http://schemas.openxmlformats.org/officeDocument/2006/relationships/vmlDrawing" Target="../drawings/vmlDrawing21.vml"/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.xml"/><Relationship Id="rId2" Type="http://schemas.openxmlformats.org/officeDocument/2006/relationships/vmlDrawing" Target="../drawings/vmlDrawing22.vml"/><Relationship Id="rId1" Type="http://schemas.openxmlformats.org/officeDocument/2006/relationships/drawing" Target="../drawings/drawing24.x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.xml"/><Relationship Id="rId2" Type="http://schemas.openxmlformats.org/officeDocument/2006/relationships/vmlDrawing" Target="../drawings/vmlDrawing23.vml"/><Relationship Id="rId1" Type="http://schemas.openxmlformats.org/officeDocument/2006/relationships/drawing" Target="../drawings/drawing25.xm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.xml"/><Relationship Id="rId2" Type="http://schemas.openxmlformats.org/officeDocument/2006/relationships/vmlDrawing" Target="../drawings/vmlDrawing24.vml"/><Relationship Id="rId1" Type="http://schemas.openxmlformats.org/officeDocument/2006/relationships/drawing" Target="../drawings/drawing26.xm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.xml"/><Relationship Id="rId2" Type="http://schemas.openxmlformats.org/officeDocument/2006/relationships/vmlDrawing" Target="../drawings/vmlDrawing25.vml"/><Relationship Id="rId1" Type="http://schemas.openxmlformats.org/officeDocument/2006/relationships/drawing" Target="../drawings/drawing27.xm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.xml"/><Relationship Id="rId2" Type="http://schemas.openxmlformats.org/officeDocument/2006/relationships/vmlDrawing" Target="../drawings/vmlDrawing26.vml"/><Relationship Id="rId1" Type="http://schemas.openxmlformats.org/officeDocument/2006/relationships/drawing" Target="../drawings/drawing28.xm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.xml"/><Relationship Id="rId2" Type="http://schemas.openxmlformats.org/officeDocument/2006/relationships/vmlDrawing" Target="../drawings/vmlDrawing27.vml"/><Relationship Id="rId1" Type="http://schemas.openxmlformats.org/officeDocument/2006/relationships/drawing" Target="../drawings/drawing29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3.xml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.xml"/><Relationship Id="rId2" Type="http://schemas.openxmlformats.org/officeDocument/2006/relationships/vmlDrawing" Target="../drawings/vmlDrawing28.vml"/><Relationship Id="rId1" Type="http://schemas.openxmlformats.org/officeDocument/2006/relationships/drawing" Target="../drawings/drawing30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.xml"/><Relationship Id="rId2" Type="http://schemas.openxmlformats.org/officeDocument/2006/relationships/vmlDrawing" Target="../drawings/vmlDrawing29.vml"/><Relationship Id="rId1" Type="http://schemas.openxmlformats.org/officeDocument/2006/relationships/drawing" Target="../drawings/drawing3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36"/>
  <sheetViews>
    <sheetView showGridLines="0" showRowColHeaders="0" topLeftCell="A4" workbookViewId="0">
      <selection activeCell="M26" sqref="M26"/>
    </sheetView>
  </sheetViews>
  <sheetFormatPr baseColWidth="10" defaultRowHeight="15" x14ac:dyDescent="0.25"/>
  <cols>
    <col min="1" max="1" width="9" customWidth="1"/>
    <col min="2" max="2" width="9" style="9" customWidth="1"/>
    <col min="3" max="3" width="10.7109375" bestFit="1" customWidth="1"/>
    <col min="4" max="10" width="13.140625" style="10" customWidth="1"/>
  </cols>
  <sheetData>
    <row r="2" spans="2:13" x14ac:dyDescent="0.25">
      <c r="C2" s="34" t="s">
        <v>55</v>
      </c>
      <c r="D2" s="35"/>
      <c r="E2" s="35"/>
      <c r="F2" s="35"/>
      <c r="G2" s="35"/>
      <c r="H2" s="35"/>
      <c r="I2" s="36"/>
    </row>
    <row r="3" spans="2:13" x14ac:dyDescent="0.25">
      <c r="C3" s="37"/>
      <c r="D3" s="38"/>
      <c r="E3" s="38"/>
      <c r="F3" s="38"/>
      <c r="G3" s="38"/>
      <c r="H3" s="38"/>
      <c r="I3" s="39"/>
    </row>
    <row r="5" spans="2:13" ht="33.75" x14ac:dyDescent="0.25">
      <c r="B5" s="13" t="s">
        <v>59</v>
      </c>
      <c r="C5" s="14" t="s">
        <v>47</v>
      </c>
      <c r="D5" s="27" t="s">
        <v>60</v>
      </c>
      <c r="E5" s="15" t="s">
        <v>48</v>
      </c>
      <c r="F5" s="15" t="s">
        <v>7</v>
      </c>
      <c r="G5" s="15" t="s">
        <v>8</v>
      </c>
      <c r="H5" s="15" t="s">
        <v>50</v>
      </c>
      <c r="I5" s="15" t="s">
        <v>56</v>
      </c>
      <c r="J5" s="15" t="s">
        <v>53</v>
      </c>
    </row>
    <row r="6" spans="2:13" x14ac:dyDescent="0.25">
      <c r="B6" s="29" t="s">
        <v>17</v>
      </c>
      <c r="C6" s="20">
        <f>IFERROR(('D1'!$F$2),"")</f>
        <v>42921</v>
      </c>
      <c r="D6" s="11">
        <f>IFERROR(('D1'!$R$5),"-")</f>
        <v>0</v>
      </c>
      <c r="E6" s="11">
        <f>IFERROR(('D1'!$R$6),"-")</f>
        <v>0</v>
      </c>
      <c r="F6" s="11">
        <f>IFERROR(('D1'!$R$7),"-")</f>
        <v>0</v>
      </c>
      <c r="G6" s="11">
        <f>IFERROR(('D1'!$R$8),"-")</f>
        <v>0</v>
      </c>
      <c r="H6" s="12" t="str">
        <f>IFERROR((F6/D6),"")</f>
        <v/>
      </c>
      <c r="I6" s="11">
        <f>IFERROR(('D1'!$R$9),"-")</f>
        <v>0</v>
      </c>
      <c r="J6" s="11">
        <f>IFERROR(('D1'!$R$10),"-")</f>
        <v>0</v>
      </c>
      <c r="K6" s="28"/>
      <c r="L6" s="28"/>
      <c r="M6" s="28"/>
    </row>
    <row r="7" spans="2:13" x14ac:dyDescent="0.25">
      <c r="B7" s="30" t="s">
        <v>18</v>
      </c>
      <c r="C7" s="21">
        <f>IFERROR(('D2'!$F$2),"-")</f>
        <v>0</v>
      </c>
      <c r="D7" s="22">
        <f>IFERROR(('D2'!$R$5),"-")</f>
        <v>0</v>
      </c>
      <c r="E7" s="22">
        <f>IFERROR(('D2'!$R$6),"-")</f>
        <v>0</v>
      </c>
      <c r="F7" s="22">
        <f>IFERROR(('D2'!$R$7),"-")</f>
        <v>0</v>
      </c>
      <c r="G7" s="22">
        <f>IFERROR(('D2'!$R$8),"-")</f>
        <v>0</v>
      </c>
      <c r="H7" s="23" t="str">
        <f t="shared" ref="H7:H35" si="0">IFERROR((F7/D7),"")</f>
        <v/>
      </c>
      <c r="I7" s="22">
        <f>IFERROR(('D2'!$R$9),"-")</f>
        <v>0</v>
      </c>
      <c r="J7" s="22">
        <f>IFERROR(('D2'!$R$10),"-")</f>
        <v>0</v>
      </c>
      <c r="K7" s="40"/>
      <c r="L7" s="41"/>
      <c r="M7" s="41"/>
    </row>
    <row r="8" spans="2:13" x14ac:dyDescent="0.25">
      <c r="B8" s="29" t="s">
        <v>19</v>
      </c>
      <c r="C8" s="20">
        <f>IFERROR(('D3'!$F$2),"-")</f>
        <v>0</v>
      </c>
      <c r="D8" s="11">
        <f>IFERROR(('D3'!$R$5),"-")</f>
        <v>0</v>
      </c>
      <c r="E8" s="11">
        <f>IFERROR(('D3'!$R$6),"-")</f>
        <v>0</v>
      </c>
      <c r="F8" s="11">
        <f>IFERROR(('D3'!$R$7),"-")</f>
        <v>0</v>
      </c>
      <c r="G8" s="11">
        <f>IFERROR(('D3'!$R$8),"-")</f>
        <v>0</v>
      </c>
      <c r="H8" s="12" t="str">
        <f t="shared" si="0"/>
        <v/>
      </c>
      <c r="I8" s="11">
        <f>IFERROR(('D3'!$R$9),"-")</f>
        <v>0</v>
      </c>
      <c r="J8" s="11">
        <f>IFERROR(('D3'!$R$10),"-")</f>
        <v>0</v>
      </c>
      <c r="K8" s="40"/>
      <c r="L8" s="41"/>
      <c r="M8" s="41"/>
    </row>
    <row r="9" spans="2:13" x14ac:dyDescent="0.25">
      <c r="B9" s="30" t="s">
        <v>20</v>
      </c>
      <c r="C9" s="21">
        <f>IFERROR(('D4'!$F$2),"-")</f>
        <v>0</v>
      </c>
      <c r="D9" s="22">
        <f>IFERROR(('D4'!$R$5),"-")</f>
        <v>0</v>
      </c>
      <c r="E9" s="22">
        <f>IFERROR(('D4'!$R$6),"-")</f>
        <v>0</v>
      </c>
      <c r="F9" s="22">
        <f>IFERROR(('D4'!$R$7),"-")</f>
        <v>0</v>
      </c>
      <c r="G9" s="22">
        <f>IFERROR(('D4'!$R$8),"-")</f>
        <v>0</v>
      </c>
      <c r="H9" s="23" t="str">
        <f t="shared" si="0"/>
        <v/>
      </c>
      <c r="I9" s="22">
        <f>IFERROR(('D4'!$R$9),"-")</f>
        <v>0</v>
      </c>
      <c r="J9" s="22">
        <f>IFERROR(('D4'!$R$10),"-")</f>
        <v>0</v>
      </c>
      <c r="K9" s="40"/>
      <c r="L9" s="41"/>
      <c r="M9" s="41"/>
    </row>
    <row r="10" spans="2:13" x14ac:dyDescent="0.25">
      <c r="B10" s="29" t="s">
        <v>21</v>
      </c>
      <c r="C10" s="20">
        <f>IFERROR(('D5'!$F$2),"-")</f>
        <v>0</v>
      </c>
      <c r="D10" s="11">
        <f>IFERROR(('D5'!$R$5),"-")</f>
        <v>0</v>
      </c>
      <c r="E10" s="11">
        <f>IFERROR(('D5'!$R$6),"-")</f>
        <v>0</v>
      </c>
      <c r="F10" s="11">
        <f>IFERROR(('D5'!$R$7),"-")</f>
        <v>0</v>
      </c>
      <c r="G10" s="11">
        <f>IFERROR(('D5'!$R$8),"-")</f>
        <v>0</v>
      </c>
      <c r="H10" s="12" t="str">
        <f t="shared" si="0"/>
        <v/>
      </c>
      <c r="I10" s="11">
        <f>IFERROR(('D5'!$R$9),"-")</f>
        <v>0</v>
      </c>
      <c r="J10" s="11">
        <f>IFERROR(('D5'!$R$10),"-")</f>
        <v>0</v>
      </c>
      <c r="K10" s="40"/>
      <c r="L10" s="41"/>
      <c r="M10" s="41"/>
    </row>
    <row r="11" spans="2:13" x14ac:dyDescent="0.25">
      <c r="B11" s="30" t="s">
        <v>22</v>
      </c>
      <c r="C11" s="21">
        <f>IFERROR(('D6'!$F$2),"-")</f>
        <v>0</v>
      </c>
      <c r="D11" s="22">
        <f>IFERROR(('D6'!$R$5),"-")</f>
        <v>3</v>
      </c>
      <c r="E11" s="22">
        <f>IFERROR(('D6'!$R$6),"-")</f>
        <v>0</v>
      </c>
      <c r="F11" s="22">
        <f>IFERROR(('D6'!$R$7),"-")</f>
        <v>3</v>
      </c>
      <c r="G11" s="22">
        <f>IFERROR(('D6'!$R$8),"-")</f>
        <v>0</v>
      </c>
      <c r="H11" s="23">
        <f t="shared" si="0"/>
        <v>1</v>
      </c>
      <c r="I11" s="22">
        <f>IFERROR(('D6'!$R$9),"-")</f>
        <v>0.30000000000000004</v>
      </c>
      <c r="J11" s="22">
        <f>IFERROR(('D6'!$R$10),"-")</f>
        <v>1.6776585764407638E-2</v>
      </c>
      <c r="K11" s="40"/>
      <c r="L11" s="41"/>
      <c r="M11" s="41"/>
    </row>
    <row r="12" spans="2:13" x14ac:dyDescent="0.25">
      <c r="B12" s="29" t="s">
        <v>23</v>
      </c>
      <c r="C12" s="20">
        <f>IFERROR(('D7'!$F$2),"-")</f>
        <v>0</v>
      </c>
      <c r="D12" s="11">
        <f>IFERROR(('D7'!$R$5),"-")</f>
        <v>0</v>
      </c>
      <c r="E12" s="11">
        <f>IFERROR(('D7'!$R$6),"-")</f>
        <v>0</v>
      </c>
      <c r="F12" s="11">
        <f>IFERROR(('D7'!$R$7),"-")</f>
        <v>0</v>
      </c>
      <c r="G12" s="11">
        <f>IFERROR(('D7'!$R$8),"-")</f>
        <v>0</v>
      </c>
      <c r="H12" s="12" t="str">
        <f t="shared" si="0"/>
        <v/>
      </c>
      <c r="I12" s="11">
        <f>IFERROR(('D7'!$R$9),"-")</f>
        <v>0.1</v>
      </c>
      <c r="J12" s="11">
        <f>IFERROR(('D7'!$R$10),"-")</f>
        <v>4.5693277310924433E-3</v>
      </c>
      <c r="K12" s="40"/>
      <c r="L12" s="41"/>
      <c r="M12" s="41"/>
    </row>
    <row r="13" spans="2:13" x14ac:dyDescent="0.25">
      <c r="B13" s="30" t="s">
        <v>24</v>
      </c>
      <c r="C13" s="21">
        <f>IFERROR(('D8'!$F$2),"-")</f>
        <v>0</v>
      </c>
      <c r="D13" s="22">
        <f>IFERROR(('D8'!$R$5),"-")</f>
        <v>0</v>
      </c>
      <c r="E13" s="22">
        <f>IFERROR(('D8'!$R$6),"-")</f>
        <v>0</v>
      </c>
      <c r="F13" s="22">
        <f>IFERROR(('D8'!$R$7),"-")</f>
        <v>0</v>
      </c>
      <c r="G13" s="22">
        <f>IFERROR(('D8'!$R$8),"-")</f>
        <v>0</v>
      </c>
      <c r="H13" s="23" t="str">
        <f t="shared" si="0"/>
        <v/>
      </c>
      <c r="I13" s="22">
        <f>IFERROR(('D8'!$R$9),"-")</f>
        <v>0</v>
      </c>
      <c r="J13" s="22">
        <f>IFERROR(('D8'!$R$10),"-")</f>
        <v>0</v>
      </c>
      <c r="K13" s="40"/>
      <c r="L13" s="41"/>
      <c r="M13" s="41"/>
    </row>
    <row r="14" spans="2:13" x14ac:dyDescent="0.25">
      <c r="B14" s="29" t="s">
        <v>25</v>
      </c>
      <c r="C14" s="20">
        <f>IFERROR(('D9'!$F$2),"-")</f>
        <v>0</v>
      </c>
      <c r="D14" s="11">
        <f>IFERROR(('D9'!$R$5),"-")</f>
        <v>0</v>
      </c>
      <c r="E14" s="11">
        <f>IFERROR(('D9'!$R$6),"-")</f>
        <v>0</v>
      </c>
      <c r="F14" s="11">
        <f>IFERROR(('D9'!$R$7),"-")</f>
        <v>0</v>
      </c>
      <c r="G14" s="11">
        <f>IFERROR(('D9'!$R$8),"-")</f>
        <v>0</v>
      </c>
      <c r="H14" s="12" t="str">
        <f t="shared" si="0"/>
        <v/>
      </c>
      <c r="I14" s="11">
        <f>IFERROR(('D9'!$R$9),"-")</f>
        <v>0</v>
      </c>
      <c r="J14" s="11">
        <f>IFERROR(('D9'!$R$10),"-")</f>
        <v>0</v>
      </c>
      <c r="K14" s="28"/>
      <c r="L14" s="28"/>
      <c r="M14" s="28"/>
    </row>
    <row r="15" spans="2:13" x14ac:dyDescent="0.25">
      <c r="B15" s="30" t="s">
        <v>26</v>
      </c>
      <c r="C15" s="21">
        <f>IFERROR(('D10'!$F$2),"-")</f>
        <v>0</v>
      </c>
      <c r="D15" s="22">
        <f>IFERROR(('D10'!$R$5),"-")</f>
        <v>0</v>
      </c>
      <c r="E15" s="22">
        <f>IFERROR(('D10'!$R$6),"-")</f>
        <v>0</v>
      </c>
      <c r="F15" s="22">
        <f>IFERROR(('D10'!$R$7),"-")</f>
        <v>0</v>
      </c>
      <c r="G15" s="22">
        <f>IFERROR(('D10'!$R$8),"-")</f>
        <v>0</v>
      </c>
      <c r="H15" s="23" t="str">
        <f t="shared" si="0"/>
        <v/>
      </c>
      <c r="I15" s="22">
        <f>IFERROR(('D10'!$R$9),"-")</f>
        <v>0</v>
      </c>
      <c r="J15" s="22">
        <f>IFERROR(('D10'!$R$10),"-")</f>
        <v>0</v>
      </c>
    </row>
    <row r="16" spans="2:13" x14ac:dyDescent="0.25">
      <c r="B16" s="29" t="s">
        <v>27</v>
      </c>
      <c r="C16" s="20">
        <f>IFERROR(('D11'!$F$2),"-")</f>
        <v>0</v>
      </c>
      <c r="D16" s="11">
        <f>IFERROR(('D11'!$R$5),"-")</f>
        <v>0</v>
      </c>
      <c r="E16" s="11">
        <f>IFERROR(('D11'!$R$6),"-")</f>
        <v>0</v>
      </c>
      <c r="F16" s="11">
        <f>IFERROR(('D11'!$R$7),"-")</f>
        <v>0</v>
      </c>
      <c r="G16" s="11">
        <f>IFERROR(('D11'!$R$8),"-")</f>
        <v>0</v>
      </c>
      <c r="H16" s="12" t="str">
        <f t="shared" si="0"/>
        <v/>
      </c>
      <c r="I16" s="11">
        <f>IFERROR(('D11'!$R$9),"-")</f>
        <v>0</v>
      </c>
      <c r="J16" s="11">
        <f>IFERROR(('D11'!$R$10),"-")</f>
        <v>0</v>
      </c>
    </row>
    <row r="17" spans="2:10" x14ac:dyDescent="0.25">
      <c r="B17" s="30" t="s">
        <v>28</v>
      </c>
      <c r="C17" s="21">
        <f>IFERROR(('D12'!$F$2),"-")</f>
        <v>0</v>
      </c>
      <c r="D17" s="22">
        <f>IFERROR(('D12'!$R$5),"-")</f>
        <v>0</v>
      </c>
      <c r="E17" s="22">
        <f>IFERROR(('D12'!$R$6),"-")</f>
        <v>0</v>
      </c>
      <c r="F17" s="22">
        <f>IFERROR(('D12'!$R$7),"-")</f>
        <v>0</v>
      </c>
      <c r="G17" s="22">
        <f>IFERROR(('D12'!$R$8),"-")</f>
        <v>0</v>
      </c>
      <c r="H17" s="23" t="str">
        <f t="shared" si="0"/>
        <v/>
      </c>
      <c r="I17" s="22">
        <f>IFERROR(('D12'!$R$9),"-")</f>
        <v>0</v>
      </c>
      <c r="J17" s="22">
        <f>IFERROR(('D12'!$R$10),"-")</f>
        <v>0</v>
      </c>
    </row>
    <row r="18" spans="2:10" x14ac:dyDescent="0.25">
      <c r="B18" s="29" t="s">
        <v>29</v>
      </c>
      <c r="C18" s="20">
        <f>IFERROR(('D13'!$F$2),"-")</f>
        <v>0</v>
      </c>
      <c r="D18" s="11">
        <f>IFERROR(('D13'!$R$5),"-")</f>
        <v>0</v>
      </c>
      <c r="E18" s="11">
        <f>IFERROR(('D13'!$R$6),"-")</f>
        <v>0</v>
      </c>
      <c r="F18" s="11">
        <f>IFERROR(('D13'!$R$7),"-")</f>
        <v>0</v>
      </c>
      <c r="G18" s="11">
        <f>IFERROR(('D13'!$R$8),"-")</f>
        <v>0</v>
      </c>
      <c r="H18" s="12" t="str">
        <f t="shared" si="0"/>
        <v/>
      </c>
      <c r="I18" s="11">
        <f>IFERROR(('D13'!$R$9),"-")</f>
        <v>0</v>
      </c>
      <c r="J18" s="11">
        <f>IFERROR(('D13'!$R$10),"-")</f>
        <v>0</v>
      </c>
    </row>
    <row r="19" spans="2:10" x14ac:dyDescent="0.25">
      <c r="B19" s="30" t="s">
        <v>30</v>
      </c>
      <c r="C19" s="21">
        <f>IFERROR(('D14'!$F$2),"-")</f>
        <v>0</v>
      </c>
      <c r="D19" s="22">
        <f>IFERROR(('D14'!$R$5),"-")</f>
        <v>0</v>
      </c>
      <c r="E19" s="22">
        <f>IFERROR(('D14'!$R$6),"-")</f>
        <v>0</v>
      </c>
      <c r="F19" s="22">
        <f>IFERROR(('D14'!$R$7),"-")</f>
        <v>0</v>
      </c>
      <c r="G19" s="22">
        <f>IFERROR(('D14'!$R$8),"-")</f>
        <v>0</v>
      </c>
      <c r="H19" s="23" t="str">
        <f t="shared" si="0"/>
        <v/>
      </c>
      <c r="I19" s="22">
        <f>IFERROR(('D14'!$R$9),"-")</f>
        <v>0</v>
      </c>
      <c r="J19" s="22">
        <f>IFERROR(('D14'!$R$10),"-")</f>
        <v>0</v>
      </c>
    </row>
    <row r="20" spans="2:10" x14ac:dyDescent="0.25">
      <c r="B20" s="29" t="s">
        <v>31</v>
      </c>
      <c r="C20" s="20">
        <f>IFERROR(('D15'!$F$2),"-")</f>
        <v>0</v>
      </c>
      <c r="D20" s="11">
        <f>IFERROR(('D15'!$R$5),"-")</f>
        <v>0</v>
      </c>
      <c r="E20" s="11">
        <f>IFERROR(('D15'!$R$6),"-")</f>
        <v>0</v>
      </c>
      <c r="F20" s="11">
        <f>IFERROR(('D15'!$R$7),"-")</f>
        <v>0</v>
      </c>
      <c r="G20" s="11">
        <f>IFERROR(('D15'!$R$8),"-")</f>
        <v>0</v>
      </c>
      <c r="H20" s="12" t="str">
        <f t="shared" si="0"/>
        <v/>
      </c>
      <c r="I20" s="11">
        <f>IFERROR(('D15'!$R$9),"-")</f>
        <v>0</v>
      </c>
      <c r="J20" s="11">
        <f>IFERROR(('D15'!$R$10),"-")</f>
        <v>0</v>
      </c>
    </row>
    <row r="21" spans="2:10" x14ac:dyDescent="0.25">
      <c r="B21" s="30" t="s">
        <v>32</v>
      </c>
      <c r="C21" s="21">
        <f>IFERROR(('D16'!$F$2),"-")</f>
        <v>0</v>
      </c>
      <c r="D21" s="22">
        <f>IFERROR(('D16'!$R$5),"-")</f>
        <v>0</v>
      </c>
      <c r="E21" s="22">
        <f>IFERROR(('D16'!$R$6),"-")</f>
        <v>0</v>
      </c>
      <c r="F21" s="22">
        <f>IFERROR(('D16'!$R$7),"-")</f>
        <v>0</v>
      </c>
      <c r="G21" s="22">
        <f>IFERROR(('D16'!$R$8),"-")</f>
        <v>0</v>
      </c>
      <c r="H21" s="23" t="str">
        <f t="shared" si="0"/>
        <v/>
      </c>
      <c r="I21" s="22">
        <f>IFERROR(('D16'!$R$9),"-")</f>
        <v>0</v>
      </c>
      <c r="J21" s="22">
        <f>IFERROR(('D16'!$R$10),"-")</f>
        <v>0</v>
      </c>
    </row>
    <row r="22" spans="2:10" x14ac:dyDescent="0.25">
      <c r="B22" s="29" t="s">
        <v>33</v>
      </c>
      <c r="C22" s="20">
        <f>IFERROR(('D17'!$F$2),"-")</f>
        <v>0</v>
      </c>
      <c r="D22" s="11">
        <f>IFERROR(('D17'!$R$5),"-")</f>
        <v>0</v>
      </c>
      <c r="E22" s="11">
        <f>IFERROR(('D17'!$R$6),"-")</f>
        <v>0</v>
      </c>
      <c r="F22" s="11">
        <f>IFERROR(('D17'!$R$7),"-")</f>
        <v>0</v>
      </c>
      <c r="G22" s="11">
        <f>IFERROR(('D17'!$R$8),"-")</f>
        <v>0</v>
      </c>
      <c r="H22" s="12" t="str">
        <f t="shared" si="0"/>
        <v/>
      </c>
      <c r="I22" s="11">
        <f>IFERROR(('D17'!$R$9),"-")</f>
        <v>0</v>
      </c>
      <c r="J22" s="11">
        <f>IFERROR(('D17'!$R$10),"-")</f>
        <v>0</v>
      </c>
    </row>
    <row r="23" spans="2:10" x14ac:dyDescent="0.25">
      <c r="B23" s="30" t="s">
        <v>34</v>
      </c>
      <c r="C23" s="21">
        <f>IFERROR(('D18'!$F$2),"-")</f>
        <v>0</v>
      </c>
      <c r="D23" s="22">
        <f>IFERROR(('D18'!$R$5),"-")</f>
        <v>0</v>
      </c>
      <c r="E23" s="22">
        <f>IFERROR(('D18'!$R$6),"-")</f>
        <v>0</v>
      </c>
      <c r="F23" s="22">
        <f>IFERROR(('D18'!$R$7),"-")</f>
        <v>0</v>
      </c>
      <c r="G23" s="22">
        <f>IFERROR(('D18'!$R$8),"-")</f>
        <v>0</v>
      </c>
      <c r="H23" s="23" t="str">
        <f t="shared" si="0"/>
        <v/>
      </c>
      <c r="I23" s="22">
        <f>IFERROR(('D18'!$R$9),"-")</f>
        <v>0</v>
      </c>
      <c r="J23" s="22">
        <f>IFERROR(('D18'!$R$10),"-")</f>
        <v>0</v>
      </c>
    </row>
    <row r="24" spans="2:10" x14ac:dyDescent="0.25">
      <c r="B24" s="29" t="s">
        <v>35</v>
      </c>
      <c r="C24" s="20">
        <f>IFERROR(('D19'!$F$2),"-")</f>
        <v>0</v>
      </c>
      <c r="D24" s="11">
        <f>IFERROR(('D19'!$R$5),"-")</f>
        <v>6</v>
      </c>
      <c r="E24" s="11">
        <f>IFERROR(('D19'!$R$6),"-")</f>
        <v>1</v>
      </c>
      <c r="F24" s="11">
        <f>IFERROR(('D19'!$R$7),"-")</f>
        <v>4</v>
      </c>
      <c r="G24" s="11">
        <f>IFERROR(('D19'!$R$8),"-")</f>
        <v>1</v>
      </c>
      <c r="H24" s="12">
        <f t="shared" si="0"/>
        <v>0.66666666666666663</v>
      </c>
      <c r="I24" s="11">
        <f>IFERROR(('D19'!$R$9),"-")</f>
        <v>0.10016508</v>
      </c>
      <c r="J24" s="11">
        <f>IFERROR(('D19'!$R$10),"-")</f>
        <v>-1.701846919732232E-2</v>
      </c>
    </row>
    <row r="25" spans="2:10" x14ac:dyDescent="0.25">
      <c r="B25" s="30" t="s">
        <v>36</v>
      </c>
      <c r="C25" s="21">
        <f>IFERROR(('D20'!$F$2),"-")</f>
        <v>0</v>
      </c>
      <c r="D25" s="22">
        <f>IFERROR(('D20'!$R$5),"-")</f>
        <v>0</v>
      </c>
      <c r="E25" s="22">
        <f>IFERROR(('D20'!$R$6),"-")</f>
        <v>0</v>
      </c>
      <c r="F25" s="22">
        <f>IFERROR(('D20'!$R$7),"-")</f>
        <v>0</v>
      </c>
      <c r="G25" s="22">
        <f>IFERROR(('D20'!$R$8),"-")</f>
        <v>0</v>
      </c>
      <c r="H25" s="23" t="str">
        <f t="shared" si="0"/>
        <v/>
      </c>
      <c r="I25" s="22">
        <f>IFERROR(('D20'!$R$9),"-")</f>
        <v>0</v>
      </c>
      <c r="J25" s="22">
        <f>IFERROR(('D20'!$R$10),"-")</f>
        <v>0</v>
      </c>
    </row>
    <row r="26" spans="2:10" x14ac:dyDescent="0.25">
      <c r="B26" s="29" t="s">
        <v>37</v>
      </c>
      <c r="C26" s="20">
        <f>IFERROR(('D21'!$F$2),"-")</f>
        <v>0</v>
      </c>
      <c r="D26" s="11">
        <f>IFERROR(('D21'!$R$5),"-")</f>
        <v>0</v>
      </c>
      <c r="E26" s="11">
        <f>IFERROR(('D21'!$R$6),"-")</f>
        <v>0</v>
      </c>
      <c r="F26" s="11">
        <f>IFERROR(('D21'!$R$7),"-")</f>
        <v>0</v>
      </c>
      <c r="G26" s="11">
        <f>IFERROR(('D21'!$R$8),"-")</f>
        <v>0</v>
      </c>
      <c r="H26" s="12" t="str">
        <f t="shared" si="0"/>
        <v/>
      </c>
      <c r="I26" s="11">
        <f>IFERROR(('D21'!$R$9),"-")</f>
        <v>0</v>
      </c>
      <c r="J26" s="11">
        <f>IFERROR(('D21'!$R$10),"-")</f>
        <v>0</v>
      </c>
    </row>
    <row r="27" spans="2:10" x14ac:dyDescent="0.25">
      <c r="B27" s="30" t="s">
        <v>38</v>
      </c>
      <c r="C27" s="21">
        <f>IFERROR(('D22'!$F$2),"-")</f>
        <v>0</v>
      </c>
      <c r="D27" s="22">
        <f>IFERROR(('D22'!$R$5),"-")</f>
        <v>2</v>
      </c>
      <c r="E27" s="22">
        <f>IFERROR(('D22'!$R$6),"-")</f>
        <v>0</v>
      </c>
      <c r="F27" s="22">
        <f>IFERROR(('D22'!$R$7),"-")</f>
        <v>2</v>
      </c>
      <c r="G27" s="22">
        <f>IFERROR(('D22'!$R$8),"-")</f>
        <v>0</v>
      </c>
      <c r="H27" s="23">
        <f t="shared" si="0"/>
        <v>1</v>
      </c>
      <c r="I27" s="22">
        <f>IFERROR(('D22'!$R$9),"-")</f>
        <v>3.4461359999999996E-2</v>
      </c>
      <c r="J27" s="22">
        <f>IFERROR(('D22'!$R$10),"-")</f>
        <v>5.2868476100171604E-4</v>
      </c>
    </row>
    <row r="28" spans="2:10" x14ac:dyDescent="0.25">
      <c r="B28" s="29" t="s">
        <v>39</v>
      </c>
      <c r="C28" s="20">
        <f>IFERROR(('D23'!$F$2),"-")</f>
        <v>0</v>
      </c>
      <c r="D28" s="11">
        <f>IFERROR(('D23'!$R$5),"-")</f>
        <v>0</v>
      </c>
      <c r="E28" s="11">
        <f>IFERROR(('D23'!$R$6),"-")</f>
        <v>0</v>
      </c>
      <c r="F28" s="11">
        <f>IFERROR(('D23'!$R$7),"-")</f>
        <v>0</v>
      </c>
      <c r="G28" s="11">
        <f>IFERROR(('D23'!$R$8),"-")</f>
        <v>0</v>
      </c>
      <c r="H28" s="12" t="str">
        <f t="shared" si="0"/>
        <v/>
      </c>
      <c r="I28" s="11">
        <f>IFERROR(('D23'!$R$9),"-")</f>
        <v>0</v>
      </c>
      <c r="J28" s="11">
        <f>IFERROR(('D23'!$R$10),"-")</f>
        <v>0</v>
      </c>
    </row>
    <row r="29" spans="2:10" x14ac:dyDescent="0.25">
      <c r="B29" s="30" t="s">
        <v>40</v>
      </c>
      <c r="C29" s="21">
        <f>IFERROR(('D24'!$F$2),"-")</f>
        <v>0</v>
      </c>
      <c r="D29" s="22">
        <f>IFERROR(('D24'!$R$5),"-")</f>
        <v>0</v>
      </c>
      <c r="E29" s="22">
        <f>IFERROR(('D24'!$R$6),"-")</f>
        <v>0</v>
      </c>
      <c r="F29" s="22">
        <f>IFERROR(('D24'!$R$7),"-")</f>
        <v>0</v>
      </c>
      <c r="G29" s="22">
        <f>IFERROR(('D24'!$R$8),"-")</f>
        <v>0</v>
      </c>
      <c r="H29" s="23" t="str">
        <f t="shared" si="0"/>
        <v/>
      </c>
      <c r="I29" s="22">
        <f>IFERROR(('D24'!$R$9),"-")</f>
        <v>0</v>
      </c>
      <c r="J29" s="22">
        <f>IFERROR(('D24'!$R$10),"-")</f>
        <v>0</v>
      </c>
    </row>
    <row r="30" spans="2:10" x14ac:dyDescent="0.25">
      <c r="B30" s="29" t="s">
        <v>41</v>
      </c>
      <c r="C30" s="20">
        <f>IFERROR(('D25'!$F$2),"-")</f>
        <v>0</v>
      </c>
      <c r="D30" s="11">
        <f>IFERROR(('D25'!$R$5),"-")</f>
        <v>0</v>
      </c>
      <c r="E30" s="11">
        <f>IFERROR(('D25'!$R$6),"-")</f>
        <v>0</v>
      </c>
      <c r="F30" s="11">
        <f>IFERROR(('D25'!$R$7),"-")</f>
        <v>0</v>
      </c>
      <c r="G30" s="11">
        <f>IFERROR(('D25'!$R$8),"-")</f>
        <v>0</v>
      </c>
      <c r="H30" s="12" t="str">
        <f t="shared" si="0"/>
        <v/>
      </c>
      <c r="I30" s="11">
        <f>IFERROR(('D25'!$R$9),"-")</f>
        <v>0</v>
      </c>
      <c r="J30" s="11">
        <f>IFERROR(('D25'!$R$10),"-")</f>
        <v>0</v>
      </c>
    </row>
    <row r="31" spans="2:10" x14ac:dyDescent="0.25">
      <c r="B31" s="32" t="s">
        <v>42</v>
      </c>
      <c r="C31" s="21">
        <f>IFERROR(('D26'!$F$2),"-")</f>
        <v>0</v>
      </c>
      <c r="D31" s="22">
        <f>IFERROR(('D26'!$R$5),"-")</f>
        <v>0</v>
      </c>
      <c r="E31" s="22">
        <f>IFERROR(('D26'!$R$6),"-")</f>
        <v>0</v>
      </c>
      <c r="F31" s="22">
        <f>IFERROR(('D26'!$R$7),"-")</f>
        <v>0</v>
      </c>
      <c r="G31" s="22">
        <f>IFERROR(('D26'!$R$8),"-")</f>
        <v>0</v>
      </c>
      <c r="H31" s="23" t="str">
        <f t="shared" si="0"/>
        <v/>
      </c>
      <c r="I31" s="22">
        <f>IFERROR(('D26'!$R$9),"-")</f>
        <v>0</v>
      </c>
      <c r="J31" s="22">
        <f>IFERROR(('D26'!$R$10),"-")</f>
        <v>0</v>
      </c>
    </row>
    <row r="32" spans="2:10" x14ac:dyDescent="0.25">
      <c r="B32" s="31" t="s">
        <v>43</v>
      </c>
      <c r="C32" s="24">
        <f>IFERROR(('D27'!$F$2),"-")</f>
        <v>0</v>
      </c>
      <c r="D32" s="25">
        <f>IFERROR(('D27'!$R$5),"-")</f>
        <v>0</v>
      </c>
      <c r="E32" s="25">
        <f>IFERROR(('D27'!$R$6),"-")</f>
        <v>0</v>
      </c>
      <c r="F32" s="25">
        <f>IFERROR(('D27'!$R$7),"-")</f>
        <v>0</v>
      </c>
      <c r="G32" s="25">
        <f>IFERROR(('D27'!$R$8),"-")</f>
        <v>0</v>
      </c>
      <c r="H32" s="26" t="str">
        <f t="shared" si="0"/>
        <v/>
      </c>
      <c r="I32" s="25">
        <f>IFERROR(('D27'!$R$9),"-")</f>
        <v>0</v>
      </c>
      <c r="J32" s="25">
        <f>IFERROR(('D27'!$R$10),"-")</f>
        <v>0</v>
      </c>
    </row>
    <row r="33" spans="2:10" x14ac:dyDescent="0.25">
      <c r="B33" s="30" t="s">
        <v>44</v>
      </c>
      <c r="C33" s="21">
        <f>IFERROR(('D28'!$F$2),"-")</f>
        <v>0</v>
      </c>
      <c r="D33" s="22">
        <f>IFERROR(('D28'!$R$5),"-")</f>
        <v>0</v>
      </c>
      <c r="E33" s="22">
        <f>IFERROR(('D28'!$R$6),"-")</f>
        <v>0</v>
      </c>
      <c r="F33" s="22">
        <f>IFERROR(('D28'!$R$7),"-")</f>
        <v>0</v>
      </c>
      <c r="G33" s="22">
        <f>IFERROR(('D28'!$R$8),"-")</f>
        <v>0</v>
      </c>
      <c r="H33" s="23" t="str">
        <f t="shared" si="0"/>
        <v/>
      </c>
      <c r="I33" s="22">
        <f>IFERROR(('D28'!$R$9),"-")</f>
        <v>0</v>
      </c>
      <c r="J33" s="22">
        <f>IFERROR(('D28'!$R$10),"-")</f>
        <v>0</v>
      </c>
    </row>
    <row r="34" spans="2:10" x14ac:dyDescent="0.25">
      <c r="B34" s="31" t="s">
        <v>45</v>
      </c>
      <c r="C34" s="20">
        <f>IFERROR(('D29'!$F$2),"-")</f>
        <v>0</v>
      </c>
      <c r="D34" s="11">
        <f>IFERROR(('D29'!$R$5),"-")</f>
        <v>0</v>
      </c>
      <c r="E34" s="11">
        <f>IFERROR(('D29'!$R$6),"-")</f>
        <v>0</v>
      </c>
      <c r="F34" s="11">
        <f>IFERROR(('D29'!$R$7),"-")</f>
        <v>0</v>
      </c>
      <c r="G34" s="11">
        <f>IFERROR(('D29'!$R$8),"-")</f>
        <v>0</v>
      </c>
      <c r="H34" s="12" t="str">
        <f t="shared" si="0"/>
        <v/>
      </c>
      <c r="I34" s="11">
        <f>IFERROR(('D29'!$R$9),"-")</f>
        <v>0</v>
      </c>
      <c r="J34" s="11">
        <f>IFERROR(('D29'!$R$10),"-")</f>
        <v>0</v>
      </c>
    </row>
    <row r="35" spans="2:10" x14ac:dyDescent="0.25">
      <c r="B35" s="30" t="s">
        <v>46</v>
      </c>
      <c r="C35" s="21">
        <f>IFERROR(('D30'!$F$2),"-")</f>
        <v>0</v>
      </c>
      <c r="D35" s="22">
        <f>IFERROR(('D30'!$R$5),"-")</f>
        <v>0</v>
      </c>
      <c r="E35" s="22">
        <f>IFERROR(('D30'!$R$6),"-")</f>
        <v>0</v>
      </c>
      <c r="F35" s="22">
        <f>IFERROR(('D30'!$R$7),"-")</f>
        <v>0</v>
      </c>
      <c r="G35" s="22">
        <f>IFERROR(('D30'!$R$8),"-")</f>
        <v>0</v>
      </c>
      <c r="H35" s="23" t="str">
        <f t="shared" si="0"/>
        <v/>
      </c>
      <c r="I35" s="22">
        <f>IFERROR(('D30'!$R$9),"-")</f>
        <v>0</v>
      </c>
      <c r="J35" s="22">
        <f>IFERROR(('D30'!$R$10),"-")</f>
        <v>0</v>
      </c>
    </row>
    <row r="36" spans="2:10" x14ac:dyDescent="0.25">
      <c r="B36" s="33" t="s">
        <v>54</v>
      </c>
      <c r="C36" s="33"/>
      <c r="D36" s="16">
        <f>SUM(D6:D35)</f>
        <v>11</v>
      </c>
      <c r="E36" s="16">
        <f t="shared" ref="E36:J36" si="1">SUM(E6:E35)</f>
        <v>1</v>
      </c>
      <c r="F36" s="16">
        <f t="shared" si="1"/>
        <v>9</v>
      </c>
      <c r="G36" s="16">
        <f t="shared" si="1"/>
        <v>1</v>
      </c>
      <c r="H36" s="17">
        <f>IFERROR((AVERAGE(H6:H35)),"")</f>
        <v>0.88888888888888884</v>
      </c>
      <c r="I36" s="16">
        <f t="shared" si="1"/>
        <v>0.53462644000000004</v>
      </c>
      <c r="J36" s="16">
        <f t="shared" si="1"/>
        <v>4.8561290591794763E-3</v>
      </c>
    </row>
  </sheetData>
  <mergeCells count="3">
    <mergeCell ref="B36:C36"/>
    <mergeCell ref="C2:I3"/>
    <mergeCell ref="K7:M13"/>
  </mergeCells>
  <hyperlinks>
    <hyperlink ref="B6" location="'D1'!A1" display="D1"/>
    <hyperlink ref="B7" location="'D2'!A1" display="D2"/>
    <hyperlink ref="B8" location="'D3'!A1" display="D3"/>
    <hyperlink ref="B9" location="'D4'!A1" display="D4"/>
    <hyperlink ref="B10" location="'D5'!A1" display="D5"/>
    <hyperlink ref="B11" location="'D6'!A1" display="D6"/>
    <hyperlink ref="B12" location="'D7'!A1" display="D7"/>
    <hyperlink ref="B13" location="'D8'!A1" display="D8"/>
    <hyperlink ref="B14" location="'D9'!A1" display="D9"/>
    <hyperlink ref="B15" location="'D10'!A1" display="D10"/>
    <hyperlink ref="B16" location="'D11'!A1" display="D11"/>
    <hyperlink ref="B17" location="'D12'!A1" display="D12"/>
    <hyperlink ref="B18" location="'D13'!A1" display="D13"/>
    <hyperlink ref="B19" location="'D14'!A1" display="D14"/>
    <hyperlink ref="B20" location="'D15'!A1" display="D15"/>
    <hyperlink ref="B21" location="'D16'!A1" display="D16"/>
    <hyperlink ref="B22" location="'D17'!A1" display="D17"/>
    <hyperlink ref="B23" location="'D18'!A1" display="D18"/>
    <hyperlink ref="B24" location="'D19'!A1" display="D19"/>
    <hyperlink ref="B25" location="'D20'!A1" display="D20"/>
    <hyperlink ref="B26" location="'D21'!A1" display="D21"/>
    <hyperlink ref="B27" location="'D22'!A1" display="D22"/>
    <hyperlink ref="B28" location="'D23'!A1" display="D23"/>
    <hyperlink ref="B29" location="'D24'!A1" display="D24"/>
    <hyperlink ref="B30" location="'D25'!A1" display="D25"/>
    <hyperlink ref="B31" location="'D26'!A1" display="D26"/>
    <hyperlink ref="B32" location="'D27'!A1" display="D27"/>
    <hyperlink ref="B33" location="'D28'!A1" display="D28"/>
    <hyperlink ref="B34" location="'D29'!A1" display="D29"/>
    <hyperlink ref="B35" location="'D30'!A1" display="D30"/>
  </hyperlinks>
  <pageMargins left="0.7" right="0.7" top="0.75" bottom="0.75" header="0.3" footer="0.3"/>
  <pageSetup orientation="portrait" horizontalDpi="4294967293" verticalDpi="4294967293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R45"/>
  <sheetViews>
    <sheetView showGridLines="0" showRowColHeaders="0" workbookViewId="0">
      <selection activeCell="Q13" sqref="Q13:R13"/>
    </sheetView>
  </sheetViews>
  <sheetFormatPr baseColWidth="10" defaultRowHeight="15" x14ac:dyDescent="0.25"/>
  <cols>
    <col min="1" max="1" width="2" customWidth="1"/>
    <col min="4" max="4" width="2.5703125" customWidth="1"/>
    <col min="7" max="7" width="2.5703125" customWidth="1"/>
    <col min="10" max="10" width="2.5703125" customWidth="1"/>
    <col min="13" max="13" width="2.5703125" customWidth="1"/>
    <col min="16" max="16" width="2.5703125" customWidth="1"/>
    <col min="17" max="17" width="15.28515625" bestFit="1" customWidth="1"/>
    <col min="18" max="18" width="10.140625" bestFit="1" customWidth="1"/>
  </cols>
  <sheetData>
    <row r="1" spans="2:18" ht="15.75" thickBot="1" x14ac:dyDescent="0.3"/>
    <row r="2" spans="2:18" ht="15.75" thickBot="1" x14ac:dyDescent="0.3">
      <c r="D2" s="46" t="s">
        <v>16</v>
      </c>
      <c r="E2" s="47"/>
      <c r="F2" s="19"/>
      <c r="G2" s="18"/>
      <c r="K2" s="42" t="s">
        <v>51</v>
      </c>
      <c r="L2" s="44">
        <v>2.8500000000000001E-2</v>
      </c>
    </row>
    <row r="3" spans="2:18" x14ac:dyDescent="0.25">
      <c r="C3" s="18"/>
      <c r="D3" s="18"/>
      <c r="E3" s="18"/>
      <c r="F3" s="18"/>
      <c r="G3" s="18"/>
      <c r="K3" s="43"/>
      <c r="L3" s="45"/>
    </row>
    <row r="5" spans="2:18" ht="14.25" customHeight="1" x14ac:dyDescent="0.25">
      <c r="B5" s="1" t="s">
        <v>2</v>
      </c>
      <c r="C5" s="2"/>
      <c r="E5" s="1" t="s">
        <v>2</v>
      </c>
      <c r="F5" s="2"/>
      <c r="H5" s="1" t="s">
        <v>2</v>
      </c>
      <c r="I5" s="2"/>
      <c r="K5" s="1" t="s">
        <v>2</v>
      </c>
      <c r="L5" s="2"/>
      <c r="N5" s="1" t="s">
        <v>2</v>
      </c>
      <c r="O5" s="2"/>
      <c r="Q5" s="3" t="s">
        <v>6</v>
      </c>
      <c r="R5" s="4">
        <f>SUM(R6:R8)</f>
        <v>0</v>
      </c>
    </row>
    <row r="6" spans="2:18" ht="14.25" customHeight="1" x14ac:dyDescent="0.25">
      <c r="B6" s="1" t="s">
        <v>3</v>
      </c>
      <c r="C6" s="2"/>
      <c r="E6" s="1" t="s">
        <v>3</v>
      </c>
      <c r="F6" s="2"/>
      <c r="H6" s="1" t="s">
        <v>3</v>
      </c>
      <c r="I6" s="2"/>
      <c r="K6" s="1" t="s">
        <v>3</v>
      </c>
      <c r="L6" s="2"/>
      <c r="N6" s="1" t="s">
        <v>3</v>
      </c>
      <c r="O6" s="2"/>
      <c r="Q6" s="1" t="s">
        <v>12</v>
      </c>
      <c r="R6" s="4">
        <f>COUNTIF($B$5:$O$39,"abierta")</f>
        <v>0</v>
      </c>
    </row>
    <row r="7" spans="2:18" ht="14.25" customHeight="1" x14ac:dyDescent="0.25">
      <c r="B7" s="1" t="s">
        <v>13</v>
      </c>
      <c r="C7" s="2"/>
      <c r="E7" s="1" t="s">
        <v>13</v>
      </c>
      <c r="F7" s="2"/>
      <c r="H7" s="1" t="s">
        <v>13</v>
      </c>
      <c r="I7" s="2"/>
      <c r="K7" s="1" t="s">
        <v>13</v>
      </c>
      <c r="L7" s="2"/>
      <c r="N7" s="1" t="s">
        <v>13</v>
      </c>
      <c r="O7" s="2"/>
      <c r="Q7" s="3" t="s">
        <v>7</v>
      </c>
      <c r="R7" s="4">
        <f>COUNTIF($B$5:$O$39,"cumplida")</f>
        <v>0</v>
      </c>
    </row>
    <row r="8" spans="2:18" ht="14.25" customHeight="1" x14ac:dyDescent="0.25">
      <c r="B8" s="1" t="s">
        <v>14</v>
      </c>
      <c r="C8" s="2">
        <f>C7*C11</f>
        <v>0</v>
      </c>
      <c r="E8" s="1" t="s">
        <v>14</v>
      </c>
      <c r="F8" s="2">
        <f>F7*F11</f>
        <v>0</v>
      </c>
      <c r="H8" s="1" t="s">
        <v>14</v>
      </c>
      <c r="I8" s="2">
        <f>I7*I11</f>
        <v>0</v>
      </c>
      <c r="K8" s="1" t="s">
        <v>14</v>
      </c>
      <c r="L8" s="2">
        <f>L7*L11</f>
        <v>0</v>
      </c>
      <c r="N8" s="1" t="s">
        <v>14</v>
      </c>
      <c r="O8" s="2">
        <f>O7*O11</f>
        <v>0</v>
      </c>
      <c r="Q8" s="3" t="s">
        <v>8</v>
      </c>
      <c r="R8" s="4">
        <f>COUNTIF($B$5:$O$39,"No cumplida")</f>
        <v>0</v>
      </c>
    </row>
    <row r="9" spans="2:18" ht="14.25" customHeight="1" x14ac:dyDescent="0.25">
      <c r="B9" s="6" t="s">
        <v>0</v>
      </c>
      <c r="C9" s="7"/>
      <c r="E9" s="6" t="s">
        <v>0</v>
      </c>
      <c r="F9" s="7"/>
      <c r="H9" s="6" t="s">
        <v>0</v>
      </c>
      <c r="I9" s="7"/>
      <c r="K9" s="6" t="s">
        <v>0</v>
      </c>
      <c r="L9" s="7"/>
      <c r="N9" s="6" t="s">
        <v>0</v>
      </c>
      <c r="O9" s="7"/>
      <c r="Q9" s="3" t="s">
        <v>49</v>
      </c>
      <c r="R9" s="4">
        <f>SUM(C7,F7,I7,L7,O7,C16,F16,I16,L16,O16,C25,F25,I25,L25,O25,C34,F34,I34,L34,O34)</f>
        <v>0</v>
      </c>
    </row>
    <row r="10" spans="2:18" ht="14.25" customHeight="1" x14ac:dyDescent="0.25">
      <c r="B10" s="6" t="s">
        <v>1</v>
      </c>
      <c r="C10" s="7"/>
      <c r="E10" s="6" t="s">
        <v>1</v>
      </c>
      <c r="F10" s="7"/>
      <c r="H10" s="6" t="s">
        <v>1</v>
      </c>
      <c r="I10" s="7"/>
      <c r="K10" s="6" t="s">
        <v>1</v>
      </c>
      <c r="L10" s="7"/>
      <c r="N10" s="6" t="s">
        <v>1</v>
      </c>
      <c r="O10" s="7"/>
      <c r="Q10" s="3" t="s">
        <v>53</v>
      </c>
      <c r="R10" s="4">
        <f>SUM(C8,F8,I8,L8,O8,O17,L17,I17,F17,C17,C26,F26,I26,L26,O26,O35,L35,I35,F35,C35)</f>
        <v>0</v>
      </c>
    </row>
    <row r="11" spans="2:18" ht="14.25" customHeight="1" x14ac:dyDescent="0.25">
      <c r="B11" s="6" t="s">
        <v>4</v>
      </c>
      <c r="C11" s="8" t="str">
        <f>IFERROR(((C10/C9)-((C10/C9)*0.0045))-1,"0")</f>
        <v>0</v>
      </c>
      <c r="E11" s="6" t="s">
        <v>4</v>
      </c>
      <c r="F11" s="8" t="str">
        <f>IFERROR(((F10/F9)-((F10/F9)*0.0045))-1,"0")</f>
        <v>0</v>
      </c>
      <c r="H11" s="6" t="s">
        <v>4</v>
      </c>
      <c r="I11" s="8" t="str">
        <f>IFERROR(((I10/I9)-((I10/I9)*0.0045))-1,"0")</f>
        <v>0</v>
      </c>
      <c r="K11" s="6" t="s">
        <v>4</v>
      </c>
      <c r="L11" s="8" t="str">
        <f>IFERROR(((L10/L9)-((L10/L9)*0.0045))-1,"0")</f>
        <v>0</v>
      </c>
      <c r="N11" s="6" t="s">
        <v>4</v>
      </c>
      <c r="O11" s="8" t="str">
        <f>IFERROR(((O10/O9)-((O10/O9)*0.0045))-1,"0")</f>
        <v>0</v>
      </c>
      <c r="Q11" s="3" t="s">
        <v>15</v>
      </c>
      <c r="R11" s="4">
        <f>R10*R15</f>
        <v>0</v>
      </c>
    </row>
    <row r="12" spans="2:18" ht="14.25" customHeight="1" x14ac:dyDescent="0.25">
      <c r="B12" s="6" t="s">
        <v>5</v>
      </c>
      <c r="C12" s="7">
        <f>C9-(C9*$L$2)</f>
        <v>0</v>
      </c>
      <c r="E12" s="6" t="s">
        <v>5</v>
      </c>
      <c r="F12" s="7">
        <f>F9-(F9*$L$2)</f>
        <v>0</v>
      </c>
      <c r="H12" s="6" t="s">
        <v>5</v>
      </c>
      <c r="I12" s="7">
        <f>I9-(I9*$L$2)</f>
        <v>0</v>
      </c>
      <c r="K12" s="6" t="s">
        <v>5</v>
      </c>
      <c r="L12" s="7">
        <f>L9-(L9*$L$2)</f>
        <v>0</v>
      </c>
      <c r="N12" s="6" t="s">
        <v>5</v>
      </c>
      <c r="O12" s="7">
        <f>O9-(O9*$L$2)</f>
        <v>0</v>
      </c>
      <c r="Q12" s="3" t="s">
        <v>52</v>
      </c>
      <c r="R12" s="4">
        <f>R11*R16</f>
        <v>0</v>
      </c>
    </row>
    <row r="13" spans="2:18" x14ac:dyDescent="0.25">
      <c r="Q13" s="3" t="s">
        <v>62</v>
      </c>
      <c r="R13" s="12" t="str">
        <f>IFERROR((R10/R9),"-")</f>
        <v>-</v>
      </c>
    </row>
    <row r="14" spans="2:18" ht="14.25" customHeight="1" x14ac:dyDescent="0.25">
      <c r="B14" s="1" t="s">
        <v>2</v>
      </c>
      <c r="C14" s="2"/>
      <c r="E14" s="1" t="s">
        <v>2</v>
      </c>
      <c r="F14" s="2"/>
      <c r="H14" s="1" t="s">
        <v>2</v>
      </c>
      <c r="I14" s="2"/>
      <c r="K14" s="1" t="s">
        <v>2</v>
      </c>
      <c r="L14" s="2"/>
      <c r="N14" s="1" t="s">
        <v>2</v>
      </c>
      <c r="O14" s="2"/>
      <c r="R14" s="5"/>
    </row>
    <row r="15" spans="2:18" ht="14.25" customHeight="1" x14ac:dyDescent="0.25">
      <c r="B15" s="1" t="s">
        <v>3</v>
      </c>
      <c r="C15" s="2"/>
      <c r="E15" s="1" t="s">
        <v>3</v>
      </c>
      <c r="F15" s="2"/>
      <c r="H15" s="1" t="s">
        <v>3</v>
      </c>
      <c r="I15" s="2"/>
      <c r="K15" s="1" t="s">
        <v>3</v>
      </c>
      <c r="L15" s="2"/>
      <c r="N15" s="1" t="s">
        <v>3</v>
      </c>
      <c r="O15" s="2"/>
      <c r="Q15" s="3" t="s">
        <v>57</v>
      </c>
      <c r="R15" s="4">
        <v>2300</v>
      </c>
    </row>
    <row r="16" spans="2:18" ht="14.25" customHeight="1" x14ac:dyDescent="0.25">
      <c r="B16" s="1" t="s">
        <v>13</v>
      </c>
      <c r="C16" s="2"/>
      <c r="E16" s="1" t="s">
        <v>13</v>
      </c>
      <c r="F16" s="2"/>
      <c r="H16" s="1" t="s">
        <v>13</v>
      </c>
      <c r="I16" s="2"/>
      <c r="K16" s="1" t="s">
        <v>13</v>
      </c>
      <c r="L16" s="2"/>
      <c r="N16" s="1" t="s">
        <v>13</v>
      </c>
      <c r="O16" s="2"/>
      <c r="Q16" s="3" t="s">
        <v>58</v>
      </c>
      <c r="R16" s="4">
        <v>2900</v>
      </c>
    </row>
    <row r="17" spans="2:18" ht="14.25" customHeight="1" x14ac:dyDescent="0.25">
      <c r="B17" s="1" t="s">
        <v>14</v>
      </c>
      <c r="C17" s="2">
        <f>C16*C20</f>
        <v>0</v>
      </c>
      <c r="E17" s="1" t="s">
        <v>14</v>
      </c>
      <c r="F17" s="2">
        <f>F16*F20</f>
        <v>0</v>
      </c>
      <c r="H17" s="1" t="s">
        <v>14</v>
      </c>
      <c r="I17" s="2">
        <f>I16*I20</f>
        <v>0</v>
      </c>
      <c r="K17" s="1" t="s">
        <v>14</v>
      </c>
      <c r="L17" s="2">
        <f>L16*L20</f>
        <v>0</v>
      </c>
      <c r="N17" s="1" t="s">
        <v>14</v>
      </c>
      <c r="O17" s="2">
        <f>O16*O20</f>
        <v>0</v>
      </c>
      <c r="R17" s="5"/>
    </row>
    <row r="18" spans="2:18" ht="14.25" customHeight="1" x14ac:dyDescent="0.25">
      <c r="B18" s="6" t="s">
        <v>0</v>
      </c>
      <c r="C18" s="7"/>
      <c r="E18" s="6" t="s">
        <v>0</v>
      </c>
      <c r="F18" s="7"/>
      <c r="H18" s="6" t="s">
        <v>0</v>
      </c>
      <c r="I18" s="7"/>
      <c r="K18" s="6" t="s">
        <v>0</v>
      </c>
      <c r="L18" s="7"/>
      <c r="N18" s="6" t="s">
        <v>0</v>
      </c>
      <c r="O18" s="7"/>
    </row>
    <row r="19" spans="2:18" ht="14.25" customHeight="1" x14ac:dyDescent="0.25">
      <c r="B19" s="6" t="s">
        <v>1</v>
      </c>
      <c r="C19" s="7"/>
      <c r="E19" s="6" t="s">
        <v>1</v>
      </c>
      <c r="F19" s="7"/>
      <c r="H19" s="6" t="s">
        <v>1</v>
      </c>
      <c r="I19" s="7"/>
      <c r="K19" s="6" t="s">
        <v>1</v>
      </c>
      <c r="L19" s="7"/>
      <c r="N19" s="6" t="s">
        <v>1</v>
      </c>
      <c r="O19" s="7"/>
    </row>
    <row r="20" spans="2:18" ht="14.25" customHeight="1" x14ac:dyDescent="0.25">
      <c r="B20" s="6" t="s">
        <v>4</v>
      </c>
      <c r="C20" s="8" t="str">
        <f>IFERROR(((C19/C18)-((C19/C18)*0.0045))-1,"0")</f>
        <v>0</v>
      </c>
      <c r="E20" s="6" t="s">
        <v>4</v>
      </c>
      <c r="F20" s="8" t="str">
        <f>IFERROR(((F19/F18)-((F19/F18)*0.0045))-1,"0")</f>
        <v>0</v>
      </c>
      <c r="H20" s="6" t="s">
        <v>4</v>
      </c>
      <c r="I20" s="8" t="str">
        <f>IFERROR(((I19/I18)-((I19/I18)*0.0045))-1,"0")</f>
        <v>0</v>
      </c>
      <c r="K20" s="6" t="s">
        <v>4</v>
      </c>
      <c r="L20" s="8" t="str">
        <f>IFERROR(((L19/L18)-((L19/L18)*0.0045))-1,"0")</f>
        <v>0</v>
      </c>
      <c r="N20" s="6" t="s">
        <v>4</v>
      </c>
      <c r="O20" s="8" t="str">
        <f>IFERROR(((O19/O18)-((O19/O18)*0.0045))-1,"0")</f>
        <v>0</v>
      </c>
    </row>
    <row r="21" spans="2:18" ht="14.25" customHeight="1" x14ac:dyDescent="0.25">
      <c r="B21" s="6" t="s">
        <v>5</v>
      </c>
      <c r="C21" s="7">
        <f>C18-(C18*$L$2)</f>
        <v>0</v>
      </c>
      <c r="E21" s="6" t="s">
        <v>5</v>
      </c>
      <c r="F21" s="7">
        <f>F18-(F18*$L$2)</f>
        <v>0</v>
      </c>
      <c r="H21" s="6" t="s">
        <v>5</v>
      </c>
      <c r="I21" s="7">
        <f>I18-(I18*$L$2)</f>
        <v>0</v>
      </c>
      <c r="K21" s="6" t="s">
        <v>5</v>
      </c>
      <c r="L21" s="7">
        <f>L18-(L18*$L$2)</f>
        <v>0</v>
      </c>
      <c r="N21" s="6" t="s">
        <v>5</v>
      </c>
      <c r="O21" s="7">
        <f>O18-(O18*$L$2)</f>
        <v>0</v>
      </c>
    </row>
    <row r="22" spans="2:18" ht="14.25" customHeight="1" x14ac:dyDescent="0.25"/>
    <row r="23" spans="2:18" x14ac:dyDescent="0.25">
      <c r="B23" s="1" t="s">
        <v>2</v>
      </c>
      <c r="C23" s="2"/>
      <c r="E23" s="1" t="s">
        <v>2</v>
      </c>
      <c r="F23" s="2"/>
      <c r="H23" s="1" t="s">
        <v>2</v>
      </c>
      <c r="I23" s="2"/>
      <c r="K23" s="1" t="s">
        <v>2</v>
      </c>
      <c r="L23" s="2"/>
      <c r="N23" s="1" t="s">
        <v>2</v>
      </c>
      <c r="O23" s="2"/>
    </row>
    <row r="24" spans="2:18" ht="14.25" customHeight="1" x14ac:dyDescent="0.25">
      <c r="B24" s="1" t="s">
        <v>3</v>
      </c>
      <c r="C24" s="2"/>
      <c r="E24" s="1" t="s">
        <v>3</v>
      </c>
      <c r="F24" s="2"/>
      <c r="H24" s="1" t="s">
        <v>3</v>
      </c>
      <c r="I24" s="2"/>
      <c r="K24" s="1" t="s">
        <v>3</v>
      </c>
      <c r="L24" s="2"/>
      <c r="N24" s="1" t="s">
        <v>3</v>
      </c>
      <c r="O24" s="2"/>
    </row>
    <row r="25" spans="2:18" ht="14.25" customHeight="1" x14ac:dyDescent="0.25">
      <c r="B25" s="1" t="s">
        <v>13</v>
      </c>
      <c r="C25" s="2"/>
      <c r="E25" s="1" t="s">
        <v>13</v>
      </c>
      <c r="F25" s="2"/>
      <c r="H25" s="1" t="s">
        <v>13</v>
      </c>
      <c r="I25" s="2"/>
      <c r="K25" s="1" t="s">
        <v>13</v>
      </c>
      <c r="L25" s="2"/>
      <c r="N25" s="1" t="s">
        <v>13</v>
      </c>
      <c r="O25" s="2"/>
    </row>
    <row r="26" spans="2:18" ht="14.25" customHeight="1" x14ac:dyDescent="0.25">
      <c r="B26" s="1" t="s">
        <v>14</v>
      </c>
      <c r="C26" s="2">
        <f>C25*C29</f>
        <v>0</v>
      </c>
      <c r="E26" s="1" t="s">
        <v>14</v>
      </c>
      <c r="F26" s="2">
        <f>F25*F29</f>
        <v>0</v>
      </c>
      <c r="H26" s="1" t="s">
        <v>14</v>
      </c>
      <c r="I26" s="2">
        <f>I25*I29</f>
        <v>0</v>
      </c>
      <c r="K26" s="1" t="s">
        <v>14</v>
      </c>
      <c r="L26" s="2">
        <f>L25*L29</f>
        <v>0</v>
      </c>
      <c r="N26" s="1" t="s">
        <v>14</v>
      </c>
      <c r="O26" s="2">
        <f>O25*O29</f>
        <v>0</v>
      </c>
    </row>
    <row r="27" spans="2:18" ht="14.25" customHeight="1" x14ac:dyDescent="0.25">
      <c r="B27" s="6" t="s">
        <v>0</v>
      </c>
      <c r="C27" s="7"/>
      <c r="E27" s="6" t="s">
        <v>0</v>
      </c>
      <c r="F27" s="7"/>
      <c r="H27" s="6" t="s">
        <v>0</v>
      </c>
      <c r="I27" s="7"/>
      <c r="K27" s="6" t="s">
        <v>0</v>
      </c>
      <c r="L27" s="7"/>
      <c r="N27" s="6" t="s">
        <v>0</v>
      </c>
      <c r="O27" s="7"/>
    </row>
    <row r="28" spans="2:18" ht="14.25" customHeight="1" x14ac:dyDescent="0.25">
      <c r="B28" s="6" t="s">
        <v>1</v>
      </c>
      <c r="C28" s="7"/>
      <c r="E28" s="6" t="s">
        <v>1</v>
      </c>
      <c r="F28" s="7"/>
      <c r="H28" s="6" t="s">
        <v>1</v>
      </c>
      <c r="I28" s="7"/>
      <c r="K28" s="6" t="s">
        <v>1</v>
      </c>
      <c r="L28" s="7"/>
      <c r="N28" s="6" t="s">
        <v>1</v>
      </c>
      <c r="O28" s="7"/>
    </row>
    <row r="29" spans="2:18" ht="14.25" customHeight="1" x14ac:dyDescent="0.25">
      <c r="B29" s="6" t="s">
        <v>4</v>
      </c>
      <c r="C29" s="8" t="str">
        <f>IFERROR(((C28/C27)-((C28/C27)*0.0045))-1,"0")</f>
        <v>0</v>
      </c>
      <c r="E29" s="6" t="s">
        <v>4</v>
      </c>
      <c r="F29" s="8" t="str">
        <f>IFERROR(((F28/F27)-((F28/F27)*0.0045))-1,"0")</f>
        <v>0</v>
      </c>
      <c r="H29" s="6" t="s">
        <v>4</v>
      </c>
      <c r="I29" s="8" t="str">
        <f>IFERROR(((I28/I27)-((I28/I27)*0.0045))-1,"0")</f>
        <v>0</v>
      </c>
      <c r="K29" s="6" t="s">
        <v>4</v>
      </c>
      <c r="L29" s="8" t="str">
        <f>IFERROR(((L28/L27)-((L28/L27)*0.0045))-1,"0")</f>
        <v>0</v>
      </c>
      <c r="N29" s="6" t="s">
        <v>4</v>
      </c>
      <c r="O29" s="8" t="str">
        <f>IFERROR(((O28/O27)-((O28/O27)*0.0045))-1,"0")</f>
        <v>0</v>
      </c>
    </row>
    <row r="30" spans="2:18" ht="14.25" customHeight="1" x14ac:dyDescent="0.25">
      <c r="B30" s="6" t="s">
        <v>5</v>
      </c>
      <c r="C30" s="7">
        <f>C27-(C27*$L$2)</f>
        <v>0</v>
      </c>
      <c r="E30" s="6" t="s">
        <v>5</v>
      </c>
      <c r="F30" s="7">
        <f>F27-(F27*$L$2)</f>
        <v>0</v>
      </c>
      <c r="H30" s="6" t="s">
        <v>5</v>
      </c>
      <c r="I30" s="7">
        <f>I27-(I27*$L$2)</f>
        <v>0</v>
      </c>
      <c r="K30" s="6" t="s">
        <v>5</v>
      </c>
      <c r="L30" s="7">
        <f>L27-(L27*$L$2)</f>
        <v>0</v>
      </c>
      <c r="N30" s="6" t="s">
        <v>5</v>
      </c>
      <c r="O30" s="7">
        <f>O27-(O27*$L$2)</f>
        <v>0</v>
      </c>
    </row>
    <row r="31" spans="2:18" ht="14.25" customHeight="1" x14ac:dyDescent="0.25"/>
    <row r="32" spans="2:18" ht="14.25" customHeight="1" x14ac:dyDescent="0.25">
      <c r="B32" s="1" t="s">
        <v>2</v>
      </c>
      <c r="C32" s="2"/>
      <c r="E32" s="1" t="s">
        <v>2</v>
      </c>
      <c r="F32" s="2"/>
      <c r="H32" s="1" t="s">
        <v>2</v>
      </c>
      <c r="I32" s="2"/>
      <c r="K32" s="1" t="s">
        <v>2</v>
      </c>
      <c r="L32" s="2"/>
      <c r="N32" s="1" t="s">
        <v>2</v>
      </c>
      <c r="O32" s="2"/>
    </row>
    <row r="33" spans="2:15" x14ac:dyDescent="0.25">
      <c r="B33" s="1" t="s">
        <v>3</v>
      </c>
      <c r="C33" s="2"/>
      <c r="E33" s="1" t="s">
        <v>3</v>
      </c>
      <c r="F33" s="2"/>
      <c r="H33" s="1" t="s">
        <v>3</v>
      </c>
      <c r="I33" s="2"/>
      <c r="K33" s="1" t="s">
        <v>3</v>
      </c>
      <c r="L33" s="2"/>
      <c r="N33" s="1" t="s">
        <v>3</v>
      </c>
      <c r="O33" s="2"/>
    </row>
    <row r="34" spans="2:15" ht="14.25" customHeight="1" x14ac:dyDescent="0.25">
      <c r="B34" s="1" t="s">
        <v>13</v>
      </c>
      <c r="C34" s="2"/>
      <c r="E34" s="1" t="s">
        <v>13</v>
      </c>
      <c r="F34" s="2"/>
      <c r="H34" s="1" t="s">
        <v>13</v>
      </c>
      <c r="I34" s="2"/>
      <c r="K34" s="1" t="s">
        <v>13</v>
      </c>
      <c r="L34" s="2"/>
      <c r="N34" s="1" t="s">
        <v>13</v>
      </c>
      <c r="O34" s="2"/>
    </row>
    <row r="35" spans="2:15" ht="14.25" customHeight="1" x14ac:dyDescent="0.25">
      <c r="B35" s="1" t="s">
        <v>14</v>
      </c>
      <c r="C35" s="2">
        <f>C34*C38</f>
        <v>0</v>
      </c>
      <c r="E35" s="1" t="s">
        <v>14</v>
      </c>
      <c r="F35" s="2">
        <f>F34*F38</f>
        <v>0</v>
      </c>
      <c r="H35" s="1" t="s">
        <v>14</v>
      </c>
      <c r="I35" s="2">
        <f>I34*I38</f>
        <v>0</v>
      </c>
      <c r="K35" s="1" t="s">
        <v>14</v>
      </c>
      <c r="L35" s="2">
        <f>L34*L38</f>
        <v>0</v>
      </c>
      <c r="N35" s="1" t="s">
        <v>14</v>
      </c>
      <c r="O35" s="2">
        <f>O34*O38</f>
        <v>0</v>
      </c>
    </row>
    <row r="36" spans="2:15" ht="14.25" customHeight="1" x14ac:dyDescent="0.25">
      <c r="B36" s="6" t="s">
        <v>0</v>
      </c>
      <c r="C36" s="7"/>
      <c r="E36" s="6" t="s">
        <v>0</v>
      </c>
      <c r="F36" s="7"/>
      <c r="H36" s="6" t="s">
        <v>0</v>
      </c>
      <c r="I36" s="7"/>
      <c r="K36" s="6" t="s">
        <v>0</v>
      </c>
      <c r="L36" s="7"/>
      <c r="N36" s="6" t="s">
        <v>0</v>
      </c>
      <c r="O36" s="7"/>
    </row>
    <row r="37" spans="2:15" ht="14.25" customHeight="1" x14ac:dyDescent="0.25">
      <c r="B37" s="6" t="s">
        <v>1</v>
      </c>
      <c r="C37" s="7"/>
      <c r="E37" s="6" t="s">
        <v>1</v>
      </c>
      <c r="F37" s="7"/>
      <c r="H37" s="6" t="s">
        <v>1</v>
      </c>
      <c r="I37" s="7"/>
      <c r="K37" s="6" t="s">
        <v>1</v>
      </c>
      <c r="L37" s="7"/>
      <c r="N37" s="6" t="s">
        <v>1</v>
      </c>
      <c r="O37" s="7"/>
    </row>
    <row r="38" spans="2:15" ht="14.25" customHeight="1" x14ac:dyDescent="0.25">
      <c r="B38" s="6" t="s">
        <v>4</v>
      </c>
      <c r="C38" s="8" t="str">
        <f>IFERROR(((C37/C36)-((C37/C36)*0.0045))-1,"0")</f>
        <v>0</v>
      </c>
      <c r="E38" s="6" t="s">
        <v>4</v>
      </c>
      <c r="F38" s="8" t="str">
        <f>IFERROR(((F37/F36)-((F37/F36)*0.0045))-1,"0")</f>
        <v>0</v>
      </c>
      <c r="H38" s="6" t="s">
        <v>4</v>
      </c>
      <c r="I38" s="8" t="str">
        <f>IFERROR(((I37/I36)-((I37/I36)*0.0045))-1,"0")</f>
        <v>0</v>
      </c>
      <c r="K38" s="6" t="s">
        <v>4</v>
      </c>
      <c r="L38" s="8" t="str">
        <f>IFERROR(((L37/L36)-((L37/L36)*0.0045))-1,"0")</f>
        <v>0</v>
      </c>
      <c r="N38" s="6" t="s">
        <v>4</v>
      </c>
      <c r="O38" s="8" t="str">
        <f>IFERROR(((O37/O36)-((O37/O36)*0.0045))-1,"0")</f>
        <v>0</v>
      </c>
    </row>
    <row r="39" spans="2:15" ht="14.25" customHeight="1" x14ac:dyDescent="0.25">
      <c r="B39" s="6" t="s">
        <v>5</v>
      </c>
      <c r="C39" s="7">
        <f>C36-(C36*$L$2)</f>
        <v>0</v>
      </c>
      <c r="E39" s="6" t="s">
        <v>5</v>
      </c>
      <c r="F39" s="7">
        <f>F36-(F36*$L$2)</f>
        <v>0</v>
      </c>
      <c r="H39" s="6" t="s">
        <v>5</v>
      </c>
      <c r="I39" s="7">
        <f>I36-(I36*$L$2)</f>
        <v>0</v>
      </c>
      <c r="K39" s="6" t="s">
        <v>5</v>
      </c>
      <c r="L39" s="7">
        <f>L36-(L36*$L$2)</f>
        <v>0</v>
      </c>
      <c r="N39" s="6" t="s">
        <v>5</v>
      </c>
      <c r="O39" s="7">
        <f>O36-(O36*$L$2)</f>
        <v>0</v>
      </c>
    </row>
    <row r="40" spans="2:15" ht="14.25" customHeight="1" x14ac:dyDescent="0.25"/>
    <row r="41" spans="2:15" ht="14.25" customHeight="1" x14ac:dyDescent="0.25"/>
    <row r="43" spans="2:15" x14ac:dyDescent="0.25">
      <c r="B43" t="s">
        <v>9</v>
      </c>
    </row>
    <row r="44" spans="2:15" x14ac:dyDescent="0.25">
      <c r="B44" t="s">
        <v>10</v>
      </c>
    </row>
    <row r="45" spans="2:15" x14ac:dyDescent="0.25">
      <c r="B45" t="s">
        <v>11</v>
      </c>
    </row>
  </sheetData>
  <mergeCells count="3">
    <mergeCell ref="K2:K3"/>
    <mergeCell ref="L2:L3"/>
    <mergeCell ref="D2:E2"/>
  </mergeCells>
  <conditionalFormatting sqref="C6">
    <cfRule type="cellIs" dxfId="4399" priority="191" operator="equal">
      <formula>"Cumplida"</formula>
    </cfRule>
    <cfRule type="cellIs" dxfId="4398" priority="192" operator="equal">
      <formula>"Abierta"</formula>
    </cfRule>
    <cfRule type="cellIs" dxfId="4397" priority="193" operator="equal">
      <formula>"No cumplida"</formula>
    </cfRule>
    <cfRule type="cellIs" dxfId="4396" priority="194" operator="equal">
      <formula>"Programado"</formula>
    </cfRule>
    <cfRule type="cellIs" dxfId="4395" priority="195" operator="equal">
      <formula>"Atascado"</formula>
    </cfRule>
    <cfRule type="cellIs" dxfId="4394" priority="196" operator="equal">
      <formula>"Cerrado"</formula>
    </cfRule>
    <cfRule type="cellIs" dxfId="4393" priority="197" operator="equal">
      <formula>"Abierto"</formula>
    </cfRule>
  </conditionalFormatting>
  <conditionalFormatting sqref="C11">
    <cfRule type="cellIs" dxfId="4392" priority="198" operator="equal">
      <formula>"-"</formula>
    </cfRule>
    <cfRule type="cellIs" dxfId="4391" priority="199" operator="lessThan">
      <formula>0.00000999</formula>
    </cfRule>
    <cfRule type="cellIs" dxfId="4390" priority="200" operator="greaterThan">
      <formula>0.00001</formula>
    </cfRule>
  </conditionalFormatting>
  <conditionalFormatting sqref="L20">
    <cfRule type="cellIs" dxfId="4389" priority="118" operator="equal">
      <formula>"-"</formula>
    </cfRule>
    <cfRule type="cellIs" dxfId="4388" priority="119" operator="lessThan">
      <formula>0.00000999</formula>
    </cfRule>
    <cfRule type="cellIs" dxfId="4387" priority="120" operator="greaterThan">
      <formula>0.00001</formula>
    </cfRule>
  </conditionalFormatting>
  <conditionalFormatting sqref="F11">
    <cfRule type="cellIs" dxfId="4386" priority="188" operator="equal">
      <formula>"-"</formula>
    </cfRule>
    <cfRule type="cellIs" dxfId="4385" priority="189" operator="lessThan">
      <formula>0.00000999</formula>
    </cfRule>
    <cfRule type="cellIs" dxfId="4384" priority="190" operator="greaterThan">
      <formula>0.00001</formula>
    </cfRule>
  </conditionalFormatting>
  <conditionalFormatting sqref="C33">
    <cfRule type="cellIs" dxfId="4383" priority="41" operator="equal">
      <formula>"Cumplida"</formula>
    </cfRule>
    <cfRule type="cellIs" dxfId="4382" priority="42" operator="equal">
      <formula>"Abierta"</formula>
    </cfRule>
    <cfRule type="cellIs" dxfId="4381" priority="43" operator="equal">
      <formula>"No cumplida"</formula>
    </cfRule>
    <cfRule type="cellIs" dxfId="4380" priority="44" operator="equal">
      <formula>"Programado"</formula>
    </cfRule>
    <cfRule type="cellIs" dxfId="4379" priority="45" operator="equal">
      <formula>"Atascado"</formula>
    </cfRule>
    <cfRule type="cellIs" dxfId="4378" priority="46" operator="equal">
      <formula>"Cerrado"</formula>
    </cfRule>
    <cfRule type="cellIs" dxfId="4377" priority="47" operator="equal">
      <formula>"Abierto"</formula>
    </cfRule>
  </conditionalFormatting>
  <conditionalFormatting sqref="F6">
    <cfRule type="cellIs" dxfId="4376" priority="181" operator="equal">
      <formula>"Cumplida"</formula>
    </cfRule>
    <cfRule type="cellIs" dxfId="4375" priority="182" operator="equal">
      <formula>"Abierta"</formula>
    </cfRule>
    <cfRule type="cellIs" dxfId="4374" priority="183" operator="equal">
      <formula>"No cumplida"</formula>
    </cfRule>
    <cfRule type="cellIs" dxfId="4373" priority="184" operator="equal">
      <formula>"Programado"</formula>
    </cfRule>
    <cfRule type="cellIs" dxfId="4372" priority="185" operator="equal">
      <formula>"Atascado"</formula>
    </cfRule>
    <cfRule type="cellIs" dxfId="4371" priority="186" operator="equal">
      <formula>"Cerrado"</formula>
    </cfRule>
    <cfRule type="cellIs" dxfId="4370" priority="187" operator="equal">
      <formula>"Abierto"</formula>
    </cfRule>
  </conditionalFormatting>
  <conditionalFormatting sqref="I6">
    <cfRule type="cellIs" dxfId="4369" priority="171" operator="equal">
      <formula>"Cumplida"</formula>
    </cfRule>
    <cfRule type="cellIs" dxfId="4368" priority="172" operator="equal">
      <formula>"Abierta"</formula>
    </cfRule>
    <cfRule type="cellIs" dxfId="4367" priority="173" operator="equal">
      <formula>"No cumplida"</formula>
    </cfRule>
    <cfRule type="cellIs" dxfId="4366" priority="174" operator="equal">
      <formula>"Programado"</formula>
    </cfRule>
    <cfRule type="cellIs" dxfId="4365" priority="175" operator="equal">
      <formula>"Atascado"</formula>
    </cfRule>
    <cfRule type="cellIs" dxfId="4364" priority="176" operator="equal">
      <formula>"Cerrado"</formula>
    </cfRule>
    <cfRule type="cellIs" dxfId="4363" priority="177" operator="equal">
      <formula>"Abierto"</formula>
    </cfRule>
  </conditionalFormatting>
  <conditionalFormatting sqref="I11">
    <cfRule type="cellIs" dxfId="4362" priority="178" operator="equal">
      <formula>"-"</formula>
    </cfRule>
    <cfRule type="cellIs" dxfId="4361" priority="179" operator="lessThan">
      <formula>0.00000999</formula>
    </cfRule>
    <cfRule type="cellIs" dxfId="4360" priority="180" operator="greaterThan">
      <formula>0.00001</formula>
    </cfRule>
  </conditionalFormatting>
  <conditionalFormatting sqref="L6">
    <cfRule type="cellIs" dxfId="4359" priority="161" operator="equal">
      <formula>"Cumplida"</formula>
    </cfRule>
    <cfRule type="cellIs" dxfId="4358" priority="162" operator="equal">
      <formula>"Abierta"</formula>
    </cfRule>
    <cfRule type="cellIs" dxfId="4357" priority="163" operator="equal">
      <formula>"No cumplida"</formula>
    </cfRule>
    <cfRule type="cellIs" dxfId="4356" priority="164" operator="equal">
      <formula>"Programado"</formula>
    </cfRule>
    <cfRule type="cellIs" dxfId="4355" priority="165" operator="equal">
      <formula>"Atascado"</formula>
    </cfRule>
    <cfRule type="cellIs" dxfId="4354" priority="166" operator="equal">
      <formula>"Cerrado"</formula>
    </cfRule>
    <cfRule type="cellIs" dxfId="4353" priority="167" operator="equal">
      <formula>"Abierto"</formula>
    </cfRule>
  </conditionalFormatting>
  <conditionalFormatting sqref="L11">
    <cfRule type="cellIs" dxfId="4352" priority="168" operator="equal">
      <formula>"-"</formula>
    </cfRule>
    <cfRule type="cellIs" dxfId="4351" priority="169" operator="lessThan">
      <formula>0.00000999</formula>
    </cfRule>
    <cfRule type="cellIs" dxfId="4350" priority="170" operator="greaterThan">
      <formula>0.00001</formula>
    </cfRule>
  </conditionalFormatting>
  <conditionalFormatting sqref="O6">
    <cfRule type="cellIs" dxfId="4349" priority="151" operator="equal">
      <formula>"Cumplida"</formula>
    </cfRule>
    <cfRule type="cellIs" dxfId="4348" priority="152" operator="equal">
      <formula>"Abierta"</formula>
    </cfRule>
    <cfRule type="cellIs" dxfId="4347" priority="153" operator="equal">
      <formula>"No cumplida"</formula>
    </cfRule>
    <cfRule type="cellIs" dxfId="4346" priority="154" operator="equal">
      <formula>"Programado"</formula>
    </cfRule>
    <cfRule type="cellIs" dxfId="4345" priority="155" operator="equal">
      <formula>"Atascado"</formula>
    </cfRule>
    <cfRule type="cellIs" dxfId="4344" priority="156" operator="equal">
      <formula>"Cerrado"</formula>
    </cfRule>
    <cfRule type="cellIs" dxfId="4343" priority="157" operator="equal">
      <formula>"Abierto"</formula>
    </cfRule>
  </conditionalFormatting>
  <conditionalFormatting sqref="O11">
    <cfRule type="cellIs" dxfId="4342" priority="158" operator="equal">
      <formula>"-"</formula>
    </cfRule>
    <cfRule type="cellIs" dxfId="4341" priority="159" operator="lessThan">
      <formula>0.00000999</formula>
    </cfRule>
    <cfRule type="cellIs" dxfId="4340" priority="160" operator="greaterThan">
      <formula>0.00001</formula>
    </cfRule>
  </conditionalFormatting>
  <conditionalFormatting sqref="C15">
    <cfRule type="cellIs" dxfId="4339" priority="141" operator="equal">
      <formula>"Cumplida"</formula>
    </cfRule>
    <cfRule type="cellIs" dxfId="4338" priority="142" operator="equal">
      <formula>"Abierta"</formula>
    </cfRule>
    <cfRule type="cellIs" dxfId="4337" priority="143" operator="equal">
      <formula>"No cumplida"</formula>
    </cfRule>
    <cfRule type="cellIs" dxfId="4336" priority="144" operator="equal">
      <formula>"Programado"</formula>
    </cfRule>
    <cfRule type="cellIs" dxfId="4335" priority="145" operator="equal">
      <formula>"Atascado"</formula>
    </cfRule>
    <cfRule type="cellIs" dxfId="4334" priority="146" operator="equal">
      <formula>"Cerrado"</formula>
    </cfRule>
    <cfRule type="cellIs" dxfId="4333" priority="147" operator="equal">
      <formula>"Abierto"</formula>
    </cfRule>
  </conditionalFormatting>
  <conditionalFormatting sqref="C20">
    <cfRule type="cellIs" dxfId="4332" priority="148" operator="equal">
      <formula>"-"</formula>
    </cfRule>
    <cfRule type="cellIs" dxfId="4331" priority="149" operator="lessThan">
      <formula>0.00000999</formula>
    </cfRule>
    <cfRule type="cellIs" dxfId="4330" priority="150" operator="greaterThan">
      <formula>0.00001</formula>
    </cfRule>
  </conditionalFormatting>
  <conditionalFormatting sqref="F15">
    <cfRule type="cellIs" dxfId="4329" priority="131" operator="equal">
      <formula>"Cumplida"</formula>
    </cfRule>
    <cfRule type="cellIs" dxfId="4328" priority="132" operator="equal">
      <formula>"Abierta"</formula>
    </cfRule>
    <cfRule type="cellIs" dxfId="4327" priority="133" operator="equal">
      <formula>"No cumplida"</formula>
    </cfRule>
    <cfRule type="cellIs" dxfId="4326" priority="134" operator="equal">
      <formula>"Programado"</formula>
    </cfRule>
    <cfRule type="cellIs" dxfId="4325" priority="135" operator="equal">
      <formula>"Atascado"</formula>
    </cfRule>
    <cfRule type="cellIs" dxfId="4324" priority="136" operator="equal">
      <formula>"Cerrado"</formula>
    </cfRule>
    <cfRule type="cellIs" dxfId="4323" priority="137" operator="equal">
      <formula>"Abierto"</formula>
    </cfRule>
  </conditionalFormatting>
  <conditionalFormatting sqref="F20">
    <cfRule type="cellIs" dxfId="4322" priority="138" operator="equal">
      <formula>"-"</formula>
    </cfRule>
    <cfRule type="cellIs" dxfId="4321" priority="139" operator="lessThan">
      <formula>0.00000999</formula>
    </cfRule>
    <cfRule type="cellIs" dxfId="4320" priority="140" operator="greaterThan">
      <formula>0.00001</formula>
    </cfRule>
  </conditionalFormatting>
  <conditionalFormatting sqref="I15">
    <cfRule type="cellIs" dxfId="4319" priority="121" operator="equal">
      <formula>"Cumplida"</formula>
    </cfRule>
    <cfRule type="cellIs" dxfId="4318" priority="122" operator="equal">
      <formula>"Abierta"</formula>
    </cfRule>
    <cfRule type="cellIs" dxfId="4317" priority="123" operator="equal">
      <formula>"No cumplida"</formula>
    </cfRule>
    <cfRule type="cellIs" dxfId="4316" priority="124" operator="equal">
      <formula>"Programado"</formula>
    </cfRule>
    <cfRule type="cellIs" dxfId="4315" priority="125" operator="equal">
      <formula>"Atascado"</formula>
    </cfRule>
    <cfRule type="cellIs" dxfId="4314" priority="126" operator="equal">
      <formula>"Cerrado"</formula>
    </cfRule>
    <cfRule type="cellIs" dxfId="4313" priority="127" operator="equal">
      <formula>"Abierto"</formula>
    </cfRule>
  </conditionalFormatting>
  <conditionalFormatting sqref="I20">
    <cfRule type="cellIs" dxfId="4312" priority="128" operator="equal">
      <formula>"-"</formula>
    </cfRule>
    <cfRule type="cellIs" dxfId="4311" priority="129" operator="lessThan">
      <formula>0.00000999</formula>
    </cfRule>
    <cfRule type="cellIs" dxfId="4310" priority="130" operator="greaterThan">
      <formula>0.00001</formula>
    </cfRule>
  </conditionalFormatting>
  <conditionalFormatting sqref="L15">
    <cfRule type="cellIs" dxfId="4309" priority="111" operator="equal">
      <formula>"Cumplida"</formula>
    </cfRule>
    <cfRule type="cellIs" dxfId="4308" priority="112" operator="equal">
      <formula>"Abierta"</formula>
    </cfRule>
    <cfRule type="cellIs" dxfId="4307" priority="113" operator="equal">
      <formula>"No cumplida"</formula>
    </cfRule>
    <cfRule type="cellIs" dxfId="4306" priority="114" operator="equal">
      <formula>"Programado"</formula>
    </cfRule>
    <cfRule type="cellIs" dxfId="4305" priority="115" operator="equal">
      <formula>"Atascado"</formula>
    </cfRule>
    <cfRule type="cellIs" dxfId="4304" priority="116" operator="equal">
      <formula>"Cerrado"</formula>
    </cfRule>
    <cfRule type="cellIs" dxfId="4303" priority="117" operator="equal">
      <formula>"Abierto"</formula>
    </cfRule>
  </conditionalFormatting>
  <conditionalFormatting sqref="O15">
    <cfRule type="cellIs" dxfId="4302" priority="101" operator="equal">
      <formula>"Cumplida"</formula>
    </cfRule>
    <cfRule type="cellIs" dxfId="4301" priority="102" operator="equal">
      <formula>"Abierta"</formula>
    </cfRule>
    <cfRule type="cellIs" dxfId="4300" priority="103" operator="equal">
      <formula>"No cumplida"</formula>
    </cfRule>
    <cfRule type="cellIs" dxfId="4299" priority="104" operator="equal">
      <formula>"Programado"</formula>
    </cfRule>
    <cfRule type="cellIs" dxfId="4298" priority="105" operator="equal">
      <formula>"Atascado"</formula>
    </cfRule>
    <cfRule type="cellIs" dxfId="4297" priority="106" operator="equal">
      <formula>"Cerrado"</formula>
    </cfRule>
    <cfRule type="cellIs" dxfId="4296" priority="107" operator="equal">
      <formula>"Abierto"</formula>
    </cfRule>
  </conditionalFormatting>
  <conditionalFormatting sqref="O20">
    <cfRule type="cellIs" dxfId="4295" priority="108" operator="equal">
      <formula>"-"</formula>
    </cfRule>
    <cfRule type="cellIs" dxfId="4294" priority="109" operator="lessThan">
      <formula>0.00000999</formula>
    </cfRule>
    <cfRule type="cellIs" dxfId="4293" priority="110" operator="greaterThan">
      <formula>0.00001</formula>
    </cfRule>
  </conditionalFormatting>
  <conditionalFormatting sqref="C24">
    <cfRule type="cellIs" dxfId="4292" priority="91" operator="equal">
      <formula>"Cumplida"</formula>
    </cfRule>
    <cfRule type="cellIs" dxfId="4291" priority="92" operator="equal">
      <formula>"Abierta"</formula>
    </cfRule>
    <cfRule type="cellIs" dxfId="4290" priority="93" operator="equal">
      <formula>"No cumplida"</formula>
    </cfRule>
    <cfRule type="cellIs" dxfId="4289" priority="94" operator="equal">
      <formula>"Programado"</formula>
    </cfRule>
    <cfRule type="cellIs" dxfId="4288" priority="95" operator="equal">
      <formula>"Atascado"</formula>
    </cfRule>
    <cfRule type="cellIs" dxfId="4287" priority="96" operator="equal">
      <formula>"Cerrado"</formula>
    </cfRule>
    <cfRule type="cellIs" dxfId="4286" priority="97" operator="equal">
      <formula>"Abierto"</formula>
    </cfRule>
  </conditionalFormatting>
  <conditionalFormatting sqref="C29">
    <cfRule type="cellIs" dxfId="4285" priority="98" operator="equal">
      <formula>"-"</formula>
    </cfRule>
    <cfRule type="cellIs" dxfId="4284" priority="99" operator="lessThan">
      <formula>0.00000999</formula>
    </cfRule>
    <cfRule type="cellIs" dxfId="4283" priority="100" operator="greaterThan">
      <formula>0.00001</formula>
    </cfRule>
  </conditionalFormatting>
  <conditionalFormatting sqref="F24">
    <cfRule type="cellIs" dxfId="4282" priority="81" operator="equal">
      <formula>"Cumplida"</formula>
    </cfRule>
    <cfRule type="cellIs" dxfId="4281" priority="82" operator="equal">
      <formula>"Abierta"</formula>
    </cfRule>
    <cfRule type="cellIs" dxfId="4280" priority="83" operator="equal">
      <formula>"No cumplida"</formula>
    </cfRule>
    <cfRule type="cellIs" dxfId="4279" priority="84" operator="equal">
      <formula>"Programado"</formula>
    </cfRule>
    <cfRule type="cellIs" dxfId="4278" priority="85" operator="equal">
      <formula>"Atascado"</formula>
    </cfRule>
    <cfRule type="cellIs" dxfId="4277" priority="86" operator="equal">
      <formula>"Cerrado"</formula>
    </cfRule>
    <cfRule type="cellIs" dxfId="4276" priority="87" operator="equal">
      <formula>"Abierto"</formula>
    </cfRule>
  </conditionalFormatting>
  <conditionalFormatting sqref="F29">
    <cfRule type="cellIs" dxfId="4275" priority="88" operator="equal">
      <formula>"-"</formula>
    </cfRule>
    <cfRule type="cellIs" dxfId="4274" priority="89" operator="lessThan">
      <formula>0.00000999</formula>
    </cfRule>
    <cfRule type="cellIs" dxfId="4273" priority="90" operator="greaterThan">
      <formula>0.00001</formula>
    </cfRule>
  </conditionalFormatting>
  <conditionalFormatting sqref="I24">
    <cfRule type="cellIs" dxfId="4272" priority="71" operator="equal">
      <formula>"Cumplida"</formula>
    </cfRule>
    <cfRule type="cellIs" dxfId="4271" priority="72" operator="equal">
      <formula>"Abierta"</formula>
    </cfRule>
    <cfRule type="cellIs" dxfId="4270" priority="73" operator="equal">
      <formula>"No cumplida"</formula>
    </cfRule>
    <cfRule type="cellIs" dxfId="4269" priority="74" operator="equal">
      <formula>"Programado"</formula>
    </cfRule>
    <cfRule type="cellIs" dxfId="4268" priority="75" operator="equal">
      <formula>"Atascado"</formula>
    </cfRule>
    <cfRule type="cellIs" dxfId="4267" priority="76" operator="equal">
      <formula>"Cerrado"</formula>
    </cfRule>
    <cfRule type="cellIs" dxfId="4266" priority="77" operator="equal">
      <formula>"Abierto"</formula>
    </cfRule>
  </conditionalFormatting>
  <conditionalFormatting sqref="I29">
    <cfRule type="cellIs" dxfId="4265" priority="78" operator="equal">
      <formula>"-"</formula>
    </cfRule>
    <cfRule type="cellIs" dxfId="4264" priority="79" operator="lessThan">
      <formula>0.00000999</formula>
    </cfRule>
    <cfRule type="cellIs" dxfId="4263" priority="80" operator="greaterThan">
      <formula>0.00001</formula>
    </cfRule>
  </conditionalFormatting>
  <conditionalFormatting sqref="L24">
    <cfRule type="cellIs" dxfId="4262" priority="61" operator="equal">
      <formula>"Cumplida"</formula>
    </cfRule>
    <cfRule type="cellIs" dxfId="4261" priority="62" operator="equal">
      <formula>"Abierta"</formula>
    </cfRule>
    <cfRule type="cellIs" dxfId="4260" priority="63" operator="equal">
      <formula>"No cumplida"</formula>
    </cfRule>
    <cfRule type="cellIs" dxfId="4259" priority="64" operator="equal">
      <formula>"Programado"</formula>
    </cfRule>
    <cfRule type="cellIs" dxfId="4258" priority="65" operator="equal">
      <formula>"Atascado"</formula>
    </cfRule>
    <cfRule type="cellIs" dxfId="4257" priority="66" operator="equal">
      <formula>"Cerrado"</formula>
    </cfRule>
    <cfRule type="cellIs" dxfId="4256" priority="67" operator="equal">
      <formula>"Abierto"</formula>
    </cfRule>
  </conditionalFormatting>
  <conditionalFormatting sqref="L29">
    <cfRule type="cellIs" dxfId="4255" priority="68" operator="equal">
      <formula>"-"</formula>
    </cfRule>
    <cfRule type="cellIs" dxfId="4254" priority="69" operator="lessThan">
      <formula>0.00000999</formula>
    </cfRule>
    <cfRule type="cellIs" dxfId="4253" priority="70" operator="greaterThan">
      <formula>0.00001</formula>
    </cfRule>
  </conditionalFormatting>
  <conditionalFormatting sqref="O24">
    <cfRule type="cellIs" dxfId="4252" priority="51" operator="equal">
      <formula>"Cumplida"</formula>
    </cfRule>
    <cfRule type="cellIs" dxfId="4251" priority="52" operator="equal">
      <formula>"Abierta"</formula>
    </cfRule>
    <cfRule type="cellIs" dxfId="4250" priority="53" operator="equal">
      <formula>"No cumplida"</formula>
    </cfRule>
    <cfRule type="cellIs" dxfId="4249" priority="54" operator="equal">
      <formula>"Programado"</formula>
    </cfRule>
    <cfRule type="cellIs" dxfId="4248" priority="55" operator="equal">
      <formula>"Atascado"</formula>
    </cfRule>
    <cfRule type="cellIs" dxfId="4247" priority="56" operator="equal">
      <formula>"Cerrado"</formula>
    </cfRule>
    <cfRule type="cellIs" dxfId="4246" priority="57" operator="equal">
      <formula>"Abierto"</formula>
    </cfRule>
  </conditionalFormatting>
  <conditionalFormatting sqref="O29">
    <cfRule type="cellIs" dxfId="4245" priority="58" operator="equal">
      <formula>"-"</formula>
    </cfRule>
    <cfRule type="cellIs" dxfId="4244" priority="59" operator="lessThan">
      <formula>0.00000999</formula>
    </cfRule>
    <cfRule type="cellIs" dxfId="4243" priority="60" operator="greaterThan">
      <formula>0.00001</formula>
    </cfRule>
  </conditionalFormatting>
  <conditionalFormatting sqref="C38">
    <cfRule type="cellIs" dxfId="4242" priority="48" operator="equal">
      <formula>"-"</formula>
    </cfRule>
    <cfRule type="cellIs" dxfId="4241" priority="49" operator="lessThan">
      <formula>0.00000999</formula>
    </cfRule>
    <cfRule type="cellIs" dxfId="4240" priority="50" operator="greaterThan">
      <formula>0.00001</formula>
    </cfRule>
  </conditionalFormatting>
  <conditionalFormatting sqref="F33">
    <cfRule type="cellIs" dxfId="4239" priority="31" operator="equal">
      <formula>"Cumplida"</formula>
    </cfRule>
    <cfRule type="cellIs" dxfId="4238" priority="32" operator="equal">
      <formula>"Abierta"</formula>
    </cfRule>
    <cfRule type="cellIs" dxfId="4237" priority="33" operator="equal">
      <formula>"No cumplida"</formula>
    </cfRule>
    <cfRule type="cellIs" dxfId="4236" priority="34" operator="equal">
      <formula>"Programado"</formula>
    </cfRule>
    <cfRule type="cellIs" dxfId="4235" priority="35" operator="equal">
      <formula>"Atascado"</formula>
    </cfRule>
    <cfRule type="cellIs" dxfId="4234" priority="36" operator="equal">
      <formula>"Cerrado"</formula>
    </cfRule>
    <cfRule type="cellIs" dxfId="4233" priority="37" operator="equal">
      <formula>"Abierto"</formula>
    </cfRule>
  </conditionalFormatting>
  <conditionalFormatting sqref="F38">
    <cfRule type="cellIs" dxfId="4232" priority="38" operator="equal">
      <formula>"-"</formula>
    </cfRule>
    <cfRule type="cellIs" dxfId="4231" priority="39" operator="lessThan">
      <formula>0.00000999</formula>
    </cfRule>
    <cfRule type="cellIs" dxfId="4230" priority="40" operator="greaterThan">
      <formula>0.00001</formula>
    </cfRule>
  </conditionalFormatting>
  <conditionalFormatting sqref="I33">
    <cfRule type="cellIs" dxfId="4229" priority="21" operator="equal">
      <formula>"Cumplida"</formula>
    </cfRule>
    <cfRule type="cellIs" dxfId="4228" priority="22" operator="equal">
      <formula>"Abierta"</formula>
    </cfRule>
    <cfRule type="cellIs" dxfId="4227" priority="23" operator="equal">
      <formula>"No cumplida"</formula>
    </cfRule>
    <cfRule type="cellIs" dxfId="4226" priority="24" operator="equal">
      <formula>"Programado"</formula>
    </cfRule>
    <cfRule type="cellIs" dxfId="4225" priority="25" operator="equal">
      <formula>"Atascado"</formula>
    </cfRule>
    <cfRule type="cellIs" dxfId="4224" priority="26" operator="equal">
      <formula>"Cerrado"</formula>
    </cfRule>
    <cfRule type="cellIs" dxfId="4223" priority="27" operator="equal">
      <formula>"Abierto"</formula>
    </cfRule>
  </conditionalFormatting>
  <conditionalFormatting sqref="I38">
    <cfRule type="cellIs" dxfId="4222" priority="28" operator="equal">
      <formula>"-"</formula>
    </cfRule>
    <cfRule type="cellIs" dxfId="4221" priority="29" operator="lessThan">
      <formula>0.00000999</formula>
    </cfRule>
    <cfRule type="cellIs" dxfId="4220" priority="30" operator="greaterThan">
      <formula>0.00001</formula>
    </cfRule>
  </conditionalFormatting>
  <conditionalFormatting sqref="L33">
    <cfRule type="cellIs" dxfId="4219" priority="11" operator="equal">
      <formula>"Cumplida"</formula>
    </cfRule>
    <cfRule type="cellIs" dxfId="4218" priority="12" operator="equal">
      <formula>"Abierta"</formula>
    </cfRule>
    <cfRule type="cellIs" dxfId="4217" priority="13" operator="equal">
      <formula>"No cumplida"</formula>
    </cfRule>
    <cfRule type="cellIs" dxfId="4216" priority="14" operator="equal">
      <formula>"Programado"</formula>
    </cfRule>
    <cfRule type="cellIs" dxfId="4215" priority="15" operator="equal">
      <formula>"Atascado"</formula>
    </cfRule>
    <cfRule type="cellIs" dxfId="4214" priority="16" operator="equal">
      <formula>"Cerrado"</formula>
    </cfRule>
    <cfRule type="cellIs" dxfId="4213" priority="17" operator="equal">
      <formula>"Abierto"</formula>
    </cfRule>
  </conditionalFormatting>
  <conditionalFormatting sqref="L38">
    <cfRule type="cellIs" dxfId="4212" priority="18" operator="equal">
      <formula>"-"</formula>
    </cfRule>
    <cfRule type="cellIs" dxfId="4211" priority="19" operator="lessThan">
      <formula>0.00000999</formula>
    </cfRule>
    <cfRule type="cellIs" dxfId="4210" priority="20" operator="greaterThan">
      <formula>0.00001</formula>
    </cfRule>
  </conditionalFormatting>
  <conditionalFormatting sqref="O33">
    <cfRule type="cellIs" dxfId="4209" priority="1" operator="equal">
      <formula>"Cumplida"</formula>
    </cfRule>
    <cfRule type="cellIs" dxfId="4208" priority="2" operator="equal">
      <formula>"Abierta"</formula>
    </cfRule>
    <cfRule type="cellIs" dxfId="4207" priority="3" operator="equal">
      <formula>"No cumplida"</formula>
    </cfRule>
    <cfRule type="cellIs" dxfId="4206" priority="4" operator="equal">
      <formula>"Programado"</formula>
    </cfRule>
    <cfRule type="cellIs" dxfId="4205" priority="5" operator="equal">
      <formula>"Atascado"</formula>
    </cfRule>
    <cfRule type="cellIs" dxfId="4204" priority="6" operator="equal">
      <formula>"Cerrado"</formula>
    </cfRule>
    <cfRule type="cellIs" dxfId="4203" priority="7" operator="equal">
      <formula>"Abierto"</formula>
    </cfRule>
  </conditionalFormatting>
  <conditionalFormatting sqref="O38">
    <cfRule type="cellIs" dxfId="4202" priority="8" operator="equal">
      <formula>"-"</formula>
    </cfRule>
    <cfRule type="cellIs" dxfId="4201" priority="9" operator="lessThan">
      <formula>0.00000999</formula>
    </cfRule>
    <cfRule type="cellIs" dxfId="4200" priority="10" operator="greaterThan">
      <formula>0.00001</formula>
    </cfRule>
  </conditionalFormatting>
  <dataValidations count="1">
    <dataValidation type="list" allowBlank="1" showInputMessage="1" showErrorMessage="1" sqref="C15 I33 L33 F33 O33 C33 I6 L6 F6 O6 I24 I15 C6 L24 F24 L15 O24 F15 O15 C24">
      <formula1>$B$42:$B$45</formula1>
    </dataValidation>
  </dataValidations>
  <pageMargins left="0.7" right="0.7" top="0.75" bottom="0.75" header="0.3" footer="0.3"/>
  <drawing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R45"/>
  <sheetViews>
    <sheetView showGridLines="0" showRowColHeaders="0" workbookViewId="0">
      <selection activeCell="Q13" sqref="Q13:R13"/>
    </sheetView>
  </sheetViews>
  <sheetFormatPr baseColWidth="10" defaultRowHeight="15" x14ac:dyDescent="0.25"/>
  <cols>
    <col min="1" max="1" width="2" customWidth="1"/>
    <col min="4" max="4" width="2.5703125" customWidth="1"/>
    <col min="7" max="7" width="2.5703125" customWidth="1"/>
    <col min="10" max="10" width="2.5703125" customWidth="1"/>
    <col min="13" max="13" width="2.5703125" customWidth="1"/>
    <col min="16" max="16" width="2.5703125" customWidth="1"/>
    <col min="17" max="17" width="15.28515625" bestFit="1" customWidth="1"/>
    <col min="18" max="18" width="10.140625" bestFit="1" customWidth="1"/>
  </cols>
  <sheetData>
    <row r="1" spans="2:18" ht="15.75" thickBot="1" x14ac:dyDescent="0.3"/>
    <row r="2" spans="2:18" ht="15.75" thickBot="1" x14ac:dyDescent="0.3">
      <c r="D2" s="46" t="s">
        <v>16</v>
      </c>
      <c r="E2" s="47"/>
      <c r="F2" s="19"/>
      <c r="G2" s="18"/>
      <c r="K2" s="42" t="s">
        <v>51</v>
      </c>
      <c r="L2" s="44">
        <v>2.8500000000000001E-2</v>
      </c>
    </row>
    <row r="3" spans="2:18" x14ac:dyDescent="0.25">
      <c r="C3" s="18"/>
      <c r="D3" s="18"/>
      <c r="E3" s="18"/>
      <c r="F3" s="18"/>
      <c r="G3" s="18"/>
      <c r="K3" s="43"/>
      <c r="L3" s="45"/>
    </row>
    <row r="5" spans="2:18" ht="14.25" customHeight="1" x14ac:dyDescent="0.25">
      <c r="B5" s="1" t="s">
        <v>2</v>
      </c>
      <c r="C5" s="2"/>
      <c r="E5" s="1" t="s">
        <v>2</v>
      </c>
      <c r="F5" s="2"/>
      <c r="H5" s="1" t="s">
        <v>2</v>
      </c>
      <c r="I5" s="2"/>
      <c r="K5" s="1" t="s">
        <v>2</v>
      </c>
      <c r="L5" s="2"/>
      <c r="N5" s="1" t="s">
        <v>2</v>
      </c>
      <c r="O5" s="2"/>
      <c r="Q5" s="3" t="s">
        <v>6</v>
      </c>
      <c r="R5" s="4">
        <f>SUM(R6:R8)</f>
        <v>0</v>
      </c>
    </row>
    <row r="6" spans="2:18" ht="14.25" customHeight="1" x14ac:dyDescent="0.25">
      <c r="B6" s="1" t="s">
        <v>3</v>
      </c>
      <c r="C6" s="2"/>
      <c r="E6" s="1" t="s">
        <v>3</v>
      </c>
      <c r="F6" s="2"/>
      <c r="H6" s="1" t="s">
        <v>3</v>
      </c>
      <c r="I6" s="2"/>
      <c r="K6" s="1" t="s">
        <v>3</v>
      </c>
      <c r="L6" s="2"/>
      <c r="N6" s="1" t="s">
        <v>3</v>
      </c>
      <c r="O6" s="2"/>
      <c r="Q6" s="1" t="s">
        <v>12</v>
      </c>
      <c r="R6" s="4">
        <f>COUNTIF($B$5:$O$39,"abierta")</f>
        <v>0</v>
      </c>
    </row>
    <row r="7" spans="2:18" ht="14.25" customHeight="1" x14ac:dyDescent="0.25">
      <c r="B7" s="1" t="s">
        <v>13</v>
      </c>
      <c r="C7" s="2"/>
      <c r="E7" s="1" t="s">
        <v>13</v>
      </c>
      <c r="F7" s="2"/>
      <c r="H7" s="1" t="s">
        <v>13</v>
      </c>
      <c r="I7" s="2"/>
      <c r="K7" s="1" t="s">
        <v>13</v>
      </c>
      <c r="L7" s="2"/>
      <c r="N7" s="1" t="s">
        <v>13</v>
      </c>
      <c r="O7" s="2"/>
      <c r="Q7" s="3" t="s">
        <v>7</v>
      </c>
      <c r="R7" s="4">
        <f>COUNTIF($B$5:$O$39,"cumplida")</f>
        <v>0</v>
      </c>
    </row>
    <row r="8" spans="2:18" ht="14.25" customHeight="1" x14ac:dyDescent="0.25">
      <c r="B8" s="1" t="s">
        <v>14</v>
      </c>
      <c r="C8" s="2">
        <f>C7*C11</f>
        <v>0</v>
      </c>
      <c r="E8" s="1" t="s">
        <v>14</v>
      </c>
      <c r="F8" s="2">
        <f>F7*F11</f>
        <v>0</v>
      </c>
      <c r="H8" s="1" t="s">
        <v>14</v>
      </c>
      <c r="I8" s="2">
        <f>I7*I11</f>
        <v>0</v>
      </c>
      <c r="K8" s="1" t="s">
        <v>14</v>
      </c>
      <c r="L8" s="2">
        <f>L7*L11</f>
        <v>0</v>
      </c>
      <c r="N8" s="1" t="s">
        <v>14</v>
      </c>
      <c r="O8" s="2">
        <f>O7*O11</f>
        <v>0</v>
      </c>
      <c r="Q8" s="3" t="s">
        <v>8</v>
      </c>
      <c r="R8" s="4">
        <f>COUNTIF($B$5:$O$39,"No cumplida")</f>
        <v>0</v>
      </c>
    </row>
    <row r="9" spans="2:18" ht="14.25" customHeight="1" x14ac:dyDescent="0.25">
      <c r="B9" s="6" t="s">
        <v>0</v>
      </c>
      <c r="C9" s="7"/>
      <c r="E9" s="6" t="s">
        <v>0</v>
      </c>
      <c r="F9" s="7"/>
      <c r="H9" s="6" t="s">
        <v>0</v>
      </c>
      <c r="I9" s="7"/>
      <c r="K9" s="6" t="s">
        <v>0</v>
      </c>
      <c r="L9" s="7"/>
      <c r="N9" s="6" t="s">
        <v>0</v>
      </c>
      <c r="O9" s="7"/>
      <c r="Q9" s="3" t="s">
        <v>49</v>
      </c>
      <c r="R9" s="4">
        <f>SUM(C7,F7,I7,L7,O7,C16,F16,I16,L16,O16,C25,F25,I25,L25,O25,C34,F34,I34,L34,O34)</f>
        <v>0</v>
      </c>
    </row>
    <row r="10" spans="2:18" ht="14.25" customHeight="1" x14ac:dyDescent="0.25">
      <c r="B10" s="6" t="s">
        <v>1</v>
      </c>
      <c r="C10" s="7"/>
      <c r="E10" s="6" t="s">
        <v>1</v>
      </c>
      <c r="F10" s="7"/>
      <c r="H10" s="6" t="s">
        <v>1</v>
      </c>
      <c r="I10" s="7"/>
      <c r="K10" s="6" t="s">
        <v>1</v>
      </c>
      <c r="L10" s="7"/>
      <c r="N10" s="6" t="s">
        <v>1</v>
      </c>
      <c r="O10" s="7"/>
      <c r="Q10" s="3" t="s">
        <v>53</v>
      </c>
      <c r="R10" s="4">
        <f>SUM(C8,F8,I8,L8,O8,O17,L17,I17,F17,C17,C26,F26,I26,L26,O26,O35,L35,I35,F35,C35)</f>
        <v>0</v>
      </c>
    </row>
    <row r="11" spans="2:18" ht="14.25" customHeight="1" x14ac:dyDescent="0.25">
      <c r="B11" s="6" t="s">
        <v>4</v>
      </c>
      <c r="C11" s="8" t="str">
        <f>IFERROR(((C10/C9)-((C10/C9)*0.0045))-1,"0")</f>
        <v>0</v>
      </c>
      <c r="E11" s="6" t="s">
        <v>4</v>
      </c>
      <c r="F11" s="8" t="str">
        <f>IFERROR(((F10/F9)-((F10/F9)*0.0045))-1,"0")</f>
        <v>0</v>
      </c>
      <c r="H11" s="6" t="s">
        <v>4</v>
      </c>
      <c r="I11" s="8" t="str">
        <f>IFERROR(((I10/I9)-((I10/I9)*0.0045))-1,"0")</f>
        <v>0</v>
      </c>
      <c r="K11" s="6" t="s">
        <v>4</v>
      </c>
      <c r="L11" s="8" t="str">
        <f>IFERROR(((L10/L9)-((L10/L9)*0.0045))-1,"0")</f>
        <v>0</v>
      </c>
      <c r="N11" s="6" t="s">
        <v>4</v>
      </c>
      <c r="O11" s="8" t="str">
        <f>IFERROR(((O10/O9)-((O10/O9)*0.0045))-1,"0")</f>
        <v>0</v>
      </c>
      <c r="Q11" s="3" t="s">
        <v>15</v>
      </c>
      <c r="R11" s="4">
        <f>R10*R15</f>
        <v>0</v>
      </c>
    </row>
    <row r="12" spans="2:18" ht="14.25" customHeight="1" x14ac:dyDescent="0.25">
      <c r="B12" s="6" t="s">
        <v>5</v>
      </c>
      <c r="C12" s="7">
        <f>C9-(C9*$L$2)</f>
        <v>0</v>
      </c>
      <c r="E12" s="6" t="s">
        <v>5</v>
      </c>
      <c r="F12" s="7">
        <f>F9-(F9*$L$2)</f>
        <v>0</v>
      </c>
      <c r="H12" s="6" t="s">
        <v>5</v>
      </c>
      <c r="I12" s="7">
        <f>I9-(I9*$L$2)</f>
        <v>0</v>
      </c>
      <c r="K12" s="6" t="s">
        <v>5</v>
      </c>
      <c r="L12" s="7">
        <f>L9-(L9*$L$2)</f>
        <v>0</v>
      </c>
      <c r="N12" s="6" t="s">
        <v>5</v>
      </c>
      <c r="O12" s="7">
        <f>O9-(O9*$L$2)</f>
        <v>0</v>
      </c>
      <c r="Q12" s="3" t="s">
        <v>52</v>
      </c>
      <c r="R12" s="4">
        <f>R11*R16</f>
        <v>0</v>
      </c>
    </row>
    <row r="13" spans="2:18" x14ac:dyDescent="0.25">
      <c r="Q13" s="3" t="s">
        <v>62</v>
      </c>
      <c r="R13" s="12" t="str">
        <f>IFERROR((R10/R9),"-")</f>
        <v>-</v>
      </c>
    </row>
    <row r="14" spans="2:18" ht="14.25" customHeight="1" x14ac:dyDescent="0.25">
      <c r="B14" s="1" t="s">
        <v>2</v>
      </c>
      <c r="C14" s="2"/>
      <c r="E14" s="1" t="s">
        <v>2</v>
      </c>
      <c r="F14" s="2"/>
      <c r="H14" s="1" t="s">
        <v>2</v>
      </c>
      <c r="I14" s="2"/>
      <c r="K14" s="1" t="s">
        <v>2</v>
      </c>
      <c r="L14" s="2"/>
      <c r="N14" s="1" t="s">
        <v>2</v>
      </c>
      <c r="O14" s="2"/>
      <c r="R14" s="5"/>
    </row>
    <row r="15" spans="2:18" ht="14.25" customHeight="1" x14ac:dyDescent="0.25">
      <c r="B15" s="1" t="s">
        <v>3</v>
      </c>
      <c r="C15" s="2"/>
      <c r="E15" s="1" t="s">
        <v>3</v>
      </c>
      <c r="F15" s="2"/>
      <c r="H15" s="1" t="s">
        <v>3</v>
      </c>
      <c r="I15" s="2"/>
      <c r="K15" s="1" t="s">
        <v>3</v>
      </c>
      <c r="L15" s="2"/>
      <c r="N15" s="1" t="s">
        <v>3</v>
      </c>
      <c r="O15" s="2"/>
      <c r="Q15" s="3" t="s">
        <v>57</v>
      </c>
      <c r="R15" s="4">
        <v>2300</v>
      </c>
    </row>
    <row r="16" spans="2:18" ht="14.25" customHeight="1" x14ac:dyDescent="0.25">
      <c r="B16" s="1" t="s">
        <v>13</v>
      </c>
      <c r="C16" s="2"/>
      <c r="E16" s="1" t="s">
        <v>13</v>
      </c>
      <c r="F16" s="2"/>
      <c r="H16" s="1" t="s">
        <v>13</v>
      </c>
      <c r="I16" s="2"/>
      <c r="K16" s="1" t="s">
        <v>13</v>
      </c>
      <c r="L16" s="2"/>
      <c r="N16" s="1" t="s">
        <v>13</v>
      </c>
      <c r="O16" s="2"/>
      <c r="Q16" s="3" t="s">
        <v>58</v>
      </c>
      <c r="R16" s="4">
        <v>2900</v>
      </c>
    </row>
    <row r="17" spans="2:18" ht="14.25" customHeight="1" x14ac:dyDescent="0.25">
      <c r="B17" s="1" t="s">
        <v>14</v>
      </c>
      <c r="C17" s="2">
        <f>C16*C20</f>
        <v>0</v>
      </c>
      <c r="E17" s="1" t="s">
        <v>14</v>
      </c>
      <c r="F17" s="2">
        <f>F16*F20</f>
        <v>0</v>
      </c>
      <c r="H17" s="1" t="s">
        <v>14</v>
      </c>
      <c r="I17" s="2">
        <f>I16*I20</f>
        <v>0</v>
      </c>
      <c r="K17" s="1" t="s">
        <v>14</v>
      </c>
      <c r="L17" s="2">
        <f>L16*L20</f>
        <v>0</v>
      </c>
      <c r="N17" s="1" t="s">
        <v>14</v>
      </c>
      <c r="O17" s="2">
        <f>O16*O20</f>
        <v>0</v>
      </c>
      <c r="R17" s="5"/>
    </row>
    <row r="18" spans="2:18" ht="14.25" customHeight="1" x14ac:dyDescent="0.25">
      <c r="B18" s="6" t="s">
        <v>0</v>
      </c>
      <c r="C18" s="7"/>
      <c r="E18" s="6" t="s">
        <v>0</v>
      </c>
      <c r="F18" s="7"/>
      <c r="H18" s="6" t="s">
        <v>0</v>
      </c>
      <c r="I18" s="7"/>
      <c r="K18" s="6" t="s">
        <v>0</v>
      </c>
      <c r="L18" s="7"/>
      <c r="N18" s="6" t="s">
        <v>0</v>
      </c>
      <c r="O18" s="7"/>
    </row>
    <row r="19" spans="2:18" ht="14.25" customHeight="1" x14ac:dyDescent="0.25">
      <c r="B19" s="6" t="s">
        <v>1</v>
      </c>
      <c r="C19" s="7"/>
      <c r="E19" s="6" t="s">
        <v>1</v>
      </c>
      <c r="F19" s="7"/>
      <c r="H19" s="6" t="s">
        <v>1</v>
      </c>
      <c r="I19" s="7"/>
      <c r="K19" s="6" t="s">
        <v>1</v>
      </c>
      <c r="L19" s="7"/>
      <c r="N19" s="6" t="s">
        <v>1</v>
      </c>
      <c r="O19" s="7"/>
    </row>
    <row r="20" spans="2:18" ht="14.25" customHeight="1" x14ac:dyDescent="0.25">
      <c r="B20" s="6" t="s">
        <v>4</v>
      </c>
      <c r="C20" s="8" t="str">
        <f>IFERROR(((C19/C18)-((C19/C18)*0.0045))-1,"0")</f>
        <v>0</v>
      </c>
      <c r="E20" s="6" t="s">
        <v>4</v>
      </c>
      <c r="F20" s="8" t="str">
        <f>IFERROR(((F19/F18)-((F19/F18)*0.0045))-1,"0")</f>
        <v>0</v>
      </c>
      <c r="H20" s="6" t="s">
        <v>4</v>
      </c>
      <c r="I20" s="8" t="str">
        <f>IFERROR(((I19/I18)-((I19/I18)*0.0045))-1,"0")</f>
        <v>0</v>
      </c>
      <c r="K20" s="6" t="s">
        <v>4</v>
      </c>
      <c r="L20" s="8" t="str">
        <f>IFERROR(((L19/L18)-((L19/L18)*0.0045))-1,"0")</f>
        <v>0</v>
      </c>
      <c r="N20" s="6" t="s">
        <v>4</v>
      </c>
      <c r="O20" s="8" t="str">
        <f>IFERROR(((O19/O18)-((O19/O18)*0.0045))-1,"0")</f>
        <v>0</v>
      </c>
    </row>
    <row r="21" spans="2:18" ht="14.25" customHeight="1" x14ac:dyDescent="0.25">
      <c r="B21" s="6" t="s">
        <v>5</v>
      </c>
      <c r="C21" s="7">
        <f>C18-(C18*$L$2)</f>
        <v>0</v>
      </c>
      <c r="E21" s="6" t="s">
        <v>5</v>
      </c>
      <c r="F21" s="7">
        <f>F18-(F18*$L$2)</f>
        <v>0</v>
      </c>
      <c r="H21" s="6" t="s">
        <v>5</v>
      </c>
      <c r="I21" s="7">
        <f>I18-(I18*$L$2)</f>
        <v>0</v>
      </c>
      <c r="K21" s="6" t="s">
        <v>5</v>
      </c>
      <c r="L21" s="7">
        <f>L18-(L18*$L$2)</f>
        <v>0</v>
      </c>
      <c r="N21" s="6" t="s">
        <v>5</v>
      </c>
      <c r="O21" s="7">
        <f>O18-(O18*$L$2)</f>
        <v>0</v>
      </c>
    </row>
    <row r="22" spans="2:18" ht="14.25" customHeight="1" x14ac:dyDescent="0.25"/>
    <row r="23" spans="2:18" x14ac:dyDescent="0.25">
      <c r="B23" s="1" t="s">
        <v>2</v>
      </c>
      <c r="C23" s="2"/>
      <c r="E23" s="1" t="s">
        <v>2</v>
      </c>
      <c r="F23" s="2"/>
      <c r="H23" s="1" t="s">
        <v>2</v>
      </c>
      <c r="I23" s="2"/>
      <c r="K23" s="1" t="s">
        <v>2</v>
      </c>
      <c r="L23" s="2"/>
      <c r="N23" s="1" t="s">
        <v>2</v>
      </c>
      <c r="O23" s="2"/>
    </row>
    <row r="24" spans="2:18" ht="14.25" customHeight="1" x14ac:dyDescent="0.25">
      <c r="B24" s="1" t="s">
        <v>3</v>
      </c>
      <c r="C24" s="2"/>
      <c r="E24" s="1" t="s">
        <v>3</v>
      </c>
      <c r="F24" s="2"/>
      <c r="H24" s="1" t="s">
        <v>3</v>
      </c>
      <c r="I24" s="2"/>
      <c r="K24" s="1" t="s">
        <v>3</v>
      </c>
      <c r="L24" s="2"/>
      <c r="N24" s="1" t="s">
        <v>3</v>
      </c>
      <c r="O24" s="2"/>
    </row>
    <row r="25" spans="2:18" ht="14.25" customHeight="1" x14ac:dyDescent="0.25">
      <c r="B25" s="1" t="s">
        <v>13</v>
      </c>
      <c r="C25" s="2"/>
      <c r="E25" s="1" t="s">
        <v>13</v>
      </c>
      <c r="F25" s="2"/>
      <c r="H25" s="1" t="s">
        <v>13</v>
      </c>
      <c r="I25" s="2"/>
      <c r="K25" s="1" t="s">
        <v>13</v>
      </c>
      <c r="L25" s="2"/>
      <c r="N25" s="1" t="s">
        <v>13</v>
      </c>
      <c r="O25" s="2"/>
    </row>
    <row r="26" spans="2:18" ht="14.25" customHeight="1" x14ac:dyDescent="0.25">
      <c r="B26" s="1" t="s">
        <v>14</v>
      </c>
      <c r="C26" s="2">
        <f>C25*C29</f>
        <v>0</v>
      </c>
      <c r="E26" s="1" t="s">
        <v>14</v>
      </c>
      <c r="F26" s="2">
        <f>F25*F29</f>
        <v>0</v>
      </c>
      <c r="H26" s="1" t="s">
        <v>14</v>
      </c>
      <c r="I26" s="2">
        <f>I25*I29</f>
        <v>0</v>
      </c>
      <c r="K26" s="1" t="s">
        <v>14</v>
      </c>
      <c r="L26" s="2">
        <f>L25*L29</f>
        <v>0</v>
      </c>
      <c r="N26" s="1" t="s">
        <v>14</v>
      </c>
      <c r="O26" s="2">
        <f>O25*O29</f>
        <v>0</v>
      </c>
    </row>
    <row r="27" spans="2:18" ht="14.25" customHeight="1" x14ac:dyDescent="0.25">
      <c r="B27" s="6" t="s">
        <v>0</v>
      </c>
      <c r="C27" s="7"/>
      <c r="E27" s="6" t="s">
        <v>0</v>
      </c>
      <c r="F27" s="7"/>
      <c r="H27" s="6" t="s">
        <v>0</v>
      </c>
      <c r="I27" s="7"/>
      <c r="K27" s="6" t="s">
        <v>0</v>
      </c>
      <c r="L27" s="7"/>
      <c r="N27" s="6" t="s">
        <v>0</v>
      </c>
      <c r="O27" s="7"/>
    </row>
    <row r="28" spans="2:18" ht="14.25" customHeight="1" x14ac:dyDescent="0.25">
      <c r="B28" s="6" t="s">
        <v>1</v>
      </c>
      <c r="C28" s="7"/>
      <c r="E28" s="6" t="s">
        <v>1</v>
      </c>
      <c r="F28" s="7"/>
      <c r="H28" s="6" t="s">
        <v>1</v>
      </c>
      <c r="I28" s="7"/>
      <c r="K28" s="6" t="s">
        <v>1</v>
      </c>
      <c r="L28" s="7"/>
      <c r="N28" s="6" t="s">
        <v>1</v>
      </c>
      <c r="O28" s="7"/>
    </row>
    <row r="29" spans="2:18" ht="14.25" customHeight="1" x14ac:dyDescent="0.25">
      <c r="B29" s="6" t="s">
        <v>4</v>
      </c>
      <c r="C29" s="8" t="str">
        <f>IFERROR(((C28/C27)-((C28/C27)*0.0045))-1,"0")</f>
        <v>0</v>
      </c>
      <c r="E29" s="6" t="s">
        <v>4</v>
      </c>
      <c r="F29" s="8" t="str">
        <f>IFERROR(((F28/F27)-((F28/F27)*0.0045))-1,"0")</f>
        <v>0</v>
      </c>
      <c r="H29" s="6" t="s">
        <v>4</v>
      </c>
      <c r="I29" s="8" t="str">
        <f>IFERROR(((I28/I27)-((I28/I27)*0.0045))-1,"0")</f>
        <v>0</v>
      </c>
      <c r="K29" s="6" t="s">
        <v>4</v>
      </c>
      <c r="L29" s="8" t="str">
        <f>IFERROR(((L28/L27)-((L28/L27)*0.0045))-1,"0")</f>
        <v>0</v>
      </c>
      <c r="N29" s="6" t="s">
        <v>4</v>
      </c>
      <c r="O29" s="8" t="str">
        <f>IFERROR(((O28/O27)-((O28/O27)*0.0045))-1,"0")</f>
        <v>0</v>
      </c>
    </row>
    <row r="30" spans="2:18" ht="14.25" customHeight="1" x14ac:dyDescent="0.25">
      <c r="B30" s="6" t="s">
        <v>5</v>
      </c>
      <c r="C30" s="7">
        <f>C27-(C27*$L$2)</f>
        <v>0</v>
      </c>
      <c r="E30" s="6" t="s">
        <v>5</v>
      </c>
      <c r="F30" s="7">
        <f>F27-(F27*$L$2)</f>
        <v>0</v>
      </c>
      <c r="H30" s="6" t="s">
        <v>5</v>
      </c>
      <c r="I30" s="7">
        <f>I27-(I27*$L$2)</f>
        <v>0</v>
      </c>
      <c r="K30" s="6" t="s">
        <v>5</v>
      </c>
      <c r="L30" s="7">
        <f>L27-(L27*$L$2)</f>
        <v>0</v>
      </c>
      <c r="N30" s="6" t="s">
        <v>5</v>
      </c>
      <c r="O30" s="7">
        <f>O27-(O27*$L$2)</f>
        <v>0</v>
      </c>
    </row>
    <row r="31" spans="2:18" ht="14.25" customHeight="1" x14ac:dyDescent="0.25"/>
    <row r="32" spans="2:18" ht="14.25" customHeight="1" x14ac:dyDescent="0.25">
      <c r="B32" s="1" t="s">
        <v>2</v>
      </c>
      <c r="C32" s="2"/>
      <c r="E32" s="1" t="s">
        <v>2</v>
      </c>
      <c r="F32" s="2"/>
      <c r="H32" s="1" t="s">
        <v>2</v>
      </c>
      <c r="I32" s="2"/>
      <c r="K32" s="1" t="s">
        <v>2</v>
      </c>
      <c r="L32" s="2"/>
      <c r="N32" s="1" t="s">
        <v>2</v>
      </c>
      <c r="O32" s="2"/>
    </row>
    <row r="33" spans="2:15" x14ac:dyDescent="0.25">
      <c r="B33" s="1" t="s">
        <v>3</v>
      </c>
      <c r="C33" s="2"/>
      <c r="E33" s="1" t="s">
        <v>3</v>
      </c>
      <c r="F33" s="2"/>
      <c r="H33" s="1" t="s">
        <v>3</v>
      </c>
      <c r="I33" s="2"/>
      <c r="K33" s="1" t="s">
        <v>3</v>
      </c>
      <c r="L33" s="2"/>
      <c r="N33" s="1" t="s">
        <v>3</v>
      </c>
      <c r="O33" s="2"/>
    </row>
    <row r="34" spans="2:15" ht="14.25" customHeight="1" x14ac:dyDescent="0.25">
      <c r="B34" s="1" t="s">
        <v>13</v>
      </c>
      <c r="C34" s="2"/>
      <c r="E34" s="1" t="s">
        <v>13</v>
      </c>
      <c r="F34" s="2"/>
      <c r="H34" s="1" t="s">
        <v>13</v>
      </c>
      <c r="I34" s="2"/>
      <c r="K34" s="1" t="s">
        <v>13</v>
      </c>
      <c r="L34" s="2"/>
      <c r="N34" s="1" t="s">
        <v>13</v>
      </c>
      <c r="O34" s="2"/>
    </row>
    <row r="35" spans="2:15" ht="14.25" customHeight="1" x14ac:dyDescent="0.25">
      <c r="B35" s="1" t="s">
        <v>14</v>
      </c>
      <c r="C35" s="2">
        <f>C34*C38</f>
        <v>0</v>
      </c>
      <c r="E35" s="1" t="s">
        <v>14</v>
      </c>
      <c r="F35" s="2">
        <f>F34*F38</f>
        <v>0</v>
      </c>
      <c r="H35" s="1" t="s">
        <v>14</v>
      </c>
      <c r="I35" s="2">
        <f>I34*I38</f>
        <v>0</v>
      </c>
      <c r="K35" s="1" t="s">
        <v>14</v>
      </c>
      <c r="L35" s="2">
        <f>L34*L38</f>
        <v>0</v>
      </c>
      <c r="N35" s="1" t="s">
        <v>14</v>
      </c>
      <c r="O35" s="2">
        <f>O34*O38</f>
        <v>0</v>
      </c>
    </row>
    <row r="36" spans="2:15" ht="14.25" customHeight="1" x14ac:dyDescent="0.25">
      <c r="B36" s="6" t="s">
        <v>0</v>
      </c>
      <c r="C36" s="7"/>
      <c r="E36" s="6" t="s">
        <v>0</v>
      </c>
      <c r="F36" s="7"/>
      <c r="H36" s="6" t="s">
        <v>0</v>
      </c>
      <c r="I36" s="7"/>
      <c r="K36" s="6" t="s">
        <v>0</v>
      </c>
      <c r="L36" s="7"/>
      <c r="N36" s="6" t="s">
        <v>0</v>
      </c>
      <c r="O36" s="7"/>
    </row>
    <row r="37" spans="2:15" ht="14.25" customHeight="1" x14ac:dyDescent="0.25">
      <c r="B37" s="6" t="s">
        <v>1</v>
      </c>
      <c r="C37" s="7"/>
      <c r="E37" s="6" t="s">
        <v>1</v>
      </c>
      <c r="F37" s="7"/>
      <c r="H37" s="6" t="s">
        <v>1</v>
      </c>
      <c r="I37" s="7"/>
      <c r="K37" s="6" t="s">
        <v>1</v>
      </c>
      <c r="L37" s="7"/>
      <c r="N37" s="6" t="s">
        <v>1</v>
      </c>
      <c r="O37" s="7"/>
    </row>
    <row r="38" spans="2:15" ht="14.25" customHeight="1" x14ac:dyDescent="0.25">
      <c r="B38" s="6" t="s">
        <v>4</v>
      </c>
      <c r="C38" s="8" t="str">
        <f>IFERROR(((C37/C36)-((C37/C36)*0.0045))-1,"0")</f>
        <v>0</v>
      </c>
      <c r="E38" s="6" t="s">
        <v>4</v>
      </c>
      <c r="F38" s="8" t="str">
        <f>IFERROR(((F37/F36)-((F37/F36)*0.0045))-1,"0")</f>
        <v>0</v>
      </c>
      <c r="H38" s="6" t="s">
        <v>4</v>
      </c>
      <c r="I38" s="8" t="str">
        <f>IFERROR(((I37/I36)-((I37/I36)*0.0045))-1,"0")</f>
        <v>0</v>
      </c>
      <c r="K38" s="6" t="s">
        <v>4</v>
      </c>
      <c r="L38" s="8" t="str">
        <f>IFERROR(((L37/L36)-((L37/L36)*0.0045))-1,"0")</f>
        <v>0</v>
      </c>
      <c r="N38" s="6" t="s">
        <v>4</v>
      </c>
      <c r="O38" s="8" t="str">
        <f>IFERROR(((O37/O36)-((O37/O36)*0.0045))-1,"0")</f>
        <v>0</v>
      </c>
    </row>
    <row r="39" spans="2:15" ht="14.25" customHeight="1" x14ac:dyDescent="0.25">
      <c r="B39" s="6" t="s">
        <v>5</v>
      </c>
      <c r="C39" s="7">
        <f>C36-(C36*$L$2)</f>
        <v>0</v>
      </c>
      <c r="E39" s="6" t="s">
        <v>5</v>
      </c>
      <c r="F39" s="7">
        <f>F36-(F36*$L$2)</f>
        <v>0</v>
      </c>
      <c r="H39" s="6" t="s">
        <v>5</v>
      </c>
      <c r="I39" s="7">
        <f>I36-(I36*$L$2)</f>
        <v>0</v>
      </c>
      <c r="K39" s="6" t="s">
        <v>5</v>
      </c>
      <c r="L39" s="7">
        <f>L36-(L36*$L$2)</f>
        <v>0</v>
      </c>
      <c r="N39" s="6" t="s">
        <v>5</v>
      </c>
      <c r="O39" s="7">
        <f>O36-(O36*$L$2)</f>
        <v>0</v>
      </c>
    </row>
    <row r="40" spans="2:15" ht="14.25" customHeight="1" x14ac:dyDescent="0.25"/>
    <row r="41" spans="2:15" ht="14.25" customHeight="1" x14ac:dyDescent="0.25"/>
    <row r="43" spans="2:15" x14ac:dyDescent="0.25">
      <c r="B43" t="s">
        <v>9</v>
      </c>
    </row>
    <row r="44" spans="2:15" x14ac:dyDescent="0.25">
      <c r="B44" t="s">
        <v>10</v>
      </c>
    </row>
    <row r="45" spans="2:15" x14ac:dyDescent="0.25">
      <c r="B45" t="s">
        <v>11</v>
      </c>
    </row>
  </sheetData>
  <mergeCells count="3">
    <mergeCell ref="K2:K3"/>
    <mergeCell ref="L2:L3"/>
    <mergeCell ref="D2:E2"/>
  </mergeCells>
  <conditionalFormatting sqref="C6">
    <cfRule type="cellIs" dxfId="4199" priority="191" operator="equal">
      <formula>"Cumplida"</formula>
    </cfRule>
    <cfRule type="cellIs" dxfId="4198" priority="192" operator="equal">
      <formula>"Abierta"</formula>
    </cfRule>
    <cfRule type="cellIs" dxfId="4197" priority="193" operator="equal">
      <formula>"No cumplida"</formula>
    </cfRule>
    <cfRule type="cellIs" dxfId="4196" priority="194" operator="equal">
      <formula>"Programado"</formula>
    </cfRule>
    <cfRule type="cellIs" dxfId="4195" priority="195" operator="equal">
      <formula>"Atascado"</formula>
    </cfRule>
    <cfRule type="cellIs" dxfId="4194" priority="196" operator="equal">
      <formula>"Cerrado"</formula>
    </cfRule>
    <cfRule type="cellIs" dxfId="4193" priority="197" operator="equal">
      <formula>"Abierto"</formula>
    </cfRule>
  </conditionalFormatting>
  <conditionalFormatting sqref="C11">
    <cfRule type="cellIs" dxfId="4192" priority="198" operator="equal">
      <formula>"-"</formula>
    </cfRule>
    <cfRule type="cellIs" dxfId="4191" priority="199" operator="lessThan">
      <formula>0.00000999</formula>
    </cfRule>
    <cfRule type="cellIs" dxfId="4190" priority="200" operator="greaterThan">
      <formula>0.00001</formula>
    </cfRule>
  </conditionalFormatting>
  <conditionalFormatting sqref="L20">
    <cfRule type="cellIs" dxfId="4189" priority="118" operator="equal">
      <formula>"-"</formula>
    </cfRule>
    <cfRule type="cellIs" dxfId="4188" priority="119" operator="lessThan">
      <formula>0.00000999</formula>
    </cfRule>
    <cfRule type="cellIs" dxfId="4187" priority="120" operator="greaterThan">
      <formula>0.00001</formula>
    </cfRule>
  </conditionalFormatting>
  <conditionalFormatting sqref="F11">
    <cfRule type="cellIs" dxfId="4186" priority="188" operator="equal">
      <formula>"-"</formula>
    </cfRule>
    <cfRule type="cellIs" dxfId="4185" priority="189" operator="lessThan">
      <formula>0.00000999</formula>
    </cfRule>
    <cfRule type="cellIs" dxfId="4184" priority="190" operator="greaterThan">
      <formula>0.00001</formula>
    </cfRule>
  </conditionalFormatting>
  <conditionalFormatting sqref="C33">
    <cfRule type="cellIs" dxfId="4183" priority="41" operator="equal">
      <formula>"Cumplida"</formula>
    </cfRule>
    <cfRule type="cellIs" dxfId="4182" priority="42" operator="equal">
      <formula>"Abierta"</formula>
    </cfRule>
    <cfRule type="cellIs" dxfId="4181" priority="43" operator="equal">
      <formula>"No cumplida"</formula>
    </cfRule>
    <cfRule type="cellIs" dxfId="4180" priority="44" operator="equal">
      <formula>"Programado"</formula>
    </cfRule>
    <cfRule type="cellIs" dxfId="4179" priority="45" operator="equal">
      <formula>"Atascado"</formula>
    </cfRule>
    <cfRule type="cellIs" dxfId="4178" priority="46" operator="equal">
      <formula>"Cerrado"</formula>
    </cfRule>
    <cfRule type="cellIs" dxfId="4177" priority="47" operator="equal">
      <formula>"Abierto"</formula>
    </cfRule>
  </conditionalFormatting>
  <conditionalFormatting sqref="F6">
    <cfRule type="cellIs" dxfId="4176" priority="181" operator="equal">
      <formula>"Cumplida"</formula>
    </cfRule>
    <cfRule type="cellIs" dxfId="4175" priority="182" operator="equal">
      <formula>"Abierta"</formula>
    </cfRule>
    <cfRule type="cellIs" dxfId="4174" priority="183" operator="equal">
      <formula>"No cumplida"</formula>
    </cfRule>
    <cfRule type="cellIs" dxfId="4173" priority="184" operator="equal">
      <formula>"Programado"</formula>
    </cfRule>
    <cfRule type="cellIs" dxfId="4172" priority="185" operator="equal">
      <formula>"Atascado"</formula>
    </cfRule>
    <cfRule type="cellIs" dxfId="4171" priority="186" operator="equal">
      <formula>"Cerrado"</formula>
    </cfRule>
    <cfRule type="cellIs" dxfId="4170" priority="187" operator="equal">
      <formula>"Abierto"</formula>
    </cfRule>
  </conditionalFormatting>
  <conditionalFormatting sqref="I6">
    <cfRule type="cellIs" dxfId="4169" priority="171" operator="equal">
      <formula>"Cumplida"</formula>
    </cfRule>
    <cfRule type="cellIs" dxfId="4168" priority="172" operator="equal">
      <formula>"Abierta"</formula>
    </cfRule>
    <cfRule type="cellIs" dxfId="4167" priority="173" operator="equal">
      <formula>"No cumplida"</formula>
    </cfRule>
    <cfRule type="cellIs" dxfId="4166" priority="174" operator="equal">
      <formula>"Programado"</formula>
    </cfRule>
    <cfRule type="cellIs" dxfId="4165" priority="175" operator="equal">
      <formula>"Atascado"</formula>
    </cfRule>
    <cfRule type="cellIs" dxfId="4164" priority="176" operator="equal">
      <formula>"Cerrado"</formula>
    </cfRule>
    <cfRule type="cellIs" dxfId="4163" priority="177" operator="equal">
      <formula>"Abierto"</formula>
    </cfRule>
  </conditionalFormatting>
  <conditionalFormatting sqref="I11">
    <cfRule type="cellIs" dxfId="4162" priority="178" operator="equal">
      <formula>"-"</formula>
    </cfRule>
    <cfRule type="cellIs" dxfId="4161" priority="179" operator="lessThan">
      <formula>0.00000999</formula>
    </cfRule>
    <cfRule type="cellIs" dxfId="4160" priority="180" operator="greaterThan">
      <formula>0.00001</formula>
    </cfRule>
  </conditionalFormatting>
  <conditionalFormatting sqref="L6">
    <cfRule type="cellIs" dxfId="4159" priority="161" operator="equal">
      <formula>"Cumplida"</formula>
    </cfRule>
    <cfRule type="cellIs" dxfId="4158" priority="162" operator="equal">
      <formula>"Abierta"</formula>
    </cfRule>
    <cfRule type="cellIs" dxfId="4157" priority="163" operator="equal">
      <formula>"No cumplida"</formula>
    </cfRule>
    <cfRule type="cellIs" dxfId="4156" priority="164" operator="equal">
      <formula>"Programado"</formula>
    </cfRule>
    <cfRule type="cellIs" dxfId="4155" priority="165" operator="equal">
      <formula>"Atascado"</formula>
    </cfRule>
    <cfRule type="cellIs" dxfId="4154" priority="166" operator="equal">
      <formula>"Cerrado"</formula>
    </cfRule>
    <cfRule type="cellIs" dxfId="4153" priority="167" operator="equal">
      <formula>"Abierto"</formula>
    </cfRule>
  </conditionalFormatting>
  <conditionalFormatting sqref="L11">
    <cfRule type="cellIs" dxfId="4152" priority="168" operator="equal">
      <formula>"-"</formula>
    </cfRule>
    <cfRule type="cellIs" dxfId="4151" priority="169" operator="lessThan">
      <formula>0.00000999</formula>
    </cfRule>
    <cfRule type="cellIs" dxfId="4150" priority="170" operator="greaterThan">
      <formula>0.00001</formula>
    </cfRule>
  </conditionalFormatting>
  <conditionalFormatting sqref="O6">
    <cfRule type="cellIs" dxfId="4149" priority="151" operator="equal">
      <formula>"Cumplida"</formula>
    </cfRule>
    <cfRule type="cellIs" dxfId="4148" priority="152" operator="equal">
      <formula>"Abierta"</formula>
    </cfRule>
    <cfRule type="cellIs" dxfId="4147" priority="153" operator="equal">
      <formula>"No cumplida"</formula>
    </cfRule>
    <cfRule type="cellIs" dxfId="4146" priority="154" operator="equal">
      <formula>"Programado"</formula>
    </cfRule>
    <cfRule type="cellIs" dxfId="4145" priority="155" operator="equal">
      <formula>"Atascado"</formula>
    </cfRule>
    <cfRule type="cellIs" dxfId="4144" priority="156" operator="equal">
      <formula>"Cerrado"</formula>
    </cfRule>
    <cfRule type="cellIs" dxfId="4143" priority="157" operator="equal">
      <formula>"Abierto"</formula>
    </cfRule>
  </conditionalFormatting>
  <conditionalFormatting sqref="O11">
    <cfRule type="cellIs" dxfId="4142" priority="158" operator="equal">
      <formula>"-"</formula>
    </cfRule>
    <cfRule type="cellIs" dxfId="4141" priority="159" operator="lessThan">
      <formula>0.00000999</formula>
    </cfRule>
    <cfRule type="cellIs" dxfId="4140" priority="160" operator="greaterThan">
      <formula>0.00001</formula>
    </cfRule>
  </conditionalFormatting>
  <conditionalFormatting sqref="C15">
    <cfRule type="cellIs" dxfId="4139" priority="141" operator="equal">
      <formula>"Cumplida"</formula>
    </cfRule>
    <cfRule type="cellIs" dxfId="4138" priority="142" operator="equal">
      <formula>"Abierta"</formula>
    </cfRule>
    <cfRule type="cellIs" dxfId="4137" priority="143" operator="equal">
      <formula>"No cumplida"</formula>
    </cfRule>
    <cfRule type="cellIs" dxfId="4136" priority="144" operator="equal">
      <formula>"Programado"</formula>
    </cfRule>
    <cfRule type="cellIs" dxfId="4135" priority="145" operator="equal">
      <formula>"Atascado"</formula>
    </cfRule>
    <cfRule type="cellIs" dxfId="4134" priority="146" operator="equal">
      <formula>"Cerrado"</formula>
    </cfRule>
    <cfRule type="cellIs" dxfId="4133" priority="147" operator="equal">
      <formula>"Abierto"</formula>
    </cfRule>
  </conditionalFormatting>
  <conditionalFormatting sqref="C20">
    <cfRule type="cellIs" dxfId="4132" priority="148" operator="equal">
      <formula>"-"</formula>
    </cfRule>
    <cfRule type="cellIs" dxfId="4131" priority="149" operator="lessThan">
      <formula>0.00000999</formula>
    </cfRule>
    <cfRule type="cellIs" dxfId="4130" priority="150" operator="greaterThan">
      <formula>0.00001</formula>
    </cfRule>
  </conditionalFormatting>
  <conditionalFormatting sqref="F15">
    <cfRule type="cellIs" dxfId="4129" priority="131" operator="equal">
      <formula>"Cumplida"</formula>
    </cfRule>
    <cfRule type="cellIs" dxfId="4128" priority="132" operator="equal">
      <formula>"Abierta"</formula>
    </cfRule>
    <cfRule type="cellIs" dxfId="4127" priority="133" operator="equal">
      <formula>"No cumplida"</formula>
    </cfRule>
    <cfRule type="cellIs" dxfId="4126" priority="134" operator="equal">
      <formula>"Programado"</formula>
    </cfRule>
    <cfRule type="cellIs" dxfId="4125" priority="135" operator="equal">
      <formula>"Atascado"</formula>
    </cfRule>
    <cfRule type="cellIs" dxfId="4124" priority="136" operator="equal">
      <formula>"Cerrado"</formula>
    </cfRule>
    <cfRule type="cellIs" dxfId="4123" priority="137" operator="equal">
      <formula>"Abierto"</formula>
    </cfRule>
  </conditionalFormatting>
  <conditionalFormatting sqref="F20">
    <cfRule type="cellIs" dxfId="4122" priority="138" operator="equal">
      <formula>"-"</formula>
    </cfRule>
    <cfRule type="cellIs" dxfId="4121" priority="139" operator="lessThan">
      <formula>0.00000999</formula>
    </cfRule>
    <cfRule type="cellIs" dxfId="4120" priority="140" operator="greaterThan">
      <formula>0.00001</formula>
    </cfRule>
  </conditionalFormatting>
  <conditionalFormatting sqref="I15">
    <cfRule type="cellIs" dxfId="4119" priority="121" operator="equal">
      <formula>"Cumplida"</formula>
    </cfRule>
    <cfRule type="cellIs" dxfId="4118" priority="122" operator="equal">
      <formula>"Abierta"</formula>
    </cfRule>
    <cfRule type="cellIs" dxfId="4117" priority="123" operator="equal">
      <formula>"No cumplida"</formula>
    </cfRule>
    <cfRule type="cellIs" dxfId="4116" priority="124" operator="equal">
      <formula>"Programado"</formula>
    </cfRule>
    <cfRule type="cellIs" dxfId="4115" priority="125" operator="equal">
      <formula>"Atascado"</formula>
    </cfRule>
    <cfRule type="cellIs" dxfId="4114" priority="126" operator="equal">
      <formula>"Cerrado"</formula>
    </cfRule>
    <cfRule type="cellIs" dxfId="4113" priority="127" operator="equal">
      <formula>"Abierto"</formula>
    </cfRule>
  </conditionalFormatting>
  <conditionalFormatting sqref="I20">
    <cfRule type="cellIs" dxfId="4112" priority="128" operator="equal">
      <formula>"-"</formula>
    </cfRule>
    <cfRule type="cellIs" dxfId="4111" priority="129" operator="lessThan">
      <formula>0.00000999</formula>
    </cfRule>
    <cfRule type="cellIs" dxfId="4110" priority="130" operator="greaterThan">
      <formula>0.00001</formula>
    </cfRule>
  </conditionalFormatting>
  <conditionalFormatting sqref="L15">
    <cfRule type="cellIs" dxfId="4109" priority="111" operator="equal">
      <formula>"Cumplida"</formula>
    </cfRule>
    <cfRule type="cellIs" dxfId="4108" priority="112" operator="equal">
      <formula>"Abierta"</formula>
    </cfRule>
    <cfRule type="cellIs" dxfId="4107" priority="113" operator="equal">
      <formula>"No cumplida"</formula>
    </cfRule>
    <cfRule type="cellIs" dxfId="4106" priority="114" operator="equal">
      <formula>"Programado"</formula>
    </cfRule>
    <cfRule type="cellIs" dxfId="4105" priority="115" operator="equal">
      <formula>"Atascado"</formula>
    </cfRule>
    <cfRule type="cellIs" dxfId="4104" priority="116" operator="equal">
      <formula>"Cerrado"</formula>
    </cfRule>
    <cfRule type="cellIs" dxfId="4103" priority="117" operator="equal">
      <formula>"Abierto"</formula>
    </cfRule>
  </conditionalFormatting>
  <conditionalFormatting sqref="O15">
    <cfRule type="cellIs" dxfId="4102" priority="101" operator="equal">
      <formula>"Cumplida"</formula>
    </cfRule>
    <cfRule type="cellIs" dxfId="4101" priority="102" operator="equal">
      <formula>"Abierta"</formula>
    </cfRule>
    <cfRule type="cellIs" dxfId="4100" priority="103" operator="equal">
      <formula>"No cumplida"</formula>
    </cfRule>
    <cfRule type="cellIs" dxfId="4099" priority="104" operator="equal">
      <formula>"Programado"</formula>
    </cfRule>
    <cfRule type="cellIs" dxfId="4098" priority="105" operator="equal">
      <formula>"Atascado"</formula>
    </cfRule>
    <cfRule type="cellIs" dxfId="4097" priority="106" operator="equal">
      <formula>"Cerrado"</formula>
    </cfRule>
    <cfRule type="cellIs" dxfId="4096" priority="107" operator="equal">
      <formula>"Abierto"</formula>
    </cfRule>
  </conditionalFormatting>
  <conditionalFormatting sqref="O20">
    <cfRule type="cellIs" dxfId="4095" priority="108" operator="equal">
      <formula>"-"</formula>
    </cfRule>
    <cfRule type="cellIs" dxfId="4094" priority="109" operator="lessThan">
      <formula>0.00000999</formula>
    </cfRule>
    <cfRule type="cellIs" dxfId="4093" priority="110" operator="greaterThan">
      <formula>0.00001</formula>
    </cfRule>
  </conditionalFormatting>
  <conditionalFormatting sqref="C24">
    <cfRule type="cellIs" dxfId="4092" priority="91" operator="equal">
      <formula>"Cumplida"</formula>
    </cfRule>
    <cfRule type="cellIs" dxfId="4091" priority="92" operator="equal">
      <formula>"Abierta"</formula>
    </cfRule>
    <cfRule type="cellIs" dxfId="4090" priority="93" operator="equal">
      <formula>"No cumplida"</formula>
    </cfRule>
    <cfRule type="cellIs" dxfId="4089" priority="94" operator="equal">
      <formula>"Programado"</formula>
    </cfRule>
    <cfRule type="cellIs" dxfId="4088" priority="95" operator="equal">
      <formula>"Atascado"</formula>
    </cfRule>
    <cfRule type="cellIs" dxfId="4087" priority="96" operator="equal">
      <formula>"Cerrado"</formula>
    </cfRule>
    <cfRule type="cellIs" dxfId="4086" priority="97" operator="equal">
      <formula>"Abierto"</formula>
    </cfRule>
  </conditionalFormatting>
  <conditionalFormatting sqref="C29">
    <cfRule type="cellIs" dxfId="4085" priority="98" operator="equal">
      <formula>"-"</formula>
    </cfRule>
    <cfRule type="cellIs" dxfId="4084" priority="99" operator="lessThan">
      <formula>0.00000999</formula>
    </cfRule>
    <cfRule type="cellIs" dxfId="4083" priority="100" operator="greaterThan">
      <formula>0.00001</formula>
    </cfRule>
  </conditionalFormatting>
  <conditionalFormatting sqref="F24">
    <cfRule type="cellIs" dxfId="4082" priority="81" operator="equal">
      <formula>"Cumplida"</formula>
    </cfRule>
    <cfRule type="cellIs" dxfId="4081" priority="82" operator="equal">
      <formula>"Abierta"</formula>
    </cfRule>
    <cfRule type="cellIs" dxfId="4080" priority="83" operator="equal">
      <formula>"No cumplida"</formula>
    </cfRule>
    <cfRule type="cellIs" dxfId="4079" priority="84" operator="equal">
      <formula>"Programado"</formula>
    </cfRule>
    <cfRule type="cellIs" dxfId="4078" priority="85" operator="equal">
      <formula>"Atascado"</formula>
    </cfRule>
    <cfRule type="cellIs" dxfId="4077" priority="86" operator="equal">
      <formula>"Cerrado"</formula>
    </cfRule>
    <cfRule type="cellIs" dxfId="4076" priority="87" operator="equal">
      <formula>"Abierto"</formula>
    </cfRule>
  </conditionalFormatting>
  <conditionalFormatting sqref="F29">
    <cfRule type="cellIs" dxfId="4075" priority="88" operator="equal">
      <formula>"-"</formula>
    </cfRule>
    <cfRule type="cellIs" dxfId="4074" priority="89" operator="lessThan">
      <formula>0.00000999</formula>
    </cfRule>
    <cfRule type="cellIs" dxfId="4073" priority="90" operator="greaterThan">
      <formula>0.00001</formula>
    </cfRule>
  </conditionalFormatting>
  <conditionalFormatting sqref="I24">
    <cfRule type="cellIs" dxfId="4072" priority="71" operator="equal">
      <formula>"Cumplida"</formula>
    </cfRule>
    <cfRule type="cellIs" dxfId="4071" priority="72" operator="equal">
      <formula>"Abierta"</formula>
    </cfRule>
    <cfRule type="cellIs" dxfId="4070" priority="73" operator="equal">
      <formula>"No cumplida"</formula>
    </cfRule>
    <cfRule type="cellIs" dxfId="4069" priority="74" operator="equal">
      <formula>"Programado"</formula>
    </cfRule>
    <cfRule type="cellIs" dxfId="4068" priority="75" operator="equal">
      <formula>"Atascado"</formula>
    </cfRule>
    <cfRule type="cellIs" dxfId="4067" priority="76" operator="equal">
      <formula>"Cerrado"</formula>
    </cfRule>
    <cfRule type="cellIs" dxfId="4066" priority="77" operator="equal">
      <formula>"Abierto"</formula>
    </cfRule>
  </conditionalFormatting>
  <conditionalFormatting sqref="I29">
    <cfRule type="cellIs" dxfId="4065" priority="78" operator="equal">
      <formula>"-"</formula>
    </cfRule>
    <cfRule type="cellIs" dxfId="4064" priority="79" operator="lessThan">
      <formula>0.00000999</formula>
    </cfRule>
    <cfRule type="cellIs" dxfId="4063" priority="80" operator="greaterThan">
      <formula>0.00001</formula>
    </cfRule>
  </conditionalFormatting>
  <conditionalFormatting sqref="L24">
    <cfRule type="cellIs" dxfId="4062" priority="61" operator="equal">
      <formula>"Cumplida"</formula>
    </cfRule>
    <cfRule type="cellIs" dxfId="4061" priority="62" operator="equal">
      <formula>"Abierta"</formula>
    </cfRule>
    <cfRule type="cellIs" dxfId="4060" priority="63" operator="equal">
      <formula>"No cumplida"</formula>
    </cfRule>
    <cfRule type="cellIs" dxfId="4059" priority="64" operator="equal">
      <formula>"Programado"</formula>
    </cfRule>
    <cfRule type="cellIs" dxfId="4058" priority="65" operator="equal">
      <formula>"Atascado"</formula>
    </cfRule>
    <cfRule type="cellIs" dxfId="4057" priority="66" operator="equal">
      <formula>"Cerrado"</formula>
    </cfRule>
    <cfRule type="cellIs" dxfId="4056" priority="67" operator="equal">
      <formula>"Abierto"</formula>
    </cfRule>
  </conditionalFormatting>
  <conditionalFormatting sqref="L29">
    <cfRule type="cellIs" dxfId="4055" priority="68" operator="equal">
      <formula>"-"</formula>
    </cfRule>
    <cfRule type="cellIs" dxfId="4054" priority="69" operator="lessThan">
      <formula>0.00000999</formula>
    </cfRule>
    <cfRule type="cellIs" dxfId="4053" priority="70" operator="greaterThan">
      <formula>0.00001</formula>
    </cfRule>
  </conditionalFormatting>
  <conditionalFormatting sqref="O24">
    <cfRule type="cellIs" dxfId="4052" priority="51" operator="equal">
      <formula>"Cumplida"</formula>
    </cfRule>
    <cfRule type="cellIs" dxfId="4051" priority="52" operator="equal">
      <formula>"Abierta"</formula>
    </cfRule>
    <cfRule type="cellIs" dxfId="4050" priority="53" operator="equal">
      <formula>"No cumplida"</formula>
    </cfRule>
    <cfRule type="cellIs" dxfId="4049" priority="54" operator="equal">
      <formula>"Programado"</formula>
    </cfRule>
    <cfRule type="cellIs" dxfId="4048" priority="55" operator="equal">
      <formula>"Atascado"</formula>
    </cfRule>
    <cfRule type="cellIs" dxfId="4047" priority="56" operator="equal">
      <formula>"Cerrado"</formula>
    </cfRule>
    <cfRule type="cellIs" dxfId="4046" priority="57" operator="equal">
      <formula>"Abierto"</formula>
    </cfRule>
  </conditionalFormatting>
  <conditionalFormatting sqref="O29">
    <cfRule type="cellIs" dxfId="4045" priority="58" operator="equal">
      <formula>"-"</formula>
    </cfRule>
    <cfRule type="cellIs" dxfId="4044" priority="59" operator="lessThan">
      <formula>0.00000999</formula>
    </cfRule>
    <cfRule type="cellIs" dxfId="4043" priority="60" operator="greaterThan">
      <formula>0.00001</formula>
    </cfRule>
  </conditionalFormatting>
  <conditionalFormatting sqref="C38">
    <cfRule type="cellIs" dxfId="4042" priority="48" operator="equal">
      <formula>"-"</formula>
    </cfRule>
    <cfRule type="cellIs" dxfId="4041" priority="49" operator="lessThan">
      <formula>0.00000999</formula>
    </cfRule>
    <cfRule type="cellIs" dxfId="4040" priority="50" operator="greaterThan">
      <formula>0.00001</formula>
    </cfRule>
  </conditionalFormatting>
  <conditionalFormatting sqref="F33">
    <cfRule type="cellIs" dxfId="4039" priority="31" operator="equal">
      <formula>"Cumplida"</formula>
    </cfRule>
    <cfRule type="cellIs" dxfId="4038" priority="32" operator="equal">
      <formula>"Abierta"</formula>
    </cfRule>
    <cfRule type="cellIs" dxfId="4037" priority="33" operator="equal">
      <formula>"No cumplida"</formula>
    </cfRule>
    <cfRule type="cellIs" dxfId="4036" priority="34" operator="equal">
      <formula>"Programado"</formula>
    </cfRule>
    <cfRule type="cellIs" dxfId="4035" priority="35" operator="equal">
      <formula>"Atascado"</formula>
    </cfRule>
    <cfRule type="cellIs" dxfId="4034" priority="36" operator="equal">
      <formula>"Cerrado"</formula>
    </cfRule>
    <cfRule type="cellIs" dxfId="4033" priority="37" operator="equal">
      <formula>"Abierto"</formula>
    </cfRule>
  </conditionalFormatting>
  <conditionalFormatting sqref="F38">
    <cfRule type="cellIs" dxfId="4032" priority="38" operator="equal">
      <formula>"-"</formula>
    </cfRule>
    <cfRule type="cellIs" dxfId="4031" priority="39" operator="lessThan">
      <formula>0.00000999</formula>
    </cfRule>
    <cfRule type="cellIs" dxfId="4030" priority="40" operator="greaterThan">
      <formula>0.00001</formula>
    </cfRule>
  </conditionalFormatting>
  <conditionalFormatting sqref="I33">
    <cfRule type="cellIs" dxfId="4029" priority="21" operator="equal">
      <formula>"Cumplida"</formula>
    </cfRule>
    <cfRule type="cellIs" dxfId="4028" priority="22" operator="equal">
      <formula>"Abierta"</formula>
    </cfRule>
    <cfRule type="cellIs" dxfId="4027" priority="23" operator="equal">
      <formula>"No cumplida"</formula>
    </cfRule>
    <cfRule type="cellIs" dxfId="4026" priority="24" operator="equal">
      <formula>"Programado"</formula>
    </cfRule>
    <cfRule type="cellIs" dxfId="4025" priority="25" operator="equal">
      <formula>"Atascado"</formula>
    </cfRule>
    <cfRule type="cellIs" dxfId="4024" priority="26" operator="equal">
      <formula>"Cerrado"</formula>
    </cfRule>
    <cfRule type="cellIs" dxfId="4023" priority="27" operator="equal">
      <formula>"Abierto"</formula>
    </cfRule>
  </conditionalFormatting>
  <conditionalFormatting sqref="I38">
    <cfRule type="cellIs" dxfId="4022" priority="28" operator="equal">
      <formula>"-"</formula>
    </cfRule>
    <cfRule type="cellIs" dxfId="4021" priority="29" operator="lessThan">
      <formula>0.00000999</formula>
    </cfRule>
    <cfRule type="cellIs" dxfId="4020" priority="30" operator="greaterThan">
      <formula>0.00001</formula>
    </cfRule>
  </conditionalFormatting>
  <conditionalFormatting sqref="L33">
    <cfRule type="cellIs" dxfId="4019" priority="11" operator="equal">
      <formula>"Cumplida"</formula>
    </cfRule>
    <cfRule type="cellIs" dxfId="4018" priority="12" operator="equal">
      <formula>"Abierta"</formula>
    </cfRule>
    <cfRule type="cellIs" dxfId="4017" priority="13" operator="equal">
      <formula>"No cumplida"</formula>
    </cfRule>
    <cfRule type="cellIs" dxfId="4016" priority="14" operator="equal">
      <formula>"Programado"</formula>
    </cfRule>
    <cfRule type="cellIs" dxfId="4015" priority="15" operator="equal">
      <formula>"Atascado"</formula>
    </cfRule>
    <cfRule type="cellIs" dxfId="4014" priority="16" operator="equal">
      <formula>"Cerrado"</formula>
    </cfRule>
    <cfRule type="cellIs" dxfId="4013" priority="17" operator="equal">
      <formula>"Abierto"</formula>
    </cfRule>
  </conditionalFormatting>
  <conditionalFormatting sqref="L38">
    <cfRule type="cellIs" dxfId="4012" priority="18" operator="equal">
      <formula>"-"</formula>
    </cfRule>
    <cfRule type="cellIs" dxfId="4011" priority="19" operator="lessThan">
      <formula>0.00000999</formula>
    </cfRule>
    <cfRule type="cellIs" dxfId="4010" priority="20" operator="greaterThan">
      <formula>0.00001</formula>
    </cfRule>
  </conditionalFormatting>
  <conditionalFormatting sqref="O33">
    <cfRule type="cellIs" dxfId="4009" priority="1" operator="equal">
      <formula>"Cumplida"</formula>
    </cfRule>
    <cfRule type="cellIs" dxfId="4008" priority="2" operator="equal">
      <formula>"Abierta"</formula>
    </cfRule>
    <cfRule type="cellIs" dxfId="4007" priority="3" operator="equal">
      <formula>"No cumplida"</formula>
    </cfRule>
    <cfRule type="cellIs" dxfId="4006" priority="4" operator="equal">
      <formula>"Programado"</formula>
    </cfRule>
    <cfRule type="cellIs" dxfId="4005" priority="5" operator="equal">
      <formula>"Atascado"</formula>
    </cfRule>
    <cfRule type="cellIs" dxfId="4004" priority="6" operator="equal">
      <formula>"Cerrado"</formula>
    </cfRule>
    <cfRule type="cellIs" dxfId="4003" priority="7" operator="equal">
      <formula>"Abierto"</formula>
    </cfRule>
  </conditionalFormatting>
  <conditionalFormatting sqref="O38">
    <cfRule type="cellIs" dxfId="4002" priority="8" operator="equal">
      <formula>"-"</formula>
    </cfRule>
    <cfRule type="cellIs" dxfId="4001" priority="9" operator="lessThan">
      <formula>0.00000999</formula>
    </cfRule>
    <cfRule type="cellIs" dxfId="4000" priority="10" operator="greaterThan">
      <formula>0.00001</formula>
    </cfRule>
  </conditionalFormatting>
  <dataValidations count="1">
    <dataValidation type="list" allowBlank="1" showInputMessage="1" showErrorMessage="1" sqref="C15 I33 L33 F33 O33 C33 I6 L6 F6 O6 I24 I15 C6 L24 F24 L15 O24 F15 O15 C24">
      <formula1>$B$42:$B$45</formula1>
    </dataValidation>
  </dataValidations>
  <pageMargins left="0.7" right="0.7" top="0.75" bottom="0.75" header="0.3" footer="0.3"/>
  <drawing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R45"/>
  <sheetViews>
    <sheetView showGridLines="0" showRowColHeaders="0" workbookViewId="0">
      <selection activeCell="Q13" sqref="Q13:R13"/>
    </sheetView>
  </sheetViews>
  <sheetFormatPr baseColWidth="10" defaultRowHeight="15" x14ac:dyDescent="0.25"/>
  <cols>
    <col min="1" max="1" width="2" customWidth="1"/>
    <col min="4" max="4" width="2.5703125" customWidth="1"/>
    <col min="7" max="7" width="2.5703125" customWidth="1"/>
    <col min="10" max="10" width="2.5703125" customWidth="1"/>
    <col min="13" max="13" width="2.5703125" customWidth="1"/>
    <col min="16" max="16" width="2.5703125" customWidth="1"/>
    <col min="17" max="17" width="15.28515625" bestFit="1" customWidth="1"/>
    <col min="18" max="18" width="10.140625" bestFit="1" customWidth="1"/>
  </cols>
  <sheetData>
    <row r="1" spans="2:18" ht="15.75" thickBot="1" x14ac:dyDescent="0.3"/>
    <row r="2" spans="2:18" ht="15.75" thickBot="1" x14ac:dyDescent="0.3">
      <c r="D2" s="46" t="s">
        <v>16</v>
      </c>
      <c r="E2" s="47"/>
      <c r="F2" s="19"/>
      <c r="G2" s="18"/>
      <c r="K2" s="42" t="s">
        <v>51</v>
      </c>
      <c r="L2" s="44">
        <v>2.8500000000000001E-2</v>
      </c>
    </row>
    <row r="3" spans="2:18" x14ac:dyDescent="0.25">
      <c r="C3" s="18"/>
      <c r="D3" s="18"/>
      <c r="E3" s="18"/>
      <c r="F3" s="18"/>
      <c r="G3" s="18"/>
      <c r="K3" s="43"/>
      <c r="L3" s="45"/>
    </row>
    <row r="5" spans="2:18" ht="14.25" customHeight="1" x14ac:dyDescent="0.25">
      <c r="B5" s="1" t="s">
        <v>2</v>
      </c>
      <c r="C5" s="2"/>
      <c r="E5" s="1" t="s">
        <v>2</v>
      </c>
      <c r="F5" s="2"/>
      <c r="H5" s="1" t="s">
        <v>2</v>
      </c>
      <c r="I5" s="2"/>
      <c r="K5" s="1" t="s">
        <v>2</v>
      </c>
      <c r="L5" s="2"/>
      <c r="N5" s="1" t="s">
        <v>2</v>
      </c>
      <c r="O5" s="2"/>
      <c r="Q5" s="3" t="s">
        <v>6</v>
      </c>
      <c r="R5" s="4">
        <f>SUM(R6:R8)</f>
        <v>0</v>
      </c>
    </row>
    <row r="6" spans="2:18" ht="14.25" customHeight="1" x14ac:dyDescent="0.25">
      <c r="B6" s="1" t="s">
        <v>3</v>
      </c>
      <c r="C6" s="2"/>
      <c r="E6" s="1" t="s">
        <v>3</v>
      </c>
      <c r="F6" s="2"/>
      <c r="H6" s="1" t="s">
        <v>3</v>
      </c>
      <c r="I6" s="2"/>
      <c r="K6" s="1" t="s">
        <v>3</v>
      </c>
      <c r="L6" s="2"/>
      <c r="N6" s="1" t="s">
        <v>3</v>
      </c>
      <c r="O6" s="2"/>
      <c r="Q6" s="1" t="s">
        <v>12</v>
      </c>
      <c r="R6" s="4">
        <f>COUNTIF($B$5:$O$39,"abierta")</f>
        <v>0</v>
      </c>
    </row>
    <row r="7" spans="2:18" ht="14.25" customHeight="1" x14ac:dyDescent="0.25">
      <c r="B7" s="1" t="s">
        <v>13</v>
      </c>
      <c r="C7" s="2"/>
      <c r="E7" s="1" t="s">
        <v>13</v>
      </c>
      <c r="F7" s="2"/>
      <c r="H7" s="1" t="s">
        <v>13</v>
      </c>
      <c r="I7" s="2"/>
      <c r="K7" s="1" t="s">
        <v>13</v>
      </c>
      <c r="L7" s="2"/>
      <c r="N7" s="1" t="s">
        <v>13</v>
      </c>
      <c r="O7" s="2"/>
      <c r="Q7" s="3" t="s">
        <v>7</v>
      </c>
      <c r="R7" s="4">
        <f>COUNTIF($B$5:$O$39,"cumplida")</f>
        <v>0</v>
      </c>
    </row>
    <row r="8" spans="2:18" ht="14.25" customHeight="1" x14ac:dyDescent="0.25">
      <c r="B8" s="1" t="s">
        <v>14</v>
      </c>
      <c r="C8" s="2">
        <f>C7*C11</f>
        <v>0</v>
      </c>
      <c r="E8" s="1" t="s">
        <v>14</v>
      </c>
      <c r="F8" s="2">
        <f>F7*F11</f>
        <v>0</v>
      </c>
      <c r="H8" s="1" t="s">
        <v>14</v>
      </c>
      <c r="I8" s="2">
        <f>I7*I11</f>
        <v>0</v>
      </c>
      <c r="K8" s="1" t="s">
        <v>14</v>
      </c>
      <c r="L8" s="2">
        <f>L7*L11</f>
        <v>0</v>
      </c>
      <c r="N8" s="1" t="s">
        <v>14</v>
      </c>
      <c r="O8" s="2">
        <f>O7*O11</f>
        <v>0</v>
      </c>
      <c r="Q8" s="3" t="s">
        <v>8</v>
      </c>
      <c r="R8" s="4">
        <f>COUNTIF($B$5:$O$39,"No cumplida")</f>
        <v>0</v>
      </c>
    </row>
    <row r="9" spans="2:18" ht="14.25" customHeight="1" x14ac:dyDescent="0.25">
      <c r="B9" s="6" t="s">
        <v>0</v>
      </c>
      <c r="C9" s="7"/>
      <c r="E9" s="6" t="s">
        <v>0</v>
      </c>
      <c r="F9" s="7"/>
      <c r="H9" s="6" t="s">
        <v>0</v>
      </c>
      <c r="I9" s="7"/>
      <c r="K9" s="6" t="s">
        <v>0</v>
      </c>
      <c r="L9" s="7"/>
      <c r="N9" s="6" t="s">
        <v>0</v>
      </c>
      <c r="O9" s="7"/>
      <c r="Q9" s="3" t="s">
        <v>49</v>
      </c>
      <c r="R9" s="4">
        <f>SUM(C7,F7,I7,L7,O7,C16,F16,I16,L16,O16,C25,F25,I25,L25,O25,C34,F34,I34,L34,O34)</f>
        <v>0</v>
      </c>
    </row>
    <row r="10" spans="2:18" ht="14.25" customHeight="1" x14ac:dyDescent="0.25">
      <c r="B10" s="6" t="s">
        <v>1</v>
      </c>
      <c r="C10" s="7"/>
      <c r="E10" s="6" t="s">
        <v>1</v>
      </c>
      <c r="F10" s="7"/>
      <c r="H10" s="6" t="s">
        <v>1</v>
      </c>
      <c r="I10" s="7"/>
      <c r="K10" s="6" t="s">
        <v>1</v>
      </c>
      <c r="L10" s="7"/>
      <c r="N10" s="6" t="s">
        <v>1</v>
      </c>
      <c r="O10" s="7"/>
      <c r="Q10" s="3" t="s">
        <v>53</v>
      </c>
      <c r="R10" s="4">
        <f>SUM(C8,F8,I8,L8,O8,O17,L17,I17,F17,C17,C26,F26,I26,L26,O26,O35,L35,I35,F35,C35)</f>
        <v>0</v>
      </c>
    </row>
    <row r="11" spans="2:18" ht="14.25" customHeight="1" x14ac:dyDescent="0.25">
      <c r="B11" s="6" t="s">
        <v>4</v>
      </c>
      <c r="C11" s="8" t="str">
        <f>IFERROR(((C10/C9)-((C10/C9)*0.0045))-1,"0")</f>
        <v>0</v>
      </c>
      <c r="E11" s="6" t="s">
        <v>4</v>
      </c>
      <c r="F11" s="8" t="str">
        <f>IFERROR(((F10/F9)-((F10/F9)*0.0045))-1,"0")</f>
        <v>0</v>
      </c>
      <c r="H11" s="6" t="s">
        <v>4</v>
      </c>
      <c r="I11" s="8" t="str">
        <f>IFERROR(((I10/I9)-((I10/I9)*0.0045))-1,"0")</f>
        <v>0</v>
      </c>
      <c r="K11" s="6" t="s">
        <v>4</v>
      </c>
      <c r="L11" s="8" t="str">
        <f>IFERROR(((L10/L9)-((L10/L9)*0.0045))-1,"0")</f>
        <v>0</v>
      </c>
      <c r="N11" s="6" t="s">
        <v>4</v>
      </c>
      <c r="O11" s="8" t="str">
        <f>IFERROR(((O10/O9)-((O10/O9)*0.0045))-1,"0")</f>
        <v>0</v>
      </c>
      <c r="Q11" s="3" t="s">
        <v>15</v>
      </c>
      <c r="R11" s="4">
        <f>R10*R15</f>
        <v>0</v>
      </c>
    </row>
    <row r="12" spans="2:18" ht="14.25" customHeight="1" x14ac:dyDescent="0.25">
      <c r="B12" s="6" t="s">
        <v>5</v>
      </c>
      <c r="C12" s="7">
        <f>C9-(C9*$L$2)</f>
        <v>0</v>
      </c>
      <c r="E12" s="6" t="s">
        <v>5</v>
      </c>
      <c r="F12" s="7">
        <f>F9-(F9*$L$2)</f>
        <v>0</v>
      </c>
      <c r="H12" s="6" t="s">
        <v>5</v>
      </c>
      <c r="I12" s="7">
        <f>I9-(I9*$L$2)</f>
        <v>0</v>
      </c>
      <c r="K12" s="6" t="s">
        <v>5</v>
      </c>
      <c r="L12" s="7">
        <f>L9-(L9*$L$2)</f>
        <v>0</v>
      </c>
      <c r="N12" s="6" t="s">
        <v>5</v>
      </c>
      <c r="O12" s="7">
        <f>O9-(O9*$L$2)</f>
        <v>0</v>
      </c>
      <c r="Q12" s="3" t="s">
        <v>52</v>
      </c>
      <c r="R12" s="4">
        <f>R11*R16</f>
        <v>0</v>
      </c>
    </row>
    <row r="13" spans="2:18" x14ac:dyDescent="0.25">
      <c r="Q13" s="3" t="s">
        <v>62</v>
      </c>
      <c r="R13" s="12" t="str">
        <f>IFERROR((R10/R9),"-")</f>
        <v>-</v>
      </c>
    </row>
    <row r="14" spans="2:18" ht="14.25" customHeight="1" x14ac:dyDescent="0.25">
      <c r="B14" s="1" t="s">
        <v>2</v>
      </c>
      <c r="C14" s="2"/>
      <c r="E14" s="1" t="s">
        <v>2</v>
      </c>
      <c r="F14" s="2"/>
      <c r="H14" s="1" t="s">
        <v>2</v>
      </c>
      <c r="I14" s="2"/>
      <c r="K14" s="1" t="s">
        <v>2</v>
      </c>
      <c r="L14" s="2"/>
      <c r="N14" s="1" t="s">
        <v>2</v>
      </c>
      <c r="O14" s="2"/>
      <c r="R14" s="5"/>
    </row>
    <row r="15" spans="2:18" ht="14.25" customHeight="1" x14ac:dyDescent="0.25">
      <c r="B15" s="1" t="s">
        <v>3</v>
      </c>
      <c r="C15" s="2"/>
      <c r="E15" s="1" t="s">
        <v>3</v>
      </c>
      <c r="F15" s="2"/>
      <c r="H15" s="1" t="s">
        <v>3</v>
      </c>
      <c r="I15" s="2"/>
      <c r="K15" s="1" t="s">
        <v>3</v>
      </c>
      <c r="L15" s="2"/>
      <c r="N15" s="1" t="s">
        <v>3</v>
      </c>
      <c r="O15" s="2"/>
      <c r="Q15" s="3" t="s">
        <v>57</v>
      </c>
      <c r="R15" s="4">
        <v>2300</v>
      </c>
    </row>
    <row r="16" spans="2:18" ht="14.25" customHeight="1" x14ac:dyDescent="0.25">
      <c r="B16" s="1" t="s">
        <v>13</v>
      </c>
      <c r="C16" s="2"/>
      <c r="E16" s="1" t="s">
        <v>13</v>
      </c>
      <c r="F16" s="2"/>
      <c r="H16" s="1" t="s">
        <v>13</v>
      </c>
      <c r="I16" s="2"/>
      <c r="K16" s="1" t="s">
        <v>13</v>
      </c>
      <c r="L16" s="2"/>
      <c r="N16" s="1" t="s">
        <v>13</v>
      </c>
      <c r="O16" s="2"/>
      <c r="Q16" s="3" t="s">
        <v>58</v>
      </c>
      <c r="R16" s="4">
        <v>2900</v>
      </c>
    </row>
    <row r="17" spans="2:18" ht="14.25" customHeight="1" x14ac:dyDescent="0.25">
      <c r="B17" s="1" t="s">
        <v>14</v>
      </c>
      <c r="C17" s="2">
        <f>C16*C20</f>
        <v>0</v>
      </c>
      <c r="E17" s="1" t="s">
        <v>14</v>
      </c>
      <c r="F17" s="2">
        <f>F16*F20</f>
        <v>0</v>
      </c>
      <c r="H17" s="1" t="s">
        <v>14</v>
      </c>
      <c r="I17" s="2">
        <f>I16*I20</f>
        <v>0</v>
      </c>
      <c r="K17" s="1" t="s">
        <v>14</v>
      </c>
      <c r="L17" s="2">
        <f>L16*L20</f>
        <v>0</v>
      </c>
      <c r="N17" s="1" t="s">
        <v>14</v>
      </c>
      <c r="O17" s="2">
        <f>O16*O20</f>
        <v>0</v>
      </c>
      <c r="R17" s="5"/>
    </row>
    <row r="18" spans="2:18" ht="14.25" customHeight="1" x14ac:dyDescent="0.25">
      <c r="B18" s="6" t="s">
        <v>0</v>
      </c>
      <c r="C18" s="7"/>
      <c r="E18" s="6" t="s">
        <v>0</v>
      </c>
      <c r="F18" s="7"/>
      <c r="H18" s="6" t="s">
        <v>0</v>
      </c>
      <c r="I18" s="7"/>
      <c r="K18" s="6" t="s">
        <v>0</v>
      </c>
      <c r="L18" s="7"/>
      <c r="N18" s="6" t="s">
        <v>0</v>
      </c>
      <c r="O18" s="7"/>
    </row>
    <row r="19" spans="2:18" ht="14.25" customHeight="1" x14ac:dyDescent="0.25">
      <c r="B19" s="6" t="s">
        <v>1</v>
      </c>
      <c r="C19" s="7"/>
      <c r="E19" s="6" t="s">
        <v>1</v>
      </c>
      <c r="F19" s="7"/>
      <c r="H19" s="6" t="s">
        <v>1</v>
      </c>
      <c r="I19" s="7"/>
      <c r="K19" s="6" t="s">
        <v>1</v>
      </c>
      <c r="L19" s="7"/>
      <c r="N19" s="6" t="s">
        <v>1</v>
      </c>
      <c r="O19" s="7"/>
    </row>
    <row r="20" spans="2:18" ht="14.25" customHeight="1" x14ac:dyDescent="0.25">
      <c r="B20" s="6" t="s">
        <v>4</v>
      </c>
      <c r="C20" s="8" t="str">
        <f>IFERROR(((C19/C18)-((C19/C18)*0.0045))-1,"0")</f>
        <v>0</v>
      </c>
      <c r="E20" s="6" t="s">
        <v>4</v>
      </c>
      <c r="F20" s="8" t="str">
        <f>IFERROR(((F19/F18)-((F19/F18)*0.0045))-1,"0")</f>
        <v>0</v>
      </c>
      <c r="H20" s="6" t="s">
        <v>4</v>
      </c>
      <c r="I20" s="8" t="str">
        <f>IFERROR(((I19/I18)-((I19/I18)*0.0045))-1,"0")</f>
        <v>0</v>
      </c>
      <c r="K20" s="6" t="s">
        <v>4</v>
      </c>
      <c r="L20" s="8" t="str">
        <f>IFERROR(((L19/L18)-((L19/L18)*0.0045))-1,"0")</f>
        <v>0</v>
      </c>
      <c r="N20" s="6" t="s">
        <v>4</v>
      </c>
      <c r="O20" s="8" t="str">
        <f>IFERROR(((O19/O18)-((O19/O18)*0.0045))-1,"0")</f>
        <v>0</v>
      </c>
    </row>
    <row r="21" spans="2:18" ht="14.25" customHeight="1" x14ac:dyDescent="0.25">
      <c r="B21" s="6" t="s">
        <v>5</v>
      </c>
      <c r="C21" s="7">
        <f>C18-(C18*$L$2)</f>
        <v>0</v>
      </c>
      <c r="E21" s="6" t="s">
        <v>5</v>
      </c>
      <c r="F21" s="7">
        <f>F18-(F18*$L$2)</f>
        <v>0</v>
      </c>
      <c r="H21" s="6" t="s">
        <v>5</v>
      </c>
      <c r="I21" s="7">
        <f>I18-(I18*$L$2)</f>
        <v>0</v>
      </c>
      <c r="K21" s="6" t="s">
        <v>5</v>
      </c>
      <c r="L21" s="7">
        <f>L18-(L18*$L$2)</f>
        <v>0</v>
      </c>
      <c r="N21" s="6" t="s">
        <v>5</v>
      </c>
      <c r="O21" s="7">
        <f>O18-(O18*$L$2)</f>
        <v>0</v>
      </c>
    </row>
    <row r="22" spans="2:18" ht="14.25" customHeight="1" x14ac:dyDescent="0.25"/>
    <row r="23" spans="2:18" x14ac:dyDescent="0.25">
      <c r="B23" s="1" t="s">
        <v>2</v>
      </c>
      <c r="C23" s="2"/>
      <c r="E23" s="1" t="s">
        <v>2</v>
      </c>
      <c r="F23" s="2"/>
      <c r="H23" s="1" t="s">
        <v>2</v>
      </c>
      <c r="I23" s="2"/>
      <c r="K23" s="1" t="s">
        <v>2</v>
      </c>
      <c r="L23" s="2"/>
      <c r="N23" s="1" t="s">
        <v>2</v>
      </c>
      <c r="O23" s="2"/>
    </row>
    <row r="24" spans="2:18" ht="14.25" customHeight="1" x14ac:dyDescent="0.25">
      <c r="B24" s="1" t="s">
        <v>3</v>
      </c>
      <c r="C24" s="2"/>
      <c r="E24" s="1" t="s">
        <v>3</v>
      </c>
      <c r="F24" s="2"/>
      <c r="H24" s="1" t="s">
        <v>3</v>
      </c>
      <c r="I24" s="2"/>
      <c r="K24" s="1" t="s">
        <v>3</v>
      </c>
      <c r="L24" s="2"/>
      <c r="N24" s="1" t="s">
        <v>3</v>
      </c>
      <c r="O24" s="2"/>
    </row>
    <row r="25" spans="2:18" ht="14.25" customHeight="1" x14ac:dyDescent="0.25">
      <c r="B25" s="1" t="s">
        <v>13</v>
      </c>
      <c r="C25" s="2"/>
      <c r="E25" s="1" t="s">
        <v>13</v>
      </c>
      <c r="F25" s="2"/>
      <c r="H25" s="1" t="s">
        <v>13</v>
      </c>
      <c r="I25" s="2"/>
      <c r="K25" s="1" t="s">
        <v>13</v>
      </c>
      <c r="L25" s="2"/>
      <c r="N25" s="1" t="s">
        <v>13</v>
      </c>
      <c r="O25" s="2"/>
    </row>
    <row r="26" spans="2:18" ht="14.25" customHeight="1" x14ac:dyDescent="0.25">
      <c r="B26" s="1" t="s">
        <v>14</v>
      </c>
      <c r="C26" s="2">
        <f>C25*C29</f>
        <v>0</v>
      </c>
      <c r="E26" s="1" t="s">
        <v>14</v>
      </c>
      <c r="F26" s="2">
        <f>F25*F29</f>
        <v>0</v>
      </c>
      <c r="H26" s="1" t="s">
        <v>14</v>
      </c>
      <c r="I26" s="2">
        <f>I25*I29</f>
        <v>0</v>
      </c>
      <c r="K26" s="1" t="s">
        <v>14</v>
      </c>
      <c r="L26" s="2">
        <f>L25*L29</f>
        <v>0</v>
      </c>
      <c r="N26" s="1" t="s">
        <v>14</v>
      </c>
      <c r="O26" s="2">
        <f>O25*O29</f>
        <v>0</v>
      </c>
    </row>
    <row r="27" spans="2:18" ht="14.25" customHeight="1" x14ac:dyDescent="0.25">
      <c r="B27" s="6" t="s">
        <v>0</v>
      </c>
      <c r="C27" s="7"/>
      <c r="E27" s="6" t="s">
        <v>0</v>
      </c>
      <c r="F27" s="7"/>
      <c r="H27" s="6" t="s">
        <v>0</v>
      </c>
      <c r="I27" s="7"/>
      <c r="K27" s="6" t="s">
        <v>0</v>
      </c>
      <c r="L27" s="7"/>
      <c r="N27" s="6" t="s">
        <v>0</v>
      </c>
      <c r="O27" s="7"/>
    </row>
    <row r="28" spans="2:18" ht="14.25" customHeight="1" x14ac:dyDescent="0.25">
      <c r="B28" s="6" t="s">
        <v>1</v>
      </c>
      <c r="C28" s="7"/>
      <c r="E28" s="6" t="s">
        <v>1</v>
      </c>
      <c r="F28" s="7"/>
      <c r="H28" s="6" t="s">
        <v>1</v>
      </c>
      <c r="I28" s="7"/>
      <c r="K28" s="6" t="s">
        <v>1</v>
      </c>
      <c r="L28" s="7"/>
      <c r="N28" s="6" t="s">
        <v>1</v>
      </c>
      <c r="O28" s="7"/>
    </row>
    <row r="29" spans="2:18" ht="14.25" customHeight="1" x14ac:dyDescent="0.25">
      <c r="B29" s="6" t="s">
        <v>4</v>
      </c>
      <c r="C29" s="8" t="str">
        <f>IFERROR(((C28/C27)-((C28/C27)*0.0045))-1,"0")</f>
        <v>0</v>
      </c>
      <c r="E29" s="6" t="s">
        <v>4</v>
      </c>
      <c r="F29" s="8" t="str">
        <f>IFERROR(((F28/F27)-((F28/F27)*0.0045))-1,"0")</f>
        <v>0</v>
      </c>
      <c r="H29" s="6" t="s">
        <v>4</v>
      </c>
      <c r="I29" s="8" t="str">
        <f>IFERROR(((I28/I27)-((I28/I27)*0.0045))-1,"0")</f>
        <v>0</v>
      </c>
      <c r="K29" s="6" t="s">
        <v>4</v>
      </c>
      <c r="L29" s="8" t="str">
        <f>IFERROR(((L28/L27)-((L28/L27)*0.0045))-1,"0")</f>
        <v>0</v>
      </c>
      <c r="N29" s="6" t="s">
        <v>4</v>
      </c>
      <c r="O29" s="8" t="str">
        <f>IFERROR(((O28/O27)-((O28/O27)*0.0045))-1,"0")</f>
        <v>0</v>
      </c>
    </row>
    <row r="30" spans="2:18" ht="14.25" customHeight="1" x14ac:dyDescent="0.25">
      <c r="B30" s="6" t="s">
        <v>5</v>
      </c>
      <c r="C30" s="7">
        <f>C27-(C27*$L$2)</f>
        <v>0</v>
      </c>
      <c r="E30" s="6" t="s">
        <v>5</v>
      </c>
      <c r="F30" s="7">
        <f>F27-(F27*$L$2)</f>
        <v>0</v>
      </c>
      <c r="H30" s="6" t="s">
        <v>5</v>
      </c>
      <c r="I30" s="7">
        <f>I27-(I27*$L$2)</f>
        <v>0</v>
      </c>
      <c r="K30" s="6" t="s">
        <v>5</v>
      </c>
      <c r="L30" s="7">
        <f>L27-(L27*$L$2)</f>
        <v>0</v>
      </c>
      <c r="N30" s="6" t="s">
        <v>5</v>
      </c>
      <c r="O30" s="7">
        <f>O27-(O27*$L$2)</f>
        <v>0</v>
      </c>
    </row>
    <row r="31" spans="2:18" ht="14.25" customHeight="1" x14ac:dyDescent="0.25"/>
    <row r="32" spans="2:18" ht="14.25" customHeight="1" x14ac:dyDescent="0.25">
      <c r="B32" s="1" t="s">
        <v>2</v>
      </c>
      <c r="C32" s="2"/>
      <c r="E32" s="1" t="s">
        <v>2</v>
      </c>
      <c r="F32" s="2"/>
      <c r="H32" s="1" t="s">
        <v>2</v>
      </c>
      <c r="I32" s="2"/>
      <c r="K32" s="1" t="s">
        <v>2</v>
      </c>
      <c r="L32" s="2"/>
      <c r="N32" s="1" t="s">
        <v>2</v>
      </c>
      <c r="O32" s="2"/>
    </row>
    <row r="33" spans="2:15" x14ac:dyDescent="0.25">
      <c r="B33" s="1" t="s">
        <v>3</v>
      </c>
      <c r="C33" s="2"/>
      <c r="E33" s="1" t="s">
        <v>3</v>
      </c>
      <c r="F33" s="2"/>
      <c r="H33" s="1" t="s">
        <v>3</v>
      </c>
      <c r="I33" s="2"/>
      <c r="K33" s="1" t="s">
        <v>3</v>
      </c>
      <c r="L33" s="2"/>
      <c r="N33" s="1" t="s">
        <v>3</v>
      </c>
      <c r="O33" s="2"/>
    </row>
    <row r="34" spans="2:15" ht="14.25" customHeight="1" x14ac:dyDescent="0.25">
      <c r="B34" s="1" t="s">
        <v>13</v>
      </c>
      <c r="C34" s="2"/>
      <c r="E34" s="1" t="s">
        <v>13</v>
      </c>
      <c r="F34" s="2"/>
      <c r="H34" s="1" t="s">
        <v>13</v>
      </c>
      <c r="I34" s="2"/>
      <c r="K34" s="1" t="s">
        <v>13</v>
      </c>
      <c r="L34" s="2"/>
      <c r="N34" s="1" t="s">
        <v>13</v>
      </c>
      <c r="O34" s="2"/>
    </row>
    <row r="35" spans="2:15" ht="14.25" customHeight="1" x14ac:dyDescent="0.25">
      <c r="B35" s="1" t="s">
        <v>14</v>
      </c>
      <c r="C35" s="2">
        <f>C34*C38</f>
        <v>0</v>
      </c>
      <c r="E35" s="1" t="s">
        <v>14</v>
      </c>
      <c r="F35" s="2">
        <f>F34*F38</f>
        <v>0</v>
      </c>
      <c r="H35" s="1" t="s">
        <v>14</v>
      </c>
      <c r="I35" s="2">
        <f>I34*I38</f>
        <v>0</v>
      </c>
      <c r="K35" s="1" t="s">
        <v>14</v>
      </c>
      <c r="L35" s="2">
        <f>L34*L38</f>
        <v>0</v>
      </c>
      <c r="N35" s="1" t="s">
        <v>14</v>
      </c>
      <c r="O35" s="2">
        <f>O34*O38</f>
        <v>0</v>
      </c>
    </row>
    <row r="36" spans="2:15" ht="14.25" customHeight="1" x14ac:dyDescent="0.25">
      <c r="B36" s="6" t="s">
        <v>0</v>
      </c>
      <c r="C36" s="7"/>
      <c r="E36" s="6" t="s">
        <v>0</v>
      </c>
      <c r="F36" s="7"/>
      <c r="H36" s="6" t="s">
        <v>0</v>
      </c>
      <c r="I36" s="7"/>
      <c r="K36" s="6" t="s">
        <v>0</v>
      </c>
      <c r="L36" s="7"/>
      <c r="N36" s="6" t="s">
        <v>0</v>
      </c>
      <c r="O36" s="7"/>
    </row>
    <row r="37" spans="2:15" ht="14.25" customHeight="1" x14ac:dyDescent="0.25">
      <c r="B37" s="6" t="s">
        <v>1</v>
      </c>
      <c r="C37" s="7"/>
      <c r="E37" s="6" t="s">
        <v>1</v>
      </c>
      <c r="F37" s="7"/>
      <c r="H37" s="6" t="s">
        <v>1</v>
      </c>
      <c r="I37" s="7"/>
      <c r="K37" s="6" t="s">
        <v>1</v>
      </c>
      <c r="L37" s="7"/>
      <c r="N37" s="6" t="s">
        <v>1</v>
      </c>
      <c r="O37" s="7"/>
    </row>
    <row r="38" spans="2:15" ht="14.25" customHeight="1" x14ac:dyDescent="0.25">
      <c r="B38" s="6" t="s">
        <v>4</v>
      </c>
      <c r="C38" s="8" t="str">
        <f>IFERROR(((C37/C36)-((C37/C36)*0.0045))-1,"0")</f>
        <v>0</v>
      </c>
      <c r="E38" s="6" t="s">
        <v>4</v>
      </c>
      <c r="F38" s="8" t="str">
        <f>IFERROR(((F37/F36)-((F37/F36)*0.0045))-1,"0")</f>
        <v>0</v>
      </c>
      <c r="H38" s="6" t="s">
        <v>4</v>
      </c>
      <c r="I38" s="8" t="str">
        <f>IFERROR(((I37/I36)-((I37/I36)*0.0045))-1,"0")</f>
        <v>0</v>
      </c>
      <c r="K38" s="6" t="s">
        <v>4</v>
      </c>
      <c r="L38" s="8" t="str">
        <f>IFERROR(((L37/L36)-((L37/L36)*0.0045))-1,"0")</f>
        <v>0</v>
      </c>
      <c r="N38" s="6" t="s">
        <v>4</v>
      </c>
      <c r="O38" s="8" t="str">
        <f>IFERROR(((O37/O36)-((O37/O36)*0.0045))-1,"0")</f>
        <v>0</v>
      </c>
    </row>
    <row r="39" spans="2:15" ht="14.25" customHeight="1" x14ac:dyDescent="0.25">
      <c r="B39" s="6" t="s">
        <v>5</v>
      </c>
      <c r="C39" s="7">
        <f>C36-(C36*$L$2)</f>
        <v>0</v>
      </c>
      <c r="E39" s="6" t="s">
        <v>5</v>
      </c>
      <c r="F39" s="7">
        <f>F36-(F36*$L$2)</f>
        <v>0</v>
      </c>
      <c r="H39" s="6" t="s">
        <v>5</v>
      </c>
      <c r="I39" s="7">
        <f>I36-(I36*$L$2)</f>
        <v>0</v>
      </c>
      <c r="K39" s="6" t="s">
        <v>5</v>
      </c>
      <c r="L39" s="7">
        <f>L36-(L36*$L$2)</f>
        <v>0</v>
      </c>
      <c r="N39" s="6" t="s">
        <v>5</v>
      </c>
      <c r="O39" s="7">
        <f>O36-(O36*$L$2)</f>
        <v>0</v>
      </c>
    </row>
    <row r="40" spans="2:15" ht="14.25" customHeight="1" x14ac:dyDescent="0.25"/>
    <row r="41" spans="2:15" ht="14.25" customHeight="1" x14ac:dyDescent="0.25"/>
    <row r="43" spans="2:15" x14ac:dyDescent="0.25">
      <c r="B43" t="s">
        <v>9</v>
      </c>
    </row>
    <row r="44" spans="2:15" x14ac:dyDescent="0.25">
      <c r="B44" t="s">
        <v>10</v>
      </c>
    </row>
    <row r="45" spans="2:15" x14ac:dyDescent="0.25">
      <c r="B45" t="s">
        <v>11</v>
      </c>
    </row>
  </sheetData>
  <mergeCells count="3">
    <mergeCell ref="K2:K3"/>
    <mergeCell ref="L2:L3"/>
    <mergeCell ref="D2:E2"/>
  </mergeCells>
  <conditionalFormatting sqref="C6">
    <cfRule type="cellIs" dxfId="3999" priority="191" operator="equal">
      <formula>"Cumplida"</formula>
    </cfRule>
    <cfRule type="cellIs" dxfId="3998" priority="192" operator="equal">
      <formula>"Abierta"</formula>
    </cfRule>
    <cfRule type="cellIs" dxfId="3997" priority="193" operator="equal">
      <formula>"No cumplida"</formula>
    </cfRule>
    <cfRule type="cellIs" dxfId="3996" priority="194" operator="equal">
      <formula>"Programado"</formula>
    </cfRule>
    <cfRule type="cellIs" dxfId="3995" priority="195" operator="equal">
      <formula>"Atascado"</formula>
    </cfRule>
    <cfRule type="cellIs" dxfId="3994" priority="196" operator="equal">
      <formula>"Cerrado"</formula>
    </cfRule>
    <cfRule type="cellIs" dxfId="3993" priority="197" operator="equal">
      <formula>"Abierto"</formula>
    </cfRule>
  </conditionalFormatting>
  <conditionalFormatting sqref="C11">
    <cfRule type="cellIs" dxfId="3992" priority="198" operator="equal">
      <formula>"-"</formula>
    </cfRule>
    <cfRule type="cellIs" dxfId="3991" priority="199" operator="lessThan">
      <formula>0.00000999</formula>
    </cfRule>
    <cfRule type="cellIs" dxfId="3990" priority="200" operator="greaterThan">
      <formula>0.00001</formula>
    </cfRule>
  </conditionalFormatting>
  <conditionalFormatting sqref="L20">
    <cfRule type="cellIs" dxfId="3989" priority="118" operator="equal">
      <formula>"-"</formula>
    </cfRule>
    <cfRule type="cellIs" dxfId="3988" priority="119" operator="lessThan">
      <formula>0.00000999</formula>
    </cfRule>
    <cfRule type="cellIs" dxfId="3987" priority="120" operator="greaterThan">
      <formula>0.00001</formula>
    </cfRule>
  </conditionalFormatting>
  <conditionalFormatting sqref="F11">
    <cfRule type="cellIs" dxfId="3986" priority="188" operator="equal">
      <formula>"-"</formula>
    </cfRule>
    <cfRule type="cellIs" dxfId="3985" priority="189" operator="lessThan">
      <formula>0.00000999</formula>
    </cfRule>
    <cfRule type="cellIs" dxfId="3984" priority="190" operator="greaterThan">
      <formula>0.00001</formula>
    </cfRule>
  </conditionalFormatting>
  <conditionalFormatting sqref="C33">
    <cfRule type="cellIs" dxfId="3983" priority="41" operator="equal">
      <formula>"Cumplida"</formula>
    </cfRule>
    <cfRule type="cellIs" dxfId="3982" priority="42" operator="equal">
      <formula>"Abierta"</formula>
    </cfRule>
    <cfRule type="cellIs" dxfId="3981" priority="43" operator="equal">
      <formula>"No cumplida"</formula>
    </cfRule>
    <cfRule type="cellIs" dxfId="3980" priority="44" operator="equal">
      <formula>"Programado"</formula>
    </cfRule>
    <cfRule type="cellIs" dxfId="3979" priority="45" operator="equal">
      <formula>"Atascado"</formula>
    </cfRule>
    <cfRule type="cellIs" dxfId="3978" priority="46" operator="equal">
      <formula>"Cerrado"</formula>
    </cfRule>
    <cfRule type="cellIs" dxfId="3977" priority="47" operator="equal">
      <formula>"Abierto"</formula>
    </cfRule>
  </conditionalFormatting>
  <conditionalFormatting sqref="F6">
    <cfRule type="cellIs" dxfId="3976" priority="181" operator="equal">
      <formula>"Cumplida"</formula>
    </cfRule>
    <cfRule type="cellIs" dxfId="3975" priority="182" operator="equal">
      <formula>"Abierta"</formula>
    </cfRule>
    <cfRule type="cellIs" dxfId="3974" priority="183" operator="equal">
      <formula>"No cumplida"</formula>
    </cfRule>
    <cfRule type="cellIs" dxfId="3973" priority="184" operator="equal">
      <formula>"Programado"</formula>
    </cfRule>
    <cfRule type="cellIs" dxfId="3972" priority="185" operator="equal">
      <formula>"Atascado"</formula>
    </cfRule>
    <cfRule type="cellIs" dxfId="3971" priority="186" operator="equal">
      <formula>"Cerrado"</formula>
    </cfRule>
    <cfRule type="cellIs" dxfId="3970" priority="187" operator="equal">
      <formula>"Abierto"</formula>
    </cfRule>
  </conditionalFormatting>
  <conditionalFormatting sqref="I6">
    <cfRule type="cellIs" dxfId="3969" priority="171" operator="equal">
      <formula>"Cumplida"</formula>
    </cfRule>
    <cfRule type="cellIs" dxfId="3968" priority="172" operator="equal">
      <formula>"Abierta"</formula>
    </cfRule>
    <cfRule type="cellIs" dxfId="3967" priority="173" operator="equal">
      <formula>"No cumplida"</formula>
    </cfRule>
    <cfRule type="cellIs" dxfId="3966" priority="174" operator="equal">
      <formula>"Programado"</formula>
    </cfRule>
    <cfRule type="cellIs" dxfId="3965" priority="175" operator="equal">
      <formula>"Atascado"</formula>
    </cfRule>
    <cfRule type="cellIs" dxfId="3964" priority="176" operator="equal">
      <formula>"Cerrado"</formula>
    </cfRule>
    <cfRule type="cellIs" dxfId="3963" priority="177" operator="equal">
      <formula>"Abierto"</formula>
    </cfRule>
  </conditionalFormatting>
  <conditionalFormatting sqref="I11">
    <cfRule type="cellIs" dxfId="3962" priority="178" operator="equal">
      <formula>"-"</formula>
    </cfRule>
    <cfRule type="cellIs" dxfId="3961" priority="179" operator="lessThan">
      <formula>0.00000999</formula>
    </cfRule>
    <cfRule type="cellIs" dxfId="3960" priority="180" operator="greaterThan">
      <formula>0.00001</formula>
    </cfRule>
  </conditionalFormatting>
  <conditionalFormatting sqref="L6">
    <cfRule type="cellIs" dxfId="3959" priority="161" operator="equal">
      <formula>"Cumplida"</formula>
    </cfRule>
    <cfRule type="cellIs" dxfId="3958" priority="162" operator="equal">
      <formula>"Abierta"</formula>
    </cfRule>
    <cfRule type="cellIs" dxfId="3957" priority="163" operator="equal">
      <formula>"No cumplida"</formula>
    </cfRule>
    <cfRule type="cellIs" dxfId="3956" priority="164" operator="equal">
      <formula>"Programado"</formula>
    </cfRule>
    <cfRule type="cellIs" dxfId="3955" priority="165" operator="equal">
      <formula>"Atascado"</formula>
    </cfRule>
    <cfRule type="cellIs" dxfId="3954" priority="166" operator="equal">
      <formula>"Cerrado"</formula>
    </cfRule>
    <cfRule type="cellIs" dxfId="3953" priority="167" operator="equal">
      <formula>"Abierto"</formula>
    </cfRule>
  </conditionalFormatting>
  <conditionalFormatting sqref="L11">
    <cfRule type="cellIs" dxfId="3952" priority="168" operator="equal">
      <formula>"-"</formula>
    </cfRule>
    <cfRule type="cellIs" dxfId="3951" priority="169" operator="lessThan">
      <formula>0.00000999</formula>
    </cfRule>
    <cfRule type="cellIs" dxfId="3950" priority="170" operator="greaterThan">
      <formula>0.00001</formula>
    </cfRule>
  </conditionalFormatting>
  <conditionalFormatting sqref="O6">
    <cfRule type="cellIs" dxfId="3949" priority="151" operator="equal">
      <formula>"Cumplida"</formula>
    </cfRule>
    <cfRule type="cellIs" dxfId="3948" priority="152" operator="equal">
      <formula>"Abierta"</formula>
    </cfRule>
    <cfRule type="cellIs" dxfId="3947" priority="153" operator="equal">
      <formula>"No cumplida"</formula>
    </cfRule>
    <cfRule type="cellIs" dxfId="3946" priority="154" operator="equal">
      <formula>"Programado"</formula>
    </cfRule>
    <cfRule type="cellIs" dxfId="3945" priority="155" operator="equal">
      <formula>"Atascado"</formula>
    </cfRule>
    <cfRule type="cellIs" dxfId="3944" priority="156" operator="equal">
      <formula>"Cerrado"</formula>
    </cfRule>
    <cfRule type="cellIs" dxfId="3943" priority="157" operator="equal">
      <formula>"Abierto"</formula>
    </cfRule>
  </conditionalFormatting>
  <conditionalFormatting sqref="O11">
    <cfRule type="cellIs" dxfId="3942" priority="158" operator="equal">
      <formula>"-"</formula>
    </cfRule>
    <cfRule type="cellIs" dxfId="3941" priority="159" operator="lessThan">
      <formula>0.00000999</formula>
    </cfRule>
    <cfRule type="cellIs" dxfId="3940" priority="160" operator="greaterThan">
      <formula>0.00001</formula>
    </cfRule>
  </conditionalFormatting>
  <conditionalFormatting sqref="C15">
    <cfRule type="cellIs" dxfId="3939" priority="141" operator="equal">
      <formula>"Cumplida"</formula>
    </cfRule>
    <cfRule type="cellIs" dxfId="3938" priority="142" operator="equal">
      <formula>"Abierta"</formula>
    </cfRule>
    <cfRule type="cellIs" dxfId="3937" priority="143" operator="equal">
      <formula>"No cumplida"</formula>
    </cfRule>
    <cfRule type="cellIs" dxfId="3936" priority="144" operator="equal">
      <formula>"Programado"</formula>
    </cfRule>
    <cfRule type="cellIs" dxfId="3935" priority="145" operator="equal">
      <formula>"Atascado"</formula>
    </cfRule>
    <cfRule type="cellIs" dxfId="3934" priority="146" operator="equal">
      <formula>"Cerrado"</formula>
    </cfRule>
    <cfRule type="cellIs" dxfId="3933" priority="147" operator="equal">
      <formula>"Abierto"</formula>
    </cfRule>
  </conditionalFormatting>
  <conditionalFormatting sqref="C20">
    <cfRule type="cellIs" dxfId="3932" priority="148" operator="equal">
      <formula>"-"</formula>
    </cfRule>
    <cfRule type="cellIs" dxfId="3931" priority="149" operator="lessThan">
      <formula>0.00000999</formula>
    </cfRule>
    <cfRule type="cellIs" dxfId="3930" priority="150" operator="greaterThan">
      <formula>0.00001</formula>
    </cfRule>
  </conditionalFormatting>
  <conditionalFormatting sqref="F15">
    <cfRule type="cellIs" dxfId="3929" priority="131" operator="equal">
      <formula>"Cumplida"</formula>
    </cfRule>
    <cfRule type="cellIs" dxfId="3928" priority="132" operator="equal">
      <formula>"Abierta"</formula>
    </cfRule>
    <cfRule type="cellIs" dxfId="3927" priority="133" operator="equal">
      <formula>"No cumplida"</formula>
    </cfRule>
    <cfRule type="cellIs" dxfId="3926" priority="134" operator="equal">
      <formula>"Programado"</formula>
    </cfRule>
    <cfRule type="cellIs" dxfId="3925" priority="135" operator="equal">
      <formula>"Atascado"</formula>
    </cfRule>
    <cfRule type="cellIs" dxfId="3924" priority="136" operator="equal">
      <formula>"Cerrado"</formula>
    </cfRule>
    <cfRule type="cellIs" dxfId="3923" priority="137" operator="equal">
      <formula>"Abierto"</formula>
    </cfRule>
  </conditionalFormatting>
  <conditionalFormatting sqref="F20">
    <cfRule type="cellIs" dxfId="3922" priority="138" operator="equal">
      <formula>"-"</formula>
    </cfRule>
    <cfRule type="cellIs" dxfId="3921" priority="139" operator="lessThan">
      <formula>0.00000999</formula>
    </cfRule>
    <cfRule type="cellIs" dxfId="3920" priority="140" operator="greaterThan">
      <formula>0.00001</formula>
    </cfRule>
  </conditionalFormatting>
  <conditionalFormatting sqref="I15">
    <cfRule type="cellIs" dxfId="3919" priority="121" operator="equal">
      <formula>"Cumplida"</formula>
    </cfRule>
    <cfRule type="cellIs" dxfId="3918" priority="122" operator="equal">
      <formula>"Abierta"</formula>
    </cfRule>
    <cfRule type="cellIs" dxfId="3917" priority="123" operator="equal">
      <formula>"No cumplida"</formula>
    </cfRule>
    <cfRule type="cellIs" dxfId="3916" priority="124" operator="equal">
      <formula>"Programado"</formula>
    </cfRule>
    <cfRule type="cellIs" dxfId="3915" priority="125" operator="equal">
      <formula>"Atascado"</formula>
    </cfRule>
    <cfRule type="cellIs" dxfId="3914" priority="126" operator="equal">
      <formula>"Cerrado"</formula>
    </cfRule>
    <cfRule type="cellIs" dxfId="3913" priority="127" operator="equal">
      <formula>"Abierto"</formula>
    </cfRule>
  </conditionalFormatting>
  <conditionalFormatting sqref="I20">
    <cfRule type="cellIs" dxfId="3912" priority="128" operator="equal">
      <formula>"-"</formula>
    </cfRule>
    <cfRule type="cellIs" dxfId="3911" priority="129" operator="lessThan">
      <formula>0.00000999</formula>
    </cfRule>
    <cfRule type="cellIs" dxfId="3910" priority="130" operator="greaterThan">
      <formula>0.00001</formula>
    </cfRule>
  </conditionalFormatting>
  <conditionalFormatting sqref="L15">
    <cfRule type="cellIs" dxfId="3909" priority="111" operator="equal">
      <formula>"Cumplida"</formula>
    </cfRule>
    <cfRule type="cellIs" dxfId="3908" priority="112" operator="equal">
      <formula>"Abierta"</formula>
    </cfRule>
    <cfRule type="cellIs" dxfId="3907" priority="113" operator="equal">
      <formula>"No cumplida"</formula>
    </cfRule>
    <cfRule type="cellIs" dxfId="3906" priority="114" operator="equal">
      <formula>"Programado"</formula>
    </cfRule>
    <cfRule type="cellIs" dxfId="3905" priority="115" operator="equal">
      <formula>"Atascado"</formula>
    </cfRule>
    <cfRule type="cellIs" dxfId="3904" priority="116" operator="equal">
      <formula>"Cerrado"</formula>
    </cfRule>
    <cfRule type="cellIs" dxfId="3903" priority="117" operator="equal">
      <formula>"Abierto"</formula>
    </cfRule>
  </conditionalFormatting>
  <conditionalFormatting sqref="O15">
    <cfRule type="cellIs" dxfId="3902" priority="101" operator="equal">
      <formula>"Cumplida"</formula>
    </cfRule>
    <cfRule type="cellIs" dxfId="3901" priority="102" operator="equal">
      <formula>"Abierta"</formula>
    </cfRule>
    <cfRule type="cellIs" dxfId="3900" priority="103" operator="equal">
      <formula>"No cumplida"</formula>
    </cfRule>
    <cfRule type="cellIs" dxfId="3899" priority="104" operator="equal">
      <formula>"Programado"</formula>
    </cfRule>
    <cfRule type="cellIs" dxfId="3898" priority="105" operator="equal">
      <formula>"Atascado"</formula>
    </cfRule>
    <cfRule type="cellIs" dxfId="3897" priority="106" operator="equal">
      <formula>"Cerrado"</formula>
    </cfRule>
    <cfRule type="cellIs" dxfId="3896" priority="107" operator="equal">
      <formula>"Abierto"</formula>
    </cfRule>
  </conditionalFormatting>
  <conditionalFormatting sqref="O20">
    <cfRule type="cellIs" dxfId="3895" priority="108" operator="equal">
      <formula>"-"</formula>
    </cfRule>
    <cfRule type="cellIs" dxfId="3894" priority="109" operator="lessThan">
      <formula>0.00000999</formula>
    </cfRule>
    <cfRule type="cellIs" dxfId="3893" priority="110" operator="greaterThan">
      <formula>0.00001</formula>
    </cfRule>
  </conditionalFormatting>
  <conditionalFormatting sqref="C24">
    <cfRule type="cellIs" dxfId="3892" priority="91" operator="equal">
      <formula>"Cumplida"</formula>
    </cfRule>
    <cfRule type="cellIs" dxfId="3891" priority="92" operator="equal">
      <formula>"Abierta"</formula>
    </cfRule>
    <cfRule type="cellIs" dxfId="3890" priority="93" operator="equal">
      <formula>"No cumplida"</formula>
    </cfRule>
    <cfRule type="cellIs" dxfId="3889" priority="94" operator="equal">
      <formula>"Programado"</formula>
    </cfRule>
    <cfRule type="cellIs" dxfId="3888" priority="95" operator="equal">
      <formula>"Atascado"</formula>
    </cfRule>
    <cfRule type="cellIs" dxfId="3887" priority="96" operator="equal">
      <formula>"Cerrado"</formula>
    </cfRule>
    <cfRule type="cellIs" dxfId="3886" priority="97" operator="equal">
      <formula>"Abierto"</formula>
    </cfRule>
  </conditionalFormatting>
  <conditionalFormatting sqref="C29">
    <cfRule type="cellIs" dxfId="3885" priority="98" operator="equal">
      <formula>"-"</formula>
    </cfRule>
    <cfRule type="cellIs" dxfId="3884" priority="99" operator="lessThan">
      <formula>0.00000999</formula>
    </cfRule>
    <cfRule type="cellIs" dxfId="3883" priority="100" operator="greaterThan">
      <formula>0.00001</formula>
    </cfRule>
  </conditionalFormatting>
  <conditionalFormatting sqref="F24">
    <cfRule type="cellIs" dxfId="3882" priority="81" operator="equal">
      <formula>"Cumplida"</formula>
    </cfRule>
    <cfRule type="cellIs" dxfId="3881" priority="82" operator="equal">
      <formula>"Abierta"</formula>
    </cfRule>
    <cfRule type="cellIs" dxfId="3880" priority="83" operator="equal">
      <formula>"No cumplida"</formula>
    </cfRule>
    <cfRule type="cellIs" dxfId="3879" priority="84" operator="equal">
      <formula>"Programado"</formula>
    </cfRule>
    <cfRule type="cellIs" dxfId="3878" priority="85" operator="equal">
      <formula>"Atascado"</formula>
    </cfRule>
    <cfRule type="cellIs" dxfId="3877" priority="86" operator="equal">
      <formula>"Cerrado"</formula>
    </cfRule>
    <cfRule type="cellIs" dxfId="3876" priority="87" operator="equal">
      <formula>"Abierto"</formula>
    </cfRule>
  </conditionalFormatting>
  <conditionalFormatting sqref="F29">
    <cfRule type="cellIs" dxfId="3875" priority="88" operator="equal">
      <formula>"-"</formula>
    </cfRule>
    <cfRule type="cellIs" dxfId="3874" priority="89" operator="lessThan">
      <formula>0.00000999</formula>
    </cfRule>
    <cfRule type="cellIs" dxfId="3873" priority="90" operator="greaterThan">
      <formula>0.00001</formula>
    </cfRule>
  </conditionalFormatting>
  <conditionalFormatting sqref="I24">
    <cfRule type="cellIs" dxfId="3872" priority="71" operator="equal">
      <formula>"Cumplida"</formula>
    </cfRule>
    <cfRule type="cellIs" dxfId="3871" priority="72" operator="equal">
      <formula>"Abierta"</formula>
    </cfRule>
    <cfRule type="cellIs" dxfId="3870" priority="73" operator="equal">
      <formula>"No cumplida"</formula>
    </cfRule>
    <cfRule type="cellIs" dxfId="3869" priority="74" operator="equal">
      <formula>"Programado"</formula>
    </cfRule>
    <cfRule type="cellIs" dxfId="3868" priority="75" operator="equal">
      <formula>"Atascado"</formula>
    </cfRule>
    <cfRule type="cellIs" dxfId="3867" priority="76" operator="equal">
      <formula>"Cerrado"</formula>
    </cfRule>
    <cfRule type="cellIs" dxfId="3866" priority="77" operator="equal">
      <formula>"Abierto"</formula>
    </cfRule>
  </conditionalFormatting>
  <conditionalFormatting sqref="I29">
    <cfRule type="cellIs" dxfId="3865" priority="78" operator="equal">
      <formula>"-"</formula>
    </cfRule>
    <cfRule type="cellIs" dxfId="3864" priority="79" operator="lessThan">
      <formula>0.00000999</formula>
    </cfRule>
    <cfRule type="cellIs" dxfId="3863" priority="80" operator="greaterThan">
      <formula>0.00001</formula>
    </cfRule>
  </conditionalFormatting>
  <conditionalFormatting sqref="L24">
    <cfRule type="cellIs" dxfId="3862" priority="61" operator="equal">
      <formula>"Cumplida"</formula>
    </cfRule>
    <cfRule type="cellIs" dxfId="3861" priority="62" operator="equal">
      <formula>"Abierta"</formula>
    </cfRule>
    <cfRule type="cellIs" dxfId="3860" priority="63" operator="equal">
      <formula>"No cumplida"</formula>
    </cfRule>
    <cfRule type="cellIs" dxfId="3859" priority="64" operator="equal">
      <formula>"Programado"</formula>
    </cfRule>
    <cfRule type="cellIs" dxfId="3858" priority="65" operator="equal">
      <formula>"Atascado"</formula>
    </cfRule>
    <cfRule type="cellIs" dxfId="3857" priority="66" operator="equal">
      <formula>"Cerrado"</formula>
    </cfRule>
    <cfRule type="cellIs" dxfId="3856" priority="67" operator="equal">
      <formula>"Abierto"</formula>
    </cfRule>
  </conditionalFormatting>
  <conditionalFormatting sqref="L29">
    <cfRule type="cellIs" dxfId="3855" priority="68" operator="equal">
      <formula>"-"</formula>
    </cfRule>
    <cfRule type="cellIs" dxfId="3854" priority="69" operator="lessThan">
      <formula>0.00000999</formula>
    </cfRule>
    <cfRule type="cellIs" dxfId="3853" priority="70" operator="greaterThan">
      <formula>0.00001</formula>
    </cfRule>
  </conditionalFormatting>
  <conditionalFormatting sqref="O24">
    <cfRule type="cellIs" dxfId="3852" priority="51" operator="equal">
      <formula>"Cumplida"</formula>
    </cfRule>
    <cfRule type="cellIs" dxfId="3851" priority="52" operator="equal">
      <formula>"Abierta"</formula>
    </cfRule>
    <cfRule type="cellIs" dxfId="3850" priority="53" operator="equal">
      <formula>"No cumplida"</formula>
    </cfRule>
    <cfRule type="cellIs" dxfId="3849" priority="54" operator="equal">
      <formula>"Programado"</formula>
    </cfRule>
    <cfRule type="cellIs" dxfId="3848" priority="55" operator="equal">
      <formula>"Atascado"</formula>
    </cfRule>
    <cfRule type="cellIs" dxfId="3847" priority="56" operator="equal">
      <formula>"Cerrado"</formula>
    </cfRule>
    <cfRule type="cellIs" dxfId="3846" priority="57" operator="equal">
      <formula>"Abierto"</formula>
    </cfRule>
  </conditionalFormatting>
  <conditionalFormatting sqref="O29">
    <cfRule type="cellIs" dxfId="3845" priority="58" operator="equal">
      <formula>"-"</formula>
    </cfRule>
    <cfRule type="cellIs" dxfId="3844" priority="59" operator="lessThan">
      <formula>0.00000999</formula>
    </cfRule>
    <cfRule type="cellIs" dxfId="3843" priority="60" operator="greaterThan">
      <formula>0.00001</formula>
    </cfRule>
  </conditionalFormatting>
  <conditionalFormatting sqref="C38">
    <cfRule type="cellIs" dxfId="3842" priority="48" operator="equal">
      <formula>"-"</formula>
    </cfRule>
    <cfRule type="cellIs" dxfId="3841" priority="49" operator="lessThan">
      <formula>0.00000999</formula>
    </cfRule>
    <cfRule type="cellIs" dxfId="3840" priority="50" operator="greaterThan">
      <formula>0.00001</formula>
    </cfRule>
  </conditionalFormatting>
  <conditionalFormatting sqref="F33">
    <cfRule type="cellIs" dxfId="3839" priority="31" operator="equal">
      <formula>"Cumplida"</formula>
    </cfRule>
    <cfRule type="cellIs" dxfId="3838" priority="32" operator="equal">
      <formula>"Abierta"</formula>
    </cfRule>
    <cfRule type="cellIs" dxfId="3837" priority="33" operator="equal">
      <formula>"No cumplida"</formula>
    </cfRule>
    <cfRule type="cellIs" dxfId="3836" priority="34" operator="equal">
      <formula>"Programado"</formula>
    </cfRule>
    <cfRule type="cellIs" dxfId="3835" priority="35" operator="equal">
      <formula>"Atascado"</formula>
    </cfRule>
    <cfRule type="cellIs" dxfId="3834" priority="36" operator="equal">
      <formula>"Cerrado"</formula>
    </cfRule>
    <cfRule type="cellIs" dxfId="3833" priority="37" operator="equal">
      <formula>"Abierto"</formula>
    </cfRule>
  </conditionalFormatting>
  <conditionalFormatting sqref="F38">
    <cfRule type="cellIs" dxfId="3832" priority="38" operator="equal">
      <formula>"-"</formula>
    </cfRule>
    <cfRule type="cellIs" dxfId="3831" priority="39" operator="lessThan">
      <formula>0.00000999</formula>
    </cfRule>
    <cfRule type="cellIs" dxfId="3830" priority="40" operator="greaterThan">
      <formula>0.00001</formula>
    </cfRule>
  </conditionalFormatting>
  <conditionalFormatting sqref="I33">
    <cfRule type="cellIs" dxfId="3829" priority="21" operator="equal">
      <formula>"Cumplida"</formula>
    </cfRule>
    <cfRule type="cellIs" dxfId="3828" priority="22" operator="equal">
      <formula>"Abierta"</formula>
    </cfRule>
    <cfRule type="cellIs" dxfId="3827" priority="23" operator="equal">
      <formula>"No cumplida"</formula>
    </cfRule>
    <cfRule type="cellIs" dxfId="3826" priority="24" operator="equal">
      <formula>"Programado"</formula>
    </cfRule>
    <cfRule type="cellIs" dxfId="3825" priority="25" operator="equal">
      <formula>"Atascado"</formula>
    </cfRule>
    <cfRule type="cellIs" dxfId="3824" priority="26" operator="equal">
      <formula>"Cerrado"</formula>
    </cfRule>
    <cfRule type="cellIs" dxfId="3823" priority="27" operator="equal">
      <formula>"Abierto"</formula>
    </cfRule>
  </conditionalFormatting>
  <conditionalFormatting sqref="I38">
    <cfRule type="cellIs" dxfId="3822" priority="28" operator="equal">
      <formula>"-"</formula>
    </cfRule>
    <cfRule type="cellIs" dxfId="3821" priority="29" operator="lessThan">
      <formula>0.00000999</formula>
    </cfRule>
    <cfRule type="cellIs" dxfId="3820" priority="30" operator="greaterThan">
      <formula>0.00001</formula>
    </cfRule>
  </conditionalFormatting>
  <conditionalFormatting sqref="L33">
    <cfRule type="cellIs" dxfId="3819" priority="11" operator="equal">
      <formula>"Cumplida"</formula>
    </cfRule>
    <cfRule type="cellIs" dxfId="3818" priority="12" operator="equal">
      <formula>"Abierta"</formula>
    </cfRule>
    <cfRule type="cellIs" dxfId="3817" priority="13" operator="equal">
      <formula>"No cumplida"</formula>
    </cfRule>
    <cfRule type="cellIs" dxfId="3816" priority="14" operator="equal">
      <formula>"Programado"</formula>
    </cfRule>
    <cfRule type="cellIs" dxfId="3815" priority="15" operator="equal">
      <formula>"Atascado"</formula>
    </cfRule>
    <cfRule type="cellIs" dxfId="3814" priority="16" operator="equal">
      <formula>"Cerrado"</formula>
    </cfRule>
    <cfRule type="cellIs" dxfId="3813" priority="17" operator="equal">
      <formula>"Abierto"</formula>
    </cfRule>
  </conditionalFormatting>
  <conditionalFormatting sqref="L38">
    <cfRule type="cellIs" dxfId="3812" priority="18" operator="equal">
      <formula>"-"</formula>
    </cfRule>
    <cfRule type="cellIs" dxfId="3811" priority="19" operator="lessThan">
      <formula>0.00000999</formula>
    </cfRule>
    <cfRule type="cellIs" dxfId="3810" priority="20" operator="greaterThan">
      <formula>0.00001</formula>
    </cfRule>
  </conditionalFormatting>
  <conditionalFormatting sqref="O33">
    <cfRule type="cellIs" dxfId="3809" priority="1" operator="equal">
      <formula>"Cumplida"</formula>
    </cfRule>
    <cfRule type="cellIs" dxfId="3808" priority="2" operator="equal">
      <formula>"Abierta"</formula>
    </cfRule>
    <cfRule type="cellIs" dxfId="3807" priority="3" operator="equal">
      <formula>"No cumplida"</formula>
    </cfRule>
    <cfRule type="cellIs" dxfId="3806" priority="4" operator="equal">
      <formula>"Programado"</formula>
    </cfRule>
    <cfRule type="cellIs" dxfId="3805" priority="5" operator="equal">
      <formula>"Atascado"</formula>
    </cfRule>
    <cfRule type="cellIs" dxfId="3804" priority="6" operator="equal">
      <formula>"Cerrado"</formula>
    </cfRule>
    <cfRule type="cellIs" dxfId="3803" priority="7" operator="equal">
      <formula>"Abierto"</formula>
    </cfRule>
  </conditionalFormatting>
  <conditionalFormatting sqref="O38">
    <cfRule type="cellIs" dxfId="3802" priority="8" operator="equal">
      <formula>"-"</formula>
    </cfRule>
    <cfRule type="cellIs" dxfId="3801" priority="9" operator="lessThan">
      <formula>0.00000999</formula>
    </cfRule>
    <cfRule type="cellIs" dxfId="3800" priority="10" operator="greaterThan">
      <formula>0.00001</formula>
    </cfRule>
  </conditionalFormatting>
  <dataValidations count="1">
    <dataValidation type="list" allowBlank="1" showInputMessage="1" showErrorMessage="1" sqref="C15 I33 L33 F33 O33 C33 I6 L6 F6 O6 I24 I15 C6 L24 F24 L15 O24 F15 O15 C24">
      <formula1>$B$42:$B$45</formula1>
    </dataValidation>
  </dataValidations>
  <pageMargins left="0.7" right="0.7" top="0.75" bottom="0.75" header="0.3" footer="0.3"/>
  <drawing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R45"/>
  <sheetViews>
    <sheetView showGridLines="0" showRowColHeaders="0" workbookViewId="0">
      <selection activeCell="Q13" sqref="Q13:R13"/>
    </sheetView>
  </sheetViews>
  <sheetFormatPr baseColWidth="10" defaultRowHeight="15" x14ac:dyDescent="0.25"/>
  <cols>
    <col min="1" max="1" width="2" customWidth="1"/>
    <col min="4" max="4" width="2.5703125" customWidth="1"/>
    <col min="7" max="7" width="2.5703125" customWidth="1"/>
    <col min="10" max="10" width="2.5703125" customWidth="1"/>
    <col min="13" max="13" width="2.5703125" customWidth="1"/>
    <col min="16" max="16" width="2.5703125" customWidth="1"/>
    <col min="17" max="17" width="15.28515625" bestFit="1" customWidth="1"/>
    <col min="18" max="18" width="10.140625" bestFit="1" customWidth="1"/>
  </cols>
  <sheetData>
    <row r="1" spans="2:18" ht="15.75" thickBot="1" x14ac:dyDescent="0.3"/>
    <row r="2" spans="2:18" ht="15.75" thickBot="1" x14ac:dyDescent="0.3">
      <c r="D2" s="46" t="s">
        <v>16</v>
      </c>
      <c r="E2" s="47"/>
      <c r="F2" s="19"/>
      <c r="G2" s="18"/>
      <c r="K2" s="42" t="s">
        <v>51</v>
      </c>
      <c r="L2" s="44">
        <v>2.8500000000000001E-2</v>
      </c>
    </row>
    <row r="3" spans="2:18" x14ac:dyDescent="0.25">
      <c r="C3" s="18"/>
      <c r="D3" s="18"/>
      <c r="E3" s="18"/>
      <c r="F3" s="18"/>
      <c r="G3" s="18"/>
      <c r="K3" s="43"/>
      <c r="L3" s="45"/>
    </row>
    <row r="5" spans="2:18" ht="14.25" customHeight="1" x14ac:dyDescent="0.25">
      <c r="B5" s="1" t="s">
        <v>2</v>
      </c>
      <c r="C5" s="2"/>
      <c r="E5" s="1" t="s">
        <v>2</v>
      </c>
      <c r="F5" s="2"/>
      <c r="H5" s="1" t="s">
        <v>2</v>
      </c>
      <c r="I5" s="2"/>
      <c r="K5" s="1" t="s">
        <v>2</v>
      </c>
      <c r="L5" s="2"/>
      <c r="N5" s="1" t="s">
        <v>2</v>
      </c>
      <c r="O5" s="2"/>
      <c r="Q5" s="3" t="s">
        <v>6</v>
      </c>
      <c r="R5" s="4">
        <f>SUM(R6:R8)</f>
        <v>0</v>
      </c>
    </row>
    <row r="6" spans="2:18" ht="14.25" customHeight="1" x14ac:dyDescent="0.25">
      <c r="B6" s="1" t="s">
        <v>3</v>
      </c>
      <c r="C6" s="2"/>
      <c r="E6" s="1" t="s">
        <v>3</v>
      </c>
      <c r="F6" s="2"/>
      <c r="H6" s="1" t="s">
        <v>3</v>
      </c>
      <c r="I6" s="2"/>
      <c r="K6" s="1" t="s">
        <v>3</v>
      </c>
      <c r="L6" s="2"/>
      <c r="N6" s="1" t="s">
        <v>3</v>
      </c>
      <c r="O6" s="2"/>
      <c r="Q6" s="1" t="s">
        <v>12</v>
      </c>
      <c r="R6" s="4">
        <f>COUNTIF($B$5:$O$39,"abierta")</f>
        <v>0</v>
      </c>
    </row>
    <row r="7" spans="2:18" ht="14.25" customHeight="1" x14ac:dyDescent="0.25">
      <c r="B7" s="1" t="s">
        <v>13</v>
      </c>
      <c r="C7" s="2"/>
      <c r="E7" s="1" t="s">
        <v>13</v>
      </c>
      <c r="F7" s="2"/>
      <c r="H7" s="1" t="s">
        <v>13</v>
      </c>
      <c r="I7" s="2"/>
      <c r="K7" s="1" t="s">
        <v>13</v>
      </c>
      <c r="L7" s="2"/>
      <c r="N7" s="1" t="s">
        <v>13</v>
      </c>
      <c r="O7" s="2"/>
      <c r="Q7" s="3" t="s">
        <v>7</v>
      </c>
      <c r="R7" s="4">
        <f>COUNTIF($B$5:$O$39,"cumplida")</f>
        <v>0</v>
      </c>
    </row>
    <row r="8" spans="2:18" ht="14.25" customHeight="1" x14ac:dyDescent="0.25">
      <c r="B8" s="1" t="s">
        <v>14</v>
      </c>
      <c r="C8" s="2">
        <f>C7*C11</f>
        <v>0</v>
      </c>
      <c r="E8" s="1" t="s">
        <v>14</v>
      </c>
      <c r="F8" s="2">
        <f>F7*F11</f>
        <v>0</v>
      </c>
      <c r="H8" s="1" t="s">
        <v>14</v>
      </c>
      <c r="I8" s="2">
        <f>I7*I11</f>
        <v>0</v>
      </c>
      <c r="K8" s="1" t="s">
        <v>14</v>
      </c>
      <c r="L8" s="2">
        <f>L7*L11</f>
        <v>0</v>
      </c>
      <c r="N8" s="1" t="s">
        <v>14</v>
      </c>
      <c r="O8" s="2">
        <f>O7*O11</f>
        <v>0</v>
      </c>
      <c r="Q8" s="3" t="s">
        <v>8</v>
      </c>
      <c r="R8" s="4">
        <f>COUNTIF($B$5:$O$39,"No cumplida")</f>
        <v>0</v>
      </c>
    </row>
    <row r="9" spans="2:18" ht="14.25" customHeight="1" x14ac:dyDescent="0.25">
      <c r="B9" s="6" t="s">
        <v>0</v>
      </c>
      <c r="C9" s="7"/>
      <c r="E9" s="6" t="s">
        <v>0</v>
      </c>
      <c r="F9" s="7"/>
      <c r="H9" s="6" t="s">
        <v>0</v>
      </c>
      <c r="I9" s="7"/>
      <c r="K9" s="6" t="s">
        <v>0</v>
      </c>
      <c r="L9" s="7"/>
      <c r="N9" s="6" t="s">
        <v>0</v>
      </c>
      <c r="O9" s="7"/>
      <c r="Q9" s="3" t="s">
        <v>49</v>
      </c>
      <c r="R9" s="4">
        <f>SUM(C7,F7,I7,L7,O7,C16,F16,I16,L16,O16,C25,F25,I25,L25,O25,C34,F34,I34,L34,O34)</f>
        <v>0</v>
      </c>
    </row>
    <row r="10" spans="2:18" ht="14.25" customHeight="1" x14ac:dyDescent="0.25">
      <c r="B10" s="6" t="s">
        <v>1</v>
      </c>
      <c r="C10" s="7"/>
      <c r="E10" s="6" t="s">
        <v>1</v>
      </c>
      <c r="F10" s="7"/>
      <c r="H10" s="6" t="s">
        <v>1</v>
      </c>
      <c r="I10" s="7"/>
      <c r="K10" s="6" t="s">
        <v>1</v>
      </c>
      <c r="L10" s="7"/>
      <c r="N10" s="6" t="s">
        <v>1</v>
      </c>
      <c r="O10" s="7"/>
      <c r="Q10" s="3" t="s">
        <v>53</v>
      </c>
      <c r="R10" s="4">
        <f>SUM(C8,F8,I8,L8,O8,O17,L17,I17,F17,C17,C26,F26,I26,L26,O26,O35,L35,I35,F35,C35)</f>
        <v>0</v>
      </c>
    </row>
    <row r="11" spans="2:18" ht="14.25" customHeight="1" x14ac:dyDescent="0.25">
      <c r="B11" s="6" t="s">
        <v>4</v>
      </c>
      <c r="C11" s="8" t="str">
        <f>IFERROR(((C10/C9)-((C10/C9)*0.0045))-1,"0")</f>
        <v>0</v>
      </c>
      <c r="E11" s="6" t="s">
        <v>4</v>
      </c>
      <c r="F11" s="8" t="str">
        <f>IFERROR(((F10/F9)-((F10/F9)*0.0045))-1,"0")</f>
        <v>0</v>
      </c>
      <c r="H11" s="6" t="s">
        <v>4</v>
      </c>
      <c r="I11" s="8" t="str">
        <f>IFERROR(((I10/I9)-((I10/I9)*0.0045))-1,"0")</f>
        <v>0</v>
      </c>
      <c r="K11" s="6" t="s">
        <v>4</v>
      </c>
      <c r="L11" s="8" t="str">
        <f>IFERROR(((L10/L9)-((L10/L9)*0.0045))-1,"0")</f>
        <v>0</v>
      </c>
      <c r="N11" s="6" t="s">
        <v>4</v>
      </c>
      <c r="O11" s="8" t="str">
        <f>IFERROR(((O10/O9)-((O10/O9)*0.0045))-1,"0")</f>
        <v>0</v>
      </c>
      <c r="Q11" s="3" t="s">
        <v>15</v>
      </c>
      <c r="R11" s="4">
        <f>R10*R15</f>
        <v>0</v>
      </c>
    </row>
    <row r="12" spans="2:18" ht="14.25" customHeight="1" x14ac:dyDescent="0.25">
      <c r="B12" s="6" t="s">
        <v>5</v>
      </c>
      <c r="C12" s="7">
        <f>C9-(C9*$L$2)</f>
        <v>0</v>
      </c>
      <c r="E12" s="6" t="s">
        <v>5</v>
      </c>
      <c r="F12" s="7">
        <f>F9-(F9*$L$2)</f>
        <v>0</v>
      </c>
      <c r="H12" s="6" t="s">
        <v>5</v>
      </c>
      <c r="I12" s="7">
        <f>I9-(I9*$L$2)</f>
        <v>0</v>
      </c>
      <c r="K12" s="6" t="s">
        <v>5</v>
      </c>
      <c r="L12" s="7">
        <f>L9-(L9*$L$2)</f>
        <v>0</v>
      </c>
      <c r="N12" s="6" t="s">
        <v>5</v>
      </c>
      <c r="O12" s="7">
        <f>O9-(O9*$L$2)</f>
        <v>0</v>
      </c>
      <c r="Q12" s="3" t="s">
        <v>52</v>
      </c>
      <c r="R12" s="4">
        <f>R11*R16</f>
        <v>0</v>
      </c>
    </row>
    <row r="13" spans="2:18" x14ac:dyDescent="0.25">
      <c r="Q13" s="3" t="s">
        <v>62</v>
      </c>
      <c r="R13" s="12" t="str">
        <f>IFERROR((R10/R9),"-")</f>
        <v>-</v>
      </c>
    </row>
    <row r="14" spans="2:18" ht="14.25" customHeight="1" x14ac:dyDescent="0.25">
      <c r="B14" s="1" t="s">
        <v>2</v>
      </c>
      <c r="C14" s="2"/>
      <c r="E14" s="1" t="s">
        <v>2</v>
      </c>
      <c r="F14" s="2"/>
      <c r="H14" s="1" t="s">
        <v>2</v>
      </c>
      <c r="I14" s="2"/>
      <c r="K14" s="1" t="s">
        <v>2</v>
      </c>
      <c r="L14" s="2"/>
      <c r="N14" s="1" t="s">
        <v>2</v>
      </c>
      <c r="O14" s="2"/>
      <c r="R14" s="5"/>
    </row>
    <row r="15" spans="2:18" ht="14.25" customHeight="1" x14ac:dyDescent="0.25">
      <c r="B15" s="1" t="s">
        <v>3</v>
      </c>
      <c r="C15" s="2"/>
      <c r="E15" s="1" t="s">
        <v>3</v>
      </c>
      <c r="F15" s="2"/>
      <c r="H15" s="1" t="s">
        <v>3</v>
      </c>
      <c r="I15" s="2"/>
      <c r="K15" s="1" t="s">
        <v>3</v>
      </c>
      <c r="L15" s="2"/>
      <c r="N15" s="1" t="s">
        <v>3</v>
      </c>
      <c r="O15" s="2"/>
      <c r="Q15" s="3" t="s">
        <v>57</v>
      </c>
      <c r="R15" s="4">
        <v>2300</v>
      </c>
    </row>
    <row r="16" spans="2:18" ht="14.25" customHeight="1" x14ac:dyDescent="0.25">
      <c r="B16" s="1" t="s">
        <v>13</v>
      </c>
      <c r="C16" s="2"/>
      <c r="E16" s="1" t="s">
        <v>13</v>
      </c>
      <c r="F16" s="2"/>
      <c r="H16" s="1" t="s">
        <v>13</v>
      </c>
      <c r="I16" s="2"/>
      <c r="K16" s="1" t="s">
        <v>13</v>
      </c>
      <c r="L16" s="2"/>
      <c r="N16" s="1" t="s">
        <v>13</v>
      </c>
      <c r="O16" s="2"/>
      <c r="Q16" s="3" t="s">
        <v>58</v>
      </c>
      <c r="R16" s="4">
        <v>2900</v>
      </c>
    </row>
    <row r="17" spans="2:18" ht="14.25" customHeight="1" x14ac:dyDescent="0.25">
      <c r="B17" s="1" t="s">
        <v>14</v>
      </c>
      <c r="C17" s="2">
        <f>C16*C20</f>
        <v>0</v>
      </c>
      <c r="E17" s="1" t="s">
        <v>14</v>
      </c>
      <c r="F17" s="2">
        <f>F16*F20</f>
        <v>0</v>
      </c>
      <c r="H17" s="1" t="s">
        <v>14</v>
      </c>
      <c r="I17" s="2">
        <f>I16*I20</f>
        <v>0</v>
      </c>
      <c r="K17" s="1" t="s">
        <v>14</v>
      </c>
      <c r="L17" s="2">
        <f>L16*L20</f>
        <v>0</v>
      </c>
      <c r="N17" s="1" t="s">
        <v>14</v>
      </c>
      <c r="O17" s="2">
        <f>O16*O20</f>
        <v>0</v>
      </c>
      <c r="R17" s="5"/>
    </row>
    <row r="18" spans="2:18" ht="14.25" customHeight="1" x14ac:dyDescent="0.25">
      <c r="B18" s="6" t="s">
        <v>0</v>
      </c>
      <c r="C18" s="7"/>
      <c r="E18" s="6" t="s">
        <v>0</v>
      </c>
      <c r="F18" s="7"/>
      <c r="H18" s="6" t="s">
        <v>0</v>
      </c>
      <c r="I18" s="7"/>
      <c r="K18" s="6" t="s">
        <v>0</v>
      </c>
      <c r="L18" s="7"/>
      <c r="N18" s="6" t="s">
        <v>0</v>
      </c>
      <c r="O18" s="7"/>
    </row>
    <row r="19" spans="2:18" ht="14.25" customHeight="1" x14ac:dyDescent="0.25">
      <c r="B19" s="6" t="s">
        <v>1</v>
      </c>
      <c r="C19" s="7"/>
      <c r="E19" s="6" t="s">
        <v>1</v>
      </c>
      <c r="F19" s="7"/>
      <c r="H19" s="6" t="s">
        <v>1</v>
      </c>
      <c r="I19" s="7"/>
      <c r="K19" s="6" t="s">
        <v>1</v>
      </c>
      <c r="L19" s="7"/>
      <c r="N19" s="6" t="s">
        <v>1</v>
      </c>
      <c r="O19" s="7"/>
    </row>
    <row r="20" spans="2:18" ht="14.25" customHeight="1" x14ac:dyDescent="0.25">
      <c r="B20" s="6" t="s">
        <v>4</v>
      </c>
      <c r="C20" s="8" t="str">
        <f>IFERROR(((C19/C18)-((C19/C18)*0.0045))-1,"0")</f>
        <v>0</v>
      </c>
      <c r="E20" s="6" t="s">
        <v>4</v>
      </c>
      <c r="F20" s="8" t="str">
        <f>IFERROR(((F19/F18)-((F19/F18)*0.0045))-1,"0")</f>
        <v>0</v>
      </c>
      <c r="H20" s="6" t="s">
        <v>4</v>
      </c>
      <c r="I20" s="8" t="str">
        <f>IFERROR(((I19/I18)-((I19/I18)*0.0045))-1,"0")</f>
        <v>0</v>
      </c>
      <c r="K20" s="6" t="s">
        <v>4</v>
      </c>
      <c r="L20" s="8" t="str">
        <f>IFERROR(((L19/L18)-((L19/L18)*0.0045))-1,"0")</f>
        <v>0</v>
      </c>
      <c r="N20" s="6" t="s">
        <v>4</v>
      </c>
      <c r="O20" s="8" t="str">
        <f>IFERROR(((O19/O18)-((O19/O18)*0.0045))-1,"0")</f>
        <v>0</v>
      </c>
    </row>
    <row r="21" spans="2:18" ht="14.25" customHeight="1" x14ac:dyDescent="0.25">
      <c r="B21" s="6" t="s">
        <v>5</v>
      </c>
      <c r="C21" s="7">
        <f>C18-(C18*$L$2)</f>
        <v>0</v>
      </c>
      <c r="E21" s="6" t="s">
        <v>5</v>
      </c>
      <c r="F21" s="7">
        <f>F18-(F18*$L$2)</f>
        <v>0</v>
      </c>
      <c r="H21" s="6" t="s">
        <v>5</v>
      </c>
      <c r="I21" s="7">
        <f>I18-(I18*$L$2)</f>
        <v>0</v>
      </c>
      <c r="K21" s="6" t="s">
        <v>5</v>
      </c>
      <c r="L21" s="7">
        <f>L18-(L18*$L$2)</f>
        <v>0</v>
      </c>
      <c r="N21" s="6" t="s">
        <v>5</v>
      </c>
      <c r="O21" s="7">
        <f>O18-(O18*$L$2)</f>
        <v>0</v>
      </c>
    </row>
    <row r="22" spans="2:18" ht="14.25" customHeight="1" x14ac:dyDescent="0.25"/>
    <row r="23" spans="2:18" x14ac:dyDescent="0.25">
      <c r="B23" s="1" t="s">
        <v>2</v>
      </c>
      <c r="C23" s="2"/>
      <c r="E23" s="1" t="s">
        <v>2</v>
      </c>
      <c r="F23" s="2"/>
      <c r="H23" s="1" t="s">
        <v>2</v>
      </c>
      <c r="I23" s="2"/>
      <c r="K23" s="1" t="s">
        <v>2</v>
      </c>
      <c r="L23" s="2"/>
      <c r="N23" s="1" t="s">
        <v>2</v>
      </c>
      <c r="O23" s="2"/>
    </row>
    <row r="24" spans="2:18" ht="14.25" customHeight="1" x14ac:dyDescent="0.25">
      <c r="B24" s="1" t="s">
        <v>3</v>
      </c>
      <c r="C24" s="2"/>
      <c r="E24" s="1" t="s">
        <v>3</v>
      </c>
      <c r="F24" s="2"/>
      <c r="H24" s="1" t="s">
        <v>3</v>
      </c>
      <c r="I24" s="2"/>
      <c r="K24" s="1" t="s">
        <v>3</v>
      </c>
      <c r="L24" s="2"/>
      <c r="N24" s="1" t="s">
        <v>3</v>
      </c>
      <c r="O24" s="2"/>
    </row>
    <row r="25" spans="2:18" ht="14.25" customHeight="1" x14ac:dyDescent="0.25">
      <c r="B25" s="1" t="s">
        <v>13</v>
      </c>
      <c r="C25" s="2"/>
      <c r="E25" s="1" t="s">
        <v>13</v>
      </c>
      <c r="F25" s="2"/>
      <c r="H25" s="1" t="s">
        <v>13</v>
      </c>
      <c r="I25" s="2"/>
      <c r="K25" s="1" t="s">
        <v>13</v>
      </c>
      <c r="L25" s="2"/>
      <c r="N25" s="1" t="s">
        <v>13</v>
      </c>
      <c r="O25" s="2"/>
    </row>
    <row r="26" spans="2:18" ht="14.25" customHeight="1" x14ac:dyDescent="0.25">
      <c r="B26" s="1" t="s">
        <v>14</v>
      </c>
      <c r="C26" s="2">
        <f>C25*C29</f>
        <v>0</v>
      </c>
      <c r="E26" s="1" t="s">
        <v>14</v>
      </c>
      <c r="F26" s="2">
        <f>F25*F29</f>
        <v>0</v>
      </c>
      <c r="H26" s="1" t="s">
        <v>14</v>
      </c>
      <c r="I26" s="2">
        <f>I25*I29</f>
        <v>0</v>
      </c>
      <c r="K26" s="1" t="s">
        <v>14</v>
      </c>
      <c r="L26" s="2">
        <f>L25*L29</f>
        <v>0</v>
      </c>
      <c r="N26" s="1" t="s">
        <v>14</v>
      </c>
      <c r="O26" s="2">
        <f>O25*O29</f>
        <v>0</v>
      </c>
    </row>
    <row r="27" spans="2:18" ht="14.25" customHeight="1" x14ac:dyDescent="0.25">
      <c r="B27" s="6" t="s">
        <v>0</v>
      </c>
      <c r="C27" s="7"/>
      <c r="E27" s="6" t="s">
        <v>0</v>
      </c>
      <c r="F27" s="7"/>
      <c r="H27" s="6" t="s">
        <v>0</v>
      </c>
      <c r="I27" s="7"/>
      <c r="K27" s="6" t="s">
        <v>0</v>
      </c>
      <c r="L27" s="7"/>
      <c r="N27" s="6" t="s">
        <v>0</v>
      </c>
      <c r="O27" s="7"/>
    </row>
    <row r="28" spans="2:18" ht="14.25" customHeight="1" x14ac:dyDescent="0.25">
      <c r="B28" s="6" t="s">
        <v>1</v>
      </c>
      <c r="C28" s="7"/>
      <c r="E28" s="6" t="s">
        <v>1</v>
      </c>
      <c r="F28" s="7"/>
      <c r="H28" s="6" t="s">
        <v>1</v>
      </c>
      <c r="I28" s="7"/>
      <c r="K28" s="6" t="s">
        <v>1</v>
      </c>
      <c r="L28" s="7"/>
      <c r="N28" s="6" t="s">
        <v>1</v>
      </c>
      <c r="O28" s="7"/>
    </row>
    <row r="29" spans="2:18" ht="14.25" customHeight="1" x14ac:dyDescent="0.25">
      <c r="B29" s="6" t="s">
        <v>4</v>
      </c>
      <c r="C29" s="8" t="str">
        <f>IFERROR(((C28/C27)-((C28/C27)*0.0045))-1,"0")</f>
        <v>0</v>
      </c>
      <c r="E29" s="6" t="s">
        <v>4</v>
      </c>
      <c r="F29" s="8" t="str">
        <f>IFERROR(((F28/F27)-((F28/F27)*0.0045))-1,"0")</f>
        <v>0</v>
      </c>
      <c r="H29" s="6" t="s">
        <v>4</v>
      </c>
      <c r="I29" s="8" t="str">
        <f>IFERROR(((I28/I27)-((I28/I27)*0.0045))-1,"0")</f>
        <v>0</v>
      </c>
      <c r="K29" s="6" t="s">
        <v>4</v>
      </c>
      <c r="L29" s="8" t="str">
        <f>IFERROR(((L28/L27)-((L28/L27)*0.0045))-1,"0")</f>
        <v>0</v>
      </c>
      <c r="N29" s="6" t="s">
        <v>4</v>
      </c>
      <c r="O29" s="8" t="str">
        <f>IFERROR(((O28/O27)-((O28/O27)*0.0045))-1,"0")</f>
        <v>0</v>
      </c>
    </row>
    <row r="30" spans="2:18" ht="14.25" customHeight="1" x14ac:dyDescent="0.25">
      <c r="B30" s="6" t="s">
        <v>5</v>
      </c>
      <c r="C30" s="7">
        <f>C27-(C27*$L$2)</f>
        <v>0</v>
      </c>
      <c r="E30" s="6" t="s">
        <v>5</v>
      </c>
      <c r="F30" s="7">
        <f>F27-(F27*$L$2)</f>
        <v>0</v>
      </c>
      <c r="H30" s="6" t="s">
        <v>5</v>
      </c>
      <c r="I30" s="7">
        <f>I27-(I27*$L$2)</f>
        <v>0</v>
      </c>
      <c r="K30" s="6" t="s">
        <v>5</v>
      </c>
      <c r="L30" s="7">
        <f>L27-(L27*$L$2)</f>
        <v>0</v>
      </c>
      <c r="N30" s="6" t="s">
        <v>5</v>
      </c>
      <c r="O30" s="7">
        <f>O27-(O27*$L$2)</f>
        <v>0</v>
      </c>
    </row>
    <row r="31" spans="2:18" ht="14.25" customHeight="1" x14ac:dyDescent="0.25"/>
    <row r="32" spans="2:18" ht="14.25" customHeight="1" x14ac:dyDescent="0.25">
      <c r="B32" s="1" t="s">
        <v>2</v>
      </c>
      <c r="C32" s="2"/>
      <c r="E32" s="1" t="s">
        <v>2</v>
      </c>
      <c r="F32" s="2"/>
      <c r="H32" s="1" t="s">
        <v>2</v>
      </c>
      <c r="I32" s="2"/>
      <c r="K32" s="1" t="s">
        <v>2</v>
      </c>
      <c r="L32" s="2"/>
      <c r="N32" s="1" t="s">
        <v>2</v>
      </c>
      <c r="O32" s="2"/>
    </row>
    <row r="33" spans="2:15" x14ac:dyDescent="0.25">
      <c r="B33" s="1" t="s">
        <v>3</v>
      </c>
      <c r="C33" s="2"/>
      <c r="E33" s="1" t="s">
        <v>3</v>
      </c>
      <c r="F33" s="2"/>
      <c r="H33" s="1" t="s">
        <v>3</v>
      </c>
      <c r="I33" s="2"/>
      <c r="K33" s="1" t="s">
        <v>3</v>
      </c>
      <c r="L33" s="2"/>
      <c r="N33" s="1" t="s">
        <v>3</v>
      </c>
      <c r="O33" s="2"/>
    </row>
    <row r="34" spans="2:15" ht="14.25" customHeight="1" x14ac:dyDescent="0.25">
      <c r="B34" s="1" t="s">
        <v>13</v>
      </c>
      <c r="C34" s="2"/>
      <c r="E34" s="1" t="s">
        <v>13</v>
      </c>
      <c r="F34" s="2"/>
      <c r="H34" s="1" t="s">
        <v>13</v>
      </c>
      <c r="I34" s="2"/>
      <c r="K34" s="1" t="s">
        <v>13</v>
      </c>
      <c r="L34" s="2"/>
      <c r="N34" s="1" t="s">
        <v>13</v>
      </c>
      <c r="O34" s="2"/>
    </row>
    <row r="35" spans="2:15" ht="14.25" customHeight="1" x14ac:dyDescent="0.25">
      <c r="B35" s="1" t="s">
        <v>14</v>
      </c>
      <c r="C35" s="2">
        <f>C34*C38</f>
        <v>0</v>
      </c>
      <c r="E35" s="1" t="s">
        <v>14</v>
      </c>
      <c r="F35" s="2">
        <f>F34*F38</f>
        <v>0</v>
      </c>
      <c r="H35" s="1" t="s">
        <v>14</v>
      </c>
      <c r="I35" s="2">
        <f>I34*I38</f>
        <v>0</v>
      </c>
      <c r="K35" s="1" t="s">
        <v>14</v>
      </c>
      <c r="L35" s="2">
        <f>L34*L38</f>
        <v>0</v>
      </c>
      <c r="N35" s="1" t="s">
        <v>14</v>
      </c>
      <c r="O35" s="2">
        <f>O34*O38</f>
        <v>0</v>
      </c>
    </row>
    <row r="36" spans="2:15" ht="14.25" customHeight="1" x14ac:dyDescent="0.25">
      <c r="B36" s="6" t="s">
        <v>0</v>
      </c>
      <c r="C36" s="7"/>
      <c r="E36" s="6" t="s">
        <v>0</v>
      </c>
      <c r="F36" s="7"/>
      <c r="H36" s="6" t="s">
        <v>0</v>
      </c>
      <c r="I36" s="7"/>
      <c r="K36" s="6" t="s">
        <v>0</v>
      </c>
      <c r="L36" s="7"/>
      <c r="N36" s="6" t="s">
        <v>0</v>
      </c>
      <c r="O36" s="7"/>
    </row>
    <row r="37" spans="2:15" ht="14.25" customHeight="1" x14ac:dyDescent="0.25">
      <c r="B37" s="6" t="s">
        <v>1</v>
      </c>
      <c r="C37" s="7"/>
      <c r="E37" s="6" t="s">
        <v>1</v>
      </c>
      <c r="F37" s="7"/>
      <c r="H37" s="6" t="s">
        <v>1</v>
      </c>
      <c r="I37" s="7"/>
      <c r="K37" s="6" t="s">
        <v>1</v>
      </c>
      <c r="L37" s="7"/>
      <c r="N37" s="6" t="s">
        <v>1</v>
      </c>
      <c r="O37" s="7"/>
    </row>
    <row r="38" spans="2:15" ht="14.25" customHeight="1" x14ac:dyDescent="0.25">
      <c r="B38" s="6" t="s">
        <v>4</v>
      </c>
      <c r="C38" s="8" t="str">
        <f>IFERROR(((C37/C36)-((C37/C36)*0.0045))-1,"0")</f>
        <v>0</v>
      </c>
      <c r="E38" s="6" t="s">
        <v>4</v>
      </c>
      <c r="F38" s="8" t="str">
        <f>IFERROR(((F37/F36)-((F37/F36)*0.0045))-1,"0")</f>
        <v>0</v>
      </c>
      <c r="H38" s="6" t="s">
        <v>4</v>
      </c>
      <c r="I38" s="8" t="str">
        <f>IFERROR(((I37/I36)-((I37/I36)*0.0045))-1,"0")</f>
        <v>0</v>
      </c>
      <c r="K38" s="6" t="s">
        <v>4</v>
      </c>
      <c r="L38" s="8" t="str">
        <f>IFERROR(((L37/L36)-((L37/L36)*0.0045))-1,"0")</f>
        <v>0</v>
      </c>
      <c r="N38" s="6" t="s">
        <v>4</v>
      </c>
      <c r="O38" s="8" t="str">
        <f>IFERROR(((O37/O36)-((O37/O36)*0.0045))-1,"0")</f>
        <v>0</v>
      </c>
    </row>
    <row r="39" spans="2:15" ht="14.25" customHeight="1" x14ac:dyDescent="0.25">
      <c r="B39" s="6" t="s">
        <v>5</v>
      </c>
      <c r="C39" s="7">
        <f>C36-(C36*$L$2)</f>
        <v>0</v>
      </c>
      <c r="E39" s="6" t="s">
        <v>5</v>
      </c>
      <c r="F39" s="7">
        <f>F36-(F36*$L$2)</f>
        <v>0</v>
      </c>
      <c r="H39" s="6" t="s">
        <v>5</v>
      </c>
      <c r="I39" s="7">
        <f>I36-(I36*$L$2)</f>
        <v>0</v>
      </c>
      <c r="K39" s="6" t="s">
        <v>5</v>
      </c>
      <c r="L39" s="7">
        <f>L36-(L36*$L$2)</f>
        <v>0</v>
      </c>
      <c r="N39" s="6" t="s">
        <v>5</v>
      </c>
      <c r="O39" s="7">
        <f>O36-(O36*$L$2)</f>
        <v>0</v>
      </c>
    </row>
    <row r="40" spans="2:15" ht="14.25" customHeight="1" x14ac:dyDescent="0.25"/>
    <row r="41" spans="2:15" ht="14.25" customHeight="1" x14ac:dyDescent="0.25"/>
    <row r="43" spans="2:15" x14ac:dyDescent="0.25">
      <c r="B43" t="s">
        <v>9</v>
      </c>
    </row>
    <row r="44" spans="2:15" x14ac:dyDescent="0.25">
      <c r="B44" t="s">
        <v>10</v>
      </c>
    </row>
    <row r="45" spans="2:15" x14ac:dyDescent="0.25">
      <c r="B45" t="s">
        <v>11</v>
      </c>
    </row>
  </sheetData>
  <mergeCells count="3">
    <mergeCell ref="K2:K3"/>
    <mergeCell ref="L2:L3"/>
    <mergeCell ref="D2:E2"/>
  </mergeCells>
  <conditionalFormatting sqref="C6">
    <cfRule type="cellIs" dxfId="3799" priority="191" operator="equal">
      <formula>"Cumplida"</formula>
    </cfRule>
    <cfRule type="cellIs" dxfId="3798" priority="192" operator="equal">
      <formula>"Abierta"</formula>
    </cfRule>
    <cfRule type="cellIs" dxfId="3797" priority="193" operator="equal">
      <formula>"No cumplida"</formula>
    </cfRule>
    <cfRule type="cellIs" dxfId="3796" priority="194" operator="equal">
      <formula>"Programado"</formula>
    </cfRule>
    <cfRule type="cellIs" dxfId="3795" priority="195" operator="equal">
      <formula>"Atascado"</formula>
    </cfRule>
    <cfRule type="cellIs" dxfId="3794" priority="196" operator="equal">
      <formula>"Cerrado"</formula>
    </cfRule>
    <cfRule type="cellIs" dxfId="3793" priority="197" operator="equal">
      <formula>"Abierto"</formula>
    </cfRule>
  </conditionalFormatting>
  <conditionalFormatting sqref="C11">
    <cfRule type="cellIs" dxfId="3792" priority="198" operator="equal">
      <formula>"-"</formula>
    </cfRule>
    <cfRule type="cellIs" dxfId="3791" priority="199" operator="lessThan">
      <formula>0.00000999</formula>
    </cfRule>
    <cfRule type="cellIs" dxfId="3790" priority="200" operator="greaterThan">
      <formula>0.00001</formula>
    </cfRule>
  </conditionalFormatting>
  <conditionalFormatting sqref="L20">
    <cfRule type="cellIs" dxfId="3789" priority="118" operator="equal">
      <formula>"-"</formula>
    </cfRule>
    <cfRule type="cellIs" dxfId="3788" priority="119" operator="lessThan">
      <formula>0.00000999</formula>
    </cfRule>
    <cfRule type="cellIs" dxfId="3787" priority="120" operator="greaterThan">
      <formula>0.00001</formula>
    </cfRule>
  </conditionalFormatting>
  <conditionalFormatting sqref="F11">
    <cfRule type="cellIs" dxfId="3786" priority="188" operator="equal">
      <formula>"-"</formula>
    </cfRule>
    <cfRule type="cellIs" dxfId="3785" priority="189" operator="lessThan">
      <formula>0.00000999</formula>
    </cfRule>
    <cfRule type="cellIs" dxfId="3784" priority="190" operator="greaterThan">
      <formula>0.00001</formula>
    </cfRule>
  </conditionalFormatting>
  <conditionalFormatting sqref="C33">
    <cfRule type="cellIs" dxfId="3783" priority="41" operator="equal">
      <formula>"Cumplida"</formula>
    </cfRule>
    <cfRule type="cellIs" dxfId="3782" priority="42" operator="equal">
      <formula>"Abierta"</formula>
    </cfRule>
    <cfRule type="cellIs" dxfId="3781" priority="43" operator="equal">
      <formula>"No cumplida"</formula>
    </cfRule>
    <cfRule type="cellIs" dxfId="3780" priority="44" operator="equal">
      <formula>"Programado"</formula>
    </cfRule>
    <cfRule type="cellIs" dxfId="3779" priority="45" operator="equal">
      <formula>"Atascado"</formula>
    </cfRule>
    <cfRule type="cellIs" dxfId="3778" priority="46" operator="equal">
      <formula>"Cerrado"</formula>
    </cfRule>
    <cfRule type="cellIs" dxfId="3777" priority="47" operator="equal">
      <formula>"Abierto"</formula>
    </cfRule>
  </conditionalFormatting>
  <conditionalFormatting sqref="F6">
    <cfRule type="cellIs" dxfId="3776" priority="181" operator="equal">
      <formula>"Cumplida"</formula>
    </cfRule>
    <cfRule type="cellIs" dxfId="3775" priority="182" operator="equal">
      <formula>"Abierta"</formula>
    </cfRule>
    <cfRule type="cellIs" dxfId="3774" priority="183" operator="equal">
      <formula>"No cumplida"</formula>
    </cfRule>
    <cfRule type="cellIs" dxfId="3773" priority="184" operator="equal">
      <formula>"Programado"</formula>
    </cfRule>
    <cfRule type="cellIs" dxfId="3772" priority="185" operator="equal">
      <formula>"Atascado"</formula>
    </cfRule>
    <cfRule type="cellIs" dxfId="3771" priority="186" operator="equal">
      <formula>"Cerrado"</formula>
    </cfRule>
    <cfRule type="cellIs" dxfId="3770" priority="187" operator="equal">
      <formula>"Abierto"</formula>
    </cfRule>
  </conditionalFormatting>
  <conditionalFormatting sqref="I6">
    <cfRule type="cellIs" dxfId="3769" priority="171" operator="equal">
      <formula>"Cumplida"</formula>
    </cfRule>
    <cfRule type="cellIs" dxfId="3768" priority="172" operator="equal">
      <formula>"Abierta"</formula>
    </cfRule>
    <cfRule type="cellIs" dxfId="3767" priority="173" operator="equal">
      <formula>"No cumplida"</formula>
    </cfRule>
    <cfRule type="cellIs" dxfId="3766" priority="174" operator="equal">
      <formula>"Programado"</formula>
    </cfRule>
    <cfRule type="cellIs" dxfId="3765" priority="175" operator="equal">
      <formula>"Atascado"</formula>
    </cfRule>
    <cfRule type="cellIs" dxfId="3764" priority="176" operator="equal">
      <formula>"Cerrado"</formula>
    </cfRule>
    <cfRule type="cellIs" dxfId="3763" priority="177" operator="equal">
      <formula>"Abierto"</formula>
    </cfRule>
  </conditionalFormatting>
  <conditionalFormatting sqref="I11">
    <cfRule type="cellIs" dxfId="3762" priority="178" operator="equal">
      <formula>"-"</formula>
    </cfRule>
    <cfRule type="cellIs" dxfId="3761" priority="179" operator="lessThan">
      <formula>0.00000999</formula>
    </cfRule>
    <cfRule type="cellIs" dxfId="3760" priority="180" operator="greaterThan">
      <formula>0.00001</formula>
    </cfRule>
  </conditionalFormatting>
  <conditionalFormatting sqref="L6">
    <cfRule type="cellIs" dxfId="3759" priority="161" operator="equal">
      <formula>"Cumplida"</formula>
    </cfRule>
    <cfRule type="cellIs" dxfId="3758" priority="162" operator="equal">
      <formula>"Abierta"</formula>
    </cfRule>
    <cfRule type="cellIs" dxfId="3757" priority="163" operator="equal">
      <formula>"No cumplida"</formula>
    </cfRule>
    <cfRule type="cellIs" dxfId="3756" priority="164" operator="equal">
      <formula>"Programado"</formula>
    </cfRule>
    <cfRule type="cellIs" dxfId="3755" priority="165" operator="equal">
      <formula>"Atascado"</formula>
    </cfRule>
    <cfRule type="cellIs" dxfId="3754" priority="166" operator="equal">
      <formula>"Cerrado"</formula>
    </cfRule>
    <cfRule type="cellIs" dxfId="3753" priority="167" operator="equal">
      <formula>"Abierto"</formula>
    </cfRule>
  </conditionalFormatting>
  <conditionalFormatting sqref="L11">
    <cfRule type="cellIs" dxfId="3752" priority="168" operator="equal">
      <formula>"-"</formula>
    </cfRule>
    <cfRule type="cellIs" dxfId="3751" priority="169" operator="lessThan">
      <formula>0.00000999</formula>
    </cfRule>
    <cfRule type="cellIs" dxfId="3750" priority="170" operator="greaterThan">
      <formula>0.00001</formula>
    </cfRule>
  </conditionalFormatting>
  <conditionalFormatting sqref="O6">
    <cfRule type="cellIs" dxfId="3749" priority="151" operator="equal">
      <formula>"Cumplida"</formula>
    </cfRule>
    <cfRule type="cellIs" dxfId="3748" priority="152" operator="equal">
      <formula>"Abierta"</formula>
    </cfRule>
    <cfRule type="cellIs" dxfId="3747" priority="153" operator="equal">
      <formula>"No cumplida"</formula>
    </cfRule>
    <cfRule type="cellIs" dxfId="3746" priority="154" operator="equal">
      <formula>"Programado"</formula>
    </cfRule>
    <cfRule type="cellIs" dxfId="3745" priority="155" operator="equal">
      <formula>"Atascado"</formula>
    </cfRule>
    <cfRule type="cellIs" dxfId="3744" priority="156" operator="equal">
      <formula>"Cerrado"</formula>
    </cfRule>
    <cfRule type="cellIs" dxfId="3743" priority="157" operator="equal">
      <formula>"Abierto"</formula>
    </cfRule>
  </conditionalFormatting>
  <conditionalFormatting sqref="O11">
    <cfRule type="cellIs" dxfId="3742" priority="158" operator="equal">
      <formula>"-"</formula>
    </cfRule>
    <cfRule type="cellIs" dxfId="3741" priority="159" operator="lessThan">
      <formula>0.00000999</formula>
    </cfRule>
    <cfRule type="cellIs" dxfId="3740" priority="160" operator="greaterThan">
      <formula>0.00001</formula>
    </cfRule>
  </conditionalFormatting>
  <conditionalFormatting sqref="C15">
    <cfRule type="cellIs" dxfId="3739" priority="141" operator="equal">
      <formula>"Cumplida"</formula>
    </cfRule>
    <cfRule type="cellIs" dxfId="3738" priority="142" operator="equal">
      <formula>"Abierta"</formula>
    </cfRule>
    <cfRule type="cellIs" dxfId="3737" priority="143" operator="equal">
      <formula>"No cumplida"</formula>
    </cfRule>
    <cfRule type="cellIs" dxfId="3736" priority="144" operator="equal">
      <formula>"Programado"</formula>
    </cfRule>
    <cfRule type="cellIs" dxfId="3735" priority="145" operator="equal">
      <formula>"Atascado"</formula>
    </cfRule>
    <cfRule type="cellIs" dxfId="3734" priority="146" operator="equal">
      <formula>"Cerrado"</formula>
    </cfRule>
    <cfRule type="cellIs" dxfId="3733" priority="147" operator="equal">
      <formula>"Abierto"</formula>
    </cfRule>
  </conditionalFormatting>
  <conditionalFormatting sqref="C20">
    <cfRule type="cellIs" dxfId="3732" priority="148" operator="equal">
      <formula>"-"</formula>
    </cfRule>
    <cfRule type="cellIs" dxfId="3731" priority="149" operator="lessThan">
      <formula>0.00000999</formula>
    </cfRule>
    <cfRule type="cellIs" dxfId="3730" priority="150" operator="greaterThan">
      <formula>0.00001</formula>
    </cfRule>
  </conditionalFormatting>
  <conditionalFormatting sqref="F15">
    <cfRule type="cellIs" dxfId="3729" priority="131" operator="equal">
      <formula>"Cumplida"</formula>
    </cfRule>
    <cfRule type="cellIs" dxfId="3728" priority="132" operator="equal">
      <formula>"Abierta"</formula>
    </cfRule>
    <cfRule type="cellIs" dxfId="3727" priority="133" operator="equal">
      <formula>"No cumplida"</formula>
    </cfRule>
    <cfRule type="cellIs" dxfId="3726" priority="134" operator="equal">
      <formula>"Programado"</formula>
    </cfRule>
    <cfRule type="cellIs" dxfId="3725" priority="135" operator="equal">
      <formula>"Atascado"</formula>
    </cfRule>
    <cfRule type="cellIs" dxfId="3724" priority="136" operator="equal">
      <formula>"Cerrado"</formula>
    </cfRule>
    <cfRule type="cellIs" dxfId="3723" priority="137" operator="equal">
      <formula>"Abierto"</formula>
    </cfRule>
  </conditionalFormatting>
  <conditionalFormatting sqref="F20">
    <cfRule type="cellIs" dxfId="3722" priority="138" operator="equal">
      <formula>"-"</formula>
    </cfRule>
    <cfRule type="cellIs" dxfId="3721" priority="139" operator="lessThan">
      <formula>0.00000999</formula>
    </cfRule>
    <cfRule type="cellIs" dxfId="3720" priority="140" operator="greaterThan">
      <formula>0.00001</formula>
    </cfRule>
  </conditionalFormatting>
  <conditionalFormatting sqref="I15">
    <cfRule type="cellIs" dxfId="3719" priority="121" operator="equal">
      <formula>"Cumplida"</formula>
    </cfRule>
    <cfRule type="cellIs" dxfId="3718" priority="122" operator="equal">
      <formula>"Abierta"</formula>
    </cfRule>
    <cfRule type="cellIs" dxfId="3717" priority="123" operator="equal">
      <formula>"No cumplida"</formula>
    </cfRule>
    <cfRule type="cellIs" dxfId="3716" priority="124" operator="equal">
      <formula>"Programado"</formula>
    </cfRule>
    <cfRule type="cellIs" dxfId="3715" priority="125" operator="equal">
      <formula>"Atascado"</formula>
    </cfRule>
    <cfRule type="cellIs" dxfId="3714" priority="126" operator="equal">
      <formula>"Cerrado"</formula>
    </cfRule>
    <cfRule type="cellIs" dxfId="3713" priority="127" operator="equal">
      <formula>"Abierto"</formula>
    </cfRule>
  </conditionalFormatting>
  <conditionalFormatting sqref="I20">
    <cfRule type="cellIs" dxfId="3712" priority="128" operator="equal">
      <formula>"-"</formula>
    </cfRule>
    <cfRule type="cellIs" dxfId="3711" priority="129" operator="lessThan">
      <formula>0.00000999</formula>
    </cfRule>
    <cfRule type="cellIs" dxfId="3710" priority="130" operator="greaterThan">
      <formula>0.00001</formula>
    </cfRule>
  </conditionalFormatting>
  <conditionalFormatting sqref="L15">
    <cfRule type="cellIs" dxfId="3709" priority="111" operator="equal">
      <formula>"Cumplida"</formula>
    </cfRule>
    <cfRule type="cellIs" dxfId="3708" priority="112" operator="equal">
      <formula>"Abierta"</formula>
    </cfRule>
    <cfRule type="cellIs" dxfId="3707" priority="113" operator="equal">
      <formula>"No cumplida"</formula>
    </cfRule>
    <cfRule type="cellIs" dxfId="3706" priority="114" operator="equal">
      <formula>"Programado"</formula>
    </cfRule>
    <cfRule type="cellIs" dxfId="3705" priority="115" operator="equal">
      <formula>"Atascado"</formula>
    </cfRule>
    <cfRule type="cellIs" dxfId="3704" priority="116" operator="equal">
      <formula>"Cerrado"</formula>
    </cfRule>
    <cfRule type="cellIs" dxfId="3703" priority="117" operator="equal">
      <formula>"Abierto"</formula>
    </cfRule>
  </conditionalFormatting>
  <conditionalFormatting sqref="O15">
    <cfRule type="cellIs" dxfId="3702" priority="101" operator="equal">
      <formula>"Cumplida"</formula>
    </cfRule>
    <cfRule type="cellIs" dxfId="3701" priority="102" operator="equal">
      <formula>"Abierta"</formula>
    </cfRule>
    <cfRule type="cellIs" dxfId="3700" priority="103" operator="equal">
      <formula>"No cumplida"</formula>
    </cfRule>
    <cfRule type="cellIs" dxfId="3699" priority="104" operator="equal">
      <formula>"Programado"</formula>
    </cfRule>
    <cfRule type="cellIs" dxfId="3698" priority="105" operator="equal">
      <formula>"Atascado"</formula>
    </cfRule>
    <cfRule type="cellIs" dxfId="3697" priority="106" operator="equal">
      <formula>"Cerrado"</formula>
    </cfRule>
    <cfRule type="cellIs" dxfId="3696" priority="107" operator="equal">
      <formula>"Abierto"</formula>
    </cfRule>
  </conditionalFormatting>
  <conditionalFormatting sqref="O20">
    <cfRule type="cellIs" dxfId="3695" priority="108" operator="equal">
      <formula>"-"</formula>
    </cfRule>
    <cfRule type="cellIs" dxfId="3694" priority="109" operator="lessThan">
      <formula>0.00000999</formula>
    </cfRule>
    <cfRule type="cellIs" dxfId="3693" priority="110" operator="greaterThan">
      <formula>0.00001</formula>
    </cfRule>
  </conditionalFormatting>
  <conditionalFormatting sqref="C24">
    <cfRule type="cellIs" dxfId="3692" priority="91" operator="equal">
      <formula>"Cumplida"</formula>
    </cfRule>
    <cfRule type="cellIs" dxfId="3691" priority="92" operator="equal">
      <formula>"Abierta"</formula>
    </cfRule>
    <cfRule type="cellIs" dxfId="3690" priority="93" operator="equal">
      <formula>"No cumplida"</formula>
    </cfRule>
    <cfRule type="cellIs" dxfId="3689" priority="94" operator="equal">
      <formula>"Programado"</formula>
    </cfRule>
    <cfRule type="cellIs" dxfId="3688" priority="95" operator="equal">
      <formula>"Atascado"</formula>
    </cfRule>
    <cfRule type="cellIs" dxfId="3687" priority="96" operator="equal">
      <formula>"Cerrado"</formula>
    </cfRule>
    <cfRule type="cellIs" dxfId="3686" priority="97" operator="equal">
      <formula>"Abierto"</formula>
    </cfRule>
  </conditionalFormatting>
  <conditionalFormatting sqref="C29">
    <cfRule type="cellIs" dxfId="3685" priority="98" operator="equal">
      <formula>"-"</formula>
    </cfRule>
    <cfRule type="cellIs" dxfId="3684" priority="99" operator="lessThan">
      <formula>0.00000999</formula>
    </cfRule>
    <cfRule type="cellIs" dxfId="3683" priority="100" operator="greaterThan">
      <formula>0.00001</formula>
    </cfRule>
  </conditionalFormatting>
  <conditionalFormatting sqref="F24">
    <cfRule type="cellIs" dxfId="3682" priority="81" operator="equal">
      <formula>"Cumplida"</formula>
    </cfRule>
    <cfRule type="cellIs" dxfId="3681" priority="82" operator="equal">
      <formula>"Abierta"</formula>
    </cfRule>
    <cfRule type="cellIs" dxfId="3680" priority="83" operator="equal">
      <formula>"No cumplida"</formula>
    </cfRule>
    <cfRule type="cellIs" dxfId="3679" priority="84" operator="equal">
      <formula>"Programado"</formula>
    </cfRule>
    <cfRule type="cellIs" dxfId="3678" priority="85" operator="equal">
      <formula>"Atascado"</formula>
    </cfRule>
    <cfRule type="cellIs" dxfId="3677" priority="86" operator="equal">
      <formula>"Cerrado"</formula>
    </cfRule>
    <cfRule type="cellIs" dxfId="3676" priority="87" operator="equal">
      <formula>"Abierto"</formula>
    </cfRule>
  </conditionalFormatting>
  <conditionalFormatting sqref="F29">
    <cfRule type="cellIs" dxfId="3675" priority="88" operator="equal">
      <formula>"-"</formula>
    </cfRule>
    <cfRule type="cellIs" dxfId="3674" priority="89" operator="lessThan">
      <formula>0.00000999</formula>
    </cfRule>
    <cfRule type="cellIs" dxfId="3673" priority="90" operator="greaterThan">
      <formula>0.00001</formula>
    </cfRule>
  </conditionalFormatting>
  <conditionalFormatting sqref="I24">
    <cfRule type="cellIs" dxfId="3672" priority="71" operator="equal">
      <formula>"Cumplida"</formula>
    </cfRule>
    <cfRule type="cellIs" dxfId="3671" priority="72" operator="equal">
      <formula>"Abierta"</formula>
    </cfRule>
    <cfRule type="cellIs" dxfId="3670" priority="73" operator="equal">
      <formula>"No cumplida"</formula>
    </cfRule>
    <cfRule type="cellIs" dxfId="3669" priority="74" operator="equal">
      <formula>"Programado"</formula>
    </cfRule>
    <cfRule type="cellIs" dxfId="3668" priority="75" operator="equal">
      <formula>"Atascado"</formula>
    </cfRule>
    <cfRule type="cellIs" dxfId="3667" priority="76" operator="equal">
      <formula>"Cerrado"</formula>
    </cfRule>
    <cfRule type="cellIs" dxfId="3666" priority="77" operator="equal">
      <formula>"Abierto"</formula>
    </cfRule>
  </conditionalFormatting>
  <conditionalFormatting sqref="I29">
    <cfRule type="cellIs" dxfId="3665" priority="78" operator="equal">
      <formula>"-"</formula>
    </cfRule>
    <cfRule type="cellIs" dxfId="3664" priority="79" operator="lessThan">
      <formula>0.00000999</formula>
    </cfRule>
    <cfRule type="cellIs" dxfId="3663" priority="80" operator="greaterThan">
      <formula>0.00001</formula>
    </cfRule>
  </conditionalFormatting>
  <conditionalFormatting sqref="L24">
    <cfRule type="cellIs" dxfId="3662" priority="61" operator="equal">
      <formula>"Cumplida"</formula>
    </cfRule>
    <cfRule type="cellIs" dxfId="3661" priority="62" operator="equal">
      <formula>"Abierta"</formula>
    </cfRule>
    <cfRule type="cellIs" dxfId="3660" priority="63" operator="equal">
      <formula>"No cumplida"</formula>
    </cfRule>
    <cfRule type="cellIs" dxfId="3659" priority="64" operator="equal">
      <formula>"Programado"</formula>
    </cfRule>
    <cfRule type="cellIs" dxfId="3658" priority="65" operator="equal">
      <formula>"Atascado"</formula>
    </cfRule>
    <cfRule type="cellIs" dxfId="3657" priority="66" operator="equal">
      <formula>"Cerrado"</formula>
    </cfRule>
    <cfRule type="cellIs" dxfId="3656" priority="67" operator="equal">
      <formula>"Abierto"</formula>
    </cfRule>
  </conditionalFormatting>
  <conditionalFormatting sqref="L29">
    <cfRule type="cellIs" dxfId="3655" priority="68" operator="equal">
      <formula>"-"</formula>
    </cfRule>
    <cfRule type="cellIs" dxfId="3654" priority="69" operator="lessThan">
      <formula>0.00000999</formula>
    </cfRule>
    <cfRule type="cellIs" dxfId="3653" priority="70" operator="greaterThan">
      <formula>0.00001</formula>
    </cfRule>
  </conditionalFormatting>
  <conditionalFormatting sqref="O24">
    <cfRule type="cellIs" dxfId="3652" priority="51" operator="equal">
      <formula>"Cumplida"</formula>
    </cfRule>
    <cfRule type="cellIs" dxfId="3651" priority="52" operator="equal">
      <formula>"Abierta"</formula>
    </cfRule>
    <cfRule type="cellIs" dxfId="3650" priority="53" operator="equal">
      <formula>"No cumplida"</formula>
    </cfRule>
    <cfRule type="cellIs" dxfId="3649" priority="54" operator="equal">
      <formula>"Programado"</formula>
    </cfRule>
    <cfRule type="cellIs" dxfId="3648" priority="55" operator="equal">
      <formula>"Atascado"</formula>
    </cfRule>
    <cfRule type="cellIs" dxfId="3647" priority="56" operator="equal">
      <formula>"Cerrado"</formula>
    </cfRule>
    <cfRule type="cellIs" dxfId="3646" priority="57" operator="equal">
      <formula>"Abierto"</formula>
    </cfRule>
  </conditionalFormatting>
  <conditionalFormatting sqref="O29">
    <cfRule type="cellIs" dxfId="3645" priority="58" operator="equal">
      <formula>"-"</formula>
    </cfRule>
    <cfRule type="cellIs" dxfId="3644" priority="59" operator="lessThan">
      <formula>0.00000999</formula>
    </cfRule>
    <cfRule type="cellIs" dxfId="3643" priority="60" operator="greaterThan">
      <formula>0.00001</formula>
    </cfRule>
  </conditionalFormatting>
  <conditionalFormatting sqref="C38">
    <cfRule type="cellIs" dxfId="3642" priority="48" operator="equal">
      <formula>"-"</formula>
    </cfRule>
    <cfRule type="cellIs" dxfId="3641" priority="49" operator="lessThan">
      <formula>0.00000999</formula>
    </cfRule>
    <cfRule type="cellIs" dxfId="3640" priority="50" operator="greaterThan">
      <formula>0.00001</formula>
    </cfRule>
  </conditionalFormatting>
  <conditionalFormatting sqref="F33">
    <cfRule type="cellIs" dxfId="3639" priority="31" operator="equal">
      <formula>"Cumplida"</formula>
    </cfRule>
    <cfRule type="cellIs" dxfId="3638" priority="32" operator="equal">
      <formula>"Abierta"</formula>
    </cfRule>
    <cfRule type="cellIs" dxfId="3637" priority="33" operator="equal">
      <formula>"No cumplida"</formula>
    </cfRule>
    <cfRule type="cellIs" dxfId="3636" priority="34" operator="equal">
      <formula>"Programado"</formula>
    </cfRule>
    <cfRule type="cellIs" dxfId="3635" priority="35" operator="equal">
      <formula>"Atascado"</formula>
    </cfRule>
    <cfRule type="cellIs" dxfId="3634" priority="36" operator="equal">
      <formula>"Cerrado"</formula>
    </cfRule>
    <cfRule type="cellIs" dxfId="3633" priority="37" operator="equal">
      <formula>"Abierto"</formula>
    </cfRule>
  </conditionalFormatting>
  <conditionalFormatting sqref="F38">
    <cfRule type="cellIs" dxfId="3632" priority="38" operator="equal">
      <formula>"-"</formula>
    </cfRule>
    <cfRule type="cellIs" dxfId="3631" priority="39" operator="lessThan">
      <formula>0.00000999</formula>
    </cfRule>
    <cfRule type="cellIs" dxfId="3630" priority="40" operator="greaterThan">
      <formula>0.00001</formula>
    </cfRule>
  </conditionalFormatting>
  <conditionalFormatting sqref="I33">
    <cfRule type="cellIs" dxfId="3629" priority="21" operator="equal">
      <formula>"Cumplida"</formula>
    </cfRule>
    <cfRule type="cellIs" dxfId="3628" priority="22" operator="equal">
      <formula>"Abierta"</formula>
    </cfRule>
    <cfRule type="cellIs" dxfId="3627" priority="23" operator="equal">
      <formula>"No cumplida"</formula>
    </cfRule>
    <cfRule type="cellIs" dxfId="3626" priority="24" operator="equal">
      <formula>"Programado"</formula>
    </cfRule>
    <cfRule type="cellIs" dxfId="3625" priority="25" operator="equal">
      <formula>"Atascado"</formula>
    </cfRule>
    <cfRule type="cellIs" dxfId="3624" priority="26" operator="equal">
      <formula>"Cerrado"</formula>
    </cfRule>
    <cfRule type="cellIs" dxfId="3623" priority="27" operator="equal">
      <formula>"Abierto"</formula>
    </cfRule>
  </conditionalFormatting>
  <conditionalFormatting sqref="I38">
    <cfRule type="cellIs" dxfId="3622" priority="28" operator="equal">
      <formula>"-"</formula>
    </cfRule>
    <cfRule type="cellIs" dxfId="3621" priority="29" operator="lessThan">
      <formula>0.00000999</formula>
    </cfRule>
    <cfRule type="cellIs" dxfId="3620" priority="30" operator="greaterThan">
      <formula>0.00001</formula>
    </cfRule>
  </conditionalFormatting>
  <conditionalFormatting sqref="L33">
    <cfRule type="cellIs" dxfId="3619" priority="11" operator="equal">
      <formula>"Cumplida"</formula>
    </cfRule>
    <cfRule type="cellIs" dxfId="3618" priority="12" operator="equal">
      <formula>"Abierta"</formula>
    </cfRule>
    <cfRule type="cellIs" dxfId="3617" priority="13" operator="equal">
      <formula>"No cumplida"</formula>
    </cfRule>
    <cfRule type="cellIs" dxfId="3616" priority="14" operator="equal">
      <formula>"Programado"</formula>
    </cfRule>
    <cfRule type="cellIs" dxfId="3615" priority="15" operator="equal">
      <formula>"Atascado"</formula>
    </cfRule>
    <cfRule type="cellIs" dxfId="3614" priority="16" operator="equal">
      <formula>"Cerrado"</formula>
    </cfRule>
    <cfRule type="cellIs" dxfId="3613" priority="17" operator="equal">
      <formula>"Abierto"</formula>
    </cfRule>
  </conditionalFormatting>
  <conditionalFormatting sqref="L38">
    <cfRule type="cellIs" dxfId="3612" priority="18" operator="equal">
      <formula>"-"</formula>
    </cfRule>
    <cfRule type="cellIs" dxfId="3611" priority="19" operator="lessThan">
      <formula>0.00000999</formula>
    </cfRule>
    <cfRule type="cellIs" dxfId="3610" priority="20" operator="greaterThan">
      <formula>0.00001</formula>
    </cfRule>
  </conditionalFormatting>
  <conditionalFormatting sqref="O33">
    <cfRule type="cellIs" dxfId="3609" priority="1" operator="equal">
      <formula>"Cumplida"</formula>
    </cfRule>
    <cfRule type="cellIs" dxfId="3608" priority="2" operator="equal">
      <formula>"Abierta"</formula>
    </cfRule>
    <cfRule type="cellIs" dxfId="3607" priority="3" operator="equal">
      <formula>"No cumplida"</formula>
    </cfRule>
    <cfRule type="cellIs" dxfId="3606" priority="4" operator="equal">
      <formula>"Programado"</formula>
    </cfRule>
    <cfRule type="cellIs" dxfId="3605" priority="5" operator="equal">
      <formula>"Atascado"</formula>
    </cfRule>
    <cfRule type="cellIs" dxfId="3604" priority="6" operator="equal">
      <formula>"Cerrado"</formula>
    </cfRule>
    <cfRule type="cellIs" dxfId="3603" priority="7" operator="equal">
      <formula>"Abierto"</formula>
    </cfRule>
  </conditionalFormatting>
  <conditionalFormatting sqref="O38">
    <cfRule type="cellIs" dxfId="3602" priority="8" operator="equal">
      <formula>"-"</formula>
    </cfRule>
    <cfRule type="cellIs" dxfId="3601" priority="9" operator="lessThan">
      <formula>0.00000999</formula>
    </cfRule>
    <cfRule type="cellIs" dxfId="3600" priority="10" operator="greaterThan">
      <formula>0.00001</formula>
    </cfRule>
  </conditionalFormatting>
  <dataValidations count="1">
    <dataValidation type="list" allowBlank="1" showInputMessage="1" showErrorMessage="1" sqref="C15 I33 L33 F33 O33 C33 I6 L6 F6 O6 I24 I15 C6 L24 F24 L15 O24 F15 O15 C24">
      <formula1>$B$42:$B$45</formula1>
    </dataValidation>
  </dataValidations>
  <pageMargins left="0.7" right="0.7" top="0.75" bottom="0.75" header="0.3" footer="0.3"/>
  <drawing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R45"/>
  <sheetViews>
    <sheetView showGridLines="0" showRowColHeaders="0" workbookViewId="0">
      <selection activeCell="Q13" sqref="Q13:R13"/>
    </sheetView>
  </sheetViews>
  <sheetFormatPr baseColWidth="10" defaultRowHeight="15" x14ac:dyDescent="0.25"/>
  <cols>
    <col min="1" max="1" width="2" customWidth="1"/>
    <col min="4" max="4" width="2.5703125" customWidth="1"/>
    <col min="7" max="7" width="2.5703125" customWidth="1"/>
    <col min="10" max="10" width="2.5703125" customWidth="1"/>
    <col min="13" max="13" width="2.5703125" customWidth="1"/>
    <col min="16" max="16" width="2.5703125" customWidth="1"/>
    <col min="17" max="17" width="15.28515625" bestFit="1" customWidth="1"/>
    <col min="18" max="18" width="10.140625" bestFit="1" customWidth="1"/>
  </cols>
  <sheetData>
    <row r="1" spans="2:18" ht="15.75" thickBot="1" x14ac:dyDescent="0.3"/>
    <row r="2" spans="2:18" ht="15.75" thickBot="1" x14ac:dyDescent="0.3">
      <c r="D2" s="46" t="s">
        <v>16</v>
      </c>
      <c r="E2" s="47"/>
      <c r="F2" s="19"/>
      <c r="G2" s="18"/>
      <c r="K2" s="42" t="s">
        <v>51</v>
      </c>
      <c r="L2" s="44">
        <v>2.8500000000000001E-2</v>
      </c>
    </row>
    <row r="3" spans="2:18" x14ac:dyDescent="0.25">
      <c r="C3" s="18"/>
      <c r="D3" s="18"/>
      <c r="E3" s="18"/>
      <c r="F3" s="18"/>
      <c r="G3" s="18"/>
      <c r="K3" s="43"/>
      <c r="L3" s="45"/>
    </row>
    <row r="5" spans="2:18" ht="14.25" customHeight="1" x14ac:dyDescent="0.25">
      <c r="B5" s="1" t="s">
        <v>2</v>
      </c>
      <c r="C5" s="2"/>
      <c r="E5" s="1" t="s">
        <v>2</v>
      </c>
      <c r="F5" s="2"/>
      <c r="H5" s="1" t="s">
        <v>2</v>
      </c>
      <c r="I5" s="2"/>
      <c r="K5" s="1" t="s">
        <v>2</v>
      </c>
      <c r="L5" s="2"/>
      <c r="N5" s="1" t="s">
        <v>2</v>
      </c>
      <c r="O5" s="2"/>
      <c r="Q5" s="3" t="s">
        <v>6</v>
      </c>
      <c r="R5" s="4">
        <f>SUM(R6:R8)</f>
        <v>0</v>
      </c>
    </row>
    <row r="6" spans="2:18" ht="14.25" customHeight="1" x14ac:dyDescent="0.25">
      <c r="B6" s="1" t="s">
        <v>3</v>
      </c>
      <c r="C6" s="2"/>
      <c r="E6" s="1" t="s">
        <v>3</v>
      </c>
      <c r="F6" s="2"/>
      <c r="H6" s="1" t="s">
        <v>3</v>
      </c>
      <c r="I6" s="2"/>
      <c r="K6" s="1" t="s">
        <v>3</v>
      </c>
      <c r="L6" s="2"/>
      <c r="N6" s="1" t="s">
        <v>3</v>
      </c>
      <c r="O6" s="2"/>
      <c r="Q6" s="1" t="s">
        <v>12</v>
      </c>
      <c r="R6" s="4">
        <f>COUNTIF($B$5:$O$39,"abierta")</f>
        <v>0</v>
      </c>
    </row>
    <row r="7" spans="2:18" ht="14.25" customHeight="1" x14ac:dyDescent="0.25">
      <c r="B7" s="1" t="s">
        <v>13</v>
      </c>
      <c r="C7" s="2"/>
      <c r="E7" s="1" t="s">
        <v>13</v>
      </c>
      <c r="F7" s="2"/>
      <c r="H7" s="1" t="s">
        <v>13</v>
      </c>
      <c r="I7" s="2"/>
      <c r="K7" s="1" t="s">
        <v>13</v>
      </c>
      <c r="L7" s="2"/>
      <c r="N7" s="1" t="s">
        <v>13</v>
      </c>
      <c r="O7" s="2"/>
      <c r="Q7" s="3" t="s">
        <v>7</v>
      </c>
      <c r="R7" s="4">
        <f>COUNTIF($B$5:$O$39,"cumplida")</f>
        <v>0</v>
      </c>
    </row>
    <row r="8" spans="2:18" ht="14.25" customHeight="1" x14ac:dyDescent="0.25">
      <c r="B8" s="1" t="s">
        <v>14</v>
      </c>
      <c r="C8" s="2">
        <f>C7*C11</f>
        <v>0</v>
      </c>
      <c r="E8" s="1" t="s">
        <v>14</v>
      </c>
      <c r="F8" s="2">
        <f>F7*F11</f>
        <v>0</v>
      </c>
      <c r="H8" s="1" t="s">
        <v>14</v>
      </c>
      <c r="I8" s="2">
        <f>I7*I11</f>
        <v>0</v>
      </c>
      <c r="K8" s="1" t="s">
        <v>14</v>
      </c>
      <c r="L8" s="2">
        <f>L7*L11</f>
        <v>0</v>
      </c>
      <c r="N8" s="1" t="s">
        <v>14</v>
      </c>
      <c r="O8" s="2">
        <f>O7*O11</f>
        <v>0</v>
      </c>
      <c r="Q8" s="3" t="s">
        <v>8</v>
      </c>
      <c r="R8" s="4">
        <f>COUNTIF($B$5:$O$39,"No cumplida")</f>
        <v>0</v>
      </c>
    </row>
    <row r="9" spans="2:18" ht="14.25" customHeight="1" x14ac:dyDescent="0.25">
      <c r="B9" s="6" t="s">
        <v>0</v>
      </c>
      <c r="C9" s="7"/>
      <c r="E9" s="6" t="s">
        <v>0</v>
      </c>
      <c r="F9" s="7"/>
      <c r="H9" s="6" t="s">
        <v>0</v>
      </c>
      <c r="I9" s="7"/>
      <c r="K9" s="6" t="s">
        <v>0</v>
      </c>
      <c r="L9" s="7"/>
      <c r="N9" s="6" t="s">
        <v>0</v>
      </c>
      <c r="O9" s="7"/>
      <c r="Q9" s="3" t="s">
        <v>49</v>
      </c>
      <c r="R9" s="4">
        <f>SUM(C7,F7,I7,L7,O7,C16,F16,I16,L16,O16,C25,F25,I25,L25,O25,C34,F34,I34,L34,O34)</f>
        <v>0</v>
      </c>
    </row>
    <row r="10" spans="2:18" ht="14.25" customHeight="1" x14ac:dyDescent="0.25">
      <c r="B10" s="6" t="s">
        <v>1</v>
      </c>
      <c r="C10" s="7"/>
      <c r="E10" s="6" t="s">
        <v>1</v>
      </c>
      <c r="F10" s="7"/>
      <c r="H10" s="6" t="s">
        <v>1</v>
      </c>
      <c r="I10" s="7"/>
      <c r="K10" s="6" t="s">
        <v>1</v>
      </c>
      <c r="L10" s="7"/>
      <c r="N10" s="6" t="s">
        <v>1</v>
      </c>
      <c r="O10" s="7"/>
      <c r="Q10" s="3" t="s">
        <v>53</v>
      </c>
      <c r="R10" s="4">
        <f>SUM(C8,F8,I8,L8,O8,O17,L17,I17,F17,C17,C26,F26,I26,L26,O26,O35,L35,I35,F35,C35)</f>
        <v>0</v>
      </c>
    </row>
    <row r="11" spans="2:18" ht="14.25" customHeight="1" x14ac:dyDescent="0.25">
      <c r="B11" s="6" t="s">
        <v>4</v>
      </c>
      <c r="C11" s="8" t="str">
        <f>IFERROR(((C10/C9)-((C10/C9)*0.0045))-1,"0")</f>
        <v>0</v>
      </c>
      <c r="E11" s="6" t="s">
        <v>4</v>
      </c>
      <c r="F11" s="8" t="str">
        <f>IFERROR(((F10/F9)-((F10/F9)*0.0045))-1,"0")</f>
        <v>0</v>
      </c>
      <c r="H11" s="6" t="s">
        <v>4</v>
      </c>
      <c r="I11" s="8" t="str">
        <f>IFERROR(((I10/I9)-((I10/I9)*0.0045))-1,"0")</f>
        <v>0</v>
      </c>
      <c r="K11" s="6" t="s">
        <v>4</v>
      </c>
      <c r="L11" s="8" t="str">
        <f>IFERROR(((L10/L9)-((L10/L9)*0.0045))-1,"0")</f>
        <v>0</v>
      </c>
      <c r="N11" s="6" t="s">
        <v>4</v>
      </c>
      <c r="O11" s="8" t="str">
        <f>IFERROR(((O10/O9)-((O10/O9)*0.0045))-1,"0")</f>
        <v>0</v>
      </c>
      <c r="Q11" s="3" t="s">
        <v>15</v>
      </c>
      <c r="R11" s="4">
        <f>R10*R15</f>
        <v>0</v>
      </c>
    </row>
    <row r="12" spans="2:18" ht="14.25" customHeight="1" x14ac:dyDescent="0.25">
      <c r="B12" s="6" t="s">
        <v>5</v>
      </c>
      <c r="C12" s="7">
        <f>C9-(C9*$L$2)</f>
        <v>0</v>
      </c>
      <c r="E12" s="6" t="s">
        <v>5</v>
      </c>
      <c r="F12" s="7">
        <f>F9-(F9*$L$2)</f>
        <v>0</v>
      </c>
      <c r="H12" s="6" t="s">
        <v>5</v>
      </c>
      <c r="I12" s="7">
        <f>I9-(I9*$L$2)</f>
        <v>0</v>
      </c>
      <c r="K12" s="6" t="s">
        <v>5</v>
      </c>
      <c r="L12" s="7">
        <f>L9-(L9*$L$2)</f>
        <v>0</v>
      </c>
      <c r="N12" s="6" t="s">
        <v>5</v>
      </c>
      <c r="O12" s="7">
        <f>O9-(O9*$L$2)</f>
        <v>0</v>
      </c>
      <c r="Q12" s="3" t="s">
        <v>52</v>
      </c>
      <c r="R12" s="4">
        <f>R11*R16</f>
        <v>0</v>
      </c>
    </row>
    <row r="13" spans="2:18" x14ac:dyDescent="0.25">
      <c r="Q13" s="3" t="s">
        <v>62</v>
      </c>
      <c r="R13" s="12" t="str">
        <f>IFERROR((R10/R9),"-")</f>
        <v>-</v>
      </c>
    </row>
    <row r="14" spans="2:18" ht="14.25" customHeight="1" x14ac:dyDescent="0.25">
      <c r="B14" s="1" t="s">
        <v>2</v>
      </c>
      <c r="C14" s="2"/>
      <c r="E14" s="1" t="s">
        <v>2</v>
      </c>
      <c r="F14" s="2"/>
      <c r="H14" s="1" t="s">
        <v>2</v>
      </c>
      <c r="I14" s="2"/>
      <c r="K14" s="1" t="s">
        <v>2</v>
      </c>
      <c r="L14" s="2"/>
      <c r="N14" s="1" t="s">
        <v>2</v>
      </c>
      <c r="O14" s="2"/>
      <c r="R14" s="5"/>
    </row>
    <row r="15" spans="2:18" ht="14.25" customHeight="1" x14ac:dyDescent="0.25">
      <c r="B15" s="1" t="s">
        <v>3</v>
      </c>
      <c r="C15" s="2"/>
      <c r="E15" s="1" t="s">
        <v>3</v>
      </c>
      <c r="F15" s="2"/>
      <c r="H15" s="1" t="s">
        <v>3</v>
      </c>
      <c r="I15" s="2"/>
      <c r="K15" s="1" t="s">
        <v>3</v>
      </c>
      <c r="L15" s="2"/>
      <c r="N15" s="1" t="s">
        <v>3</v>
      </c>
      <c r="O15" s="2"/>
      <c r="Q15" s="3" t="s">
        <v>57</v>
      </c>
      <c r="R15" s="4">
        <v>2300</v>
      </c>
    </row>
    <row r="16" spans="2:18" ht="14.25" customHeight="1" x14ac:dyDescent="0.25">
      <c r="B16" s="1" t="s">
        <v>13</v>
      </c>
      <c r="C16" s="2"/>
      <c r="E16" s="1" t="s">
        <v>13</v>
      </c>
      <c r="F16" s="2"/>
      <c r="H16" s="1" t="s">
        <v>13</v>
      </c>
      <c r="I16" s="2"/>
      <c r="K16" s="1" t="s">
        <v>13</v>
      </c>
      <c r="L16" s="2"/>
      <c r="N16" s="1" t="s">
        <v>13</v>
      </c>
      <c r="O16" s="2"/>
      <c r="Q16" s="3" t="s">
        <v>58</v>
      </c>
      <c r="R16" s="4">
        <v>2900</v>
      </c>
    </row>
    <row r="17" spans="2:18" ht="14.25" customHeight="1" x14ac:dyDescent="0.25">
      <c r="B17" s="1" t="s">
        <v>14</v>
      </c>
      <c r="C17" s="2">
        <f>C16*C20</f>
        <v>0</v>
      </c>
      <c r="E17" s="1" t="s">
        <v>14</v>
      </c>
      <c r="F17" s="2">
        <f>F16*F20</f>
        <v>0</v>
      </c>
      <c r="H17" s="1" t="s">
        <v>14</v>
      </c>
      <c r="I17" s="2">
        <f>I16*I20</f>
        <v>0</v>
      </c>
      <c r="K17" s="1" t="s">
        <v>14</v>
      </c>
      <c r="L17" s="2">
        <f>L16*L20</f>
        <v>0</v>
      </c>
      <c r="N17" s="1" t="s">
        <v>14</v>
      </c>
      <c r="O17" s="2">
        <f>O16*O20</f>
        <v>0</v>
      </c>
      <c r="R17" s="5"/>
    </row>
    <row r="18" spans="2:18" ht="14.25" customHeight="1" x14ac:dyDescent="0.25">
      <c r="B18" s="6" t="s">
        <v>0</v>
      </c>
      <c r="C18" s="7"/>
      <c r="E18" s="6" t="s">
        <v>0</v>
      </c>
      <c r="F18" s="7"/>
      <c r="H18" s="6" t="s">
        <v>0</v>
      </c>
      <c r="I18" s="7"/>
      <c r="K18" s="6" t="s">
        <v>0</v>
      </c>
      <c r="L18" s="7"/>
      <c r="N18" s="6" t="s">
        <v>0</v>
      </c>
      <c r="O18" s="7"/>
    </row>
    <row r="19" spans="2:18" ht="14.25" customHeight="1" x14ac:dyDescent="0.25">
      <c r="B19" s="6" t="s">
        <v>1</v>
      </c>
      <c r="C19" s="7"/>
      <c r="E19" s="6" t="s">
        <v>1</v>
      </c>
      <c r="F19" s="7"/>
      <c r="H19" s="6" t="s">
        <v>1</v>
      </c>
      <c r="I19" s="7"/>
      <c r="K19" s="6" t="s">
        <v>1</v>
      </c>
      <c r="L19" s="7"/>
      <c r="N19" s="6" t="s">
        <v>1</v>
      </c>
      <c r="O19" s="7"/>
    </row>
    <row r="20" spans="2:18" ht="14.25" customHeight="1" x14ac:dyDescent="0.25">
      <c r="B20" s="6" t="s">
        <v>4</v>
      </c>
      <c r="C20" s="8" t="str">
        <f>IFERROR(((C19/C18)-((C19/C18)*0.0045))-1,"0")</f>
        <v>0</v>
      </c>
      <c r="E20" s="6" t="s">
        <v>4</v>
      </c>
      <c r="F20" s="8" t="str">
        <f>IFERROR(((F19/F18)-((F19/F18)*0.0045))-1,"0")</f>
        <v>0</v>
      </c>
      <c r="H20" s="6" t="s">
        <v>4</v>
      </c>
      <c r="I20" s="8" t="str">
        <f>IFERROR(((I19/I18)-((I19/I18)*0.0045))-1,"0")</f>
        <v>0</v>
      </c>
      <c r="K20" s="6" t="s">
        <v>4</v>
      </c>
      <c r="L20" s="8" t="str">
        <f>IFERROR(((L19/L18)-((L19/L18)*0.0045))-1,"0")</f>
        <v>0</v>
      </c>
      <c r="N20" s="6" t="s">
        <v>4</v>
      </c>
      <c r="O20" s="8" t="str">
        <f>IFERROR(((O19/O18)-((O19/O18)*0.0045))-1,"0")</f>
        <v>0</v>
      </c>
    </row>
    <row r="21" spans="2:18" ht="14.25" customHeight="1" x14ac:dyDescent="0.25">
      <c r="B21" s="6" t="s">
        <v>5</v>
      </c>
      <c r="C21" s="7">
        <f>C18-(C18*$L$2)</f>
        <v>0</v>
      </c>
      <c r="E21" s="6" t="s">
        <v>5</v>
      </c>
      <c r="F21" s="7">
        <f>F18-(F18*$L$2)</f>
        <v>0</v>
      </c>
      <c r="H21" s="6" t="s">
        <v>5</v>
      </c>
      <c r="I21" s="7">
        <f>I18-(I18*$L$2)</f>
        <v>0</v>
      </c>
      <c r="K21" s="6" t="s">
        <v>5</v>
      </c>
      <c r="L21" s="7">
        <f>L18-(L18*$L$2)</f>
        <v>0</v>
      </c>
      <c r="N21" s="6" t="s">
        <v>5</v>
      </c>
      <c r="O21" s="7">
        <f>O18-(O18*$L$2)</f>
        <v>0</v>
      </c>
    </row>
    <row r="22" spans="2:18" ht="14.25" customHeight="1" x14ac:dyDescent="0.25"/>
    <row r="23" spans="2:18" x14ac:dyDescent="0.25">
      <c r="B23" s="1" t="s">
        <v>2</v>
      </c>
      <c r="C23" s="2"/>
      <c r="E23" s="1" t="s">
        <v>2</v>
      </c>
      <c r="F23" s="2"/>
      <c r="H23" s="1" t="s">
        <v>2</v>
      </c>
      <c r="I23" s="2"/>
      <c r="K23" s="1" t="s">
        <v>2</v>
      </c>
      <c r="L23" s="2"/>
      <c r="N23" s="1" t="s">
        <v>2</v>
      </c>
      <c r="O23" s="2"/>
    </row>
    <row r="24" spans="2:18" ht="14.25" customHeight="1" x14ac:dyDescent="0.25">
      <c r="B24" s="1" t="s">
        <v>3</v>
      </c>
      <c r="C24" s="2"/>
      <c r="E24" s="1" t="s">
        <v>3</v>
      </c>
      <c r="F24" s="2"/>
      <c r="H24" s="1" t="s">
        <v>3</v>
      </c>
      <c r="I24" s="2"/>
      <c r="K24" s="1" t="s">
        <v>3</v>
      </c>
      <c r="L24" s="2"/>
      <c r="N24" s="1" t="s">
        <v>3</v>
      </c>
      <c r="O24" s="2"/>
    </row>
    <row r="25" spans="2:18" ht="14.25" customHeight="1" x14ac:dyDescent="0.25">
      <c r="B25" s="1" t="s">
        <v>13</v>
      </c>
      <c r="C25" s="2"/>
      <c r="E25" s="1" t="s">
        <v>13</v>
      </c>
      <c r="F25" s="2"/>
      <c r="H25" s="1" t="s">
        <v>13</v>
      </c>
      <c r="I25" s="2"/>
      <c r="K25" s="1" t="s">
        <v>13</v>
      </c>
      <c r="L25" s="2"/>
      <c r="N25" s="1" t="s">
        <v>13</v>
      </c>
      <c r="O25" s="2"/>
    </row>
    <row r="26" spans="2:18" ht="14.25" customHeight="1" x14ac:dyDescent="0.25">
      <c r="B26" s="1" t="s">
        <v>14</v>
      </c>
      <c r="C26" s="2">
        <f>C25*C29</f>
        <v>0</v>
      </c>
      <c r="E26" s="1" t="s">
        <v>14</v>
      </c>
      <c r="F26" s="2">
        <f>F25*F29</f>
        <v>0</v>
      </c>
      <c r="H26" s="1" t="s">
        <v>14</v>
      </c>
      <c r="I26" s="2">
        <f>I25*I29</f>
        <v>0</v>
      </c>
      <c r="K26" s="1" t="s">
        <v>14</v>
      </c>
      <c r="L26" s="2">
        <f>L25*L29</f>
        <v>0</v>
      </c>
      <c r="N26" s="1" t="s">
        <v>14</v>
      </c>
      <c r="O26" s="2">
        <f>O25*O29</f>
        <v>0</v>
      </c>
    </row>
    <row r="27" spans="2:18" ht="14.25" customHeight="1" x14ac:dyDescent="0.25">
      <c r="B27" s="6" t="s">
        <v>0</v>
      </c>
      <c r="C27" s="7"/>
      <c r="E27" s="6" t="s">
        <v>0</v>
      </c>
      <c r="F27" s="7"/>
      <c r="H27" s="6" t="s">
        <v>0</v>
      </c>
      <c r="I27" s="7"/>
      <c r="K27" s="6" t="s">
        <v>0</v>
      </c>
      <c r="L27" s="7"/>
      <c r="N27" s="6" t="s">
        <v>0</v>
      </c>
      <c r="O27" s="7"/>
    </row>
    <row r="28" spans="2:18" ht="14.25" customHeight="1" x14ac:dyDescent="0.25">
      <c r="B28" s="6" t="s">
        <v>1</v>
      </c>
      <c r="C28" s="7"/>
      <c r="E28" s="6" t="s">
        <v>1</v>
      </c>
      <c r="F28" s="7"/>
      <c r="H28" s="6" t="s">
        <v>1</v>
      </c>
      <c r="I28" s="7"/>
      <c r="K28" s="6" t="s">
        <v>1</v>
      </c>
      <c r="L28" s="7"/>
      <c r="N28" s="6" t="s">
        <v>1</v>
      </c>
      <c r="O28" s="7"/>
    </row>
    <row r="29" spans="2:18" ht="14.25" customHeight="1" x14ac:dyDescent="0.25">
      <c r="B29" s="6" t="s">
        <v>4</v>
      </c>
      <c r="C29" s="8" t="str">
        <f>IFERROR(((C28/C27)-((C28/C27)*0.0045))-1,"0")</f>
        <v>0</v>
      </c>
      <c r="E29" s="6" t="s">
        <v>4</v>
      </c>
      <c r="F29" s="8" t="str">
        <f>IFERROR(((F28/F27)-((F28/F27)*0.0045))-1,"0")</f>
        <v>0</v>
      </c>
      <c r="H29" s="6" t="s">
        <v>4</v>
      </c>
      <c r="I29" s="8" t="str">
        <f>IFERROR(((I28/I27)-((I28/I27)*0.0045))-1,"0")</f>
        <v>0</v>
      </c>
      <c r="K29" s="6" t="s">
        <v>4</v>
      </c>
      <c r="L29" s="8" t="str">
        <f>IFERROR(((L28/L27)-((L28/L27)*0.0045))-1,"0")</f>
        <v>0</v>
      </c>
      <c r="N29" s="6" t="s">
        <v>4</v>
      </c>
      <c r="O29" s="8" t="str">
        <f>IFERROR(((O28/O27)-((O28/O27)*0.0045))-1,"0")</f>
        <v>0</v>
      </c>
    </row>
    <row r="30" spans="2:18" ht="14.25" customHeight="1" x14ac:dyDescent="0.25">
      <c r="B30" s="6" t="s">
        <v>5</v>
      </c>
      <c r="C30" s="7">
        <f>C27-(C27*$L$2)</f>
        <v>0</v>
      </c>
      <c r="E30" s="6" t="s">
        <v>5</v>
      </c>
      <c r="F30" s="7">
        <f>F27-(F27*$L$2)</f>
        <v>0</v>
      </c>
      <c r="H30" s="6" t="s">
        <v>5</v>
      </c>
      <c r="I30" s="7">
        <f>I27-(I27*$L$2)</f>
        <v>0</v>
      </c>
      <c r="K30" s="6" t="s">
        <v>5</v>
      </c>
      <c r="L30" s="7">
        <f>L27-(L27*$L$2)</f>
        <v>0</v>
      </c>
      <c r="N30" s="6" t="s">
        <v>5</v>
      </c>
      <c r="O30" s="7">
        <f>O27-(O27*$L$2)</f>
        <v>0</v>
      </c>
    </row>
    <row r="31" spans="2:18" ht="14.25" customHeight="1" x14ac:dyDescent="0.25"/>
    <row r="32" spans="2:18" ht="14.25" customHeight="1" x14ac:dyDescent="0.25">
      <c r="B32" s="1" t="s">
        <v>2</v>
      </c>
      <c r="C32" s="2"/>
      <c r="E32" s="1" t="s">
        <v>2</v>
      </c>
      <c r="F32" s="2"/>
      <c r="H32" s="1" t="s">
        <v>2</v>
      </c>
      <c r="I32" s="2"/>
      <c r="K32" s="1" t="s">
        <v>2</v>
      </c>
      <c r="L32" s="2"/>
      <c r="N32" s="1" t="s">
        <v>2</v>
      </c>
      <c r="O32" s="2"/>
    </row>
    <row r="33" spans="2:15" x14ac:dyDescent="0.25">
      <c r="B33" s="1" t="s">
        <v>3</v>
      </c>
      <c r="C33" s="2"/>
      <c r="E33" s="1" t="s">
        <v>3</v>
      </c>
      <c r="F33" s="2"/>
      <c r="H33" s="1" t="s">
        <v>3</v>
      </c>
      <c r="I33" s="2"/>
      <c r="K33" s="1" t="s">
        <v>3</v>
      </c>
      <c r="L33" s="2"/>
      <c r="N33" s="1" t="s">
        <v>3</v>
      </c>
      <c r="O33" s="2"/>
    </row>
    <row r="34" spans="2:15" ht="14.25" customHeight="1" x14ac:dyDescent="0.25">
      <c r="B34" s="1" t="s">
        <v>13</v>
      </c>
      <c r="C34" s="2"/>
      <c r="E34" s="1" t="s">
        <v>13</v>
      </c>
      <c r="F34" s="2"/>
      <c r="H34" s="1" t="s">
        <v>13</v>
      </c>
      <c r="I34" s="2"/>
      <c r="K34" s="1" t="s">
        <v>13</v>
      </c>
      <c r="L34" s="2"/>
      <c r="N34" s="1" t="s">
        <v>13</v>
      </c>
      <c r="O34" s="2"/>
    </row>
    <row r="35" spans="2:15" ht="14.25" customHeight="1" x14ac:dyDescent="0.25">
      <c r="B35" s="1" t="s">
        <v>14</v>
      </c>
      <c r="C35" s="2">
        <f>C34*C38</f>
        <v>0</v>
      </c>
      <c r="E35" s="1" t="s">
        <v>14</v>
      </c>
      <c r="F35" s="2">
        <f>F34*F38</f>
        <v>0</v>
      </c>
      <c r="H35" s="1" t="s">
        <v>14</v>
      </c>
      <c r="I35" s="2">
        <f>I34*I38</f>
        <v>0</v>
      </c>
      <c r="K35" s="1" t="s">
        <v>14</v>
      </c>
      <c r="L35" s="2">
        <f>L34*L38</f>
        <v>0</v>
      </c>
      <c r="N35" s="1" t="s">
        <v>14</v>
      </c>
      <c r="O35" s="2">
        <f>O34*O38</f>
        <v>0</v>
      </c>
    </row>
    <row r="36" spans="2:15" ht="14.25" customHeight="1" x14ac:dyDescent="0.25">
      <c r="B36" s="6" t="s">
        <v>0</v>
      </c>
      <c r="C36" s="7"/>
      <c r="E36" s="6" t="s">
        <v>0</v>
      </c>
      <c r="F36" s="7"/>
      <c r="H36" s="6" t="s">
        <v>0</v>
      </c>
      <c r="I36" s="7"/>
      <c r="K36" s="6" t="s">
        <v>0</v>
      </c>
      <c r="L36" s="7"/>
      <c r="N36" s="6" t="s">
        <v>0</v>
      </c>
      <c r="O36" s="7"/>
    </row>
    <row r="37" spans="2:15" ht="14.25" customHeight="1" x14ac:dyDescent="0.25">
      <c r="B37" s="6" t="s">
        <v>1</v>
      </c>
      <c r="C37" s="7"/>
      <c r="E37" s="6" t="s">
        <v>1</v>
      </c>
      <c r="F37" s="7"/>
      <c r="H37" s="6" t="s">
        <v>1</v>
      </c>
      <c r="I37" s="7"/>
      <c r="K37" s="6" t="s">
        <v>1</v>
      </c>
      <c r="L37" s="7"/>
      <c r="N37" s="6" t="s">
        <v>1</v>
      </c>
      <c r="O37" s="7"/>
    </row>
    <row r="38" spans="2:15" ht="14.25" customHeight="1" x14ac:dyDescent="0.25">
      <c r="B38" s="6" t="s">
        <v>4</v>
      </c>
      <c r="C38" s="8" t="str">
        <f>IFERROR(((C37/C36)-((C37/C36)*0.0045))-1,"0")</f>
        <v>0</v>
      </c>
      <c r="E38" s="6" t="s">
        <v>4</v>
      </c>
      <c r="F38" s="8" t="str">
        <f>IFERROR(((F37/F36)-((F37/F36)*0.0045))-1,"0")</f>
        <v>0</v>
      </c>
      <c r="H38" s="6" t="s">
        <v>4</v>
      </c>
      <c r="I38" s="8" t="str">
        <f>IFERROR(((I37/I36)-((I37/I36)*0.0045))-1,"0")</f>
        <v>0</v>
      </c>
      <c r="K38" s="6" t="s">
        <v>4</v>
      </c>
      <c r="L38" s="8" t="str">
        <f>IFERROR(((L37/L36)-((L37/L36)*0.0045))-1,"0")</f>
        <v>0</v>
      </c>
      <c r="N38" s="6" t="s">
        <v>4</v>
      </c>
      <c r="O38" s="8" t="str">
        <f>IFERROR(((O37/O36)-((O37/O36)*0.0045))-1,"0")</f>
        <v>0</v>
      </c>
    </row>
    <row r="39" spans="2:15" ht="14.25" customHeight="1" x14ac:dyDescent="0.25">
      <c r="B39" s="6" t="s">
        <v>5</v>
      </c>
      <c r="C39" s="7">
        <f>C36-(C36*$L$2)</f>
        <v>0</v>
      </c>
      <c r="E39" s="6" t="s">
        <v>5</v>
      </c>
      <c r="F39" s="7">
        <f>F36-(F36*$L$2)</f>
        <v>0</v>
      </c>
      <c r="H39" s="6" t="s">
        <v>5</v>
      </c>
      <c r="I39" s="7">
        <f>I36-(I36*$L$2)</f>
        <v>0</v>
      </c>
      <c r="K39" s="6" t="s">
        <v>5</v>
      </c>
      <c r="L39" s="7">
        <f>L36-(L36*$L$2)</f>
        <v>0</v>
      </c>
      <c r="N39" s="6" t="s">
        <v>5</v>
      </c>
      <c r="O39" s="7">
        <f>O36-(O36*$L$2)</f>
        <v>0</v>
      </c>
    </row>
    <row r="40" spans="2:15" ht="14.25" customHeight="1" x14ac:dyDescent="0.25"/>
    <row r="41" spans="2:15" ht="14.25" customHeight="1" x14ac:dyDescent="0.25"/>
    <row r="43" spans="2:15" x14ac:dyDescent="0.25">
      <c r="B43" t="s">
        <v>9</v>
      </c>
    </row>
    <row r="44" spans="2:15" x14ac:dyDescent="0.25">
      <c r="B44" t="s">
        <v>10</v>
      </c>
    </row>
    <row r="45" spans="2:15" x14ac:dyDescent="0.25">
      <c r="B45" t="s">
        <v>11</v>
      </c>
    </row>
  </sheetData>
  <mergeCells count="3">
    <mergeCell ref="K2:K3"/>
    <mergeCell ref="L2:L3"/>
    <mergeCell ref="D2:E2"/>
  </mergeCells>
  <conditionalFormatting sqref="C6">
    <cfRule type="cellIs" dxfId="3599" priority="191" operator="equal">
      <formula>"Cumplida"</formula>
    </cfRule>
    <cfRule type="cellIs" dxfId="3598" priority="192" operator="equal">
      <formula>"Abierta"</formula>
    </cfRule>
    <cfRule type="cellIs" dxfId="3597" priority="193" operator="equal">
      <formula>"No cumplida"</formula>
    </cfRule>
    <cfRule type="cellIs" dxfId="3596" priority="194" operator="equal">
      <formula>"Programado"</formula>
    </cfRule>
    <cfRule type="cellIs" dxfId="3595" priority="195" operator="equal">
      <formula>"Atascado"</formula>
    </cfRule>
    <cfRule type="cellIs" dxfId="3594" priority="196" operator="equal">
      <formula>"Cerrado"</formula>
    </cfRule>
    <cfRule type="cellIs" dxfId="3593" priority="197" operator="equal">
      <formula>"Abierto"</formula>
    </cfRule>
  </conditionalFormatting>
  <conditionalFormatting sqref="C11">
    <cfRule type="cellIs" dxfId="3592" priority="198" operator="equal">
      <formula>"-"</formula>
    </cfRule>
    <cfRule type="cellIs" dxfId="3591" priority="199" operator="lessThan">
      <formula>0.00000999</formula>
    </cfRule>
    <cfRule type="cellIs" dxfId="3590" priority="200" operator="greaterThan">
      <formula>0.00001</formula>
    </cfRule>
  </conditionalFormatting>
  <conditionalFormatting sqref="L20">
    <cfRule type="cellIs" dxfId="3589" priority="118" operator="equal">
      <formula>"-"</formula>
    </cfRule>
    <cfRule type="cellIs" dxfId="3588" priority="119" operator="lessThan">
      <formula>0.00000999</formula>
    </cfRule>
    <cfRule type="cellIs" dxfId="3587" priority="120" operator="greaterThan">
      <formula>0.00001</formula>
    </cfRule>
  </conditionalFormatting>
  <conditionalFormatting sqref="F11">
    <cfRule type="cellIs" dxfId="3586" priority="188" operator="equal">
      <formula>"-"</formula>
    </cfRule>
    <cfRule type="cellIs" dxfId="3585" priority="189" operator="lessThan">
      <formula>0.00000999</formula>
    </cfRule>
    <cfRule type="cellIs" dxfId="3584" priority="190" operator="greaterThan">
      <formula>0.00001</formula>
    </cfRule>
  </conditionalFormatting>
  <conditionalFormatting sqref="C33">
    <cfRule type="cellIs" dxfId="3583" priority="41" operator="equal">
      <formula>"Cumplida"</formula>
    </cfRule>
    <cfRule type="cellIs" dxfId="3582" priority="42" operator="equal">
      <formula>"Abierta"</formula>
    </cfRule>
    <cfRule type="cellIs" dxfId="3581" priority="43" operator="equal">
      <formula>"No cumplida"</formula>
    </cfRule>
    <cfRule type="cellIs" dxfId="3580" priority="44" operator="equal">
      <formula>"Programado"</formula>
    </cfRule>
    <cfRule type="cellIs" dxfId="3579" priority="45" operator="equal">
      <formula>"Atascado"</formula>
    </cfRule>
    <cfRule type="cellIs" dxfId="3578" priority="46" operator="equal">
      <formula>"Cerrado"</formula>
    </cfRule>
    <cfRule type="cellIs" dxfId="3577" priority="47" operator="equal">
      <formula>"Abierto"</formula>
    </cfRule>
  </conditionalFormatting>
  <conditionalFormatting sqref="F6">
    <cfRule type="cellIs" dxfId="3576" priority="181" operator="equal">
      <formula>"Cumplida"</formula>
    </cfRule>
    <cfRule type="cellIs" dxfId="3575" priority="182" operator="equal">
      <formula>"Abierta"</formula>
    </cfRule>
    <cfRule type="cellIs" dxfId="3574" priority="183" operator="equal">
      <formula>"No cumplida"</formula>
    </cfRule>
    <cfRule type="cellIs" dxfId="3573" priority="184" operator="equal">
      <formula>"Programado"</formula>
    </cfRule>
    <cfRule type="cellIs" dxfId="3572" priority="185" operator="equal">
      <formula>"Atascado"</formula>
    </cfRule>
    <cfRule type="cellIs" dxfId="3571" priority="186" operator="equal">
      <formula>"Cerrado"</formula>
    </cfRule>
    <cfRule type="cellIs" dxfId="3570" priority="187" operator="equal">
      <formula>"Abierto"</formula>
    </cfRule>
  </conditionalFormatting>
  <conditionalFormatting sqref="I6">
    <cfRule type="cellIs" dxfId="3569" priority="171" operator="equal">
      <formula>"Cumplida"</formula>
    </cfRule>
    <cfRule type="cellIs" dxfId="3568" priority="172" operator="equal">
      <formula>"Abierta"</formula>
    </cfRule>
    <cfRule type="cellIs" dxfId="3567" priority="173" operator="equal">
      <formula>"No cumplida"</formula>
    </cfRule>
    <cfRule type="cellIs" dxfId="3566" priority="174" operator="equal">
      <formula>"Programado"</formula>
    </cfRule>
    <cfRule type="cellIs" dxfId="3565" priority="175" operator="equal">
      <formula>"Atascado"</formula>
    </cfRule>
    <cfRule type="cellIs" dxfId="3564" priority="176" operator="equal">
      <formula>"Cerrado"</formula>
    </cfRule>
    <cfRule type="cellIs" dxfId="3563" priority="177" operator="equal">
      <formula>"Abierto"</formula>
    </cfRule>
  </conditionalFormatting>
  <conditionalFormatting sqref="I11">
    <cfRule type="cellIs" dxfId="3562" priority="178" operator="equal">
      <formula>"-"</formula>
    </cfRule>
    <cfRule type="cellIs" dxfId="3561" priority="179" operator="lessThan">
      <formula>0.00000999</formula>
    </cfRule>
    <cfRule type="cellIs" dxfId="3560" priority="180" operator="greaterThan">
      <formula>0.00001</formula>
    </cfRule>
  </conditionalFormatting>
  <conditionalFormatting sqref="L6">
    <cfRule type="cellIs" dxfId="3559" priority="161" operator="equal">
      <formula>"Cumplida"</formula>
    </cfRule>
    <cfRule type="cellIs" dxfId="3558" priority="162" operator="equal">
      <formula>"Abierta"</formula>
    </cfRule>
    <cfRule type="cellIs" dxfId="3557" priority="163" operator="equal">
      <formula>"No cumplida"</formula>
    </cfRule>
    <cfRule type="cellIs" dxfId="3556" priority="164" operator="equal">
      <formula>"Programado"</formula>
    </cfRule>
    <cfRule type="cellIs" dxfId="3555" priority="165" operator="equal">
      <formula>"Atascado"</formula>
    </cfRule>
    <cfRule type="cellIs" dxfId="3554" priority="166" operator="equal">
      <formula>"Cerrado"</formula>
    </cfRule>
    <cfRule type="cellIs" dxfId="3553" priority="167" operator="equal">
      <formula>"Abierto"</formula>
    </cfRule>
  </conditionalFormatting>
  <conditionalFormatting sqref="L11">
    <cfRule type="cellIs" dxfId="3552" priority="168" operator="equal">
      <formula>"-"</formula>
    </cfRule>
    <cfRule type="cellIs" dxfId="3551" priority="169" operator="lessThan">
      <formula>0.00000999</formula>
    </cfRule>
    <cfRule type="cellIs" dxfId="3550" priority="170" operator="greaterThan">
      <formula>0.00001</formula>
    </cfRule>
  </conditionalFormatting>
  <conditionalFormatting sqref="O6">
    <cfRule type="cellIs" dxfId="3549" priority="151" operator="equal">
      <formula>"Cumplida"</formula>
    </cfRule>
    <cfRule type="cellIs" dxfId="3548" priority="152" operator="equal">
      <formula>"Abierta"</formula>
    </cfRule>
    <cfRule type="cellIs" dxfId="3547" priority="153" operator="equal">
      <formula>"No cumplida"</formula>
    </cfRule>
    <cfRule type="cellIs" dxfId="3546" priority="154" operator="equal">
      <formula>"Programado"</formula>
    </cfRule>
    <cfRule type="cellIs" dxfId="3545" priority="155" operator="equal">
      <formula>"Atascado"</formula>
    </cfRule>
    <cfRule type="cellIs" dxfId="3544" priority="156" operator="equal">
      <formula>"Cerrado"</formula>
    </cfRule>
    <cfRule type="cellIs" dxfId="3543" priority="157" operator="equal">
      <formula>"Abierto"</formula>
    </cfRule>
  </conditionalFormatting>
  <conditionalFormatting sqref="O11">
    <cfRule type="cellIs" dxfId="3542" priority="158" operator="equal">
      <formula>"-"</formula>
    </cfRule>
    <cfRule type="cellIs" dxfId="3541" priority="159" operator="lessThan">
      <formula>0.00000999</formula>
    </cfRule>
    <cfRule type="cellIs" dxfId="3540" priority="160" operator="greaterThan">
      <formula>0.00001</formula>
    </cfRule>
  </conditionalFormatting>
  <conditionalFormatting sqref="C15">
    <cfRule type="cellIs" dxfId="3539" priority="141" operator="equal">
      <formula>"Cumplida"</formula>
    </cfRule>
    <cfRule type="cellIs" dxfId="3538" priority="142" operator="equal">
      <formula>"Abierta"</formula>
    </cfRule>
    <cfRule type="cellIs" dxfId="3537" priority="143" operator="equal">
      <formula>"No cumplida"</formula>
    </cfRule>
    <cfRule type="cellIs" dxfId="3536" priority="144" operator="equal">
      <formula>"Programado"</formula>
    </cfRule>
    <cfRule type="cellIs" dxfId="3535" priority="145" operator="equal">
      <formula>"Atascado"</formula>
    </cfRule>
    <cfRule type="cellIs" dxfId="3534" priority="146" operator="equal">
      <formula>"Cerrado"</formula>
    </cfRule>
    <cfRule type="cellIs" dxfId="3533" priority="147" operator="equal">
      <formula>"Abierto"</formula>
    </cfRule>
  </conditionalFormatting>
  <conditionalFormatting sqref="C20">
    <cfRule type="cellIs" dxfId="3532" priority="148" operator="equal">
      <formula>"-"</formula>
    </cfRule>
    <cfRule type="cellIs" dxfId="3531" priority="149" operator="lessThan">
      <formula>0.00000999</formula>
    </cfRule>
    <cfRule type="cellIs" dxfId="3530" priority="150" operator="greaterThan">
      <formula>0.00001</formula>
    </cfRule>
  </conditionalFormatting>
  <conditionalFormatting sqref="F15">
    <cfRule type="cellIs" dxfId="3529" priority="131" operator="equal">
      <formula>"Cumplida"</formula>
    </cfRule>
    <cfRule type="cellIs" dxfId="3528" priority="132" operator="equal">
      <formula>"Abierta"</formula>
    </cfRule>
    <cfRule type="cellIs" dxfId="3527" priority="133" operator="equal">
      <formula>"No cumplida"</formula>
    </cfRule>
    <cfRule type="cellIs" dxfId="3526" priority="134" operator="equal">
      <formula>"Programado"</formula>
    </cfRule>
    <cfRule type="cellIs" dxfId="3525" priority="135" operator="equal">
      <formula>"Atascado"</formula>
    </cfRule>
    <cfRule type="cellIs" dxfId="3524" priority="136" operator="equal">
      <formula>"Cerrado"</formula>
    </cfRule>
    <cfRule type="cellIs" dxfId="3523" priority="137" operator="equal">
      <formula>"Abierto"</formula>
    </cfRule>
  </conditionalFormatting>
  <conditionalFormatting sqref="F20">
    <cfRule type="cellIs" dxfId="3522" priority="138" operator="equal">
      <formula>"-"</formula>
    </cfRule>
    <cfRule type="cellIs" dxfId="3521" priority="139" operator="lessThan">
      <formula>0.00000999</formula>
    </cfRule>
    <cfRule type="cellIs" dxfId="3520" priority="140" operator="greaterThan">
      <formula>0.00001</formula>
    </cfRule>
  </conditionalFormatting>
  <conditionalFormatting sqref="I15">
    <cfRule type="cellIs" dxfId="3519" priority="121" operator="equal">
      <formula>"Cumplida"</formula>
    </cfRule>
    <cfRule type="cellIs" dxfId="3518" priority="122" operator="equal">
      <formula>"Abierta"</formula>
    </cfRule>
    <cfRule type="cellIs" dxfId="3517" priority="123" operator="equal">
      <formula>"No cumplida"</formula>
    </cfRule>
    <cfRule type="cellIs" dxfId="3516" priority="124" operator="equal">
      <formula>"Programado"</formula>
    </cfRule>
    <cfRule type="cellIs" dxfId="3515" priority="125" operator="equal">
      <formula>"Atascado"</formula>
    </cfRule>
    <cfRule type="cellIs" dxfId="3514" priority="126" operator="equal">
      <formula>"Cerrado"</formula>
    </cfRule>
    <cfRule type="cellIs" dxfId="3513" priority="127" operator="equal">
      <formula>"Abierto"</formula>
    </cfRule>
  </conditionalFormatting>
  <conditionalFormatting sqref="I20">
    <cfRule type="cellIs" dxfId="3512" priority="128" operator="equal">
      <formula>"-"</formula>
    </cfRule>
    <cfRule type="cellIs" dxfId="3511" priority="129" operator="lessThan">
      <formula>0.00000999</formula>
    </cfRule>
    <cfRule type="cellIs" dxfId="3510" priority="130" operator="greaterThan">
      <formula>0.00001</formula>
    </cfRule>
  </conditionalFormatting>
  <conditionalFormatting sqref="L15">
    <cfRule type="cellIs" dxfId="3509" priority="111" operator="equal">
      <formula>"Cumplida"</formula>
    </cfRule>
    <cfRule type="cellIs" dxfId="3508" priority="112" operator="equal">
      <formula>"Abierta"</formula>
    </cfRule>
    <cfRule type="cellIs" dxfId="3507" priority="113" operator="equal">
      <formula>"No cumplida"</formula>
    </cfRule>
    <cfRule type="cellIs" dxfId="3506" priority="114" operator="equal">
      <formula>"Programado"</formula>
    </cfRule>
    <cfRule type="cellIs" dxfId="3505" priority="115" operator="equal">
      <formula>"Atascado"</formula>
    </cfRule>
    <cfRule type="cellIs" dxfId="3504" priority="116" operator="equal">
      <formula>"Cerrado"</formula>
    </cfRule>
    <cfRule type="cellIs" dxfId="3503" priority="117" operator="equal">
      <formula>"Abierto"</formula>
    </cfRule>
  </conditionalFormatting>
  <conditionalFormatting sqref="O15">
    <cfRule type="cellIs" dxfId="3502" priority="101" operator="equal">
      <formula>"Cumplida"</formula>
    </cfRule>
    <cfRule type="cellIs" dxfId="3501" priority="102" operator="equal">
      <formula>"Abierta"</formula>
    </cfRule>
    <cfRule type="cellIs" dxfId="3500" priority="103" operator="equal">
      <formula>"No cumplida"</formula>
    </cfRule>
    <cfRule type="cellIs" dxfId="3499" priority="104" operator="equal">
      <formula>"Programado"</formula>
    </cfRule>
    <cfRule type="cellIs" dxfId="3498" priority="105" operator="equal">
      <formula>"Atascado"</formula>
    </cfRule>
    <cfRule type="cellIs" dxfId="3497" priority="106" operator="equal">
      <formula>"Cerrado"</formula>
    </cfRule>
    <cfRule type="cellIs" dxfId="3496" priority="107" operator="equal">
      <formula>"Abierto"</formula>
    </cfRule>
  </conditionalFormatting>
  <conditionalFormatting sqref="O20">
    <cfRule type="cellIs" dxfId="3495" priority="108" operator="equal">
      <formula>"-"</formula>
    </cfRule>
    <cfRule type="cellIs" dxfId="3494" priority="109" operator="lessThan">
      <formula>0.00000999</formula>
    </cfRule>
    <cfRule type="cellIs" dxfId="3493" priority="110" operator="greaterThan">
      <formula>0.00001</formula>
    </cfRule>
  </conditionalFormatting>
  <conditionalFormatting sqref="C24">
    <cfRule type="cellIs" dxfId="3492" priority="91" operator="equal">
      <formula>"Cumplida"</formula>
    </cfRule>
    <cfRule type="cellIs" dxfId="3491" priority="92" operator="equal">
      <formula>"Abierta"</formula>
    </cfRule>
    <cfRule type="cellIs" dxfId="3490" priority="93" operator="equal">
      <formula>"No cumplida"</formula>
    </cfRule>
    <cfRule type="cellIs" dxfId="3489" priority="94" operator="equal">
      <formula>"Programado"</formula>
    </cfRule>
    <cfRule type="cellIs" dxfId="3488" priority="95" operator="equal">
      <formula>"Atascado"</formula>
    </cfRule>
    <cfRule type="cellIs" dxfId="3487" priority="96" operator="equal">
      <formula>"Cerrado"</formula>
    </cfRule>
    <cfRule type="cellIs" dxfId="3486" priority="97" operator="equal">
      <formula>"Abierto"</formula>
    </cfRule>
  </conditionalFormatting>
  <conditionalFormatting sqref="C29">
    <cfRule type="cellIs" dxfId="3485" priority="98" operator="equal">
      <formula>"-"</formula>
    </cfRule>
    <cfRule type="cellIs" dxfId="3484" priority="99" operator="lessThan">
      <formula>0.00000999</formula>
    </cfRule>
    <cfRule type="cellIs" dxfId="3483" priority="100" operator="greaterThan">
      <formula>0.00001</formula>
    </cfRule>
  </conditionalFormatting>
  <conditionalFormatting sqref="F24">
    <cfRule type="cellIs" dxfId="3482" priority="81" operator="equal">
      <formula>"Cumplida"</formula>
    </cfRule>
    <cfRule type="cellIs" dxfId="3481" priority="82" operator="equal">
      <formula>"Abierta"</formula>
    </cfRule>
    <cfRule type="cellIs" dxfId="3480" priority="83" operator="equal">
      <formula>"No cumplida"</formula>
    </cfRule>
    <cfRule type="cellIs" dxfId="3479" priority="84" operator="equal">
      <formula>"Programado"</formula>
    </cfRule>
    <cfRule type="cellIs" dxfId="3478" priority="85" operator="equal">
      <formula>"Atascado"</formula>
    </cfRule>
    <cfRule type="cellIs" dxfId="3477" priority="86" operator="equal">
      <formula>"Cerrado"</formula>
    </cfRule>
    <cfRule type="cellIs" dxfId="3476" priority="87" operator="equal">
      <formula>"Abierto"</formula>
    </cfRule>
  </conditionalFormatting>
  <conditionalFormatting sqref="F29">
    <cfRule type="cellIs" dxfId="3475" priority="88" operator="equal">
      <formula>"-"</formula>
    </cfRule>
    <cfRule type="cellIs" dxfId="3474" priority="89" operator="lessThan">
      <formula>0.00000999</formula>
    </cfRule>
    <cfRule type="cellIs" dxfId="3473" priority="90" operator="greaterThan">
      <formula>0.00001</formula>
    </cfRule>
  </conditionalFormatting>
  <conditionalFormatting sqref="I24">
    <cfRule type="cellIs" dxfId="3472" priority="71" operator="equal">
      <formula>"Cumplida"</formula>
    </cfRule>
    <cfRule type="cellIs" dxfId="3471" priority="72" operator="equal">
      <formula>"Abierta"</formula>
    </cfRule>
    <cfRule type="cellIs" dxfId="3470" priority="73" operator="equal">
      <formula>"No cumplida"</formula>
    </cfRule>
    <cfRule type="cellIs" dxfId="3469" priority="74" operator="equal">
      <formula>"Programado"</formula>
    </cfRule>
    <cfRule type="cellIs" dxfId="3468" priority="75" operator="equal">
      <formula>"Atascado"</formula>
    </cfRule>
    <cfRule type="cellIs" dxfId="3467" priority="76" operator="equal">
      <formula>"Cerrado"</formula>
    </cfRule>
    <cfRule type="cellIs" dxfId="3466" priority="77" operator="equal">
      <formula>"Abierto"</formula>
    </cfRule>
  </conditionalFormatting>
  <conditionalFormatting sqref="I29">
    <cfRule type="cellIs" dxfId="3465" priority="78" operator="equal">
      <formula>"-"</formula>
    </cfRule>
    <cfRule type="cellIs" dxfId="3464" priority="79" operator="lessThan">
      <formula>0.00000999</formula>
    </cfRule>
    <cfRule type="cellIs" dxfId="3463" priority="80" operator="greaterThan">
      <formula>0.00001</formula>
    </cfRule>
  </conditionalFormatting>
  <conditionalFormatting sqref="L24">
    <cfRule type="cellIs" dxfId="3462" priority="61" operator="equal">
      <formula>"Cumplida"</formula>
    </cfRule>
    <cfRule type="cellIs" dxfId="3461" priority="62" operator="equal">
      <formula>"Abierta"</formula>
    </cfRule>
    <cfRule type="cellIs" dxfId="3460" priority="63" operator="equal">
      <formula>"No cumplida"</formula>
    </cfRule>
    <cfRule type="cellIs" dxfId="3459" priority="64" operator="equal">
      <formula>"Programado"</formula>
    </cfRule>
    <cfRule type="cellIs" dxfId="3458" priority="65" operator="equal">
      <formula>"Atascado"</formula>
    </cfRule>
    <cfRule type="cellIs" dxfId="3457" priority="66" operator="equal">
      <formula>"Cerrado"</formula>
    </cfRule>
    <cfRule type="cellIs" dxfId="3456" priority="67" operator="equal">
      <formula>"Abierto"</formula>
    </cfRule>
  </conditionalFormatting>
  <conditionalFormatting sqref="L29">
    <cfRule type="cellIs" dxfId="3455" priority="68" operator="equal">
      <formula>"-"</formula>
    </cfRule>
    <cfRule type="cellIs" dxfId="3454" priority="69" operator="lessThan">
      <formula>0.00000999</formula>
    </cfRule>
    <cfRule type="cellIs" dxfId="3453" priority="70" operator="greaterThan">
      <formula>0.00001</formula>
    </cfRule>
  </conditionalFormatting>
  <conditionalFormatting sqref="O24">
    <cfRule type="cellIs" dxfId="3452" priority="51" operator="equal">
      <formula>"Cumplida"</formula>
    </cfRule>
    <cfRule type="cellIs" dxfId="3451" priority="52" operator="equal">
      <formula>"Abierta"</formula>
    </cfRule>
    <cfRule type="cellIs" dxfId="3450" priority="53" operator="equal">
      <formula>"No cumplida"</formula>
    </cfRule>
    <cfRule type="cellIs" dxfId="3449" priority="54" operator="equal">
      <formula>"Programado"</formula>
    </cfRule>
    <cfRule type="cellIs" dxfId="3448" priority="55" operator="equal">
      <formula>"Atascado"</formula>
    </cfRule>
    <cfRule type="cellIs" dxfId="3447" priority="56" operator="equal">
      <formula>"Cerrado"</formula>
    </cfRule>
    <cfRule type="cellIs" dxfId="3446" priority="57" operator="equal">
      <formula>"Abierto"</formula>
    </cfRule>
  </conditionalFormatting>
  <conditionalFormatting sqref="O29">
    <cfRule type="cellIs" dxfId="3445" priority="58" operator="equal">
      <formula>"-"</formula>
    </cfRule>
    <cfRule type="cellIs" dxfId="3444" priority="59" operator="lessThan">
      <formula>0.00000999</formula>
    </cfRule>
    <cfRule type="cellIs" dxfId="3443" priority="60" operator="greaterThan">
      <formula>0.00001</formula>
    </cfRule>
  </conditionalFormatting>
  <conditionalFormatting sqref="C38">
    <cfRule type="cellIs" dxfId="3442" priority="48" operator="equal">
      <formula>"-"</formula>
    </cfRule>
    <cfRule type="cellIs" dxfId="3441" priority="49" operator="lessThan">
      <formula>0.00000999</formula>
    </cfRule>
    <cfRule type="cellIs" dxfId="3440" priority="50" operator="greaterThan">
      <formula>0.00001</formula>
    </cfRule>
  </conditionalFormatting>
  <conditionalFormatting sqref="F33">
    <cfRule type="cellIs" dxfId="3439" priority="31" operator="equal">
      <formula>"Cumplida"</formula>
    </cfRule>
    <cfRule type="cellIs" dxfId="3438" priority="32" operator="equal">
      <formula>"Abierta"</formula>
    </cfRule>
    <cfRule type="cellIs" dxfId="3437" priority="33" operator="equal">
      <formula>"No cumplida"</formula>
    </cfRule>
    <cfRule type="cellIs" dxfId="3436" priority="34" operator="equal">
      <formula>"Programado"</formula>
    </cfRule>
    <cfRule type="cellIs" dxfId="3435" priority="35" operator="equal">
      <formula>"Atascado"</formula>
    </cfRule>
    <cfRule type="cellIs" dxfId="3434" priority="36" operator="equal">
      <formula>"Cerrado"</formula>
    </cfRule>
    <cfRule type="cellIs" dxfId="3433" priority="37" operator="equal">
      <formula>"Abierto"</formula>
    </cfRule>
  </conditionalFormatting>
  <conditionalFormatting sqref="F38">
    <cfRule type="cellIs" dxfId="3432" priority="38" operator="equal">
      <formula>"-"</formula>
    </cfRule>
    <cfRule type="cellIs" dxfId="3431" priority="39" operator="lessThan">
      <formula>0.00000999</formula>
    </cfRule>
    <cfRule type="cellIs" dxfId="3430" priority="40" operator="greaterThan">
      <formula>0.00001</formula>
    </cfRule>
  </conditionalFormatting>
  <conditionalFormatting sqref="I33">
    <cfRule type="cellIs" dxfId="3429" priority="21" operator="equal">
      <formula>"Cumplida"</formula>
    </cfRule>
    <cfRule type="cellIs" dxfId="3428" priority="22" operator="equal">
      <formula>"Abierta"</formula>
    </cfRule>
    <cfRule type="cellIs" dxfId="3427" priority="23" operator="equal">
      <formula>"No cumplida"</formula>
    </cfRule>
    <cfRule type="cellIs" dxfId="3426" priority="24" operator="equal">
      <formula>"Programado"</formula>
    </cfRule>
    <cfRule type="cellIs" dxfId="3425" priority="25" operator="equal">
      <formula>"Atascado"</formula>
    </cfRule>
    <cfRule type="cellIs" dxfId="3424" priority="26" operator="equal">
      <formula>"Cerrado"</formula>
    </cfRule>
    <cfRule type="cellIs" dxfId="3423" priority="27" operator="equal">
      <formula>"Abierto"</formula>
    </cfRule>
  </conditionalFormatting>
  <conditionalFormatting sqref="I38">
    <cfRule type="cellIs" dxfId="3422" priority="28" operator="equal">
      <formula>"-"</formula>
    </cfRule>
    <cfRule type="cellIs" dxfId="3421" priority="29" operator="lessThan">
      <formula>0.00000999</formula>
    </cfRule>
    <cfRule type="cellIs" dxfId="3420" priority="30" operator="greaterThan">
      <formula>0.00001</formula>
    </cfRule>
  </conditionalFormatting>
  <conditionalFormatting sqref="L33">
    <cfRule type="cellIs" dxfId="3419" priority="11" operator="equal">
      <formula>"Cumplida"</formula>
    </cfRule>
    <cfRule type="cellIs" dxfId="3418" priority="12" operator="equal">
      <formula>"Abierta"</formula>
    </cfRule>
    <cfRule type="cellIs" dxfId="3417" priority="13" operator="equal">
      <formula>"No cumplida"</formula>
    </cfRule>
    <cfRule type="cellIs" dxfId="3416" priority="14" operator="equal">
      <formula>"Programado"</formula>
    </cfRule>
    <cfRule type="cellIs" dxfId="3415" priority="15" operator="equal">
      <formula>"Atascado"</formula>
    </cfRule>
    <cfRule type="cellIs" dxfId="3414" priority="16" operator="equal">
      <formula>"Cerrado"</formula>
    </cfRule>
    <cfRule type="cellIs" dxfId="3413" priority="17" operator="equal">
      <formula>"Abierto"</formula>
    </cfRule>
  </conditionalFormatting>
  <conditionalFormatting sqref="L38">
    <cfRule type="cellIs" dxfId="3412" priority="18" operator="equal">
      <formula>"-"</formula>
    </cfRule>
    <cfRule type="cellIs" dxfId="3411" priority="19" operator="lessThan">
      <formula>0.00000999</formula>
    </cfRule>
    <cfRule type="cellIs" dxfId="3410" priority="20" operator="greaterThan">
      <formula>0.00001</formula>
    </cfRule>
  </conditionalFormatting>
  <conditionalFormatting sqref="O33">
    <cfRule type="cellIs" dxfId="3409" priority="1" operator="equal">
      <formula>"Cumplida"</formula>
    </cfRule>
    <cfRule type="cellIs" dxfId="3408" priority="2" operator="equal">
      <formula>"Abierta"</formula>
    </cfRule>
    <cfRule type="cellIs" dxfId="3407" priority="3" operator="equal">
      <formula>"No cumplida"</formula>
    </cfRule>
    <cfRule type="cellIs" dxfId="3406" priority="4" operator="equal">
      <formula>"Programado"</formula>
    </cfRule>
    <cfRule type="cellIs" dxfId="3405" priority="5" operator="equal">
      <formula>"Atascado"</formula>
    </cfRule>
    <cfRule type="cellIs" dxfId="3404" priority="6" operator="equal">
      <formula>"Cerrado"</formula>
    </cfRule>
    <cfRule type="cellIs" dxfId="3403" priority="7" operator="equal">
      <formula>"Abierto"</formula>
    </cfRule>
  </conditionalFormatting>
  <conditionalFormatting sqref="O38">
    <cfRule type="cellIs" dxfId="3402" priority="8" operator="equal">
      <formula>"-"</formula>
    </cfRule>
    <cfRule type="cellIs" dxfId="3401" priority="9" operator="lessThan">
      <formula>0.00000999</formula>
    </cfRule>
    <cfRule type="cellIs" dxfId="3400" priority="10" operator="greaterThan">
      <formula>0.00001</formula>
    </cfRule>
  </conditionalFormatting>
  <dataValidations count="1">
    <dataValidation type="list" allowBlank="1" showInputMessage="1" showErrorMessage="1" sqref="C15 I33 L33 F33 O33 C33 I6 L6 F6 O6 I24 I15 C6 L24 F24 L15 O24 F15 O15 C24">
      <formula1>$B$42:$B$45</formula1>
    </dataValidation>
  </dataValidations>
  <pageMargins left="0.7" right="0.7" top="0.75" bottom="0.75" header="0.3" footer="0.3"/>
  <drawing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R45"/>
  <sheetViews>
    <sheetView showGridLines="0" showRowColHeaders="0" workbookViewId="0">
      <selection activeCell="Q13" sqref="Q13:R13"/>
    </sheetView>
  </sheetViews>
  <sheetFormatPr baseColWidth="10" defaultRowHeight="15" x14ac:dyDescent="0.25"/>
  <cols>
    <col min="1" max="1" width="2" customWidth="1"/>
    <col min="4" max="4" width="2.5703125" customWidth="1"/>
    <col min="7" max="7" width="2.5703125" customWidth="1"/>
    <col min="10" max="10" width="2.5703125" customWidth="1"/>
    <col min="13" max="13" width="2.5703125" customWidth="1"/>
    <col min="16" max="16" width="2.5703125" customWidth="1"/>
    <col min="17" max="17" width="15.28515625" bestFit="1" customWidth="1"/>
    <col min="18" max="18" width="10.140625" bestFit="1" customWidth="1"/>
  </cols>
  <sheetData>
    <row r="1" spans="2:18" ht="15.75" thickBot="1" x14ac:dyDescent="0.3"/>
    <row r="2" spans="2:18" ht="15.75" thickBot="1" x14ac:dyDescent="0.3">
      <c r="D2" s="46" t="s">
        <v>16</v>
      </c>
      <c r="E2" s="47"/>
      <c r="F2" s="19"/>
      <c r="G2" s="18"/>
      <c r="K2" s="42" t="s">
        <v>51</v>
      </c>
      <c r="L2" s="44">
        <v>2.8500000000000001E-2</v>
      </c>
    </row>
    <row r="3" spans="2:18" x14ac:dyDescent="0.25">
      <c r="C3" s="18"/>
      <c r="D3" s="18"/>
      <c r="E3" s="18"/>
      <c r="F3" s="18"/>
      <c r="G3" s="18"/>
      <c r="K3" s="43"/>
      <c r="L3" s="45"/>
    </row>
    <row r="5" spans="2:18" ht="14.25" customHeight="1" x14ac:dyDescent="0.25">
      <c r="B5" s="1" t="s">
        <v>2</v>
      </c>
      <c r="C5" s="2"/>
      <c r="E5" s="1" t="s">
        <v>2</v>
      </c>
      <c r="F5" s="2"/>
      <c r="H5" s="1" t="s">
        <v>2</v>
      </c>
      <c r="I5" s="2"/>
      <c r="K5" s="1" t="s">
        <v>2</v>
      </c>
      <c r="L5" s="2"/>
      <c r="N5" s="1" t="s">
        <v>2</v>
      </c>
      <c r="O5" s="2"/>
      <c r="Q5" s="3" t="s">
        <v>6</v>
      </c>
      <c r="R5" s="4">
        <f>SUM(R6:R8)</f>
        <v>0</v>
      </c>
    </row>
    <row r="6" spans="2:18" ht="14.25" customHeight="1" x14ac:dyDescent="0.25">
      <c r="B6" s="1" t="s">
        <v>3</v>
      </c>
      <c r="C6" s="2"/>
      <c r="E6" s="1" t="s">
        <v>3</v>
      </c>
      <c r="F6" s="2"/>
      <c r="H6" s="1" t="s">
        <v>3</v>
      </c>
      <c r="I6" s="2"/>
      <c r="K6" s="1" t="s">
        <v>3</v>
      </c>
      <c r="L6" s="2"/>
      <c r="N6" s="1" t="s">
        <v>3</v>
      </c>
      <c r="O6" s="2"/>
      <c r="Q6" s="1" t="s">
        <v>12</v>
      </c>
      <c r="R6" s="4">
        <f>COUNTIF($B$5:$O$39,"abierta")</f>
        <v>0</v>
      </c>
    </row>
    <row r="7" spans="2:18" ht="14.25" customHeight="1" x14ac:dyDescent="0.25">
      <c r="B7" s="1" t="s">
        <v>13</v>
      </c>
      <c r="C7" s="2"/>
      <c r="E7" s="1" t="s">
        <v>13</v>
      </c>
      <c r="F7" s="2"/>
      <c r="H7" s="1" t="s">
        <v>13</v>
      </c>
      <c r="I7" s="2"/>
      <c r="K7" s="1" t="s">
        <v>13</v>
      </c>
      <c r="L7" s="2"/>
      <c r="N7" s="1" t="s">
        <v>13</v>
      </c>
      <c r="O7" s="2"/>
      <c r="Q7" s="3" t="s">
        <v>7</v>
      </c>
      <c r="R7" s="4">
        <f>COUNTIF($B$5:$O$39,"cumplida")</f>
        <v>0</v>
      </c>
    </row>
    <row r="8" spans="2:18" ht="14.25" customHeight="1" x14ac:dyDescent="0.25">
      <c r="B8" s="1" t="s">
        <v>14</v>
      </c>
      <c r="C8" s="2">
        <f>C7*C11</f>
        <v>0</v>
      </c>
      <c r="E8" s="1" t="s">
        <v>14</v>
      </c>
      <c r="F8" s="2">
        <f>F7*F11</f>
        <v>0</v>
      </c>
      <c r="H8" s="1" t="s">
        <v>14</v>
      </c>
      <c r="I8" s="2">
        <f>I7*I11</f>
        <v>0</v>
      </c>
      <c r="K8" s="1" t="s">
        <v>14</v>
      </c>
      <c r="L8" s="2">
        <f>L7*L11</f>
        <v>0</v>
      </c>
      <c r="N8" s="1" t="s">
        <v>14</v>
      </c>
      <c r="O8" s="2">
        <f>O7*O11</f>
        <v>0</v>
      </c>
      <c r="Q8" s="3" t="s">
        <v>8</v>
      </c>
      <c r="R8" s="4">
        <f>COUNTIF($B$5:$O$39,"No cumplida")</f>
        <v>0</v>
      </c>
    </row>
    <row r="9" spans="2:18" ht="14.25" customHeight="1" x14ac:dyDescent="0.25">
      <c r="B9" s="6" t="s">
        <v>0</v>
      </c>
      <c r="C9" s="7"/>
      <c r="E9" s="6" t="s">
        <v>0</v>
      </c>
      <c r="F9" s="7"/>
      <c r="H9" s="6" t="s">
        <v>0</v>
      </c>
      <c r="I9" s="7"/>
      <c r="K9" s="6" t="s">
        <v>0</v>
      </c>
      <c r="L9" s="7"/>
      <c r="N9" s="6" t="s">
        <v>0</v>
      </c>
      <c r="O9" s="7"/>
      <c r="Q9" s="3" t="s">
        <v>49</v>
      </c>
      <c r="R9" s="4">
        <f>SUM(C7,F7,I7,L7,O7,C16,F16,I16,L16,O16,C25,F25,I25,L25,O25,C34,F34,I34,L34,O34)</f>
        <v>0</v>
      </c>
    </row>
    <row r="10" spans="2:18" ht="14.25" customHeight="1" x14ac:dyDescent="0.25">
      <c r="B10" s="6" t="s">
        <v>1</v>
      </c>
      <c r="C10" s="7"/>
      <c r="E10" s="6" t="s">
        <v>1</v>
      </c>
      <c r="F10" s="7"/>
      <c r="H10" s="6" t="s">
        <v>1</v>
      </c>
      <c r="I10" s="7"/>
      <c r="K10" s="6" t="s">
        <v>1</v>
      </c>
      <c r="L10" s="7"/>
      <c r="N10" s="6" t="s">
        <v>1</v>
      </c>
      <c r="O10" s="7"/>
      <c r="Q10" s="3" t="s">
        <v>53</v>
      </c>
      <c r="R10" s="4">
        <f>SUM(C8,F8,I8,L8,O8,O17,L17,I17,F17,C17,C26,F26,I26,L26,O26,O35,L35,I35,F35,C35)</f>
        <v>0</v>
      </c>
    </row>
    <row r="11" spans="2:18" ht="14.25" customHeight="1" x14ac:dyDescent="0.25">
      <c r="B11" s="6" t="s">
        <v>4</v>
      </c>
      <c r="C11" s="8" t="str">
        <f>IFERROR(((C10/C9)-((C10/C9)*0.0045))-1,"0")</f>
        <v>0</v>
      </c>
      <c r="E11" s="6" t="s">
        <v>4</v>
      </c>
      <c r="F11" s="8" t="str">
        <f>IFERROR(((F10/F9)-((F10/F9)*0.0045))-1,"0")</f>
        <v>0</v>
      </c>
      <c r="H11" s="6" t="s">
        <v>4</v>
      </c>
      <c r="I11" s="8" t="str">
        <f>IFERROR(((I10/I9)-((I10/I9)*0.0045))-1,"0")</f>
        <v>0</v>
      </c>
      <c r="K11" s="6" t="s">
        <v>4</v>
      </c>
      <c r="L11" s="8" t="str">
        <f>IFERROR(((L10/L9)-((L10/L9)*0.0045))-1,"0")</f>
        <v>0</v>
      </c>
      <c r="N11" s="6" t="s">
        <v>4</v>
      </c>
      <c r="O11" s="8" t="str">
        <f>IFERROR(((O10/O9)-((O10/O9)*0.0045))-1,"0")</f>
        <v>0</v>
      </c>
      <c r="Q11" s="3" t="s">
        <v>15</v>
      </c>
      <c r="R11" s="4">
        <f>R10*R15</f>
        <v>0</v>
      </c>
    </row>
    <row r="12" spans="2:18" ht="14.25" customHeight="1" x14ac:dyDescent="0.25">
      <c r="B12" s="6" t="s">
        <v>5</v>
      </c>
      <c r="C12" s="7">
        <f>C9-(C9*$L$2)</f>
        <v>0</v>
      </c>
      <c r="E12" s="6" t="s">
        <v>5</v>
      </c>
      <c r="F12" s="7">
        <f>F9-(F9*$L$2)</f>
        <v>0</v>
      </c>
      <c r="H12" s="6" t="s">
        <v>5</v>
      </c>
      <c r="I12" s="7">
        <f>I9-(I9*$L$2)</f>
        <v>0</v>
      </c>
      <c r="K12" s="6" t="s">
        <v>5</v>
      </c>
      <c r="L12" s="7">
        <f>L9-(L9*$L$2)</f>
        <v>0</v>
      </c>
      <c r="N12" s="6" t="s">
        <v>5</v>
      </c>
      <c r="O12" s="7">
        <f>O9-(O9*$L$2)</f>
        <v>0</v>
      </c>
      <c r="Q12" s="3" t="s">
        <v>52</v>
      </c>
      <c r="R12" s="4">
        <f>R11*R16</f>
        <v>0</v>
      </c>
    </row>
    <row r="13" spans="2:18" x14ac:dyDescent="0.25">
      <c r="Q13" s="3" t="s">
        <v>62</v>
      </c>
      <c r="R13" s="12" t="str">
        <f>IFERROR((R10/R9),"-")</f>
        <v>-</v>
      </c>
    </row>
    <row r="14" spans="2:18" ht="14.25" customHeight="1" x14ac:dyDescent="0.25">
      <c r="B14" s="1" t="s">
        <v>2</v>
      </c>
      <c r="C14" s="2"/>
      <c r="E14" s="1" t="s">
        <v>2</v>
      </c>
      <c r="F14" s="2"/>
      <c r="H14" s="1" t="s">
        <v>2</v>
      </c>
      <c r="I14" s="2"/>
      <c r="K14" s="1" t="s">
        <v>2</v>
      </c>
      <c r="L14" s="2"/>
      <c r="N14" s="1" t="s">
        <v>2</v>
      </c>
      <c r="O14" s="2"/>
      <c r="R14" s="5"/>
    </row>
    <row r="15" spans="2:18" ht="14.25" customHeight="1" x14ac:dyDescent="0.25">
      <c r="B15" s="1" t="s">
        <v>3</v>
      </c>
      <c r="C15" s="2"/>
      <c r="E15" s="1" t="s">
        <v>3</v>
      </c>
      <c r="F15" s="2"/>
      <c r="H15" s="1" t="s">
        <v>3</v>
      </c>
      <c r="I15" s="2"/>
      <c r="K15" s="1" t="s">
        <v>3</v>
      </c>
      <c r="L15" s="2"/>
      <c r="N15" s="1" t="s">
        <v>3</v>
      </c>
      <c r="O15" s="2"/>
      <c r="Q15" s="3" t="s">
        <v>57</v>
      </c>
      <c r="R15" s="4">
        <v>2300</v>
      </c>
    </row>
    <row r="16" spans="2:18" ht="14.25" customHeight="1" x14ac:dyDescent="0.25">
      <c r="B16" s="1" t="s">
        <v>13</v>
      </c>
      <c r="C16" s="2"/>
      <c r="E16" s="1" t="s">
        <v>13</v>
      </c>
      <c r="F16" s="2"/>
      <c r="H16" s="1" t="s">
        <v>13</v>
      </c>
      <c r="I16" s="2"/>
      <c r="K16" s="1" t="s">
        <v>13</v>
      </c>
      <c r="L16" s="2"/>
      <c r="N16" s="1" t="s">
        <v>13</v>
      </c>
      <c r="O16" s="2"/>
      <c r="Q16" s="3" t="s">
        <v>58</v>
      </c>
      <c r="R16" s="4">
        <v>2900</v>
      </c>
    </row>
    <row r="17" spans="2:18" ht="14.25" customHeight="1" x14ac:dyDescent="0.25">
      <c r="B17" s="1" t="s">
        <v>14</v>
      </c>
      <c r="C17" s="2">
        <f>C16*C20</f>
        <v>0</v>
      </c>
      <c r="E17" s="1" t="s">
        <v>14</v>
      </c>
      <c r="F17" s="2">
        <f>F16*F20</f>
        <v>0</v>
      </c>
      <c r="H17" s="1" t="s">
        <v>14</v>
      </c>
      <c r="I17" s="2">
        <f>I16*I20</f>
        <v>0</v>
      </c>
      <c r="K17" s="1" t="s">
        <v>14</v>
      </c>
      <c r="L17" s="2">
        <f>L16*L20</f>
        <v>0</v>
      </c>
      <c r="N17" s="1" t="s">
        <v>14</v>
      </c>
      <c r="O17" s="2">
        <f>O16*O20</f>
        <v>0</v>
      </c>
      <c r="R17" s="5"/>
    </row>
    <row r="18" spans="2:18" ht="14.25" customHeight="1" x14ac:dyDescent="0.25">
      <c r="B18" s="6" t="s">
        <v>0</v>
      </c>
      <c r="C18" s="7"/>
      <c r="E18" s="6" t="s">
        <v>0</v>
      </c>
      <c r="F18" s="7"/>
      <c r="H18" s="6" t="s">
        <v>0</v>
      </c>
      <c r="I18" s="7"/>
      <c r="K18" s="6" t="s">
        <v>0</v>
      </c>
      <c r="L18" s="7"/>
      <c r="N18" s="6" t="s">
        <v>0</v>
      </c>
      <c r="O18" s="7"/>
    </row>
    <row r="19" spans="2:18" ht="14.25" customHeight="1" x14ac:dyDescent="0.25">
      <c r="B19" s="6" t="s">
        <v>1</v>
      </c>
      <c r="C19" s="7"/>
      <c r="E19" s="6" t="s">
        <v>1</v>
      </c>
      <c r="F19" s="7"/>
      <c r="H19" s="6" t="s">
        <v>1</v>
      </c>
      <c r="I19" s="7"/>
      <c r="K19" s="6" t="s">
        <v>1</v>
      </c>
      <c r="L19" s="7"/>
      <c r="N19" s="6" t="s">
        <v>1</v>
      </c>
      <c r="O19" s="7"/>
    </row>
    <row r="20" spans="2:18" ht="14.25" customHeight="1" x14ac:dyDescent="0.25">
      <c r="B20" s="6" t="s">
        <v>4</v>
      </c>
      <c r="C20" s="8" t="str">
        <f>IFERROR(((C19/C18)-((C19/C18)*0.0045))-1,"0")</f>
        <v>0</v>
      </c>
      <c r="E20" s="6" t="s">
        <v>4</v>
      </c>
      <c r="F20" s="8" t="str">
        <f>IFERROR(((F19/F18)-((F19/F18)*0.0045))-1,"0")</f>
        <v>0</v>
      </c>
      <c r="H20" s="6" t="s">
        <v>4</v>
      </c>
      <c r="I20" s="8" t="str">
        <f>IFERROR(((I19/I18)-((I19/I18)*0.0045))-1,"0")</f>
        <v>0</v>
      </c>
      <c r="K20" s="6" t="s">
        <v>4</v>
      </c>
      <c r="L20" s="8" t="str">
        <f>IFERROR(((L19/L18)-((L19/L18)*0.0045))-1,"0")</f>
        <v>0</v>
      </c>
      <c r="N20" s="6" t="s">
        <v>4</v>
      </c>
      <c r="O20" s="8" t="str">
        <f>IFERROR(((O19/O18)-((O19/O18)*0.0045))-1,"0")</f>
        <v>0</v>
      </c>
    </row>
    <row r="21" spans="2:18" ht="14.25" customHeight="1" x14ac:dyDescent="0.25">
      <c r="B21" s="6" t="s">
        <v>5</v>
      </c>
      <c r="C21" s="7">
        <f>C18-(C18*$L$2)</f>
        <v>0</v>
      </c>
      <c r="E21" s="6" t="s">
        <v>5</v>
      </c>
      <c r="F21" s="7">
        <f>F18-(F18*$L$2)</f>
        <v>0</v>
      </c>
      <c r="H21" s="6" t="s">
        <v>5</v>
      </c>
      <c r="I21" s="7">
        <f>I18-(I18*$L$2)</f>
        <v>0</v>
      </c>
      <c r="K21" s="6" t="s">
        <v>5</v>
      </c>
      <c r="L21" s="7">
        <f>L18-(L18*$L$2)</f>
        <v>0</v>
      </c>
      <c r="N21" s="6" t="s">
        <v>5</v>
      </c>
      <c r="O21" s="7">
        <f>O18-(O18*$L$2)</f>
        <v>0</v>
      </c>
    </row>
    <row r="22" spans="2:18" ht="14.25" customHeight="1" x14ac:dyDescent="0.25"/>
    <row r="23" spans="2:18" x14ac:dyDescent="0.25">
      <c r="B23" s="1" t="s">
        <v>2</v>
      </c>
      <c r="C23" s="2"/>
      <c r="E23" s="1" t="s">
        <v>2</v>
      </c>
      <c r="F23" s="2"/>
      <c r="H23" s="1" t="s">
        <v>2</v>
      </c>
      <c r="I23" s="2"/>
      <c r="K23" s="1" t="s">
        <v>2</v>
      </c>
      <c r="L23" s="2"/>
      <c r="N23" s="1" t="s">
        <v>2</v>
      </c>
      <c r="O23" s="2"/>
    </row>
    <row r="24" spans="2:18" ht="14.25" customHeight="1" x14ac:dyDescent="0.25">
      <c r="B24" s="1" t="s">
        <v>3</v>
      </c>
      <c r="C24" s="2"/>
      <c r="E24" s="1" t="s">
        <v>3</v>
      </c>
      <c r="F24" s="2"/>
      <c r="H24" s="1" t="s">
        <v>3</v>
      </c>
      <c r="I24" s="2"/>
      <c r="K24" s="1" t="s">
        <v>3</v>
      </c>
      <c r="L24" s="2"/>
      <c r="N24" s="1" t="s">
        <v>3</v>
      </c>
      <c r="O24" s="2"/>
    </row>
    <row r="25" spans="2:18" ht="14.25" customHeight="1" x14ac:dyDescent="0.25">
      <c r="B25" s="1" t="s">
        <v>13</v>
      </c>
      <c r="C25" s="2"/>
      <c r="E25" s="1" t="s">
        <v>13</v>
      </c>
      <c r="F25" s="2"/>
      <c r="H25" s="1" t="s">
        <v>13</v>
      </c>
      <c r="I25" s="2"/>
      <c r="K25" s="1" t="s">
        <v>13</v>
      </c>
      <c r="L25" s="2"/>
      <c r="N25" s="1" t="s">
        <v>13</v>
      </c>
      <c r="O25" s="2"/>
    </row>
    <row r="26" spans="2:18" ht="14.25" customHeight="1" x14ac:dyDescent="0.25">
      <c r="B26" s="1" t="s">
        <v>14</v>
      </c>
      <c r="C26" s="2">
        <f>C25*C29</f>
        <v>0</v>
      </c>
      <c r="E26" s="1" t="s">
        <v>14</v>
      </c>
      <c r="F26" s="2">
        <f>F25*F29</f>
        <v>0</v>
      </c>
      <c r="H26" s="1" t="s">
        <v>14</v>
      </c>
      <c r="I26" s="2">
        <f>I25*I29</f>
        <v>0</v>
      </c>
      <c r="K26" s="1" t="s">
        <v>14</v>
      </c>
      <c r="L26" s="2">
        <f>L25*L29</f>
        <v>0</v>
      </c>
      <c r="N26" s="1" t="s">
        <v>14</v>
      </c>
      <c r="O26" s="2">
        <f>O25*O29</f>
        <v>0</v>
      </c>
    </row>
    <row r="27" spans="2:18" ht="14.25" customHeight="1" x14ac:dyDescent="0.25">
      <c r="B27" s="6" t="s">
        <v>0</v>
      </c>
      <c r="C27" s="7"/>
      <c r="E27" s="6" t="s">
        <v>0</v>
      </c>
      <c r="F27" s="7"/>
      <c r="H27" s="6" t="s">
        <v>0</v>
      </c>
      <c r="I27" s="7"/>
      <c r="K27" s="6" t="s">
        <v>0</v>
      </c>
      <c r="L27" s="7"/>
      <c r="N27" s="6" t="s">
        <v>0</v>
      </c>
      <c r="O27" s="7"/>
    </row>
    <row r="28" spans="2:18" ht="14.25" customHeight="1" x14ac:dyDescent="0.25">
      <c r="B28" s="6" t="s">
        <v>1</v>
      </c>
      <c r="C28" s="7"/>
      <c r="E28" s="6" t="s">
        <v>1</v>
      </c>
      <c r="F28" s="7"/>
      <c r="H28" s="6" t="s">
        <v>1</v>
      </c>
      <c r="I28" s="7"/>
      <c r="K28" s="6" t="s">
        <v>1</v>
      </c>
      <c r="L28" s="7"/>
      <c r="N28" s="6" t="s">
        <v>1</v>
      </c>
      <c r="O28" s="7"/>
    </row>
    <row r="29" spans="2:18" ht="14.25" customHeight="1" x14ac:dyDescent="0.25">
      <c r="B29" s="6" t="s">
        <v>4</v>
      </c>
      <c r="C29" s="8" t="str">
        <f>IFERROR(((C28/C27)-((C28/C27)*0.0045))-1,"0")</f>
        <v>0</v>
      </c>
      <c r="E29" s="6" t="s">
        <v>4</v>
      </c>
      <c r="F29" s="8" t="str">
        <f>IFERROR(((F28/F27)-((F28/F27)*0.0045))-1,"0")</f>
        <v>0</v>
      </c>
      <c r="H29" s="6" t="s">
        <v>4</v>
      </c>
      <c r="I29" s="8" t="str">
        <f>IFERROR(((I28/I27)-((I28/I27)*0.0045))-1,"0")</f>
        <v>0</v>
      </c>
      <c r="K29" s="6" t="s">
        <v>4</v>
      </c>
      <c r="L29" s="8" t="str">
        <f>IFERROR(((L28/L27)-((L28/L27)*0.0045))-1,"0")</f>
        <v>0</v>
      </c>
      <c r="N29" s="6" t="s">
        <v>4</v>
      </c>
      <c r="O29" s="8" t="str">
        <f>IFERROR(((O28/O27)-((O28/O27)*0.0045))-1,"0")</f>
        <v>0</v>
      </c>
    </row>
    <row r="30" spans="2:18" ht="14.25" customHeight="1" x14ac:dyDescent="0.25">
      <c r="B30" s="6" t="s">
        <v>5</v>
      </c>
      <c r="C30" s="7">
        <f>C27-(C27*$L$2)</f>
        <v>0</v>
      </c>
      <c r="E30" s="6" t="s">
        <v>5</v>
      </c>
      <c r="F30" s="7">
        <f>F27-(F27*$L$2)</f>
        <v>0</v>
      </c>
      <c r="H30" s="6" t="s">
        <v>5</v>
      </c>
      <c r="I30" s="7">
        <f>I27-(I27*$L$2)</f>
        <v>0</v>
      </c>
      <c r="K30" s="6" t="s">
        <v>5</v>
      </c>
      <c r="L30" s="7">
        <f>L27-(L27*$L$2)</f>
        <v>0</v>
      </c>
      <c r="N30" s="6" t="s">
        <v>5</v>
      </c>
      <c r="O30" s="7">
        <f>O27-(O27*$L$2)</f>
        <v>0</v>
      </c>
    </row>
    <row r="31" spans="2:18" ht="14.25" customHeight="1" x14ac:dyDescent="0.25"/>
    <row r="32" spans="2:18" ht="14.25" customHeight="1" x14ac:dyDescent="0.25">
      <c r="B32" s="1" t="s">
        <v>2</v>
      </c>
      <c r="C32" s="2"/>
      <c r="E32" s="1" t="s">
        <v>2</v>
      </c>
      <c r="F32" s="2"/>
      <c r="H32" s="1" t="s">
        <v>2</v>
      </c>
      <c r="I32" s="2"/>
      <c r="K32" s="1" t="s">
        <v>2</v>
      </c>
      <c r="L32" s="2"/>
      <c r="N32" s="1" t="s">
        <v>2</v>
      </c>
      <c r="O32" s="2"/>
    </row>
    <row r="33" spans="2:15" x14ac:dyDescent="0.25">
      <c r="B33" s="1" t="s">
        <v>3</v>
      </c>
      <c r="C33" s="2"/>
      <c r="E33" s="1" t="s">
        <v>3</v>
      </c>
      <c r="F33" s="2"/>
      <c r="H33" s="1" t="s">
        <v>3</v>
      </c>
      <c r="I33" s="2"/>
      <c r="K33" s="1" t="s">
        <v>3</v>
      </c>
      <c r="L33" s="2"/>
      <c r="N33" s="1" t="s">
        <v>3</v>
      </c>
      <c r="O33" s="2"/>
    </row>
    <row r="34" spans="2:15" ht="14.25" customHeight="1" x14ac:dyDescent="0.25">
      <c r="B34" s="1" t="s">
        <v>13</v>
      </c>
      <c r="C34" s="2"/>
      <c r="E34" s="1" t="s">
        <v>13</v>
      </c>
      <c r="F34" s="2"/>
      <c r="H34" s="1" t="s">
        <v>13</v>
      </c>
      <c r="I34" s="2"/>
      <c r="K34" s="1" t="s">
        <v>13</v>
      </c>
      <c r="L34" s="2"/>
      <c r="N34" s="1" t="s">
        <v>13</v>
      </c>
      <c r="O34" s="2"/>
    </row>
    <row r="35" spans="2:15" ht="14.25" customHeight="1" x14ac:dyDescent="0.25">
      <c r="B35" s="1" t="s">
        <v>14</v>
      </c>
      <c r="C35" s="2">
        <f>C34*C38</f>
        <v>0</v>
      </c>
      <c r="E35" s="1" t="s">
        <v>14</v>
      </c>
      <c r="F35" s="2">
        <f>F34*F38</f>
        <v>0</v>
      </c>
      <c r="H35" s="1" t="s">
        <v>14</v>
      </c>
      <c r="I35" s="2">
        <f>I34*I38</f>
        <v>0</v>
      </c>
      <c r="K35" s="1" t="s">
        <v>14</v>
      </c>
      <c r="L35" s="2">
        <f>L34*L38</f>
        <v>0</v>
      </c>
      <c r="N35" s="1" t="s">
        <v>14</v>
      </c>
      <c r="O35" s="2">
        <f>O34*O38</f>
        <v>0</v>
      </c>
    </row>
    <row r="36" spans="2:15" ht="14.25" customHeight="1" x14ac:dyDescent="0.25">
      <c r="B36" s="6" t="s">
        <v>0</v>
      </c>
      <c r="C36" s="7"/>
      <c r="E36" s="6" t="s">
        <v>0</v>
      </c>
      <c r="F36" s="7"/>
      <c r="H36" s="6" t="s">
        <v>0</v>
      </c>
      <c r="I36" s="7"/>
      <c r="K36" s="6" t="s">
        <v>0</v>
      </c>
      <c r="L36" s="7"/>
      <c r="N36" s="6" t="s">
        <v>0</v>
      </c>
      <c r="O36" s="7"/>
    </row>
    <row r="37" spans="2:15" ht="14.25" customHeight="1" x14ac:dyDescent="0.25">
      <c r="B37" s="6" t="s">
        <v>1</v>
      </c>
      <c r="C37" s="7"/>
      <c r="E37" s="6" t="s">
        <v>1</v>
      </c>
      <c r="F37" s="7"/>
      <c r="H37" s="6" t="s">
        <v>1</v>
      </c>
      <c r="I37" s="7"/>
      <c r="K37" s="6" t="s">
        <v>1</v>
      </c>
      <c r="L37" s="7"/>
      <c r="N37" s="6" t="s">
        <v>1</v>
      </c>
      <c r="O37" s="7"/>
    </row>
    <row r="38" spans="2:15" ht="14.25" customHeight="1" x14ac:dyDescent="0.25">
      <c r="B38" s="6" t="s">
        <v>4</v>
      </c>
      <c r="C38" s="8" t="str">
        <f>IFERROR(((C37/C36)-((C37/C36)*0.0045))-1,"0")</f>
        <v>0</v>
      </c>
      <c r="E38" s="6" t="s">
        <v>4</v>
      </c>
      <c r="F38" s="8" t="str">
        <f>IFERROR(((F37/F36)-((F37/F36)*0.0045))-1,"0")</f>
        <v>0</v>
      </c>
      <c r="H38" s="6" t="s">
        <v>4</v>
      </c>
      <c r="I38" s="8" t="str">
        <f>IFERROR(((I37/I36)-((I37/I36)*0.0045))-1,"0")</f>
        <v>0</v>
      </c>
      <c r="K38" s="6" t="s">
        <v>4</v>
      </c>
      <c r="L38" s="8" t="str">
        <f>IFERROR(((L37/L36)-((L37/L36)*0.0045))-1,"0")</f>
        <v>0</v>
      </c>
      <c r="N38" s="6" t="s">
        <v>4</v>
      </c>
      <c r="O38" s="8" t="str">
        <f>IFERROR(((O37/O36)-((O37/O36)*0.0045))-1,"0")</f>
        <v>0</v>
      </c>
    </row>
    <row r="39" spans="2:15" ht="14.25" customHeight="1" x14ac:dyDescent="0.25">
      <c r="B39" s="6" t="s">
        <v>5</v>
      </c>
      <c r="C39" s="7">
        <f>C36-(C36*$L$2)</f>
        <v>0</v>
      </c>
      <c r="E39" s="6" t="s">
        <v>5</v>
      </c>
      <c r="F39" s="7">
        <f>F36-(F36*$L$2)</f>
        <v>0</v>
      </c>
      <c r="H39" s="6" t="s">
        <v>5</v>
      </c>
      <c r="I39" s="7">
        <f>I36-(I36*$L$2)</f>
        <v>0</v>
      </c>
      <c r="K39" s="6" t="s">
        <v>5</v>
      </c>
      <c r="L39" s="7">
        <f>L36-(L36*$L$2)</f>
        <v>0</v>
      </c>
      <c r="N39" s="6" t="s">
        <v>5</v>
      </c>
      <c r="O39" s="7">
        <f>O36-(O36*$L$2)</f>
        <v>0</v>
      </c>
    </row>
    <row r="40" spans="2:15" ht="14.25" customHeight="1" x14ac:dyDescent="0.25"/>
    <row r="41" spans="2:15" ht="14.25" customHeight="1" x14ac:dyDescent="0.25"/>
    <row r="43" spans="2:15" x14ac:dyDescent="0.25">
      <c r="B43" t="s">
        <v>9</v>
      </c>
    </row>
    <row r="44" spans="2:15" x14ac:dyDescent="0.25">
      <c r="B44" t="s">
        <v>10</v>
      </c>
    </row>
    <row r="45" spans="2:15" x14ac:dyDescent="0.25">
      <c r="B45" t="s">
        <v>11</v>
      </c>
    </row>
  </sheetData>
  <mergeCells count="3">
    <mergeCell ref="K2:K3"/>
    <mergeCell ref="L2:L3"/>
    <mergeCell ref="D2:E2"/>
  </mergeCells>
  <conditionalFormatting sqref="C6">
    <cfRule type="cellIs" dxfId="3399" priority="191" operator="equal">
      <formula>"Cumplida"</formula>
    </cfRule>
    <cfRule type="cellIs" dxfId="3398" priority="192" operator="equal">
      <formula>"Abierta"</formula>
    </cfRule>
    <cfRule type="cellIs" dxfId="3397" priority="193" operator="equal">
      <formula>"No cumplida"</formula>
    </cfRule>
    <cfRule type="cellIs" dxfId="3396" priority="194" operator="equal">
      <formula>"Programado"</formula>
    </cfRule>
    <cfRule type="cellIs" dxfId="3395" priority="195" operator="equal">
      <formula>"Atascado"</formula>
    </cfRule>
    <cfRule type="cellIs" dxfId="3394" priority="196" operator="equal">
      <formula>"Cerrado"</formula>
    </cfRule>
    <cfRule type="cellIs" dxfId="3393" priority="197" operator="equal">
      <formula>"Abierto"</formula>
    </cfRule>
  </conditionalFormatting>
  <conditionalFormatting sqref="C11">
    <cfRule type="cellIs" dxfId="3392" priority="198" operator="equal">
      <formula>"-"</formula>
    </cfRule>
    <cfRule type="cellIs" dxfId="3391" priority="199" operator="lessThan">
      <formula>0.00000999</formula>
    </cfRule>
    <cfRule type="cellIs" dxfId="3390" priority="200" operator="greaterThan">
      <formula>0.00001</formula>
    </cfRule>
  </conditionalFormatting>
  <conditionalFormatting sqref="L20">
    <cfRule type="cellIs" dxfId="3389" priority="118" operator="equal">
      <formula>"-"</formula>
    </cfRule>
    <cfRule type="cellIs" dxfId="3388" priority="119" operator="lessThan">
      <formula>0.00000999</formula>
    </cfRule>
    <cfRule type="cellIs" dxfId="3387" priority="120" operator="greaterThan">
      <formula>0.00001</formula>
    </cfRule>
  </conditionalFormatting>
  <conditionalFormatting sqref="F11">
    <cfRule type="cellIs" dxfId="3386" priority="188" operator="equal">
      <formula>"-"</formula>
    </cfRule>
    <cfRule type="cellIs" dxfId="3385" priority="189" operator="lessThan">
      <formula>0.00000999</formula>
    </cfRule>
    <cfRule type="cellIs" dxfId="3384" priority="190" operator="greaterThan">
      <formula>0.00001</formula>
    </cfRule>
  </conditionalFormatting>
  <conditionalFormatting sqref="C33">
    <cfRule type="cellIs" dxfId="3383" priority="41" operator="equal">
      <formula>"Cumplida"</formula>
    </cfRule>
    <cfRule type="cellIs" dxfId="3382" priority="42" operator="equal">
      <formula>"Abierta"</formula>
    </cfRule>
    <cfRule type="cellIs" dxfId="3381" priority="43" operator="equal">
      <formula>"No cumplida"</formula>
    </cfRule>
    <cfRule type="cellIs" dxfId="3380" priority="44" operator="equal">
      <formula>"Programado"</formula>
    </cfRule>
    <cfRule type="cellIs" dxfId="3379" priority="45" operator="equal">
      <formula>"Atascado"</formula>
    </cfRule>
    <cfRule type="cellIs" dxfId="3378" priority="46" operator="equal">
      <formula>"Cerrado"</formula>
    </cfRule>
    <cfRule type="cellIs" dxfId="3377" priority="47" operator="equal">
      <formula>"Abierto"</formula>
    </cfRule>
  </conditionalFormatting>
  <conditionalFormatting sqref="F6">
    <cfRule type="cellIs" dxfId="3376" priority="181" operator="equal">
      <formula>"Cumplida"</formula>
    </cfRule>
    <cfRule type="cellIs" dxfId="3375" priority="182" operator="equal">
      <formula>"Abierta"</formula>
    </cfRule>
    <cfRule type="cellIs" dxfId="3374" priority="183" operator="equal">
      <formula>"No cumplida"</formula>
    </cfRule>
    <cfRule type="cellIs" dxfId="3373" priority="184" operator="equal">
      <formula>"Programado"</formula>
    </cfRule>
    <cfRule type="cellIs" dxfId="3372" priority="185" operator="equal">
      <formula>"Atascado"</formula>
    </cfRule>
    <cfRule type="cellIs" dxfId="3371" priority="186" operator="equal">
      <formula>"Cerrado"</formula>
    </cfRule>
    <cfRule type="cellIs" dxfId="3370" priority="187" operator="equal">
      <formula>"Abierto"</formula>
    </cfRule>
  </conditionalFormatting>
  <conditionalFormatting sqref="I6">
    <cfRule type="cellIs" dxfId="3369" priority="171" operator="equal">
      <formula>"Cumplida"</formula>
    </cfRule>
    <cfRule type="cellIs" dxfId="3368" priority="172" operator="equal">
      <formula>"Abierta"</formula>
    </cfRule>
    <cfRule type="cellIs" dxfId="3367" priority="173" operator="equal">
      <formula>"No cumplida"</formula>
    </cfRule>
    <cfRule type="cellIs" dxfId="3366" priority="174" operator="equal">
      <formula>"Programado"</formula>
    </cfRule>
    <cfRule type="cellIs" dxfId="3365" priority="175" operator="equal">
      <formula>"Atascado"</formula>
    </cfRule>
    <cfRule type="cellIs" dxfId="3364" priority="176" operator="equal">
      <formula>"Cerrado"</formula>
    </cfRule>
    <cfRule type="cellIs" dxfId="3363" priority="177" operator="equal">
      <formula>"Abierto"</formula>
    </cfRule>
  </conditionalFormatting>
  <conditionalFormatting sqref="I11">
    <cfRule type="cellIs" dxfId="3362" priority="178" operator="equal">
      <formula>"-"</formula>
    </cfRule>
    <cfRule type="cellIs" dxfId="3361" priority="179" operator="lessThan">
      <formula>0.00000999</formula>
    </cfRule>
    <cfRule type="cellIs" dxfId="3360" priority="180" operator="greaterThan">
      <formula>0.00001</formula>
    </cfRule>
  </conditionalFormatting>
  <conditionalFormatting sqref="L6">
    <cfRule type="cellIs" dxfId="3359" priority="161" operator="equal">
      <formula>"Cumplida"</formula>
    </cfRule>
    <cfRule type="cellIs" dxfId="3358" priority="162" operator="equal">
      <formula>"Abierta"</formula>
    </cfRule>
    <cfRule type="cellIs" dxfId="3357" priority="163" operator="equal">
      <formula>"No cumplida"</formula>
    </cfRule>
    <cfRule type="cellIs" dxfId="3356" priority="164" operator="equal">
      <formula>"Programado"</formula>
    </cfRule>
    <cfRule type="cellIs" dxfId="3355" priority="165" operator="equal">
      <formula>"Atascado"</formula>
    </cfRule>
    <cfRule type="cellIs" dxfId="3354" priority="166" operator="equal">
      <formula>"Cerrado"</formula>
    </cfRule>
    <cfRule type="cellIs" dxfId="3353" priority="167" operator="equal">
      <formula>"Abierto"</formula>
    </cfRule>
  </conditionalFormatting>
  <conditionalFormatting sqref="L11">
    <cfRule type="cellIs" dxfId="3352" priority="168" operator="equal">
      <formula>"-"</formula>
    </cfRule>
    <cfRule type="cellIs" dxfId="3351" priority="169" operator="lessThan">
      <formula>0.00000999</formula>
    </cfRule>
    <cfRule type="cellIs" dxfId="3350" priority="170" operator="greaterThan">
      <formula>0.00001</formula>
    </cfRule>
  </conditionalFormatting>
  <conditionalFormatting sqref="O6">
    <cfRule type="cellIs" dxfId="3349" priority="151" operator="equal">
      <formula>"Cumplida"</formula>
    </cfRule>
    <cfRule type="cellIs" dxfId="3348" priority="152" operator="equal">
      <formula>"Abierta"</formula>
    </cfRule>
    <cfRule type="cellIs" dxfId="3347" priority="153" operator="equal">
      <formula>"No cumplida"</formula>
    </cfRule>
    <cfRule type="cellIs" dxfId="3346" priority="154" operator="equal">
      <formula>"Programado"</formula>
    </cfRule>
    <cfRule type="cellIs" dxfId="3345" priority="155" operator="equal">
      <formula>"Atascado"</formula>
    </cfRule>
    <cfRule type="cellIs" dxfId="3344" priority="156" operator="equal">
      <formula>"Cerrado"</formula>
    </cfRule>
    <cfRule type="cellIs" dxfId="3343" priority="157" operator="equal">
      <formula>"Abierto"</formula>
    </cfRule>
  </conditionalFormatting>
  <conditionalFormatting sqref="O11">
    <cfRule type="cellIs" dxfId="3342" priority="158" operator="equal">
      <formula>"-"</formula>
    </cfRule>
    <cfRule type="cellIs" dxfId="3341" priority="159" operator="lessThan">
      <formula>0.00000999</formula>
    </cfRule>
    <cfRule type="cellIs" dxfId="3340" priority="160" operator="greaterThan">
      <formula>0.00001</formula>
    </cfRule>
  </conditionalFormatting>
  <conditionalFormatting sqref="C15">
    <cfRule type="cellIs" dxfId="3339" priority="141" operator="equal">
      <formula>"Cumplida"</formula>
    </cfRule>
    <cfRule type="cellIs" dxfId="3338" priority="142" operator="equal">
      <formula>"Abierta"</formula>
    </cfRule>
    <cfRule type="cellIs" dxfId="3337" priority="143" operator="equal">
      <formula>"No cumplida"</formula>
    </cfRule>
    <cfRule type="cellIs" dxfId="3336" priority="144" operator="equal">
      <formula>"Programado"</formula>
    </cfRule>
    <cfRule type="cellIs" dxfId="3335" priority="145" operator="equal">
      <formula>"Atascado"</formula>
    </cfRule>
    <cfRule type="cellIs" dxfId="3334" priority="146" operator="equal">
      <formula>"Cerrado"</formula>
    </cfRule>
    <cfRule type="cellIs" dxfId="3333" priority="147" operator="equal">
      <formula>"Abierto"</formula>
    </cfRule>
  </conditionalFormatting>
  <conditionalFormatting sqref="C20">
    <cfRule type="cellIs" dxfId="3332" priority="148" operator="equal">
      <formula>"-"</formula>
    </cfRule>
    <cfRule type="cellIs" dxfId="3331" priority="149" operator="lessThan">
      <formula>0.00000999</formula>
    </cfRule>
    <cfRule type="cellIs" dxfId="3330" priority="150" operator="greaterThan">
      <formula>0.00001</formula>
    </cfRule>
  </conditionalFormatting>
  <conditionalFormatting sqref="F15">
    <cfRule type="cellIs" dxfId="3329" priority="131" operator="equal">
      <formula>"Cumplida"</formula>
    </cfRule>
    <cfRule type="cellIs" dxfId="3328" priority="132" operator="equal">
      <formula>"Abierta"</formula>
    </cfRule>
    <cfRule type="cellIs" dxfId="3327" priority="133" operator="equal">
      <formula>"No cumplida"</formula>
    </cfRule>
    <cfRule type="cellIs" dxfId="3326" priority="134" operator="equal">
      <formula>"Programado"</formula>
    </cfRule>
    <cfRule type="cellIs" dxfId="3325" priority="135" operator="equal">
      <formula>"Atascado"</formula>
    </cfRule>
    <cfRule type="cellIs" dxfId="3324" priority="136" operator="equal">
      <formula>"Cerrado"</formula>
    </cfRule>
    <cfRule type="cellIs" dxfId="3323" priority="137" operator="equal">
      <formula>"Abierto"</formula>
    </cfRule>
  </conditionalFormatting>
  <conditionalFormatting sqref="F20">
    <cfRule type="cellIs" dxfId="3322" priority="138" operator="equal">
      <formula>"-"</formula>
    </cfRule>
    <cfRule type="cellIs" dxfId="3321" priority="139" operator="lessThan">
      <formula>0.00000999</formula>
    </cfRule>
    <cfRule type="cellIs" dxfId="3320" priority="140" operator="greaterThan">
      <formula>0.00001</formula>
    </cfRule>
  </conditionalFormatting>
  <conditionalFormatting sqref="I15">
    <cfRule type="cellIs" dxfId="3319" priority="121" operator="equal">
      <formula>"Cumplida"</formula>
    </cfRule>
    <cfRule type="cellIs" dxfId="3318" priority="122" operator="equal">
      <formula>"Abierta"</formula>
    </cfRule>
    <cfRule type="cellIs" dxfId="3317" priority="123" operator="equal">
      <formula>"No cumplida"</formula>
    </cfRule>
    <cfRule type="cellIs" dxfId="3316" priority="124" operator="equal">
      <formula>"Programado"</formula>
    </cfRule>
    <cfRule type="cellIs" dxfId="3315" priority="125" operator="equal">
      <formula>"Atascado"</formula>
    </cfRule>
    <cfRule type="cellIs" dxfId="3314" priority="126" operator="equal">
      <formula>"Cerrado"</formula>
    </cfRule>
    <cfRule type="cellIs" dxfId="3313" priority="127" operator="equal">
      <formula>"Abierto"</formula>
    </cfRule>
  </conditionalFormatting>
  <conditionalFormatting sqref="I20">
    <cfRule type="cellIs" dxfId="3312" priority="128" operator="equal">
      <formula>"-"</formula>
    </cfRule>
    <cfRule type="cellIs" dxfId="3311" priority="129" operator="lessThan">
      <formula>0.00000999</formula>
    </cfRule>
    <cfRule type="cellIs" dxfId="3310" priority="130" operator="greaterThan">
      <formula>0.00001</formula>
    </cfRule>
  </conditionalFormatting>
  <conditionalFormatting sqref="L15">
    <cfRule type="cellIs" dxfId="3309" priority="111" operator="equal">
      <formula>"Cumplida"</formula>
    </cfRule>
    <cfRule type="cellIs" dxfId="3308" priority="112" operator="equal">
      <formula>"Abierta"</formula>
    </cfRule>
    <cfRule type="cellIs" dxfId="3307" priority="113" operator="equal">
      <formula>"No cumplida"</formula>
    </cfRule>
    <cfRule type="cellIs" dxfId="3306" priority="114" operator="equal">
      <formula>"Programado"</formula>
    </cfRule>
    <cfRule type="cellIs" dxfId="3305" priority="115" operator="equal">
      <formula>"Atascado"</formula>
    </cfRule>
    <cfRule type="cellIs" dxfId="3304" priority="116" operator="equal">
      <formula>"Cerrado"</formula>
    </cfRule>
    <cfRule type="cellIs" dxfId="3303" priority="117" operator="equal">
      <formula>"Abierto"</formula>
    </cfRule>
  </conditionalFormatting>
  <conditionalFormatting sqref="O15">
    <cfRule type="cellIs" dxfId="3302" priority="101" operator="equal">
      <formula>"Cumplida"</formula>
    </cfRule>
    <cfRule type="cellIs" dxfId="3301" priority="102" operator="equal">
      <formula>"Abierta"</formula>
    </cfRule>
    <cfRule type="cellIs" dxfId="3300" priority="103" operator="equal">
      <formula>"No cumplida"</formula>
    </cfRule>
    <cfRule type="cellIs" dxfId="3299" priority="104" operator="equal">
      <formula>"Programado"</formula>
    </cfRule>
    <cfRule type="cellIs" dxfId="3298" priority="105" operator="equal">
      <formula>"Atascado"</formula>
    </cfRule>
    <cfRule type="cellIs" dxfId="3297" priority="106" operator="equal">
      <formula>"Cerrado"</formula>
    </cfRule>
    <cfRule type="cellIs" dxfId="3296" priority="107" operator="equal">
      <formula>"Abierto"</formula>
    </cfRule>
  </conditionalFormatting>
  <conditionalFormatting sqref="O20">
    <cfRule type="cellIs" dxfId="3295" priority="108" operator="equal">
      <formula>"-"</formula>
    </cfRule>
    <cfRule type="cellIs" dxfId="3294" priority="109" operator="lessThan">
      <formula>0.00000999</formula>
    </cfRule>
    <cfRule type="cellIs" dxfId="3293" priority="110" operator="greaterThan">
      <formula>0.00001</formula>
    </cfRule>
  </conditionalFormatting>
  <conditionalFormatting sqref="C24">
    <cfRule type="cellIs" dxfId="3292" priority="91" operator="equal">
      <formula>"Cumplida"</formula>
    </cfRule>
    <cfRule type="cellIs" dxfId="3291" priority="92" operator="equal">
      <formula>"Abierta"</formula>
    </cfRule>
    <cfRule type="cellIs" dxfId="3290" priority="93" operator="equal">
      <formula>"No cumplida"</formula>
    </cfRule>
    <cfRule type="cellIs" dxfId="3289" priority="94" operator="equal">
      <formula>"Programado"</formula>
    </cfRule>
    <cfRule type="cellIs" dxfId="3288" priority="95" operator="equal">
      <formula>"Atascado"</formula>
    </cfRule>
    <cfRule type="cellIs" dxfId="3287" priority="96" operator="equal">
      <formula>"Cerrado"</formula>
    </cfRule>
    <cfRule type="cellIs" dxfId="3286" priority="97" operator="equal">
      <formula>"Abierto"</formula>
    </cfRule>
  </conditionalFormatting>
  <conditionalFormatting sqref="C29">
    <cfRule type="cellIs" dxfId="3285" priority="98" operator="equal">
      <formula>"-"</formula>
    </cfRule>
    <cfRule type="cellIs" dxfId="3284" priority="99" operator="lessThan">
      <formula>0.00000999</formula>
    </cfRule>
    <cfRule type="cellIs" dxfId="3283" priority="100" operator="greaterThan">
      <formula>0.00001</formula>
    </cfRule>
  </conditionalFormatting>
  <conditionalFormatting sqref="F24">
    <cfRule type="cellIs" dxfId="3282" priority="81" operator="equal">
      <formula>"Cumplida"</formula>
    </cfRule>
    <cfRule type="cellIs" dxfId="3281" priority="82" operator="equal">
      <formula>"Abierta"</formula>
    </cfRule>
    <cfRule type="cellIs" dxfId="3280" priority="83" operator="equal">
      <formula>"No cumplida"</formula>
    </cfRule>
    <cfRule type="cellIs" dxfId="3279" priority="84" operator="equal">
      <formula>"Programado"</formula>
    </cfRule>
    <cfRule type="cellIs" dxfId="3278" priority="85" operator="equal">
      <formula>"Atascado"</formula>
    </cfRule>
    <cfRule type="cellIs" dxfId="3277" priority="86" operator="equal">
      <formula>"Cerrado"</formula>
    </cfRule>
    <cfRule type="cellIs" dxfId="3276" priority="87" operator="equal">
      <formula>"Abierto"</formula>
    </cfRule>
  </conditionalFormatting>
  <conditionalFormatting sqref="F29">
    <cfRule type="cellIs" dxfId="3275" priority="88" operator="equal">
      <formula>"-"</formula>
    </cfRule>
    <cfRule type="cellIs" dxfId="3274" priority="89" operator="lessThan">
      <formula>0.00000999</formula>
    </cfRule>
    <cfRule type="cellIs" dxfId="3273" priority="90" operator="greaterThan">
      <formula>0.00001</formula>
    </cfRule>
  </conditionalFormatting>
  <conditionalFormatting sqref="I24">
    <cfRule type="cellIs" dxfId="3272" priority="71" operator="equal">
      <formula>"Cumplida"</formula>
    </cfRule>
    <cfRule type="cellIs" dxfId="3271" priority="72" operator="equal">
      <formula>"Abierta"</formula>
    </cfRule>
    <cfRule type="cellIs" dxfId="3270" priority="73" operator="equal">
      <formula>"No cumplida"</formula>
    </cfRule>
    <cfRule type="cellIs" dxfId="3269" priority="74" operator="equal">
      <formula>"Programado"</formula>
    </cfRule>
    <cfRule type="cellIs" dxfId="3268" priority="75" operator="equal">
      <formula>"Atascado"</formula>
    </cfRule>
    <cfRule type="cellIs" dxfId="3267" priority="76" operator="equal">
      <formula>"Cerrado"</formula>
    </cfRule>
    <cfRule type="cellIs" dxfId="3266" priority="77" operator="equal">
      <formula>"Abierto"</formula>
    </cfRule>
  </conditionalFormatting>
  <conditionalFormatting sqref="I29">
    <cfRule type="cellIs" dxfId="3265" priority="78" operator="equal">
      <formula>"-"</formula>
    </cfRule>
    <cfRule type="cellIs" dxfId="3264" priority="79" operator="lessThan">
      <formula>0.00000999</formula>
    </cfRule>
    <cfRule type="cellIs" dxfId="3263" priority="80" operator="greaterThan">
      <formula>0.00001</formula>
    </cfRule>
  </conditionalFormatting>
  <conditionalFormatting sqref="L24">
    <cfRule type="cellIs" dxfId="3262" priority="61" operator="equal">
      <formula>"Cumplida"</formula>
    </cfRule>
    <cfRule type="cellIs" dxfId="3261" priority="62" operator="equal">
      <formula>"Abierta"</formula>
    </cfRule>
    <cfRule type="cellIs" dxfId="3260" priority="63" operator="equal">
      <formula>"No cumplida"</formula>
    </cfRule>
    <cfRule type="cellIs" dxfId="3259" priority="64" operator="equal">
      <formula>"Programado"</formula>
    </cfRule>
    <cfRule type="cellIs" dxfId="3258" priority="65" operator="equal">
      <formula>"Atascado"</formula>
    </cfRule>
    <cfRule type="cellIs" dxfId="3257" priority="66" operator="equal">
      <formula>"Cerrado"</formula>
    </cfRule>
    <cfRule type="cellIs" dxfId="3256" priority="67" operator="equal">
      <formula>"Abierto"</formula>
    </cfRule>
  </conditionalFormatting>
  <conditionalFormatting sqref="L29">
    <cfRule type="cellIs" dxfId="3255" priority="68" operator="equal">
      <formula>"-"</formula>
    </cfRule>
    <cfRule type="cellIs" dxfId="3254" priority="69" operator="lessThan">
      <formula>0.00000999</formula>
    </cfRule>
    <cfRule type="cellIs" dxfId="3253" priority="70" operator="greaterThan">
      <formula>0.00001</formula>
    </cfRule>
  </conditionalFormatting>
  <conditionalFormatting sqref="O24">
    <cfRule type="cellIs" dxfId="3252" priority="51" operator="equal">
      <formula>"Cumplida"</formula>
    </cfRule>
    <cfRule type="cellIs" dxfId="3251" priority="52" operator="equal">
      <formula>"Abierta"</formula>
    </cfRule>
    <cfRule type="cellIs" dxfId="3250" priority="53" operator="equal">
      <formula>"No cumplida"</formula>
    </cfRule>
    <cfRule type="cellIs" dxfId="3249" priority="54" operator="equal">
      <formula>"Programado"</formula>
    </cfRule>
    <cfRule type="cellIs" dxfId="3248" priority="55" operator="equal">
      <formula>"Atascado"</formula>
    </cfRule>
    <cfRule type="cellIs" dxfId="3247" priority="56" operator="equal">
      <formula>"Cerrado"</formula>
    </cfRule>
    <cfRule type="cellIs" dxfId="3246" priority="57" operator="equal">
      <formula>"Abierto"</formula>
    </cfRule>
  </conditionalFormatting>
  <conditionalFormatting sqref="O29">
    <cfRule type="cellIs" dxfId="3245" priority="58" operator="equal">
      <formula>"-"</formula>
    </cfRule>
    <cfRule type="cellIs" dxfId="3244" priority="59" operator="lessThan">
      <formula>0.00000999</formula>
    </cfRule>
    <cfRule type="cellIs" dxfId="3243" priority="60" operator="greaterThan">
      <formula>0.00001</formula>
    </cfRule>
  </conditionalFormatting>
  <conditionalFormatting sqref="C38">
    <cfRule type="cellIs" dxfId="3242" priority="48" operator="equal">
      <formula>"-"</formula>
    </cfRule>
    <cfRule type="cellIs" dxfId="3241" priority="49" operator="lessThan">
      <formula>0.00000999</formula>
    </cfRule>
    <cfRule type="cellIs" dxfId="3240" priority="50" operator="greaterThan">
      <formula>0.00001</formula>
    </cfRule>
  </conditionalFormatting>
  <conditionalFormatting sqref="F33">
    <cfRule type="cellIs" dxfId="3239" priority="31" operator="equal">
      <formula>"Cumplida"</formula>
    </cfRule>
    <cfRule type="cellIs" dxfId="3238" priority="32" operator="equal">
      <formula>"Abierta"</formula>
    </cfRule>
    <cfRule type="cellIs" dxfId="3237" priority="33" operator="equal">
      <formula>"No cumplida"</formula>
    </cfRule>
    <cfRule type="cellIs" dxfId="3236" priority="34" operator="equal">
      <formula>"Programado"</formula>
    </cfRule>
    <cfRule type="cellIs" dxfId="3235" priority="35" operator="equal">
      <formula>"Atascado"</formula>
    </cfRule>
    <cfRule type="cellIs" dxfId="3234" priority="36" operator="equal">
      <formula>"Cerrado"</formula>
    </cfRule>
    <cfRule type="cellIs" dxfId="3233" priority="37" operator="equal">
      <formula>"Abierto"</formula>
    </cfRule>
  </conditionalFormatting>
  <conditionalFormatting sqref="F38">
    <cfRule type="cellIs" dxfId="3232" priority="38" operator="equal">
      <formula>"-"</formula>
    </cfRule>
    <cfRule type="cellIs" dxfId="3231" priority="39" operator="lessThan">
      <formula>0.00000999</formula>
    </cfRule>
    <cfRule type="cellIs" dxfId="3230" priority="40" operator="greaterThan">
      <formula>0.00001</formula>
    </cfRule>
  </conditionalFormatting>
  <conditionalFormatting sqref="I33">
    <cfRule type="cellIs" dxfId="3229" priority="21" operator="equal">
      <formula>"Cumplida"</formula>
    </cfRule>
    <cfRule type="cellIs" dxfId="3228" priority="22" operator="equal">
      <formula>"Abierta"</formula>
    </cfRule>
    <cfRule type="cellIs" dxfId="3227" priority="23" operator="equal">
      <formula>"No cumplida"</formula>
    </cfRule>
    <cfRule type="cellIs" dxfId="3226" priority="24" operator="equal">
      <formula>"Programado"</formula>
    </cfRule>
    <cfRule type="cellIs" dxfId="3225" priority="25" operator="equal">
      <formula>"Atascado"</formula>
    </cfRule>
    <cfRule type="cellIs" dxfId="3224" priority="26" operator="equal">
      <formula>"Cerrado"</formula>
    </cfRule>
    <cfRule type="cellIs" dxfId="3223" priority="27" operator="equal">
      <formula>"Abierto"</formula>
    </cfRule>
  </conditionalFormatting>
  <conditionalFormatting sqref="I38">
    <cfRule type="cellIs" dxfId="3222" priority="28" operator="equal">
      <formula>"-"</formula>
    </cfRule>
    <cfRule type="cellIs" dxfId="3221" priority="29" operator="lessThan">
      <formula>0.00000999</formula>
    </cfRule>
    <cfRule type="cellIs" dxfId="3220" priority="30" operator="greaterThan">
      <formula>0.00001</formula>
    </cfRule>
  </conditionalFormatting>
  <conditionalFormatting sqref="L33">
    <cfRule type="cellIs" dxfId="3219" priority="11" operator="equal">
      <formula>"Cumplida"</formula>
    </cfRule>
    <cfRule type="cellIs" dxfId="3218" priority="12" operator="equal">
      <formula>"Abierta"</formula>
    </cfRule>
    <cfRule type="cellIs" dxfId="3217" priority="13" operator="equal">
      <formula>"No cumplida"</formula>
    </cfRule>
    <cfRule type="cellIs" dxfId="3216" priority="14" operator="equal">
      <formula>"Programado"</formula>
    </cfRule>
    <cfRule type="cellIs" dxfId="3215" priority="15" operator="equal">
      <formula>"Atascado"</formula>
    </cfRule>
    <cfRule type="cellIs" dxfId="3214" priority="16" operator="equal">
      <formula>"Cerrado"</formula>
    </cfRule>
    <cfRule type="cellIs" dxfId="3213" priority="17" operator="equal">
      <formula>"Abierto"</formula>
    </cfRule>
  </conditionalFormatting>
  <conditionalFormatting sqref="L38">
    <cfRule type="cellIs" dxfId="3212" priority="18" operator="equal">
      <formula>"-"</formula>
    </cfRule>
    <cfRule type="cellIs" dxfId="3211" priority="19" operator="lessThan">
      <formula>0.00000999</formula>
    </cfRule>
    <cfRule type="cellIs" dxfId="3210" priority="20" operator="greaterThan">
      <formula>0.00001</formula>
    </cfRule>
  </conditionalFormatting>
  <conditionalFormatting sqref="O33">
    <cfRule type="cellIs" dxfId="3209" priority="1" operator="equal">
      <formula>"Cumplida"</formula>
    </cfRule>
    <cfRule type="cellIs" dxfId="3208" priority="2" operator="equal">
      <formula>"Abierta"</formula>
    </cfRule>
    <cfRule type="cellIs" dxfId="3207" priority="3" operator="equal">
      <formula>"No cumplida"</formula>
    </cfRule>
    <cfRule type="cellIs" dxfId="3206" priority="4" operator="equal">
      <formula>"Programado"</formula>
    </cfRule>
    <cfRule type="cellIs" dxfId="3205" priority="5" operator="equal">
      <formula>"Atascado"</formula>
    </cfRule>
    <cfRule type="cellIs" dxfId="3204" priority="6" operator="equal">
      <formula>"Cerrado"</formula>
    </cfRule>
    <cfRule type="cellIs" dxfId="3203" priority="7" operator="equal">
      <formula>"Abierto"</formula>
    </cfRule>
  </conditionalFormatting>
  <conditionalFormatting sqref="O38">
    <cfRule type="cellIs" dxfId="3202" priority="8" operator="equal">
      <formula>"-"</formula>
    </cfRule>
    <cfRule type="cellIs" dxfId="3201" priority="9" operator="lessThan">
      <formula>0.00000999</formula>
    </cfRule>
    <cfRule type="cellIs" dxfId="3200" priority="10" operator="greaterThan">
      <formula>0.00001</formula>
    </cfRule>
  </conditionalFormatting>
  <dataValidations count="1">
    <dataValidation type="list" allowBlank="1" showInputMessage="1" showErrorMessage="1" sqref="C15 I33 L33 F33 O33 C33 I6 L6 F6 O6 I24 I15 C6 L24 F24 L15 O24 F15 O15 C24">
      <formula1>$B$42:$B$45</formula1>
    </dataValidation>
  </dataValidations>
  <pageMargins left="0.7" right="0.7" top="0.75" bottom="0.75" header="0.3" footer="0.3"/>
  <drawing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R45"/>
  <sheetViews>
    <sheetView showGridLines="0" showRowColHeaders="0" workbookViewId="0">
      <selection activeCell="Q13" sqref="Q13:R13"/>
    </sheetView>
  </sheetViews>
  <sheetFormatPr baseColWidth="10" defaultRowHeight="15" x14ac:dyDescent="0.25"/>
  <cols>
    <col min="1" max="1" width="2" customWidth="1"/>
    <col min="4" max="4" width="2.5703125" customWidth="1"/>
    <col min="7" max="7" width="2.5703125" customWidth="1"/>
    <col min="10" max="10" width="2.5703125" customWidth="1"/>
    <col min="13" max="13" width="2.5703125" customWidth="1"/>
    <col min="16" max="16" width="2.5703125" customWidth="1"/>
    <col min="17" max="17" width="15.28515625" bestFit="1" customWidth="1"/>
    <col min="18" max="18" width="10.140625" bestFit="1" customWidth="1"/>
  </cols>
  <sheetData>
    <row r="1" spans="2:18" ht="15.75" thickBot="1" x14ac:dyDescent="0.3"/>
    <row r="2" spans="2:18" ht="15.75" thickBot="1" x14ac:dyDescent="0.3">
      <c r="D2" s="46" t="s">
        <v>16</v>
      </c>
      <c r="E2" s="47"/>
      <c r="F2" s="19"/>
      <c r="G2" s="18"/>
      <c r="K2" s="42" t="s">
        <v>51</v>
      </c>
      <c r="L2" s="44">
        <v>2.8500000000000001E-2</v>
      </c>
    </row>
    <row r="3" spans="2:18" x14ac:dyDescent="0.25">
      <c r="C3" s="18"/>
      <c r="D3" s="18"/>
      <c r="E3" s="18"/>
      <c r="F3" s="18"/>
      <c r="G3" s="18"/>
      <c r="K3" s="43"/>
      <c r="L3" s="45"/>
    </row>
    <row r="5" spans="2:18" ht="14.25" customHeight="1" x14ac:dyDescent="0.25">
      <c r="B5" s="1" t="s">
        <v>2</v>
      </c>
      <c r="C5" s="2"/>
      <c r="E5" s="1" t="s">
        <v>2</v>
      </c>
      <c r="F5" s="2"/>
      <c r="H5" s="1" t="s">
        <v>2</v>
      </c>
      <c r="I5" s="2"/>
      <c r="K5" s="1" t="s">
        <v>2</v>
      </c>
      <c r="L5" s="2"/>
      <c r="N5" s="1" t="s">
        <v>2</v>
      </c>
      <c r="O5" s="2"/>
      <c r="Q5" s="3" t="s">
        <v>6</v>
      </c>
      <c r="R5" s="4">
        <f>SUM(R6:R8)</f>
        <v>0</v>
      </c>
    </row>
    <row r="6" spans="2:18" ht="14.25" customHeight="1" x14ac:dyDescent="0.25">
      <c r="B6" s="1" t="s">
        <v>3</v>
      </c>
      <c r="C6" s="2"/>
      <c r="E6" s="1" t="s">
        <v>3</v>
      </c>
      <c r="F6" s="2"/>
      <c r="H6" s="1" t="s">
        <v>3</v>
      </c>
      <c r="I6" s="2"/>
      <c r="K6" s="1" t="s">
        <v>3</v>
      </c>
      <c r="L6" s="2"/>
      <c r="N6" s="1" t="s">
        <v>3</v>
      </c>
      <c r="O6" s="2"/>
      <c r="Q6" s="1" t="s">
        <v>12</v>
      </c>
      <c r="R6" s="4">
        <f>COUNTIF($B$5:$O$39,"abierta")</f>
        <v>0</v>
      </c>
    </row>
    <row r="7" spans="2:18" ht="14.25" customHeight="1" x14ac:dyDescent="0.25">
      <c r="B7" s="1" t="s">
        <v>13</v>
      </c>
      <c r="C7" s="2"/>
      <c r="E7" s="1" t="s">
        <v>13</v>
      </c>
      <c r="F7" s="2"/>
      <c r="H7" s="1" t="s">
        <v>13</v>
      </c>
      <c r="I7" s="2"/>
      <c r="K7" s="1" t="s">
        <v>13</v>
      </c>
      <c r="L7" s="2"/>
      <c r="N7" s="1" t="s">
        <v>13</v>
      </c>
      <c r="O7" s="2"/>
      <c r="Q7" s="3" t="s">
        <v>7</v>
      </c>
      <c r="R7" s="4">
        <f>COUNTIF($B$5:$O$39,"cumplida")</f>
        <v>0</v>
      </c>
    </row>
    <row r="8" spans="2:18" ht="14.25" customHeight="1" x14ac:dyDescent="0.25">
      <c r="B8" s="1" t="s">
        <v>14</v>
      </c>
      <c r="C8" s="2">
        <f>C7*C11</f>
        <v>0</v>
      </c>
      <c r="E8" s="1" t="s">
        <v>14</v>
      </c>
      <c r="F8" s="2">
        <f>F7*F11</f>
        <v>0</v>
      </c>
      <c r="H8" s="1" t="s">
        <v>14</v>
      </c>
      <c r="I8" s="2">
        <f>I7*I11</f>
        <v>0</v>
      </c>
      <c r="K8" s="1" t="s">
        <v>14</v>
      </c>
      <c r="L8" s="2">
        <f>L7*L11</f>
        <v>0</v>
      </c>
      <c r="N8" s="1" t="s">
        <v>14</v>
      </c>
      <c r="O8" s="2">
        <f>O7*O11</f>
        <v>0</v>
      </c>
      <c r="Q8" s="3" t="s">
        <v>8</v>
      </c>
      <c r="R8" s="4">
        <f>COUNTIF($B$5:$O$39,"No cumplida")</f>
        <v>0</v>
      </c>
    </row>
    <row r="9" spans="2:18" ht="14.25" customHeight="1" x14ac:dyDescent="0.25">
      <c r="B9" s="6" t="s">
        <v>0</v>
      </c>
      <c r="C9" s="7"/>
      <c r="E9" s="6" t="s">
        <v>0</v>
      </c>
      <c r="F9" s="7"/>
      <c r="H9" s="6" t="s">
        <v>0</v>
      </c>
      <c r="I9" s="7"/>
      <c r="K9" s="6" t="s">
        <v>0</v>
      </c>
      <c r="L9" s="7"/>
      <c r="N9" s="6" t="s">
        <v>0</v>
      </c>
      <c r="O9" s="7"/>
      <c r="Q9" s="3" t="s">
        <v>49</v>
      </c>
      <c r="R9" s="4">
        <f>SUM(C7,F7,I7,L7,O7,C16,F16,I16,L16,O16,C25,F25,I25,L25,O25,C34,F34,I34,L34,O34)</f>
        <v>0</v>
      </c>
    </row>
    <row r="10" spans="2:18" ht="14.25" customHeight="1" x14ac:dyDescent="0.25">
      <c r="B10" s="6" t="s">
        <v>1</v>
      </c>
      <c r="C10" s="7"/>
      <c r="E10" s="6" t="s">
        <v>1</v>
      </c>
      <c r="F10" s="7"/>
      <c r="H10" s="6" t="s">
        <v>1</v>
      </c>
      <c r="I10" s="7"/>
      <c r="K10" s="6" t="s">
        <v>1</v>
      </c>
      <c r="L10" s="7"/>
      <c r="N10" s="6" t="s">
        <v>1</v>
      </c>
      <c r="O10" s="7"/>
      <c r="Q10" s="3" t="s">
        <v>53</v>
      </c>
      <c r="R10" s="4">
        <f>SUM(C8,F8,I8,L8,O8,O17,L17,I17,F17,C17,C26,F26,I26,L26,O26,O35,L35,I35,F35,C35)</f>
        <v>0</v>
      </c>
    </row>
    <row r="11" spans="2:18" ht="14.25" customHeight="1" x14ac:dyDescent="0.25">
      <c r="B11" s="6" t="s">
        <v>4</v>
      </c>
      <c r="C11" s="8" t="str">
        <f>IFERROR(((C10/C9)-((C10/C9)*0.0045))-1,"0")</f>
        <v>0</v>
      </c>
      <c r="E11" s="6" t="s">
        <v>4</v>
      </c>
      <c r="F11" s="8" t="str">
        <f>IFERROR(((F10/F9)-((F10/F9)*0.0045))-1,"0")</f>
        <v>0</v>
      </c>
      <c r="H11" s="6" t="s">
        <v>4</v>
      </c>
      <c r="I11" s="8" t="str">
        <f>IFERROR(((I10/I9)-((I10/I9)*0.0045))-1,"0")</f>
        <v>0</v>
      </c>
      <c r="K11" s="6" t="s">
        <v>4</v>
      </c>
      <c r="L11" s="8" t="str">
        <f>IFERROR(((L10/L9)-((L10/L9)*0.0045))-1,"0")</f>
        <v>0</v>
      </c>
      <c r="N11" s="6" t="s">
        <v>4</v>
      </c>
      <c r="O11" s="8" t="str">
        <f>IFERROR(((O10/O9)-((O10/O9)*0.0045))-1,"0")</f>
        <v>0</v>
      </c>
      <c r="Q11" s="3" t="s">
        <v>15</v>
      </c>
      <c r="R11" s="4">
        <f>R10*R15</f>
        <v>0</v>
      </c>
    </row>
    <row r="12" spans="2:18" ht="14.25" customHeight="1" x14ac:dyDescent="0.25">
      <c r="B12" s="6" t="s">
        <v>5</v>
      </c>
      <c r="C12" s="7">
        <f>C9-(C9*$L$2)</f>
        <v>0</v>
      </c>
      <c r="E12" s="6" t="s">
        <v>5</v>
      </c>
      <c r="F12" s="7">
        <f>F9-(F9*$L$2)</f>
        <v>0</v>
      </c>
      <c r="H12" s="6" t="s">
        <v>5</v>
      </c>
      <c r="I12" s="7">
        <f>I9-(I9*$L$2)</f>
        <v>0</v>
      </c>
      <c r="K12" s="6" t="s">
        <v>5</v>
      </c>
      <c r="L12" s="7">
        <f>L9-(L9*$L$2)</f>
        <v>0</v>
      </c>
      <c r="N12" s="6" t="s">
        <v>5</v>
      </c>
      <c r="O12" s="7">
        <f>O9-(O9*$L$2)</f>
        <v>0</v>
      </c>
      <c r="Q12" s="3" t="s">
        <v>52</v>
      </c>
      <c r="R12" s="4">
        <f>R11*R16</f>
        <v>0</v>
      </c>
    </row>
    <row r="13" spans="2:18" x14ac:dyDescent="0.25">
      <c r="Q13" s="3" t="s">
        <v>62</v>
      </c>
      <c r="R13" s="12" t="str">
        <f>IFERROR((R10/R9),"-")</f>
        <v>-</v>
      </c>
    </row>
    <row r="14" spans="2:18" ht="14.25" customHeight="1" x14ac:dyDescent="0.25">
      <c r="B14" s="1" t="s">
        <v>2</v>
      </c>
      <c r="C14" s="2"/>
      <c r="E14" s="1" t="s">
        <v>2</v>
      </c>
      <c r="F14" s="2"/>
      <c r="H14" s="1" t="s">
        <v>2</v>
      </c>
      <c r="I14" s="2"/>
      <c r="K14" s="1" t="s">
        <v>2</v>
      </c>
      <c r="L14" s="2"/>
      <c r="N14" s="1" t="s">
        <v>2</v>
      </c>
      <c r="O14" s="2"/>
      <c r="R14" s="5"/>
    </row>
    <row r="15" spans="2:18" ht="14.25" customHeight="1" x14ac:dyDescent="0.25">
      <c r="B15" s="1" t="s">
        <v>3</v>
      </c>
      <c r="C15" s="2"/>
      <c r="E15" s="1" t="s">
        <v>3</v>
      </c>
      <c r="F15" s="2"/>
      <c r="H15" s="1" t="s">
        <v>3</v>
      </c>
      <c r="I15" s="2"/>
      <c r="K15" s="1" t="s">
        <v>3</v>
      </c>
      <c r="L15" s="2"/>
      <c r="N15" s="1" t="s">
        <v>3</v>
      </c>
      <c r="O15" s="2"/>
      <c r="Q15" s="3" t="s">
        <v>57</v>
      </c>
      <c r="R15" s="4">
        <v>2300</v>
      </c>
    </row>
    <row r="16" spans="2:18" ht="14.25" customHeight="1" x14ac:dyDescent="0.25">
      <c r="B16" s="1" t="s">
        <v>13</v>
      </c>
      <c r="C16" s="2"/>
      <c r="E16" s="1" t="s">
        <v>13</v>
      </c>
      <c r="F16" s="2"/>
      <c r="H16" s="1" t="s">
        <v>13</v>
      </c>
      <c r="I16" s="2"/>
      <c r="K16" s="1" t="s">
        <v>13</v>
      </c>
      <c r="L16" s="2"/>
      <c r="N16" s="1" t="s">
        <v>13</v>
      </c>
      <c r="O16" s="2"/>
      <c r="Q16" s="3" t="s">
        <v>58</v>
      </c>
      <c r="R16" s="4">
        <v>2900</v>
      </c>
    </row>
    <row r="17" spans="2:18" ht="14.25" customHeight="1" x14ac:dyDescent="0.25">
      <c r="B17" s="1" t="s">
        <v>14</v>
      </c>
      <c r="C17" s="2">
        <f>C16*C20</f>
        <v>0</v>
      </c>
      <c r="E17" s="1" t="s">
        <v>14</v>
      </c>
      <c r="F17" s="2">
        <f>F16*F20</f>
        <v>0</v>
      </c>
      <c r="H17" s="1" t="s">
        <v>14</v>
      </c>
      <c r="I17" s="2">
        <f>I16*I20</f>
        <v>0</v>
      </c>
      <c r="K17" s="1" t="s">
        <v>14</v>
      </c>
      <c r="L17" s="2">
        <f>L16*L20</f>
        <v>0</v>
      </c>
      <c r="N17" s="1" t="s">
        <v>14</v>
      </c>
      <c r="O17" s="2">
        <f>O16*O20</f>
        <v>0</v>
      </c>
      <c r="R17" s="5"/>
    </row>
    <row r="18" spans="2:18" ht="14.25" customHeight="1" x14ac:dyDescent="0.25">
      <c r="B18" s="6" t="s">
        <v>0</v>
      </c>
      <c r="C18" s="7"/>
      <c r="E18" s="6" t="s">
        <v>0</v>
      </c>
      <c r="F18" s="7"/>
      <c r="H18" s="6" t="s">
        <v>0</v>
      </c>
      <c r="I18" s="7"/>
      <c r="K18" s="6" t="s">
        <v>0</v>
      </c>
      <c r="L18" s="7"/>
      <c r="N18" s="6" t="s">
        <v>0</v>
      </c>
      <c r="O18" s="7"/>
    </row>
    <row r="19" spans="2:18" ht="14.25" customHeight="1" x14ac:dyDescent="0.25">
      <c r="B19" s="6" t="s">
        <v>1</v>
      </c>
      <c r="C19" s="7"/>
      <c r="E19" s="6" t="s">
        <v>1</v>
      </c>
      <c r="F19" s="7"/>
      <c r="H19" s="6" t="s">
        <v>1</v>
      </c>
      <c r="I19" s="7"/>
      <c r="K19" s="6" t="s">
        <v>1</v>
      </c>
      <c r="L19" s="7"/>
      <c r="N19" s="6" t="s">
        <v>1</v>
      </c>
      <c r="O19" s="7"/>
    </row>
    <row r="20" spans="2:18" ht="14.25" customHeight="1" x14ac:dyDescent="0.25">
      <c r="B20" s="6" t="s">
        <v>4</v>
      </c>
      <c r="C20" s="8" t="str">
        <f>IFERROR(((C19/C18)-((C19/C18)*0.0045))-1,"0")</f>
        <v>0</v>
      </c>
      <c r="E20" s="6" t="s">
        <v>4</v>
      </c>
      <c r="F20" s="8" t="str">
        <f>IFERROR(((F19/F18)-((F19/F18)*0.0045))-1,"0")</f>
        <v>0</v>
      </c>
      <c r="H20" s="6" t="s">
        <v>4</v>
      </c>
      <c r="I20" s="8" t="str">
        <f>IFERROR(((I19/I18)-((I19/I18)*0.0045))-1,"0")</f>
        <v>0</v>
      </c>
      <c r="K20" s="6" t="s">
        <v>4</v>
      </c>
      <c r="L20" s="8" t="str">
        <f>IFERROR(((L19/L18)-((L19/L18)*0.0045))-1,"0")</f>
        <v>0</v>
      </c>
      <c r="N20" s="6" t="s">
        <v>4</v>
      </c>
      <c r="O20" s="8" t="str">
        <f>IFERROR(((O19/O18)-((O19/O18)*0.0045))-1,"0")</f>
        <v>0</v>
      </c>
    </row>
    <row r="21" spans="2:18" ht="14.25" customHeight="1" x14ac:dyDescent="0.25">
      <c r="B21" s="6" t="s">
        <v>5</v>
      </c>
      <c r="C21" s="7">
        <f>C18-(C18*$L$2)</f>
        <v>0</v>
      </c>
      <c r="E21" s="6" t="s">
        <v>5</v>
      </c>
      <c r="F21" s="7">
        <f>F18-(F18*$L$2)</f>
        <v>0</v>
      </c>
      <c r="H21" s="6" t="s">
        <v>5</v>
      </c>
      <c r="I21" s="7">
        <f>I18-(I18*$L$2)</f>
        <v>0</v>
      </c>
      <c r="K21" s="6" t="s">
        <v>5</v>
      </c>
      <c r="L21" s="7">
        <f>L18-(L18*$L$2)</f>
        <v>0</v>
      </c>
      <c r="N21" s="6" t="s">
        <v>5</v>
      </c>
      <c r="O21" s="7">
        <f>O18-(O18*$L$2)</f>
        <v>0</v>
      </c>
    </row>
    <row r="22" spans="2:18" ht="14.25" customHeight="1" x14ac:dyDescent="0.25"/>
    <row r="23" spans="2:18" x14ac:dyDescent="0.25">
      <c r="B23" s="1" t="s">
        <v>2</v>
      </c>
      <c r="C23" s="2"/>
      <c r="E23" s="1" t="s">
        <v>2</v>
      </c>
      <c r="F23" s="2"/>
      <c r="H23" s="1" t="s">
        <v>2</v>
      </c>
      <c r="I23" s="2"/>
      <c r="K23" s="1" t="s">
        <v>2</v>
      </c>
      <c r="L23" s="2"/>
      <c r="N23" s="1" t="s">
        <v>2</v>
      </c>
      <c r="O23" s="2"/>
    </row>
    <row r="24" spans="2:18" ht="14.25" customHeight="1" x14ac:dyDescent="0.25">
      <c r="B24" s="1" t="s">
        <v>3</v>
      </c>
      <c r="C24" s="2"/>
      <c r="E24" s="1" t="s">
        <v>3</v>
      </c>
      <c r="F24" s="2"/>
      <c r="H24" s="1" t="s">
        <v>3</v>
      </c>
      <c r="I24" s="2"/>
      <c r="K24" s="1" t="s">
        <v>3</v>
      </c>
      <c r="L24" s="2"/>
      <c r="N24" s="1" t="s">
        <v>3</v>
      </c>
      <c r="O24" s="2"/>
    </row>
    <row r="25" spans="2:18" ht="14.25" customHeight="1" x14ac:dyDescent="0.25">
      <c r="B25" s="1" t="s">
        <v>13</v>
      </c>
      <c r="C25" s="2"/>
      <c r="E25" s="1" t="s">
        <v>13</v>
      </c>
      <c r="F25" s="2"/>
      <c r="H25" s="1" t="s">
        <v>13</v>
      </c>
      <c r="I25" s="2"/>
      <c r="K25" s="1" t="s">
        <v>13</v>
      </c>
      <c r="L25" s="2"/>
      <c r="N25" s="1" t="s">
        <v>13</v>
      </c>
      <c r="O25" s="2"/>
    </row>
    <row r="26" spans="2:18" ht="14.25" customHeight="1" x14ac:dyDescent="0.25">
      <c r="B26" s="1" t="s">
        <v>14</v>
      </c>
      <c r="C26" s="2">
        <f>C25*C29</f>
        <v>0</v>
      </c>
      <c r="E26" s="1" t="s">
        <v>14</v>
      </c>
      <c r="F26" s="2">
        <f>F25*F29</f>
        <v>0</v>
      </c>
      <c r="H26" s="1" t="s">
        <v>14</v>
      </c>
      <c r="I26" s="2">
        <f>I25*I29</f>
        <v>0</v>
      </c>
      <c r="K26" s="1" t="s">
        <v>14</v>
      </c>
      <c r="L26" s="2">
        <f>L25*L29</f>
        <v>0</v>
      </c>
      <c r="N26" s="1" t="s">
        <v>14</v>
      </c>
      <c r="O26" s="2">
        <f>O25*O29</f>
        <v>0</v>
      </c>
    </row>
    <row r="27" spans="2:18" ht="14.25" customHeight="1" x14ac:dyDescent="0.25">
      <c r="B27" s="6" t="s">
        <v>0</v>
      </c>
      <c r="C27" s="7"/>
      <c r="E27" s="6" t="s">
        <v>0</v>
      </c>
      <c r="F27" s="7"/>
      <c r="H27" s="6" t="s">
        <v>0</v>
      </c>
      <c r="I27" s="7"/>
      <c r="K27" s="6" t="s">
        <v>0</v>
      </c>
      <c r="L27" s="7"/>
      <c r="N27" s="6" t="s">
        <v>0</v>
      </c>
      <c r="O27" s="7"/>
    </row>
    <row r="28" spans="2:18" ht="14.25" customHeight="1" x14ac:dyDescent="0.25">
      <c r="B28" s="6" t="s">
        <v>1</v>
      </c>
      <c r="C28" s="7"/>
      <c r="E28" s="6" t="s">
        <v>1</v>
      </c>
      <c r="F28" s="7"/>
      <c r="H28" s="6" t="s">
        <v>1</v>
      </c>
      <c r="I28" s="7"/>
      <c r="K28" s="6" t="s">
        <v>1</v>
      </c>
      <c r="L28" s="7"/>
      <c r="N28" s="6" t="s">
        <v>1</v>
      </c>
      <c r="O28" s="7"/>
    </row>
    <row r="29" spans="2:18" ht="14.25" customHeight="1" x14ac:dyDescent="0.25">
      <c r="B29" s="6" t="s">
        <v>4</v>
      </c>
      <c r="C29" s="8" t="str">
        <f>IFERROR(((C28/C27)-((C28/C27)*0.0045))-1,"0")</f>
        <v>0</v>
      </c>
      <c r="E29" s="6" t="s">
        <v>4</v>
      </c>
      <c r="F29" s="8" t="str">
        <f>IFERROR(((F28/F27)-((F28/F27)*0.0045))-1,"0")</f>
        <v>0</v>
      </c>
      <c r="H29" s="6" t="s">
        <v>4</v>
      </c>
      <c r="I29" s="8" t="str">
        <f>IFERROR(((I28/I27)-((I28/I27)*0.0045))-1,"0")</f>
        <v>0</v>
      </c>
      <c r="K29" s="6" t="s">
        <v>4</v>
      </c>
      <c r="L29" s="8" t="str">
        <f>IFERROR(((L28/L27)-((L28/L27)*0.0045))-1,"0")</f>
        <v>0</v>
      </c>
      <c r="N29" s="6" t="s">
        <v>4</v>
      </c>
      <c r="O29" s="8" t="str">
        <f>IFERROR(((O28/O27)-((O28/O27)*0.0045))-1,"0")</f>
        <v>0</v>
      </c>
    </row>
    <row r="30" spans="2:18" ht="14.25" customHeight="1" x14ac:dyDescent="0.25">
      <c r="B30" s="6" t="s">
        <v>5</v>
      </c>
      <c r="C30" s="7">
        <f>C27-(C27*$L$2)</f>
        <v>0</v>
      </c>
      <c r="E30" s="6" t="s">
        <v>5</v>
      </c>
      <c r="F30" s="7">
        <f>F27-(F27*$L$2)</f>
        <v>0</v>
      </c>
      <c r="H30" s="6" t="s">
        <v>5</v>
      </c>
      <c r="I30" s="7">
        <f>I27-(I27*$L$2)</f>
        <v>0</v>
      </c>
      <c r="K30" s="6" t="s">
        <v>5</v>
      </c>
      <c r="L30" s="7">
        <f>L27-(L27*$L$2)</f>
        <v>0</v>
      </c>
      <c r="N30" s="6" t="s">
        <v>5</v>
      </c>
      <c r="O30" s="7">
        <f>O27-(O27*$L$2)</f>
        <v>0</v>
      </c>
    </row>
    <row r="31" spans="2:18" ht="14.25" customHeight="1" x14ac:dyDescent="0.25"/>
    <row r="32" spans="2:18" ht="14.25" customHeight="1" x14ac:dyDescent="0.25">
      <c r="B32" s="1" t="s">
        <v>2</v>
      </c>
      <c r="C32" s="2"/>
      <c r="E32" s="1" t="s">
        <v>2</v>
      </c>
      <c r="F32" s="2"/>
      <c r="H32" s="1" t="s">
        <v>2</v>
      </c>
      <c r="I32" s="2"/>
      <c r="K32" s="1" t="s">
        <v>2</v>
      </c>
      <c r="L32" s="2"/>
      <c r="N32" s="1" t="s">
        <v>2</v>
      </c>
      <c r="O32" s="2"/>
    </row>
    <row r="33" spans="2:15" x14ac:dyDescent="0.25">
      <c r="B33" s="1" t="s">
        <v>3</v>
      </c>
      <c r="C33" s="2"/>
      <c r="E33" s="1" t="s">
        <v>3</v>
      </c>
      <c r="F33" s="2"/>
      <c r="H33" s="1" t="s">
        <v>3</v>
      </c>
      <c r="I33" s="2"/>
      <c r="K33" s="1" t="s">
        <v>3</v>
      </c>
      <c r="L33" s="2"/>
      <c r="N33" s="1" t="s">
        <v>3</v>
      </c>
      <c r="O33" s="2"/>
    </row>
    <row r="34" spans="2:15" ht="14.25" customHeight="1" x14ac:dyDescent="0.25">
      <c r="B34" s="1" t="s">
        <v>13</v>
      </c>
      <c r="C34" s="2"/>
      <c r="E34" s="1" t="s">
        <v>13</v>
      </c>
      <c r="F34" s="2"/>
      <c r="H34" s="1" t="s">
        <v>13</v>
      </c>
      <c r="I34" s="2"/>
      <c r="K34" s="1" t="s">
        <v>13</v>
      </c>
      <c r="L34" s="2"/>
      <c r="N34" s="1" t="s">
        <v>13</v>
      </c>
      <c r="O34" s="2"/>
    </row>
    <row r="35" spans="2:15" ht="14.25" customHeight="1" x14ac:dyDescent="0.25">
      <c r="B35" s="1" t="s">
        <v>14</v>
      </c>
      <c r="C35" s="2">
        <f>C34*C38</f>
        <v>0</v>
      </c>
      <c r="E35" s="1" t="s">
        <v>14</v>
      </c>
      <c r="F35" s="2">
        <f>F34*F38</f>
        <v>0</v>
      </c>
      <c r="H35" s="1" t="s">
        <v>14</v>
      </c>
      <c r="I35" s="2">
        <f>I34*I38</f>
        <v>0</v>
      </c>
      <c r="K35" s="1" t="s">
        <v>14</v>
      </c>
      <c r="L35" s="2">
        <f>L34*L38</f>
        <v>0</v>
      </c>
      <c r="N35" s="1" t="s">
        <v>14</v>
      </c>
      <c r="O35" s="2">
        <f>O34*O38</f>
        <v>0</v>
      </c>
    </row>
    <row r="36" spans="2:15" ht="14.25" customHeight="1" x14ac:dyDescent="0.25">
      <c r="B36" s="6" t="s">
        <v>0</v>
      </c>
      <c r="C36" s="7"/>
      <c r="E36" s="6" t="s">
        <v>0</v>
      </c>
      <c r="F36" s="7"/>
      <c r="H36" s="6" t="s">
        <v>0</v>
      </c>
      <c r="I36" s="7"/>
      <c r="K36" s="6" t="s">
        <v>0</v>
      </c>
      <c r="L36" s="7"/>
      <c r="N36" s="6" t="s">
        <v>0</v>
      </c>
      <c r="O36" s="7"/>
    </row>
    <row r="37" spans="2:15" ht="14.25" customHeight="1" x14ac:dyDescent="0.25">
      <c r="B37" s="6" t="s">
        <v>1</v>
      </c>
      <c r="C37" s="7"/>
      <c r="E37" s="6" t="s">
        <v>1</v>
      </c>
      <c r="F37" s="7"/>
      <c r="H37" s="6" t="s">
        <v>1</v>
      </c>
      <c r="I37" s="7"/>
      <c r="K37" s="6" t="s">
        <v>1</v>
      </c>
      <c r="L37" s="7"/>
      <c r="N37" s="6" t="s">
        <v>1</v>
      </c>
      <c r="O37" s="7"/>
    </row>
    <row r="38" spans="2:15" ht="14.25" customHeight="1" x14ac:dyDescent="0.25">
      <c r="B38" s="6" t="s">
        <v>4</v>
      </c>
      <c r="C38" s="8" t="str">
        <f>IFERROR(((C37/C36)-((C37/C36)*0.0045))-1,"0")</f>
        <v>0</v>
      </c>
      <c r="E38" s="6" t="s">
        <v>4</v>
      </c>
      <c r="F38" s="8" t="str">
        <f>IFERROR(((F37/F36)-((F37/F36)*0.0045))-1,"0")</f>
        <v>0</v>
      </c>
      <c r="H38" s="6" t="s">
        <v>4</v>
      </c>
      <c r="I38" s="8" t="str">
        <f>IFERROR(((I37/I36)-((I37/I36)*0.0045))-1,"0")</f>
        <v>0</v>
      </c>
      <c r="K38" s="6" t="s">
        <v>4</v>
      </c>
      <c r="L38" s="8" t="str">
        <f>IFERROR(((L37/L36)-((L37/L36)*0.0045))-1,"0")</f>
        <v>0</v>
      </c>
      <c r="N38" s="6" t="s">
        <v>4</v>
      </c>
      <c r="O38" s="8" t="str">
        <f>IFERROR(((O37/O36)-((O37/O36)*0.0045))-1,"0")</f>
        <v>0</v>
      </c>
    </row>
    <row r="39" spans="2:15" ht="14.25" customHeight="1" x14ac:dyDescent="0.25">
      <c r="B39" s="6" t="s">
        <v>5</v>
      </c>
      <c r="C39" s="7">
        <f>C36-(C36*$L$2)</f>
        <v>0</v>
      </c>
      <c r="E39" s="6" t="s">
        <v>5</v>
      </c>
      <c r="F39" s="7">
        <f>F36-(F36*$L$2)</f>
        <v>0</v>
      </c>
      <c r="H39" s="6" t="s">
        <v>5</v>
      </c>
      <c r="I39" s="7">
        <f>I36-(I36*$L$2)</f>
        <v>0</v>
      </c>
      <c r="K39" s="6" t="s">
        <v>5</v>
      </c>
      <c r="L39" s="7">
        <f>L36-(L36*$L$2)</f>
        <v>0</v>
      </c>
      <c r="N39" s="6" t="s">
        <v>5</v>
      </c>
      <c r="O39" s="7">
        <f>O36-(O36*$L$2)</f>
        <v>0</v>
      </c>
    </row>
    <row r="40" spans="2:15" ht="14.25" customHeight="1" x14ac:dyDescent="0.25"/>
    <row r="41" spans="2:15" ht="14.25" customHeight="1" x14ac:dyDescent="0.25"/>
    <row r="43" spans="2:15" x14ac:dyDescent="0.25">
      <c r="B43" t="s">
        <v>9</v>
      </c>
    </row>
    <row r="44" spans="2:15" x14ac:dyDescent="0.25">
      <c r="B44" t="s">
        <v>10</v>
      </c>
    </row>
    <row r="45" spans="2:15" x14ac:dyDescent="0.25">
      <c r="B45" t="s">
        <v>11</v>
      </c>
    </row>
  </sheetData>
  <mergeCells count="3">
    <mergeCell ref="K2:K3"/>
    <mergeCell ref="L2:L3"/>
    <mergeCell ref="D2:E2"/>
  </mergeCells>
  <conditionalFormatting sqref="C6">
    <cfRule type="cellIs" dxfId="3199" priority="191" operator="equal">
      <formula>"Cumplida"</formula>
    </cfRule>
    <cfRule type="cellIs" dxfId="3198" priority="192" operator="equal">
      <formula>"Abierta"</formula>
    </cfRule>
    <cfRule type="cellIs" dxfId="3197" priority="193" operator="equal">
      <formula>"No cumplida"</formula>
    </cfRule>
    <cfRule type="cellIs" dxfId="3196" priority="194" operator="equal">
      <formula>"Programado"</formula>
    </cfRule>
    <cfRule type="cellIs" dxfId="3195" priority="195" operator="equal">
      <formula>"Atascado"</formula>
    </cfRule>
    <cfRule type="cellIs" dxfId="3194" priority="196" operator="equal">
      <formula>"Cerrado"</formula>
    </cfRule>
    <cfRule type="cellIs" dxfId="3193" priority="197" operator="equal">
      <formula>"Abierto"</formula>
    </cfRule>
  </conditionalFormatting>
  <conditionalFormatting sqref="C11">
    <cfRule type="cellIs" dxfId="3192" priority="198" operator="equal">
      <formula>"-"</formula>
    </cfRule>
    <cfRule type="cellIs" dxfId="3191" priority="199" operator="lessThan">
      <formula>0.00000999</formula>
    </cfRule>
    <cfRule type="cellIs" dxfId="3190" priority="200" operator="greaterThan">
      <formula>0.00001</formula>
    </cfRule>
  </conditionalFormatting>
  <conditionalFormatting sqref="L20">
    <cfRule type="cellIs" dxfId="3189" priority="118" operator="equal">
      <formula>"-"</formula>
    </cfRule>
    <cfRule type="cellIs" dxfId="3188" priority="119" operator="lessThan">
      <formula>0.00000999</formula>
    </cfRule>
    <cfRule type="cellIs" dxfId="3187" priority="120" operator="greaterThan">
      <formula>0.00001</formula>
    </cfRule>
  </conditionalFormatting>
  <conditionalFormatting sqref="F11">
    <cfRule type="cellIs" dxfId="3186" priority="188" operator="equal">
      <formula>"-"</formula>
    </cfRule>
    <cfRule type="cellIs" dxfId="3185" priority="189" operator="lessThan">
      <formula>0.00000999</formula>
    </cfRule>
    <cfRule type="cellIs" dxfId="3184" priority="190" operator="greaterThan">
      <formula>0.00001</formula>
    </cfRule>
  </conditionalFormatting>
  <conditionalFormatting sqref="C33">
    <cfRule type="cellIs" dxfId="3183" priority="41" operator="equal">
      <formula>"Cumplida"</formula>
    </cfRule>
    <cfRule type="cellIs" dxfId="3182" priority="42" operator="equal">
      <formula>"Abierta"</formula>
    </cfRule>
    <cfRule type="cellIs" dxfId="3181" priority="43" operator="equal">
      <formula>"No cumplida"</formula>
    </cfRule>
    <cfRule type="cellIs" dxfId="3180" priority="44" operator="equal">
      <formula>"Programado"</formula>
    </cfRule>
    <cfRule type="cellIs" dxfId="3179" priority="45" operator="equal">
      <formula>"Atascado"</formula>
    </cfRule>
    <cfRule type="cellIs" dxfId="3178" priority="46" operator="equal">
      <formula>"Cerrado"</formula>
    </cfRule>
    <cfRule type="cellIs" dxfId="3177" priority="47" operator="equal">
      <formula>"Abierto"</formula>
    </cfRule>
  </conditionalFormatting>
  <conditionalFormatting sqref="F6">
    <cfRule type="cellIs" dxfId="3176" priority="181" operator="equal">
      <formula>"Cumplida"</formula>
    </cfRule>
    <cfRule type="cellIs" dxfId="3175" priority="182" operator="equal">
      <formula>"Abierta"</formula>
    </cfRule>
    <cfRule type="cellIs" dxfId="3174" priority="183" operator="equal">
      <formula>"No cumplida"</formula>
    </cfRule>
    <cfRule type="cellIs" dxfId="3173" priority="184" operator="equal">
      <formula>"Programado"</formula>
    </cfRule>
    <cfRule type="cellIs" dxfId="3172" priority="185" operator="equal">
      <formula>"Atascado"</formula>
    </cfRule>
    <cfRule type="cellIs" dxfId="3171" priority="186" operator="equal">
      <formula>"Cerrado"</formula>
    </cfRule>
    <cfRule type="cellIs" dxfId="3170" priority="187" operator="equal">
      <formula>"Abierto"</formula>
    </cfRule>
  </conditionalFormatting>
  <conditionalFormatting sqref="I6">
    <cfRule type="cellIs" dxfId="3169" priority="171" operator="equal">
      <formula>"Cumplida"</formula>
    </cfRule>
    <cfRule type="cellIs" dxfId="3168" priority="172" operator="equal">
      <formula>"Abierta"</formula>
    </cfRule>
    <cfRule type="cellIs" dxfId="3167" priority="173" operator="equal">
      <formula>"No cumplida"</formula>
    </cfRule>
    <cfRule type="cellIs" dxfId="3166" priority="174" operator="equal">
      <formula>"Programado"</formula>
    </cfRule>
    <cfRule type="cellIs" dxfId="3165" priority="175" operator="equal">
      <formula>"Atascado"</formula>
    </cfRule>
    <cfRule type="cellIs" dxfId="3164" priority="176" operator="equal">
      <formula>"Cerrado"</formula>
    </cfRule>
    <cfRule type="cellIs" dxfId="3163" priority="177" operator="equal">
      <formula>"Abierto"</formula>
    </cfRule>
  </conditionalFormatting>
  <conditionalFormatting sqref="I11">
    <cfRule type="cellIs" dxfId="3162" priority="178" operator="equal">
      <formula>"-"</formula>
    </cfRule>
    <cfRule type="cellIs" dxfId="3161" priority="179" operator="lessThan">
      <formula>0.00000999</formula>
    </cfRule>
    <cfRule type="cellIs" dxfId="3160" priority="180" operator="greaterThan">
      <formula>0.00001</formula>
    </cfRule>
  </conditionalFormatting>
  <conditionalFormatting sqref="L6">
    <cfRule type="cellIs" dxfId="3159" priority="161" operator="equal">
      <formula>"Cumplida"</formula>
    </cfRule>
    <cfRule type="cellIs" dxfId="3158" priority="162" operator="equal">
      <formula>"Abierta"</formula>
    </cfRule>
    <cfRule type="cellIs" dxfId="3157" priority="163" operator="equal">
      <formula>"No cumplida"</formula>
    </cfRule>
    <cfRule type="cellIs" dxfId="3156" priority="164" operator="equal">
      <formula>"Programado"</formula>
    </cfRule>
    <cfRule type="cellIs" dxfId="3155" priority="165" operator="equal">
      <formula>"Atascado"</formula>
    </cfRule>
    <cfRule type="cellIs" dxfId="3154" priority="166" operator="equal">
      <formula>"Cerrado"</formula>
    </cfRule>
    <cfRule type="cellIs" dxfId="3153" priority="167" operator="equal">
      <formula>"Abierto"</formula>
    </cfRule>
  </conditionalFormatting>
  <conditionalFormatting sqref="L11">
    <cfRule type="cellIs" dxfId="3152" priority="168" operator="equal">
      <formula>"-"</formula>
    </cfRule>
    <cfRule type="cellIs" dxfId="3151" priority="169" operator="lessThan">
      <formula>0.00000999</formula>
    </cfRule>
    <cfRule type="cellIs" dxfId="3150" priority="170" operator="greaterThan">
      <formula>0.00001</formula>
    </cfRule>
  </conditionalFormatting>
  <conditionalFormatting sqref="O6">
    <cfRule type="cellIs" dxfId="3149" priority="151" operator="equal">
      <formula>"Cumplida"</formula>
    </cfRule>
    <cfRule type="cellIs" dxfId="3148" priority="152" operator="equal">
      <formula>"Abierta"</formula>
    </cfRule>
    <cfRule type="cellIs" dxfId="3147" priority="153" operator="equal">
      <formula>"No cumplida"</formula>
    </cfRule>
    <cfRule type="cellIs" dxfId="3146" priority="154" operator="equal">
      <formula>"Programado"</formula>
    </cfRule>
    <cfRule type="cellIs" dxfId="3145" priority="155" operator="equal">
      <formula>"Atascado"</formula>
    </cfRule>
    <cfRule type="cellIs" dxfId="3144" priority="156" operator="equal">
      <formula>"Cerrado"</formula>
    </cfRule>
    <cfRule type="cellIs" dxfId="3143" priority="157" operator="equal">
      <formula>"Abierto"</formula>
    </cfRule>
  </conditionalFormatting>
  <conditionalFormatting sqref="O11">
    <cfRule type="cellIs" dxfId="3142" priority="158" operator="equal">
      <formula>"-"</formula>
    </cfRule>
    <cfRule type="cellIs" dxfId="3141" priority="159" operator="lessThan">
      <formula>0.00000999</formula>
    </cfRule>
    <cfRule type="cellIs" dxfId="3140" priority="160" operator="greaterThan">
      <formula>0.00001</formula>
    </cfRule>
  </conditionalFormatting>
  <conditionalFormatting sqref="C15">
    <cfRule type="cellIs" dxfId="3139" priority="141" operator="equal">
      <formula>"Cumplida"</formula>
    </cfRule>
    <cfRule type="cellIs" dxfId="3138" priority="142" operator="equal">
      <formula>"Abierta"</formula>
    </cfRule>
    <cfRule type="cellIs" dxfId="3137" priority="143" operator="equal">
      <formula>"No cumplida"</formula>
    </cfRule>
    <cfRule type="cellIs" dxfId="3136" priority="144" operator="equal">
      <formula>"Programado"</formula>
    </cfRule>
    <cfRule type="cellIs" dxfId="3135" priority="145" operator="equal">
      <formula>"Atascado"</formula>
    </cfRule>
    <cfRule type="cellIs" dxfId="3134" priority="146" operator="equal">
      <formula>"Cerrado"</formula>
    </cfRule>
    <cfRule type="cellIs" dxfId="3133" priority="147" operator="equal">
      <formula>"Abierto"</formula>
    </cfRule>
  </conditionalFormatting>
  <conditionalFormatting sqref="C20">
    <cfRule type="cellIs" dxfId="3132" priority="148" operator="equal">
      <formula>"-"</formula>
    </cfRule>
    <cfRule type="cellIs" dxfId="3131" priority="149" operator="lessThan">
      <formula>0.00000999</formula>
    </cfRule>
    <cfRule type="cellIs" dxfId="3130" priority="150" operator="greaterThan">
      <formula>0.00001</formula>
    </cfRule>
  </conditionalFormatting>
  <conditionalFormatting sqref="F15">
    <cfRule type="cellIs" dxfId="3129" priority="131" operator="equal">
      <formula>"Cumplida"</formula>
    </cfRule>
    <cfRule type="cellIs" dxfId="3128" priority="132" operator="equal">
      <formula>"Abierta"</formula>
    </cfRule>
    <cfRule type="cellIs" dxfId="3127" priority="133" operator="equal">
      <formula>"No cumplida"</formula>
    </cfRule>
    <cfRule type="cellIs" dxfId="3126" priority="134" operator="equal">
      <formula>"Programado"</formula>
    </cfRule>
    <cfRule type="cellIs" dxfId="3125" priority="135" operator="equal">
      <formula>"Atascado"</formula>
    </cfRule>
    <cfRule type="cellIs" dxfId="3124" priority="136" operator="equal">
      <formula>"Cerrado"</formula>
    </cfRule>
    <cfRule type="cellIs" dxfId="3123" priority="137" operator="equal">
      <formula>"Abierto"</formula>
    </cfRule>
  </conditionalFormatting>
  <conditionalFormatting sqref="F20">
    <cfRule type="cellIs" dxfId="3122" priority="138" operator="equal">
      <formula>"-"</formula>
    </cfRule>
    <cfRule type="cellIs" dxfId="3121" priority="139" operator="lessThan">
      <formula>0.00000999</formula>
    </cfRule>
    <cfRule type="cellIs" dxfId="3120" priority="140" operator="greaterThan">
      <formula>0.00001</formula>
    </cfRule>
  </conditionalFormatting>
  <conditionalFormatting sqref="I15">
    <cfRule type="cellIs" dxfId="3119" priority="121" operator="equal">
      <formula>"Cumplida"</formula>
    </cfRule>
    <cfRule type="cellIs" dxfId="3118" priority="122" operator="equal">
      <formula>"Abierta"</formula>
    </cfRule>
    <cfRule type="cellIs" dxfId="3117" priority="123" operator="equal">
      <formula>"No cumplida"</formula>
    </cfRule>
    <cfRule type="cellIs" dxfId="3116" priority="124" operator="equal">
      <formula>"Programado"</formula>
    </cfRule>
    <cfRule type="cellIs" dxfId="3115" priority="125" operator="equal">
      <formula>"Atascado"</formula>
    </cfRule>
    <cfRule type="cellIs" dxfId="3114" priority="126" operator="equal">
      <formula>"Cerrado"</formula>
    </cfRule>
    <cfRule type="cellIs" dxfId="3113" priority="127" operator="equal">
      <formula>"Abierto"</formula>
    </cfRule>
  </conditionalFormatting>
  <conditionalFormatting sqref="I20">
    <cfRule type="cellIs" dxfId="3112" priority="128" operator="equal">
      <formula>"-"</formula>
    </cfRule>
    <cfRule type="cellIs" dxfId="3111" priority="129" operator="lessThan">
      <formula>0.00000999</formula>
    </cfRule>
    <cfRule type="cellIs" dxfId="3110" priority="130" operator="greaterThan">
      <formula>0.00001</formula>
    </cfRule>
  </conditionalFormatting>
  <conditionalFormatting sqref="L15">
    <cfRule type="cellIs" dxfId="3109" priority="111" operator="equal">
      <formula>"Cumplida"</formula>
    </cfRule>
    <cfRule type="cellIs" dxfId="3108" priority="112" operator="equal">
      <formula>"Abierta"</formula>
    </cfRule>
    <cfRule type="cellIs" dxfId="3107" priority="113" operator="equal">
      <formula>"No cumplida"</formula>
    </cfRule>
    <cfRule type="cellIs" dxfId="3106" priority="114" operator="equal">
      <formula>"Programado"</formula>
    </cfRule>
    <cfRule type="cellIs" dxfId="3105" priority="115" operator="equal">
      <formula>"Atascado"</formula>
    </cfRule>
    <cfRule type="cellIs" dxfId="3104" priority="116" operator="equal">
      <formula>"Cerrado"</formula>
    </cfRule>
    <cfRule type="cellIs" dxfId="3103" priority="117" operator="equal">
      <formula>"Abierto"</formula>
    </cfRule>
  </conditionalFormatting>
  <conditionalFormatting sqref="O15">
    <cfRule type="cellIs" dxfId="3102" priority="101" operator="equal">
      <formula>"Cumplida"</formula>
    </cfRule>
    <cfRule type="cellIs" dxfId="3101" priority="102" operator="equal">
      <formula>"Abierta"</formula>
    </cfRule>
    <cfRule type="cellIs" dxfId="3100" priority="103" operator="equal">
      <formula>"No cumplida"</formula>
    </cfRule>
    <cfRule type="cellIs" dxfId="3099" priority="104" operator="equal">
      <formula>"Programado"</formula>
    </cfRule>
    <cfRule type="cellIs" dxfId="3098" priority="105" operator="equal">
      <formula>"Atascado"</formula>
    </cfRule>
    <cfRule type="cellIs" dxfId="3097" priority="106" operator="equal">
      <formula>"Cerrado"</formula>
    </cfRule>
    <cfRule type="cellIs" dxfId="3096" priority="107" operator="equal">
      <formula>"Abierto"</formula>
    </cfRule>
  </conditionalFormatting>
  <conditionalFormatting sqref="O20">
    <cfRule type="cellIs" dxfId="3095" priority="108" operator="equal">
      <formula>"-"</formula>
    </cfRule>
    <cfRule type="cellIs" dxfId="3094" priority="109" operator="lessThan">
      <formula>0.00000999</formula>
    </cfRule>
    <cfRule type="cellIs" dxfId="3093" priority="110" operator="greaterThan">
      <formula>0.00001</formula>
    </cfRule>
  </conditionalFormatting>
  <conditionalFormatting sqref="C24">
    <cfRule type="cellIs" dxfId="3092" priority="91" operator="equal">
      <formula>"Cumplida"</formula>
    </cfRule>
    <cfRule type="cellIs" dxfId="3091" priority="92" operator="equal">
      <formula>"Abierta"</formula>
    </cfRule>
    <cfRule type="cellIs" dxfId="3090" priority="93" operator="equal">
      <formula>"No cumplida"</formula>
    </cfRule>
    <cfRule type="cellIs" dxfId="3089" priority="94" operator="equal">
      <formula>"Programado"</formula>
    </cfRule>
    <cfRule type="cellIs" dxfId="3088" priority="95" operator="equal">
      <formula>"Atascado"</formula>
    </cfRule>
    <cfRule type="cellIs" dxfId="3087" priority="96" operator="equal">
      <formula>"Cerrado"</formula>
    </cfRule>
    <cfRule type="cellIs" dxfId="3086" priority="97" operator="equal">
      <formula>"Abierto"</formula>
    </cfRule>
  </conditionalFormatting>
  <conditionalFormatting sqref="C29">
    <cfRule type="cellIs" dxfId="3085" priority="98" operator="equal">
      <formula>"-"</formula>
    </cfRule>
    <cfRule type="cellIs" dxfId="3084" priority="99" operator="lessThan">
      <formula>0.00000999</formula>
    </cfRule>
    <cfRule type="cellIs" dxfId="3083" priority="100" operator="greaterThan">
      <formula>0.00001</formula>
    </cfRule>
  </conditionalFormatting>
  <conditionalFormatting sqref="F24">
    <cfRule type="cellIs" dxfId="3082" priority="81" operator="equal">
      <formula>"Cumplida"</formula>
    </cfRule>
    <cfRule type="cellIs" dxfId="3081" priority="82" operator="equal">
      <formula>"Abierta"</formula>
    </cfRule>
    <cfRule type="cellIs" dxfId="3080" priority="83" operator="equal">
      <formula>"No cumplida"</formula>
    </cfRule>
    <cfRule type="cellIs" dxfId="3079" priority="84" operator="equal">
      <formula>"Programado"</formula>
    </cfRule>
    <cfRule type="cellIs" dxfId="3078" priority="85" operator="equal">
      <formula>"Atascado"</formula>
    </cfRule>
    <cfRule type="cellIs" dxfId="3077" priority="86" operator="equal">
      <formula>"Cerrado"</formula>
    </cfRule>
    <cfRule type="cellIs" dxfId="3076" priority="87" operator="equal">
      <formula>"Abierto"</formula>
    </cfRule>
  </conditionalFormatting>
  <conditionalFormatting sqref="F29">
    <cfRule type="cellIs" dxfId="3075" priority="88" operator="equal">
      <formula>"-"</formula>
    </cfRule>
    <cfRule type="cellIs" dxfId="3074" priority="89" operator="lessThan">
      <formula>0.00000999</formula>
    </cfRule>
    <cfRule type="cellIs" dxfId="3073" priority="90" operator="greaterThan">
      <formula>0.00001</formula>
    </cfRule>
  </conditionalFormatting>
  <conditionalFormatting sqref="I24">
    <cfRule type="cellIs" dxfId="3072" priority="71" operator="equal">
      <formula>"Cumplida"</formula>
    </cfRule>
    <cfRule type="cellIs" dxfId="3071" priority="72" operator="equal">
      <formula>"Abierta"</formula>
    </cfRule>
    <cfRule type="cellIs" dxfId="3070" priority="73" operator="equal">
      <formula>"No cumplida"</formula>
    </cfRule>
    <cfRule type="cellIs" dxfId="3069" priority="74" operator="equal">
      <formula>"Programado"</formula>
    </cfRule>
    <cfRule type="cellIs" dxfId="3068" priority="75" operator="equal">
      <formula>"Atascado"</formula>
    </cfRule>
    <cfRule type="cellIs" dxfId="3067" priority="76" operator="equal">
      <formula>"Cerrado"</formula>
    </cfRule>
    <cfRule type="cellIs" dxfId="3066" priority="77" operator="equal">
      <formula>"Abierto"</formula>
    </cfRule>
  </conditionalFormatting>
  <conditionalFormatting sqref="I29">
    <cfRule type="cellIs" dxfId="3065" priority="78" operator="equal">
      <formula>"-"</formula>
    </cfRule>
    <cfRule type="cellIs" dxfId="3064" priority="79" operator="lessThan">
      <formula>0.00000999</formula>
    </cfRule>
    <cfRule type="cellIs" dxfId="3063" priority="80" operator="greaterThan">
      <formula>0.00001</formula>
    </cfRule>
  </conditionalFormatting>
  <conditionalFormatting sqref="L24">
    <cfRule type="cellIs" dxfId="3062" priority="61" operator="equal">
      <formula>"Cumplida"</formula>
    </cfRule>
    <cfRule type="cellIs" dxfId="3061" priority="62" operator="equal">
      <formula>"Abierta"</formula>
    </cfRule>
    <cfRule type="cellIs" dxfId="3060" priority="63" operator="equal">
      <formula>"No cumplida"</formula>
    </cfRule>
    <cfRule type="cellIs" dxfId="3059" priority="64" operator="equal">
      <formula>"Programado"</formula>
    </cfRule>
    <cfRule type="cellIs" dxfId="3058" priority="65" operator="equal">
      <formula>"Atascado"</formula>
    </cfRule>
    <cfRule type="cellIs" dxfId="3057" priority="66" operator="equal">
      <formula>"Cerrado"</formula>
    </cfRule>
    <cfRule type="cellIs" dxfId="3056" priority="67" operator="equal">
      <formula>"Abierto"</formula>
    </cfRule>
  </conditionalFormatting>
  <conditionalFormatting sqref="L29">
    <cfRule type="cellIs" dxfId="3055" priority="68" operator="equal">
      <formula>"-"</formula>
    </cfRule>
    <cfRule type="cellIs" dxfId="3054" priority="69" operator="lessThan">
      <formula>0.00000999</formula>
    </cfRule>
    <cfRule type="cellIs" dxfId="3053" priority="70" operator="greaterThan">
      <formula>0.00001</formula>
    </cfRule>
  </conditionalFormatting>
  <conditionalFormatting sqref="O24">
    <cfRule type="cellIs" dxfId="3052" priority="51" operator="equal">
      <formula>"Cumplida"</formula>
    </cfRule>
    <cfRule type="cellIs" dxfId="3051" priority="52" operator="equal">
      <formula>"Abierta"</formula>
    </cfRule>
    <cfRule type="cellIs" dxfId="3050" priority="53" operator="equal">
      <formula>"No cumplida"</formula>
    </cfRule>
    <cfRule type="cellIs" dxfId="3049" priority="54" operator="equal">
      <formula>"Programado"</formula>
    </cfRule>
    <cfRule type="cellIs" dxfId="3048" priority="55" operator="equal">
      <formula>"Atascado"</formula>
    </cfRule>
    <cfRule type="cellIs" dxfId="3047" priority="56" operator="equal">
      <formula>"Cerrado"</formula>
    </cfRule>
    <cfRule type="cellIs" dxfId="3046" priority="57" operator="equal">
      <formula>"Abierto"</formula>
    </cfRule>
  </conditionalFormatting>
  <conditionalFormatting sqref="O29">
    <cfRule type="cellIs" dxfId="3045" priority="58" operator="equal">
      <formula>"-"</formula>
    </cfRule>
    <cfRule type="cellIs" dxfId="3044" priority="59" operator="lessThan">
      <formula>0.00000999</formula>
    </cfRule>
    <cfRule type="cellIs" dxfId="3043" priority="60" operator="greaterThan">
      <formula>0.00001</formula>
    </cfRule>
  </conditionalFormatting>
  <conditionalFormatting sqref="C38">
    <cfRule type="cellIs" dxfId="3042" priority="48" operator="equal">
      <formula>"-"</formula>
    </cfRule>
    <cfRule type="cellIs" dxfId="3041" priority="49" operator="lessThan">
      <formula>0.00000999</formula>
    </cfRule>
    <cfRule type="cellIs" dxfId="3040" priority="50" operator="greaterThan">
      <formula>0.00001</formula>
    </cfRule>
  </conditionalFormatting>
  <conditionalFormatting sqref="F33">
    <cfRule type="cellIs" dxfId="3039" priority="31" operator="equal">
      <formula>"Cumplida"</formula>
    </cfRule>
    <cfRule type="cellIs" dxfId="3038" priority="32" operator="equal">
      <formula>"Abierta"</formula>
    </cfRule>
    <cfRule type="cellIs" dxfId="3037" priority="33" operator="equal">
      <formula>"No cumplida"</formula>
    </cfRule>
    <cfRule type="cellIs" dxfId="3036" priority="34" operator="equal">
      <formula>"Programado"</formula>
    </cfRule>
    <cfRule type="cellIs" dxfId="3035" priority="35" operator="equal">
      <formula>"Atascado"</formula>
    </cfRule>
    <cfRule type="cellIs" dxfId="3034" priority="36" operator="equal">
      <formula>"Cerrado"</formula>
    </cfRule>
    <cfRule type="cellIs" dxfId="3033" priority="37" operator="equal">
      <formula>"Abierto"</formula>
    </cfRule>
  </conditionalFormatting>
  <conditionalFormatting sqref="F38">
    <cfRule type="cellIs" dxfId="3032" priority="38" operator="equal">
      <formula>"-"</formula>
    </cfRule>
    <cfRule type="cellIs" dxfId="3031" priority="39" operator="lessThan">
      <formula>0.00000999</formula>
    </cfRule>
    <cfRule type="cellIs" dxfId="3030" priority="40" operator="greaterThan">
      <formula>0.00001</formula>
    </cfRule>
  </conditionalFormatting>
  <conditionalFormatting sqref="I33">
    <cfRule type="cellIs" dxfId="3029" priority="21" operator="equal">
      <formula>"Cumplida"</formula>
    </cfRule>
    <cfRule type="cellIs" dxfId="3028" priority="22" operator="equal">
      <formula>"Abierta"</formula>
    </cfRule>
    <cfRule type="cellIs" dxfId="3027" priority="23" operator="equal">
      <formula>"No cumplida"</formula>
    </cfRule>
    <cfRule type="cellIs" dxfId="3026" priority="24" operator="equal">
      <formula>"Programado"</formula>
    </cfRule>
    <cfRule type="cellIs" dxfId="3025" priority="25" operator="equal">
      <formula>"Atascado"</formula>
    </cfRule>
    <cfRule type="cellIs" dxfId="3024" priority="26" operator="equal">
      <formula>"Cerrado"</formula>
    </cfRule>
    <cfRule type="cellIs" dxfId="3023" priority="27" operator="equal">
      <formula>"Abierto"</formula>
    </cfRule>
  </conditionalFormatting>
  <conditionalFormatting sqref="I38">
    <cfRule type="cellIs" dxfId="3022" priority="28" operator="equal">
      <formula>"-"</formula>
    </cfRule>
    <cfRule type="cellIs" dxfId="3021" priority="29" operator="lessThan">
      <formula>0.00000999</formula>
    </cfRule>
    <cfRule type="cellIs" dxfId="3020" priority="30" operator="greaterThan">
      <formula>0.00001</formula>
    </cfRule>
  </conditionalFormatting>
  <conditionalFormatting sqref="L33">
    <cfRule type="cellIs" dxfId="3019" priority="11" operator="equal">
      <formula>"Cumplida"</formula>
    </cfRule>
    <cfRule type="cellIs" dxfId="3018" priority="12" operator="equal">
      <formula>"Abierta"</formula>
    </cfRule>
    <cfRule type="cellIs" dxfId="3017" priority="13" operator="equal">
      <formula>"No cumplida"</formula>
    </cfRule>
    <cfRule type="cellIs" dxfId="3016" priority="14" operator="equal">
      <formula>"Programado"</formula>
    </cfRule>
    <cfRule type="cellIs" dxfId="3015" priority="15" operator="equal">
      <formula>"Atascado"</formula>
    </cfRule>
    <cfRule type="cellIs" dxfId="3014" priority="16" operator="equal">
      <formula>"Cerrado"</formula>
    </cfRule>
    <cfRule type="cellIs" dxfId="3013" priority="17" operator="equal">
      <formula>"Abierto"</formula>
    </cfRule>
  </conditionalFormatting>
  <conditionalFormatting sqref="L38">
    <cfRule type="cellIs" dxfId="3012" priority="18" operator="equal">
      <formula>"-"</formula>
    </cfRule>
    <cfRule type="cellIs" dxfId="3011" priority="19" operator="lessThan">
      <formula>0.00000999</formula>
    </cfRule>
    <cfRule type="cellIs" dxfId="3010" priority="20" operator="greaterThan">
      <formula>0.00001</formula>
    </cfRule>
  </conditionalFormatting>
  <conditionalFormatting sqref="O33">
    <cfRule type="cellIs" dxfId="3009" priority="1" operator="equal">
      <formula>"Cumplida"</formula>
    </cfRule>
    <cfRule type="cellIs" dxfId="3008" priority="2" operator="equal">
      <formula>"Abierta"</formula>
    </cfRule>
    <cfRule type="cellIs" dxfId="3007" priority="3" operator="equal">
      <formula>"No cumplida"</formula>
    </cfRule>
    <cfRule type="cellIs" dxfId="3006" priority="4" operator="equal">
      <formula>"Programado"</formula>
    </cfRule>
    <cfRule type="cellIs" dxfId="3005" priority="5" operator="equal">
      <formula>"Atascado"</formula>
    </cfRule>
    <cfRule type="cellIs" dxfId="3004" priority="6" operator="equal">
      <formula>"Cerrado"</formula>
    </cfRule>
    <cfRule type="cellIs" dxfId="3003" priority="7" operator="equal">
      <formula>"Abierto"</formula>
    </cfRule>
  </conditionalFormatting>
  <conditionalFormatting sqref="O38">
    <cfRule type="cellIs" dxfId="3002" priority="8" operator="equal">
      <formula>"-"</formula>
    </cfRule>
    <cfRule type="cellIs" dxfId="3001" priority="9" operator="lessThan">
      <formula>0.00000999</formula>
    </cfRule>
    <cfRule type="cellIs" dxfId="3000" priority="10" operator="greaterThan">
      <formula>0.00001</formula>
    </cfRule>
  </conditionalFormatting>
  <dataValidations count="1">
    <dataValidation type="list" allowBlank="1" showInputMessage="1" showErrorMessage="1" sqref="C15 I33 L33 F33 O33 C33 I6 L6 F6 O6 I24 I15 C6 L24 F24 L15 O24 F15 O15 C24">
      <formula1>$B$42:$B$45</formula1>
    </dataValidation>
  </dataValidations>
  <pageMargins left="0.7" right="0.7" top="0.75" bottom="0.75" header="0.3" footer="0.3"/>
  <drawing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R45"/>
  <sheetViews>
    <sheetView showGridLines="0" showRowColHeaders="0" workbookViewId="0">
      <selection activeCell="Q13" sqref="Q13:R13"/>
    </sheetView>
  </sheetViews>
  <sheetFormatPr baseColWidth="10" defaultRowHeight="15" x14ac:dyDescent="0.25"/>
  <cols>
    <col min="1" max="1" width="2" customWidth="1"/>
    <col min="4" max="4" width="2.5703125" customWidth="1"/>
    <col min="7" max="7" width="2.5703125" customWidth="1"/>
    <col min="10" max="10" width="2.5703125" customWidth="1"/>
    <col min="13" max="13" width="2.5703125" customWidth="1"/>
    <col min="16" max="16" width="2.5703125" customWidth="1"/>
    <col min="17" max="17" width="15.28515625" bestFit="1" customWidth="1"/>
    <col min="18" max="18" width="10.140625" bestFit="1" customWidth="1"/>
  </cols>
  <sheetData>
    <row r="1" spans="2:18" ht="15.75" thickBot="1" x14ac:dyDescent="0.3"/>
    <row r="2" spans="2:18" ht="15.75" thickBot="1" x14ac:dyDescent="0.3">
      <c r="D2" s="46" t="s">
        <v>16</v>
      </c>
      <c r="E2" s="47"/>
      <c r="F2" s="19"/>
      <c r="G2" s="18"/>
      <c r="K2" s="42" t="s">
        <v>51</v>
      </c>
      <c r="L2" s="44">
        <v>2.8500000000000001E-2</v>
      </c>
    </row>
    <row r="3" spans="2:18" x14ac:dyDescent="0.25">
      <c r="C3" s="18"/>
      <c r="D3" s="18"/>
      <c r="E3" s="18"/>
      <c r="F3" s="18"/>
      <c r="G3" s="18"/>
      <c r="K3" s="43"/>
      <c r="L3" s="45"/>
    </row>
    <row r="5" spans="2:18" ht="14.25" customHeight="1" x14ac:dyDescent="0.25">
      <c r="B5" s="1" t="s">
        <v>2</v>
      </c>
      <c r="C5" s="2"/>
      <c r="E5" s="1" t="s">
        <v>2</v>
      </c>
      <c r="F5" s="2"/>
      <c r="H5" s="1" t="s">
        <v>2</v>
      </c>
      <c r="I5" s="2"/>
      <c r="K5" s="1" t="s">
        <v>2</v>
      </c>
      <c r="L5" s="2"/>
      <c r="N5" s="1" t="s">
        <v>2</v>
      </c>
      <c r="O5" s="2"/>
      <c r="Q5" s="3" t="s">
        <v>6</v>
      </c>
      <c r="R5" s="4">
        <f>SUM(R6:R8)</f>
        <v>0</v>
      </c>
    </row>
    <row r="6" spans="2:18" ht="14.25" customHeight="1" x14ac:dyDescent="0.25">
      <c r="B6" s="1" t="s">
        <v>3</v>
      </c>
      <c r="C6" s="2"/>
      <c r="E6" s="1" t="s">
        <v>3</v>
      </c>
      <c r="F6" s="2"/>
      <c r="H6" s="1" t="s">
        <v>3</v>
      </c>
      <c r="I6" s="2"/>
      <c r="K6" s="1" t="s">
        <v>3</v>
      </c>
      <c r="L6" s="2"/>
      <c r="N6" s="1" t="s">
        <v>3</v>
      </c>
      <c r="O6" s="2"/>
      <c r="Q6" s="1" t="s">
        <v>12</v>
      </c>
      <c r="R6" s="4">
        <f>COUNTIF($B$5:$O$39,"abierta")</f>
        <v>0</v>
      </c>
    </row>
    <row r="7" spans="2:18" ht="14.25" customHeight="1" x14ac:dyDescent="0.25">
      <c r="B7" s="1" t="s">
        <v>13</v>
      </c>
      <c r="C7" s="2"/>
      <c r="E7" s="1" t="s">
        <v>13</v>
      </c>
      <c r="F7" s="2"/>
      <c r="H7" s="1" t="s">
        <v>13</v>
      </c>
      <c r="I7" s="2"/>
      <c r="K7" s="1" t="s">
        <v>13</v>
      </c>
      <c r="L7" s="2"/>
      <c r="N7" s="1" t="s">
        <v>13</v>
      </c>
      <c r="O7" s="2"/>
      <c r="Q7" s="3" t="s">
        <v>7</v>
      </c>
      <c r="R7" s="4">
        <f>COUNTIF($B$5:$O$39,"cumplida")</f>
        <v>0</v>
      </c>
    </row>
    <row r="8" spans="2:18" ht="14.25" customHeight="1" x14ac:dyDescent="0.25">
      <c r="B8" s="1" t="s">
        <v>14</v>
      </c>
      <c r="C8" s="2">
        <f>C7*C11</f>
        <v>0</v>
      </c>
      <c r="E8" s="1" t="s">
        <v>14</v>
      </c>
      <c r="F8" s="2">
        <f>F7*F11</f>
        <v>0</v>
      </c>
      <c r="H8" s="1" t="s">
        <v>14</v>
      </c>
      <c r="I8" s="2">
        <f>I7*I11</f>
        <v>0</v>
      </c>
      <c r="K8" s="1" t="s">
        <v>14</v>
      </c>
      <c r="L8" s="2">
        <f>L7*L11</f>
        <v>0</v>
      </c>
      <c r="N8" s="1" t="s">
        <v>14</v>
      </c>
      <c r="O8" s="2">
        <f>O7*O11</f>
        <v>0</v>
      </c>
      <c r="Q8" s="3" t="s">
        <v>8</v>
      </c>
      <c r="R8" s="4">
        <f>COUNTIF($B$5:$O$39,"No cumplida")</f>
        <v>0</v>
      </c>
    </row>
    <row r="9" spans="2:18" ht="14.25" customHeight="1" x14ac:dyDescent="0.25">
      <c r="B9" s="6" t="s">
        <v>0</v>
      </c>
      <c r="C9" s="7"/>
      <c r="E9" s="6" t="s">
        <v>0</v>
      </c>
      <c r="F9" s="7"/>
      <c r="H9" s="6" t="s">
        <v>0</v>
      </c>
      <c r="I9" s="7"/>
      <c r="K9" s="6" t="s">
        <v>0</v>
      </c>
      <c r="L9" s="7"/>
      <c r="N9" s="6" t="s">
        <v>0</v>
      </c>
      <c r="O9" s="7"/>
      <c r="Q9" s="3" t="s">
        <v>49</v>
      </c>
      <c r="R9" s="4">
        <f>SUM(C7,F7,I7,L7,O7,C16,F16,I16,L16,O16,C25,F25,I25,L25,O25,C34,F34,I34,L34,O34)</f>
        <v>0</v>
      </c>
    </row>
    <row r="10" spans="2:18" ht="14.25" customHeight="1" x14ac:dyDescent="0.25">
      <c r="B10" s="6" t="s">
        <v>1</v>
      </c>
      <c r="C10" s="7"/>
      <c r="E10" s="6" t="s">
        <v>1</v>
      </c>
      <c r="F10" s="7"/>
      <c r="H10" s="6" t="s">
        <v>1</v>
      </c>
      <c r="I10" s="7"/>
      <c r="K10" s="6" t="s">
        <v>1</v>
      </c>
      <c r="L10" s="7"/>
      <c r="N10" s="6" t="s">
        <v>1</v>
      </c>
      <c r="O10" s="7"/>
      <c r="Q10" s="3" t="s">
        <v>53</v>
      </c>
      <c r="R10" s="4">
        <f>SUM(C8,F8,I8,L8,O8,O17,L17,I17,F17,C17,C26,F26,I26,L26,O26,O35,L35,I35,F35,C35)</f>
        <v>0</v>
      </c>
    </row>
    <row r="11" spans="2:18" ht="14.25" customHeight="1" x14ac:dyDescent="0.25">
      <c r="B11" s="6" t="s">
        <v>4</v>
      </c>
      <c r="C11" s="8" t="str">
        <f>IFERROR(((C10/C9)-((C10/C9)*0.0045))-1,"0")</f>
        <v>0</v>
      </c>
      <c r="E11" s="6" t="s">
        <v>4</v>
      </c>
      <c r="F11" s="8" t="str">
        <f>IFERROR(((F10/F9)-((F10/F9)*0.0045))-1,"0")</f>
        <v>0</v>
      </c>
      <c r="H11" s="6" t="s">
        <v>4</v>
      </c>
      <c r="I11" s="8" t="str">
        <f>IFERROR(((I10/I9)-((I10/I9)*0.0045))-1,"0")</f>
        <v>0</v>
      </c>
      <c r="K11" s="6" t="s">
        <v>4</v>
      </c>
      <c r="L11" s="8" t="str">
        <f>IFERROR(((L10/L9)-((L10/L9)*0.0045))-1,"0")</f>
        <v>0</v>
      </c>
      <c r="N11" s="6" t="s">
        <v>4</v>
      </c>
      <c r="O11" s="8" t="str">
        <f>IFERROR(((O10/O9)-((O10/O9)*0.0045))-1,"0")</f>
        <v>0</v>
      </c>
      <c r="Q11" s="3" t="s">
        <v>15</v>
      </c>
      <c r="R11" s="4">
        <f>R10*R15</f>
        <v>0</v>
      </c>
    </row>
    <row r="12" spans="2:18" ht="14.25" customHeight="1" x14ac:dyDescent="0.25">
      <c r="B12" s="6" t="s">
        <v>5</v>
      </c>
      <c r="C12" s="7">
        <f>C9-(C9*$L$2)</f>
        <v>0</v>
      </c>
      <c r="E12" s="6" t="s">
        <v>5</v>
      </c>
      <c r="F12" s="7">
        <f>F9-(F9*$L$2)</f>
        <v>0</v>
      </c>
      <c r="H12" s="6" t="s">
        <v>5</v>
      </c>
      <c r="I12" s="7">
        <f>I9-(I9*$L$2)</f>
        <v>0</v>
      </c>
      <c r="K12" s="6" t="s">
        <v>5</v>
      </c>
      <c r="L12" s="7">
        <f>L9-(L9*$L$2)</f>
        <v>0</v>
      </c>
      <c r="N12" s="6" t="s">
        <v>5</v>
      </c>
      <c r="O12" s="7">
        <f>O9-(O9*$L$2)</f>
        <v>0</v>
      </c>
      <c r="Q12" s="3" t="s">
        <v>52</v>
      </c>
      <c r="R12" s="4">
        <f>R11*R16</f>
        <v>0</v>
      </c>
    </row>
    <row r="13" spans="2:18" x14ac:dyDescent="0.25">
      <c r="Q13" s="3" t="s">
        <v>62</v>
      </c>
      <c r="R13" s="12" t="str">
        <f>IFERROR((R10/R9),"-")</f>
        <v>-</v>
      </c>
    </row>
    <row r="14" spans="2:18" ht="14.25" customHeight="1" x14ac:dyDescent="0.25">
      <c r="B14" s="1" t="s">
        <v>2</v>
      </c>
      <c r="C14" s="2"/>
      <c r="E14" s="1" t="s">
        <v>2</v>
      </c>
      <c r="F14" s="2"/>
      <c r="H14" s="1" t="s">
        <v>2</v>
      </c>
      <c r="I14" s="2"/>
      <c r="K14" s="1" t="s">
        <v>2</v>
      </c>
      <c r="L14" s="2"/>
      <c r="N14" s="1" t="s">
        <v>2</v>
      </c>
      <c r="O14" s="2"/>
      <c r="R14" s="5"/>
    </row>
    <row r="15" spans="2:18" ht="14.25" customHeight="1" x14ac:dyDescent="0.25">
      <c r="B15" s="1" t="s">
        <v>3</v>
      </c>
      <c r="C15" s="2"/>
      <c r="E15" s="1" t="s">
        <v>3</v>
      </c>
      <c r="F15" s="2"/>
      <c r="H15" s="1" t="s">
        <v>3</v>
      </c>
      <c r="I15" s="2"/>
      <c r="K15" s="1" t="s">
        <v>3</v>
      </c>
      <c r="L15" s="2"/>
      <c r="N15" s="1" t="s">
        <v>3</v>
      </c>
      <c r="O15" s="2"/>
      <c r="Q15" s="3" t="s">
        <v>57</v>
      </c>
      <c r="R15" s="4">
        <v>2300</v>
      </c>
    </row>
    <row r="16" spans="2:18" ht="14.25" customHeight="1" x14ac:dyDescent="0.25">
      <c r="B16" s="1" t="s">
        <v>13</v>
      </c>
      <c r="C16" s="2"/>
      <c r="E16" s="1" t="s">
        <v>13</v>
      </c>
      <c r="F16" s="2"/>
      <c r="H16" s="1" t="s">
        <v>13</v>
      </c>
      <c r="I16" s="2"/>
      <c r="K16" s="1" t="s">
        <v>13</v>
      </c>
      <c r="L16" s="2"/>
      <c r="N16" s="1" t="s">
        <v>13</v>
      </c>
      <c r="O16" s="2"/>
      <c r="Q16" s="3" t="s">
        <v>58</v>
      </c>
      <c r="R16" s="4">
        <v>2900</v>
      </c>
    </row>
    <row r="17" spans="2:18" ht="14.25" customHeight="1" x14ac:dyDescent="0.25">
      <c r="B17" s="1" t="s">
        <v>14</v>
      </c>
      <c r="C17" s="2">
        <f>C16*C20</f>
        <v>0</v>
      </c>
      <c r="E17" s="1" t="s">
        <v>14</v>
      </c>
      <c r="F17" s="2">
        <f>F16*F20</f>
        <v>0</v>
      </c>
      <c r="H17" s="1" t="s">
        <v>14</v>
      </c>
      <c r="I17" s="2">
        <f>I16*I20</f>
        <v>0</v>
      </c>
      <c r="K17" s="1" t="s">
        <v>14</v>
      </c>
      <c r="L17" s="2">
        <f>L16*L20</f>
        <v>0</v>
      </c>
      <c r="N17" s="1" t="s">
        <v>14</v>
      </c>
      <c r="O17" s="2">
        <f>O16*O20</f>
        <v>0</v>
      </c>
      <c r="R17" s="5"/>
    </row>
    <row r="18" spans="2:18" ht="14.25" customHeight="1" x14ac:dyDescent="0.25">
      <c r="B18" s="6" t="s">
        <v>0</v>
      </c>
      <c r="C18" s="7"/>
      <c r="E18" s="6" t="s">
        <v>0</v>
      </c>
      <c r="F18" s="7"/>
      <c r="H18" s="6" t="s">
        <v>0</v>
      </c>
      <c r="I18" s="7"/>
      <c r="K18" s="6" t="s">
        <v>0</v>
      </c>
      <c r="L18" s="7"/>
      <c r="N18" s="6" t="s">
        <v>0</v>
      </c>
      <c r="O18" s="7"/>
    </row>
    <row r="19" spans="2:18" ht="14.25" customHeight="1" x14ac:dyDescent="0.25">
      <c r="B19" s="6" t="s">
        <v>1</v>
      </c>
      <c r="C19" s="7"/>
      <c r="E19" s="6" t="s">
        <v>1</v>
      </c>
      <c r="F19" s="7"/>
      <c r="H19" s="6" t="s">
        <v>1</v>
      </c>
      <c r="I19" s="7"/>
      <c r="K19" s="6" t="s">
        <v>1</v>
      </c>
      <c r="L19" s="7"/>
      <c r="N19" s="6" t="s">
        <v>1</v>
      </c>
      <c r="O19" s="7"/>
    </row>
    <row r="20" spans="2:18" ht="14.25" customHeight="1" x14ac:dyDescent="0.25">
      <c r="B20" s="6" t="s">
        <v>4</v>
      </c>
      <c r="C20" s="8" t="str">
        <f>IFERROR(((C19/C18)-((C19/C18)*0.0045))-1,"0")</f>
        <v>0</v>
      </c>
      <c r="E20" s="6" t="s">
        <v>4</v>
      </c>
      <c r="F20" s="8" t="str">
        <f>IFERROR(((F19/F18)-((F19/F18)*0.0045))-1,"0")</f>
        <v>0</v>
      </c>
      <c r="H20" s="6" t="s">
        <v>4</v>
      </c>
      <c r="I20" s="8" t="str">
        <f>IFERROR(((I19/I18)-((I19/I18)*0.0045))-1,"0")</f>
        <v>0</v>
      </c>
      <c r="K20" s="6" t="s">
        <v>4</v>
      </c>
      <c r="L20" s="8" t="str">
        <f>IFERROR(((L19/L18)-((L19/L18)*0.0045))-1,"0")</f>
        <v>0</v>
      </c>
      <c r="N20" s="6" t="s">
        <v>4</v>
      </c>
      <c r="O20" s="8" t="str">
        <f>IFERROR(((O19/O18)-((O19/O18)*0.0045))-1,"0")</f>
        <v>0</v>
      </c>
    </row>
    <row r="21" spans="2:18" ht="14.25" customHeight="1" x14ac:dyDescent="0.25">
      <c r="B21" s="6" t="s">
        <v>5</v>
      </c>
      <c r="C21" s="7">
        <f>C18-(C18*$L$2)</f>
        <v>0</v>
      </c>
      <c r="E21" s="6" t="s">
        <v>5</v>
      </c>
      <c r="F21" s="7">
        <f>F18-(F18*$L$2)</f>
        <v>0</v>
      </c>
      <c r="H21" s="6" t="s">
        <v>5</v>
      </c>
      <c r="I21" s="7">
        <f>I18-(I18*$L$2)</f>
        <v>0</v>
      </c>
      <c r="K21" s="6" t="s">
        <v>5</v>
      </c>
      <c r="L21" s="7">
        <f>L18-(L18*$L$2)</f>
        <v>0</v>
      </c>
      <c r="N21" s="6" t="s">
        <v>5</v>
      </c>
      <c r="O21" s="7">
        <f>O18-(O18*$L$2)</f>
        <v>0</v>
      </c>
    </row>
    <row r="22" spans="2:18" ht="14.25" customHeight="1" x14ac:dyDescent="0.25"/>
    <row r="23" spans="2:18" x14ac:dyDescent="0.25">
      <c r="B23" s="1" t="s">
        <v>2</v>
      </c>
      <c r="C23" s="2"/>
      <c r="E23" s="1" t="s">
        <v>2</v>
      </c>
      <c r="F23" s="2"/>
      <c r="H23" s="1" t="s">
        <v>2</v>
      </c>
      <c r="I23" s="2"/>
      <c r="K23" s="1" t="s">
        <v>2</v>
      </c>
      <c r="L23" s="2"/>
      <c r="N23" s="1" t="s">
        <v>2</v>
      </c>
      <c r="O23" s="2"/>
    </row>
    <row r="24" spans="2:18" ht="14.25" customHeight="1" x14ac:dyDescent="0.25">
      <c r="B24" s="1" t="s">
        <v>3</v>
      </c>
      <c r="C24" s="2"/>
      <c r="E24" s="1" t="s">
        <v>3</v>
      </c>
      <c r="F24" s="2"/>
      <c r="H24" s="1" t="s">
        <v>3</v>
      </c>
      <c r="I24" s="2"/>
      <c r="K24" s="1" t="s">
        <v>3</v>
      </c>
      <c r="L24" s="2"/>
      <c r="N24" s="1" t="s">
        <v>3</v>
      </c>
      <c r="O24" s="2"/>
    </row>
    <row r="25" spans="2:18" ht="14.25" customHeight="1" x14ac:dyDescent="0.25">
      <c r="B25" s="1" t="s">
        <v>13</v>
      </c>
      <c r="C25" s="2"/>
      <c r="E25" s="1" t="s">
        <v>13</v>
      </c>
      <c r="F25" s="2"/>
      <c r="H25" s="1" t="s">
        <v>13</v>
      </c>
      <c r="I25" s="2"/>
      <c r="K25" s="1" t="s">
        <v>13</v>
      </c>
      <c r="L25" s="2"/>
      <c r="N25" s="1" t="s">
        <v>13</v>
      </c>
      <c r="O25" s="2"/>
    </row>
    <row r="26" spans="2:18" ht="14.25" customHeight="1" x14ac:dyDescent="0.25">
      <c r="B26" s="1" t="s">
        <v>14</v>
      </c>
      <c r="C26" s="2">
        <f>C25*C29</f>
        <v>0</v>
      </c>
      <c r="E26" s="1" t="s">
        <v>14</v>
      </c>
      <c r="F26" s="2">
        <f>F25*F29</f>
        <v>0</v>
      </c>
      <c r="H26" s="1" t="s">
        <v>14</v>
      </c>
      <c r="I26" s="2">
        <f>I25*I29</f>
        <v>0</v>
      </c>
      <c r="K26" s="1" t="s">
        <v>14</v>
      </c>
      <c r="L26" s="2">
        <f>L25*L29</f>
        <v>0</v>
      </c>
      <c r="N26" s="1" t="s">
        <v>14</v>
      </c>
      <c r="O26" s="2">
        <f>O25*O29</f>
        <v>0</v>
      </c>
    </row>
    <row r="27" spans="2:18" ht="14.25" customHeight="1" x14ac:dyDescent="0.25">
      <c r="B27" s="6" t="s">
        <v>0</v>
      </c>
      <c r="C27" s="7"/>
      <c r="E27" s="6" t="s">
        <v>0</v>
      </c>
      <c r="F27" s="7"/>
      <c r="H27" s="6" t="s">
        <v>0</v>
      </c>
      <c r="I27" s="7"/>
      <c r="K27" s="6" t="s">
        <v>0</v>
      </c>
      <c r="L27" s="7"/>
      <c r="N27" s="6" t="s">
        <v>0</v>
      </c>
      <c r="O27" s="7"/>
    </row>
    <row r="28" spans="2:18" ht="14.25" customHeight="1" x14ac:dyDescent="0.25">
      <c r="B28" s="6" t="s">
        <v>1</v>
      </c>
      <c r="C28" s="7"/>
      <c r="E28" s="6" t="s">
        <v>1</v>
      </c>
      <c r="F28" s="7"/>
      <c r="H28" s="6" t="s">
        <v>1</v>
      </c>
      <c r="I28" s="7"/>
      <c r="K28" s="6" t="s">
        <v>1</v>
      </c>
      <c r="L28" s="7"/>
      <c r="N28" s="6" t="s">
        <v>1</v>
      </c>
      <c r="O28" s="7"/>
    </row>
    <row r="29" spans="2:18" ht="14.25" customHeight="1" x14ac:dyDescent="0.25">
      <c r="B29" s="6" t="s">
        <v>4</v>
      </c>
      <c r="C29" s="8" t="str">
        <f>IFERROR(((C28/C27)-((C28/C27)*0.0045))-1,"0")</f>
        <v>0</v>
      </c>
      <c r="E29" s="6" t="s">
        <v>4</v>
      </c>
      <c r="F29" s="8" t="str">
        <f>IFERROR(((F28/F27)-((F28/F27)*0.0045))-1,"0")</f>
        <v>0</v>
      </c>
      <c r="H29" s="6" t="s">
        <v>4</v>
      </c>
      <c r="I29" s="8" t="str">
        <f>IFERROR(((I28/I27)-((I28/I27)*0.0045))-1,"0")</f>
        <v>0</v>
      </c>
      <c r="K29" s="6" t="s">
        <v>4</v>
      </c>
      <c r="L29" s="8" t="str">
        <f>IFERROR(((L28/L27)-((L28/L27)*0.0045))-1,"0")</f>
        <v>0</v>
      </c>
      <c r="N29" s="6" t="s">
        <v>4</v>
      </c>
      <c r="O29" s="8" t="str">
        <f>IFERROR(((O28/O27)-((O28/O27)*0.0045))-1,"0")</f>
        <v>0</v>
      </c>
    </row>
    <row r="30" spans="2:18" ht="14.25" customHeight="1" x14ac:dyDescent="0.25">
      <c r="B30" s="6" t="s">
        <v>5</v>
      </c>
      <c r="C30" s="7">
        <f>C27-(C27*$L$2)</f>
        <v>0</v>
      </c>
      <c r="E30" s="6" t="s">
        <v>5</v>
      </c>
      <c r="F30" s="7">
        <f>F27-(F27*$L$2)</f>
        <v>0</v>
      </c>
      <c r="H30" s="6" t="s">
        <v>5</v>
      </c>
      <c r="I30" s="7">
        <f>I27-(I27*$L$2)</f>
        <v>0</v>
      </c>
      <c r="K30" s="6" t="s">
        <v>5</v>
      </c>
      <c r="L30" s="7">
        <f>L27-(L27*$L$2)</f>
        <v>0</v>
      </c>
      <c r="N30" s="6" t="s">
        <v>5</v>
      </c>
      <c r="O30" s="7">
        <f>O27-(O27*$L$2)</f>
        <v>0</v>
      </c>
    </row>
    <row r="31" spans="2:18" ht="14.25" customHeight="1" x14ac:dyDescent="0.25"/>
    <row r="32" spans="2:18" ht="14.25" customHeight="1" x14ac:dyDescent="0.25">
      <c r="B32" s="1" t="s">
        <v>2</v>
      </c>
      <c r="C32" s="2"/>
      <c r="E32" s="1" t="s">
        <v>2</v>
      </c>
      <c r="F32" s="2"/>
      <c r="H32" s="1" t="s">
        <v>2</v>
      </c>
      <c r="I32" s="2"/>
      <c r="K32" s="1" t="s">
        <v>2</v>
      </c>
      <c r="L32" s="2"/>
      <c r="N32" s="1" t="s">
        <v>2</v>
      </c>
      <c r="O32" s="2"/>
    </row>
    <row r="33" spans="2:15" x14ac:dyDescent="0.25">
      <c r="B33" s="1" t="s">
        <v>3</v>
      </c>
      <c r="C33" s="2"/>
      <c r="E33" s="1" t="s">
        <v>3</v>
      </c>
      <c r="F33" s="2"/>
      <c r="H33" s="1" t="s">
        <v>3</v>
      </c>
      <c r="I33" s="2"/>
      <c r="K33" s="1" t="s">
        <v>3</v>
      </c>
      <c r="L33" s="2"/>
      <c r="N33" s="1" t="s">
        <v>3</v>
      </c>
      <c r="O33" s="2"/>
    </row>
    <row r="34" spans="2:15" ht="14.25" customHeight="1" x14ac:dyDescent="0.25">
      <c r="B34" s="1" t="s">
        <v>13</v>
      </c>
      <c r="C34" s="2"/>
      <c r="E34" s="1" t="s">
        <v>13</v>
      </c>
      <c r="F34" s="2"/>
      <c r="H34" s="1" t="s">
        <v>13</v>
      </c>
      <c r="I34" s="2"/>
      <c r="K34" s="1" t="s">
        <v>13</v>
      </c>
      <c r="L34" s="2"/>
      <c r="N34" s="1" t="s">
        <v>13</v>
      </c>
      <c r="O34" s="2"/>
    </row>
    <row r="35" spans="2:15" ht="14.25" customHeight="1" x14ac:dyDescent="0.25">
      <c r="B35" s="1" t="s">
        <v>14</v>
      </c>
      <c r="C35" s="2">
        <f>C34*C38</f>
        <v>0</v>
      </c>
      <c r="E35" s="1" t="s">
        <v>14</v>
      </c>
      <c r="F35" s="2">
        <f>F34*F38</f>
        <v>0</v>
      </c>
      <c r="H35" s="1" t="s">
        <v>14</v>
      </c>
      <c r="I35" s="2">
        <f>I34*I38</f>
        <v>0</v>
      </c>
      <c r="K35" s="1" t="s">
        <v>14</v>
      </c>
      <c r="L35" s="2">
        <f>L34*L38</f>
        <v>0</v>
      </c>
      <c r="N35" s="1" t="s">
        <v>14</v>
      </c>
      <c r="O35" s="2">
        <f>O34*O38</f>
        <v>0</v>
      </c>
    </row>
    <row r="36" spans="2:15" ht="14.25" customHeight="1" x14ac:dyDescent="0.25">
      <c r="B36" s="6" t="s">
        <v>0</v>
      </c>
      <c r="C36" s="7"/>
      <c r="E36" s="6" t="s">
        <v>0</v>
      </c>
      <c r="F36" s="7"/>
      <c r="H36" s="6" t="s">
        <v>0</v>
      </c>
      <c r="I36" s="7"/>
      <c r="K36" s="6" t="s">
        <v>0</v>
      </c>
      <c r="L36" s="7"/>
      <c r="N36" s="6" t="s">
        <v>0</v>
      </c>
      <c r="O36" s="7"/>
    </row>
    <row r="37" spans="2:15" ht="14.25" customHeight="1" x14ac:dyDescent="0.25">
      <c r="B37" s="6" t="s">
        <v>1</v>
      </c>
      <c r="C37" s="7"/>
      <c r="E37" s="6" t="s">
        <v>1</v>
      </c>
      <c r="F37" s="7"/>
      <c r="H37" s="6" t="s">
        <v>1</v>
      </c>
      <c r="I37" s="7"/>
      <c r="K37" s="6" t="s">
        <v>1</v>
      </c>
      <c r="L37" s="7"/>
      <c r="N37" s="6" t="s">
        <v>1</v>
      </c>
      <c r="O37" s="7"/>
    </row>
    <row r="38" spans="2:15" ht="14.25" customHeight="1" x14ac:dyDescent="0.25">
      <c r="B38" s="6" t="s">
        <v>4</v>
      </c>
      <c r="C38" s="8" t="str">
        <f>IFERROR(((C37/C36)-((C37/C36)*0.0045))-1,"0")</f>
        <v>0</v>
      </c>
      <c r="E38" s="6" t="s">
        <v>4</v>
      </c>
      <c r="F38" s="8" t="str">
        <f>IFERROR(((F37/F36)-((F37/F36)*0.0045))-1,"0")</f>
        <v>0</v>
      </c>
      <c r="H38" s="6" t="s">
        <v>4</v>
      </c>
      <c r="I38" s="8" t="str">
        <f>IFERROR(((I37/I36)-((I37/I36)*0.0045))-1,"0")</f>
        <v>0</v>
      </c>
      <c r="K38" s="6" t="s">
        <v>4</v>
      </c>
      <c r="L38" s="8" t="str">
        <f>IFERROR(((L37/L36)-((L37/L36)*0.0045))-1,"0")</f>
        <v>0</v>
      </c>
      <c r="N38" s="6" t="s">
        <v>4</v>
      </c>
      <c r="O38" s="8" t="str">
        <f>IFERROR(((O37/O36)-((O37/O36)*0.0045))-1,"0")</f>
        <v>0</v>
      </c>
    </row>
    <row r="39" spans="2:15" ht="14.25" customHeight="1" x14ac:dyDescent="0.25">
      <c r="B39" s="6" t="s">
        <v>5</v>
      </c>
      <c r="C39" s="7">
        <f>C36-(C36*$L$2)</f>
        <v>0</v>
      </c>
      <c r="E39" s="6" t="s">
        <v>5</v>
      </c>
      <c r="F39" s="7">
        <f>F36-(F36*$L$2)</f>
        <v>0</v>
      </c>
      <c r="H39" s="6" t="s">
        <v>5</v>
      </c>
      <c r="I39" s="7">
        <f>I36-(I36*$L$2)</f>
        <v>0</v>
      </c>
      <c r="K39" s="6" t="s">
        <v>5</v>
      </c>
      <c r="L39" s="7">
        <f>L36-(L36*$L$2)</f>
        <v>0</v>
      </c>
      <c r="N39" s="6" t="s">
        <v>5</v>
      </c>
      <c r="O39" s="7">
        <f>O36-(O36*$L$2)</f>
        <v>0</v>
      </c>
    </row>
    <row r="40" spans="2:15" ht="14.25" customHeight="1" x14ac:dyDescent="0.25"/>
    <row r="41" spans="2:15" ht="14.25" customHeight="1" x14ac:dyDescent="0.25"/>
    <row r="43" spans="2:15" x14ac:dyDescent="0.25">
      <c r="B43" t="s">
        <v>9</v>
      </c>
    </row>
    <row r="44" spans="2:15" x14ac:dyDescent="0.25">
      <c r="B44" t="s">
        <v>10</v>
      </c>
    </row>
    <row r="45" spans="2:15" x14ac:dyDescent="0.25">
      <c r="B45" t="s">
        <v>11</v>
      </c>
    </row>
  </sheetData>
  <mergeCells count="3">
    <mergeCell ref="K2:K3"/>
    <mergeCell ref="L2:L3"/>
    <mergeCell ref="D2:E2"/>
  </mergeCells>
  <conditionalFormatting sqref="C6">
    <cfRule type="cellIs" dxfId="2999" priority="191" operator="equal">
      <formula>"Cumplida"</formula>
    </cfRule>
    <cfRule type="cellIs" dxfId="2998" priority="192" operator="equal">
      <formula>"Abierta"</formula>
    </cfRule>
    <cfRule type="cellIs" dxfId="2997" priority="193" operator="equal">
      <formula>"No cumplida"</formula>
    </cfRule>
    <cfRule type="cellIs" dxfId="2996" priority="194" operator="equal">
      <formula>"Programado"</formula>
    </cfRule>
    <cfRule type="cellIs" dxfId="2995" priority="195" operator="equal">
      <formula>"Atascado"</formula>
    </cfRule>
    <cfRule type="cellIs" dxfId="2994" priority="196" operator="equal">
      <formula>"Cerrado"</formula>
    </cfRule>
    <cfRule type="cellIs" dxfId="2993" priority="197" operator="equal">
      <formula>"Abierto"</formula>
    </cfRule>
  </conditionalFormatting>
  <conditionalFormatting sqref="C11">
    <cfRule type="cellIs" dxfId="2992" priority="198" operator="equal">
      <formula>"-"</formula>
    </cfRule>
    <cfRule type="cellIs" dxfId="2991" priority="199" operator="lessThan">
      <formula>0.00000999</formula>
    </cfRule>
    <cfRule type="cellIs" dxfId="2990" priority="200" operator="greaterThan">
      <formula>0.00001</formula>
    </cfRule>
  </conditionalFormatting>
  <conditionalFormatting sqref="L20">
    <cfRule type="cellIs" dxfId="2989" priority="118" operator="equal">
      <formula>"-"</formula>
    </cfRule>
    <cfRule type="cellIs" dxfId="2988" priority="119" operator="lessThan">
      <formula>0.00000999</formula>
    </cfRule>
    <cfRule type="cellIs" dxfId="2987" priority="120" operator="greaterThan">
      <formula>0.00001</formula>
    </cfRule>
  </conditionalFormatting>
  <conditionalFormatting sqref="F11">
    <cfRule type="cellIs" dxfId="2986" priority="188" operator="equal">
      <formula>"-"</formula>
    </cfRule>
    <cfRule type="cellIs" dxfId="2985" priority="189" operator="lessThan">
      <formula>0.00000999</formula>
    </cfRule>
    <cfRule type="cellIs" dxfId="2984" priority="190" operator="greaterThan">
      <formula>0.00001</formula>
    </cfRule>
  </conditionalFormatting>
  <conditionalFormatting sqref="C33">
    <cfRule type="cellIs" dxfId="2983" priority="41" operator="equal">
      <formula>"Cumplida"</formula>
    </cfRule>
    <cfRule type="cellIs" dxfId="2982" priority="42" operator="equal">
      <formula>"Abierta"</formula>
    </cfRule>
    <cfRule type="cellIs" dxfId="2981" priority="43" operator="equal">
      <formula>"No cumplida"</formula>
    </cfRule>
    <cfRule type="cellIs" dxfId="2980" priority="44" operator="equal">
      <formula>"Programado"</formula>
    </cfRule>
    <cfRule type="cellIs" dxfId="2979" priority="45" operator="equal">
      <formula>"Atascado"</formula>
    </cfRule>
    <cfRule type="cellIs" dxfId="2978" priority="46" operator="equal">
      <formula>"Cerrado"</formula>
    </cfRule>
    <cfRule type="cellIs" dxfId="2977" priority="47" operator="equal">
      <formula>"Abierto"</formula>
    </cfRule>
  </conditionalFormatting>
  <conditionalFormatting sqref="F6">
    <cfRule type="cellIs" dxfId="2976" priority="181" operator="equal">
      <formula>"Cumplida"</formula>
    </cfRule>
    <cfRule type="cellIs" dxfId="2975" priority="182" operator="equal">
      <formula>"Abierta"</formula>
    </cfRule>
    <cfRule type="cellIs" dxfId="2974" priority="183" operator="equal">
      <formula>"No cumplida"</formula>
    </cfRule>
    <cfRule type="cellIs" dxfId="2973" priority="184" operator="equal">
      <formula>"Programado"</formula>
    </cfRule>
    <cfRule type="cellIs" dxfId="2972" priority="185" operator="equal">
      <formula>"Atascado"</formula>
    </cfRule>
    <cfRule type="cellIs" dxfId="2971" priority="186" operator="equal">
      <formula>"Cerrado"</formula>
    </cfRule>
    <cfRule type="cellIs" dxfId="2970" priority="187" operator="equal">
      <formula>"Abierto"</formula>
    </cfRule>
  </conditionalFormatting>
  <conditionalFormatting sqref="I6">
    <cfRule type="cellIs" dxfId="2969" priority="171" operator="equal">
      <formula>"Cumplida"</formula>
    </cfRule>
    <cfRule type="cellIs" dxfId="2968" priority="172" operator="equal">
      <formula>"Abierta"</formula>
    </cfRule>
    <cfRule type="cellIs" dxfId="2967" priority="173" operator="equal">
      <formula>"No cumplida"</formula>
    </cfRule>
    <cfRule type="cellIs" dxfId="2966" priority="174" operator="equal">
      <formula>"Programado"</formula>
    </cfRule>
    <cfRule type="cellIs" dxfId="2965" priority="175" operator="equal">
      <formula>"Atascado"</formula>
    </cfRule>
    <cfRule type="cellIs" dxfId="2964" priority="176" operator="equal">
      <formula>"Cerrado"</formula>
    </cfRule>
    <cfRule type="cellIs" dxfId="2963" priority="177" operator="equal">
      <formula>"Abierto"</formula>
    </cfRule>
  </conditionalFormatting>
  <conditionalFormatting sqref="I11">
    <cfRule type="cellIs" dxfId="2962" priority="178" operator="equal">
      <formula>"-"</formula>
    </cfRule>
    <cfRule type="cellIs" dxfId="2961" priority="179" operator="lessThan">
      <formula>0.00000999</formula>
    </cfRule>
    <cfRule type="cellIs" dxfId="2960" priority="180" operator="greaterThan">
      <formula>0.00001</formula>
    </cfRule>
  </conditionalFormatting>
  <conditionalFormatting sqref="L6">
    <cfRule type="cellIs" dxfId="2959" priority="161" operator="equal">
      <formula>"Cumplida"</formula>
    </cfRule>
    <cfRule type="cellIs" dxfId="2958" priority="162" operator="equal">
      <formula>"Abierta"</formula>
    </cfRule>
    <cfRule type="cellIs" dxfId="2957" priority="163" operator="equal">
      <formula>"No cumplida"</formula>
    </cfRule>
    <cfRule type="cellIs" dxfId="2956" priority="164" operator="equal">
      <formula>"Programado"</formula>
    </cfRule>
    <cfRule type="cellIs" dxfId="2955" priority="165" operator="equal">
      <formula>"Atascado"</formula>
    </cfRule>
    <cfRule type="cellIs" dxfId="2954" priority="166" operator="equal">
      <formula>"Cerrado"</formula>
    </cfRule>
    <cfRule type="cellIs" dxfId="2953" priority="167" operator="equal">
      <formula>"Abierto"</formula>
    </cfRule>
  </conditionalFormatting>
  <conditionalFormatting sqref="L11">
    <cfRule type="cellIs" dxfId="2952" priority="168" operator="equal">
      <formula>"-"</formula>
    </cfRule>
    <cfRule type="cellIs" dxfId="2951" priority="169" operator="lessThan">
      <formula>0.00000999</formula>
    </cfRule>
    <cfRule type="cellIs" dxfId="2950" priority="170" operator="greaterThan">
      <formula>0.00001</formula>
    </cfRule>
  </conditionalFormatting>
  <conditionalFormatting sqref="O6">
    <cfRule type="cellIs" dxfId="2949" priority="151" operator="equal">
      <formula>"Cumplida"</formula>
    </cfRule>
    <cfRule type="cellIs" dxfId="2948" priority="152" operator="equal">
      <formula>"Abierta"</formula>
    </cfRule>
    <cfRule type="cellIs" dxfId="2947" priority="153" operator="equal">
      <formula>"No cumplida"</formula>
    </cfRule>
    <cfRule type="cellIs" dxfId="2946" priority="154" operator="equal">
      <formula>"Programado"</formula>
    </cfRule>
    <cfRule type="cellIs" dxfId="2945" priority="155" operator="equal">
      <formula>"Atascado"</formula>
    </cfRule>
    <cfRule type="cellIs" dxfId="2944" priority="156" operator="equal">
      <formula>"Cerrado"</formula>
    </cfRule>
    <cfRule type="cellIs" dxfId="2943" priority="157" operator="equal">
      <formula>"Abierto"</formula>
    </cfRule>
  </conditionalFormatting>
  <conditionalFormatting sqref="O11">
    <cfRule type="cellIs" dxfId="2942" priority="158" operator="equal">
      <formula>"-"</formula>
    </cfRule>
    <cfRule type="cellIs" dxfId="2941" priority="159" operator="lessThan">
      <formula>0.00000999</formula>
    </cfRule>
    <cfRule type="cellIs" dxfId="2940" priority="160" operator="greaterThan">
      <formula>0.00001</formula>
    </cfRule>
  </conditionalFormatting>
  <conditionalFormatting sqref="C15">
    <cfRule type="cellIs" dxfId="2939" priority="141" operator="equal">
      <formula>"Cumplida"</formula>
    </cfRule>
    <cfRule type="cellIs" dxfId="2938" priority="142" operator="equal">
      <formula>"Abierta"</formula>
    </cfRule>
    <cfRule type="cellIs" dxfId="2937" priority="143" operator="equal">
      <formula>"No cumplida"</formula>
    </cfRule>
    <cfRule type="cellIs" dxfId="2936" priority="144" operator="equal">
      <formula>"Programado"</formula>
    </cfRule>
    <cfRule type="cellIs" dxfId="2935" priority="145" operator="equal">
      <formula>"Atascado"</formula>
    </cfRule>
    <cfRule type="cellIs" dxfId="2934" priority="146" operator="equal">
      <formula>"Cerrado"</formula>
    </cfRule>
    <cfRule type="cellIs" dxfId="2933" priority="147" operator="equal">
      <formula>"Abierto"</formula>
    </cfRule>
  </conditionalFormatting>
  <conditionalFormatting sqref="C20">
    <cfRule type="cellIs" dxfId="2932" priority="148" operator="equal">
      <formula>"-"</formula>
    </cfRule>
    <cfRule type="cellIs" dxfId="2931" priority="149" operator="lessThan">
      <formula>0.00000999</formula>
    </cfRule>
    <cfRule type="cellIs" dxfId="2930" priority="150" operator="greaterThan">
      <formula>0.00001</formula>
    </cfRule>
  </conditionalFormatting>
  <conditionalFormatting sqref="F15">
    <cfRule type="cellIs" dxfId="2929" priority="131" operator="equal">
      <formula>"Cumplida"</formula>
    </cfRule>
    <cfRule type="cellIs" dxfId="2928" priority="132" operator="equal">
      <formula>"Abierta"</formula>
    </cfRule>
    <cfRule type="cellIs" dxfId="2927" priority="133" operator="equal">
      <formula>"No cumplida"</formula>
    </cfRule>
    <cfRule type="cellIs" dxfId="2926" priority="134" operator="equal">
      <formula>"Programado"</formula>
    </cfRule>
    <cfRule type="cellIs" dxfId="2925" priority="135" operator="equal">
      <formula>"Atascado"</formula>
    </cfRule>
    <cfRule type="cellIs" dxfId="2924" priority="136" operator="equal">
      <formula>"Cerrado"</formula>
    </cfRule>
    <cfRule type="cellIs" dxfId="2923" priority="137" operator="equal">
      <formula>"Abierto"</formula>
    </cfRule>
  </conditionalFormatting>
  <conditionalFormatting sqref="F20">
    <cfRule type="cellIs" dxfId="2922" priority="138" operator="equal">
      <formula>"-"</formula>
    </cfRule>
    <cfRule type="cellIs" dxfId="2921" priority="139" operator="lessThan">
      <formula>0.00000999</formula>
    </cfRule>
    <cfRule type="cellIs" dxfId="2920" priority="140" operator="greaterThan">
      <formula>0.00001</formula>
    </cfRule>
  </conditionalFormatting>
  <conditionalFormatting sqref="I15">
    <cfRule type="cellIs" dxfId="2919" priority="121" operator="equal">
      <formula>"Cumplida"</formula>
    </cfRule>
    <cfRule type="cellIs" dxfId="2918" priority="122" operator="equal">
      <formula>"Abierta"</formula>
    </cfRule>
    <cfRule type="cellIs" dxfId="2917" priority="123" operator="equal">
      <formula>"No cumplida"</formula>
    </cfRule>
    <cfRule type="cellIs" dxfId="2916" priority="124" operator="equal">
      <formula>"Programado"</formula>
    </cfRule>
    <cfRule type="cellIs" dxfId="2915" priority="125" operator="equal">
      <formula>"Atascado"</formula>
    </cfRule>
    <cfRule type="cellIs" dxfId="2914" priority="126" operator="equal">
      <formula>"Cerrado"</formula>
    </cfRule>
    <cfRule type="cellIs" dxfId="2913" priority="127" operator="equal">
      <formula>"Abierto"</formula>
    </cfRule>
  </conditionalFormatting>
  <conditionalFormatting sqref="I20">
    <cfRule type="cellIs" dxfId="2912" priority="128" operator="equal">
      <formula>"-"</formula>
    </cfRule>
    <cfRule type="cellIs" dxfId="2911" priority="129" operator="lessThan">
      <formula>0.00000999</formula>
    </cfRule>
    <cfRule type="cellIs" dxfId="2910" priority="130" operator="greaterThan">
      <formula>0.00001</formula>
    </cfRule>
  </conditionalFormatting>
  <conditionalFormatting sqref="L15">
    <cfRule type="cellIs" dxfId="2909" priority="111" operator="equal">
      <formula>"Cumplida"</formula>
    </cfRule>
    <cfRule type="cellIs" dxfId="2908" priority="112" operator="equal">
      <formula>"Abierta"</formula>
    </cfRule>
    <cfRule type="cellIs" dxfId="2907" priority="113" operator="equal">
      <formula>"No cumplida"</formula>
    </cfRule>
    <cfRule type="cellIs" dxfId="2906" priority="114" operator="equal">
      <formula>"Programado"</formula>
    </cfRule>
    <cfRule type="cellIs" dxfId="2905" priority="115" operator="equal">
      <formula>"Atascado"</formula>
    </cfRule>
    <cfRule type="cellIs" dxfId="2904" priority="116" operator="equal">
      <formula>"Cerrado"</formula>
    </cfRule>
    <cfRule type="cellIs" dxfId="2903" priority="117" operator="equal">
      <formula>"Abierto"</formula>
    </cfRule>
  </conditionalFormatting>
  <conditionalFormatting sqref="O15">
    <cfRule type="cellIs" dxfId="2902" priority="101" operator="equal">
      <formula>"Cumplida"</formula>
    </cfRule>
    <cfRule type="cellIs" dxfId="2901" priority="102" operator="equal">
      <formula>"Abierta"</formula>
    </cfRule>
    <cfRule type="cellIs" dxfId="2900" priority="103" operator="equal">
      <formula>"No cumplida"</formula>
    </cfRule>
    <cfRule type="cellIs" dxfId="2899" priority="104" operator="equal">
      <formula>"Programado"</formula>
    </cfRule>
    <cfRule type="cellIs" dxfId="2898" priority="105" operator="equal">
      <formula>"Atascado"</formula>
    </cfRule>
    <cfRule type="cellIs" dxfId="2897" priority="106" operator="equal">
      <formula>"Cerrado"</formula>
    </cfRule>
    <cfRule type="cellIs" dxfId="2896" priority="107" operator="equal">
      <formula>"Abierto"</formula>
    </cfRule>
  </conditionalFormatting>
  <conditionalFormatting sqref="O20">
    <cfRule type="cellIs" dxfId="2895" priority="108" operator="equal">
      <formula>"-"</formula>
    </cfRule>
    <cfRule type="cellIs" dxfId="2894" priority="109" operator="lessThan">
      <formula>0.00000999</formula>
    </cfRule>
    <cfRule type="cellIs" dxfId="2893" priority="110" operator="greaterThan">
      <formula>0.00001</formula>
    </cfRule>
  </conditionalFormatting>
  <conditionalFormatting sqref="C24">
    <cfRule type="cellIs" dxfId="2892" priority="91" operator="equal">
      <formula>"Cumplida"</formula>
    </cfRule>
    <cfRule type="cellIs" dxfId="2891" priority="92" operator="equal">
      <formula>"Abierta"</formula>
    </cfRule>
    <cfRule type="cellIs" dxfId="2890" priority="93" operator="equal">
      <formula>"No cumplida"</formula>
    </cfRule>
    <cfRule type="cellIs" dxfId="2889" priority="94" operator="equal">
      <formula>"Programado"</formula>
    </cfRule>
    <cfRule type="cellIs" dxfId="2888" priority="95" operator="equal">
      <formula>"Atascado"</formula>
    </cfRule>
    <cfRule type="cellIs" dxfId="2887" priority="96" operator="equal">
      <formula>"Cerrado"</formula>
    </cfRule>
    <cfRule type="cellIs" dxfId="2886" priority="97" operator="equal">
      <formula>"Abierto"</formula>
    </cfRule>
  </conditionalFormatting>
  <conditionalFormatting sqref="C29">
    <cfRule type="cellIs" dxfId="2885" priority="98" operator="equal">
      <formula>"-"</formula>
    </cfRule>
    <cfRule type="cellIs" dxfId="2884" priority="99" operator="lessThan">
      <formula>0.00000999</formula>
    </cfRule>
    <cfRule type="cellIs" dxfId="2883" priority="100" operator="greaterThan">
      <formula>0.00001</formula>
    </cfRule>
  </conditionalFormatting>
  <conditionalFormatting sqref="F24">
    <cfRule type="cellIs" dxfId="2882" priority="81" operator="equal">
      <formula>"Cumplida"</formula>
    </cfRule>
    <cfRule type="cellIs" dxfId="2881" priority="82" operator="equal">
      <formula>"Abierta"</formula>
    </cfRule>
    <cfRule type="cellIs" dxfId="2880" priority="83" operator="equal">
      <formula>"No cumplida"</formula>
    </cfRule>
    <cfRule type="cellIs" dxfId="2879" priority="84" operator="equal">
      <formula>"Programado"</formula>
    </cfRule>
    <cfRule type="cellIs" dxfId="2878" priority="85" operator="equal">
      <formula>"Atascado"</formula>
    </cfRule>
    <cfRule type="cellIs" dxfId="2877" priority="86" operator="equal">
      <formula>"Cerrado"</formula>
    </cfRule>
    <cfRule type="cellIs" dxfId="2876" priority="87" operator="equal">
      <formula>"Abierto"</formula>
    </cfRule>
  </conditionalFormatting>
  <conditionalFormatting sqref="F29">
    <cfRule type="cellIs" dxfId="2875" priority="88" operator="equal">
      <formula>"-"</formula>
    </cfRule>
    <cfRule type="cellIs" dxfId="2874" priority="89" operator="lessThan">
      <formula>0.00000999</formula>
    </cfRule>
    <cfRule type="cellIs" dxfId="2873" priority="90" operator="greaterThan">
      <formula>0.00001</formula>
    </cfRule>
  </conditionalFormatting>
  <conditionalFormatting sqref="I24">
    <cfRule type="cellIs" dxfId="2872" priority="71" operator="equal">
      <formula>"Cumplida"</formula>
    </cfRule>
    <cfRule type="cellIs" dxfId="2871" priority="72" operator="equal">
      <formula>"Abierta"</formula>
    </cfRule>
    <cfRule type="cellIs" dxfId="2870" priority="73" operator="equal">
      <formula>"No cumplida"</formula>
    </cfRule>
    <cfRule type="cellIs" dxfId="2869" priority="74" operator="equal">
      <formula>"Programado"</formula>
    </cfRule>
    <cfRule type="cellIs" dxfId="2868" priority="75" operator="equal">
      <formula>"Atascado"</formula>
    </cfRule>
    <cfRule type="cellIs" dxfId="2867" priority="76" operator="equal">
      <formula>"Cerrado"</formula>
    </cfRule>
    <cfRule type="cellIs" dxfId="2866" priority="77" operator="equal">
      <formula>"Abierto"</formula>
    </cfRule>
  </conditionalFormatting>
  <conditionalFormatting sqref="I29">
    <cfRule type="cellIs" dxfId="2865" priority="78" operator="equal">
      <formula>"-"</formula>
    </cfRule>
    <cfRule type="cellIs" dxfId="2864" priority="79" operator="lessThan">
      <formula>0.00000999</formula>
    </cfRule>
    <cfRule type="cellIs" dxfId="2863" priority="80" operator="greaterThan">
      <formula>0.00001</formula>
    </cfRule>
  </conditionalFormatting>
  <conditionalFormatting sqref="L24">
    <cfRule type="cellIs" dxfId="2862" priority="61" operator="equal">
      <formula>"Cumplida"</formula>
    </cfRule>
    <cfRule type="cellIs" dxfId="2861" priority="62" operator="equal">
      <formula>"Abierta"</formula>
    </cfRule>
    <cfRule type="cellIs" dxfId="2860" priority="63" operator="equal">
      <formula>"No cumplida"</formula>
    </cfRule>
    <cfRule type="cellIs" dxfId="2859" priority="64" operator="equal">
      <formula>"Programado"</formula>
    </cfRule>
    <cfRule type="cellIs" dxfId="2858" priority="65" operator="equal">
      <formula>"Atascado"</formula>
    </cfRule>
    <cfRule type="cellIs" dxfId="2857" priority="66" operator="equal">
      <formula>"Cerrado"</formula>
    </cfRule>
    <cfRule type="cellIs" dxfId="2856" priority="67" operator="equal">
      <formula>"Abierto"</formula>
    </cfRule>
  </conditionalFormatting>
  <conditionalFormatting sqref="L29">
    <cfRule type="cellIs" dxfId="2855" priority="68" operator="equal">
      <formula>"-"</formula>
    </cfRule>
    <cfRule type="cellIs" dxfId="2854" priority="69" operator="lessThan">
      <formula>0.00000999</formula>
    </cfRule>
    <cfRule type="cellIs" dxfId="2853" priority="70" operator="greaterThan">
      <formula>0.00001</formula>
    </cfRule>
  </conditionalFormatting>
  <conditionalFormatting sqref="O24">
    <cfRule type="cellIs" dxfId="2852" priority="51" operator="equal">
      <formula>"Cumplida"</formula>
    </cfRule>
    <cfRule type="cellIs" dxfId="2851" priority="52" operator="equal">
      <formula>"Abierta"</formula>
    </cfRule>
    <cfRule type="cellIs" dxfId="2850" priority="53" operator="equal">
      <formula>"No cumplida"</formula>
    </cfRule>
    <cfRule type="cellIs" dxfId="2849" priority="54" operator="equal">
      <formula>"Programado"</formula>
    </cfRule>
    <cfRule type="cellIs" dxfId="2848" priority="55" operator="equal">
      <formula>"Atascado"</formula>
    </cfRule>
    <cfRule type="cellIs" dxfId="2847" priority="56" operator="equal">
      <formula>"Cerrado"</formula>
    </cfRule>
    <cfRule type="cellIs" dxfId="2846" priority="57" operator="equal">
      <formula>"Abierto"</formula>
    </cfRule>
  </conditionalFormatting>
  <conditionalFormatting sqref="O29">
    <cfRule type="cellIs" dxfId="2845" priority="58" operator="equal">
      <formula>"-"</formula>
    </cfRule>
    <cfRule type="cellIs" dxfId="2844" priority="59" operator="lessThan">
      <formula>0.00000999</formula>
    </cfRule>
    <cfRule type="cellIs" dxfId="2843" priority="60" operator="greaterThan">
      <formula>0.00001</formula>
    </cfRule>
  </conditionalFormatting>
  <conditionalFormatting sqref="C38">
    <cfRule type="cellIs" dxfId="2842" priority="48" operator="equal">
      <formula>"-"</formula>
    </cfRule>
    <cfRule type="cellIs" dxfId="2841" priority="49" operator="lessThan">
      <formula>0.00000999</formula>
    </cfRule>
    <cfRule type="cellIs" dxfId="2840" priority="50" operator="greaterThan">
      <formula>0.00001</formula>
    </cfRule>
  </conditionalFormatting>
  <conditionalFormatting sqref="F33">
    <cfRule type="cellIs" dxfId="2839" priority="31" operator="equal">
      <formula>"Cumplida"</formula>
    </cfRule>
    <cfRule type="cellIs" dxfId="2838" priority="32" operator="equal">
      <formula>"Abierta"</formula>
    </cfRule>
    <cfRule type="cellIs" dxfId="2837" priority="33" operator="equal">
      <formula>"No cumplida"</formula>
    </cfRule>
    <cfRule type="cellIs" dxfId="2836" priority="34" operator="equal">
      <formula>"Programado"</formula>
    </cfRule>
    <cfRule type="cellIs" dxfId="2835" priority="35" operator="equal">
      <formula>"Atascado"</formula>
    </cfRule>
    <cfRule type="cellIs" dxfId="2834" priority="36" operator="equal">
      <formula>"Cerrado"</formula>
    </cfRule>
    <cfRule type="cellIs" dxfId="2833" priority="37" operator="equal">
      <formula>"Abierto"</formula>
    </cfRule>
  </conditionalFormatting>
  <conditionalFormatting sqref="F38">
    <cfRule type="cellIs" dxfId="2832" priority="38" operator="equal">
      <formula>"-"</formula>
    </cfRule>
    <cfRule type="cellIs" dxfId="2831" priority="39" operator="lessThan">
      <formula>0.00000999</formula>
    </cfRule>
    <cfRule type="cellIs" dxfId="2830" priority="40" operator="greaterThan">
      <formula>0.00001</formula>
    </cfRule>
  </conditionalFormatting>
  <conditionalFormatting sqref="I33">
    <cfRule type="cellIs" dxfId="2829" priority="21" operator="equal">
      <formula>"Cumplida"</formula>
    </cfRule>
    <cfRule type="cellIs" dxfId="2828" priority="22" operator="equal">
      <formula>"Abierta"</formula>
    </cfRule>
    <cfRule type="cellIs" dxfId="2827" priority="23" operator="equal">
      <formula>"No cumplida"</formula>
    </cfRule>
    <cfRule type="cellIs" dxfId="2826" priority="24" operator="equal">
      <formula>"Programado"</formula>
    </cfRule>
    <cfRule type="cellIs" dxfId="2825" priority="25" operator="equal">
      <formula>"Atascado"</formula>
    </cfRule>
    <cfRule type="cellIs" dxfId="2824" priority="26" operator="equal">
      <formula>"Cerrado"</formula>
    </cfRule>
    <cfRule type="cellIs" dxfId="2823" priority="27" operator="equal">
      <formula>"Abierto"</formula>
    </cfRule>
  </conditionalFormatting>
  <conditionalFormatting sqref="I38">
    <cfRule type="cellIs" dxfId="2822" priority="28" operator="equal">
      <formula>"-"</formula>
    </cfRule>
    <cfRule type="cellIs" dxfId="2821" priority="29" operator="lessThan">
      <formula>0.00000999</formula>
    </cfRule>
    <cfRule type="cellIs" dxfId="2820" priority="30" operator="greaterThan">
      <formula>0.00001</formula>
    </cfRule>
  </conditionalFormatting>
  <conditionalFormatting sqref="L33">
    <cfRule type="cellIs" dxfId="2819" priority="11" operator="equal">
      <formula>"Cumplida"</formula>
    </cfRule>
    <cfRule type="cellIs" dxfId="2818" priority="12" operator="equal">
      <formula>"Abierta"</formula>
    </cfRule>
    <cfRule type="cellIs" dxfId="2817" priority="13" operator="equal">
      <formula>"No cumplida"</formula>
    </cfRule>
    <cfRule type="cellIs" dxfId="2816" priority="14" operator="equal">
      <formula>"Programado"</formula>
    </cfRule>
    <cfRule type="cellIs" dxfId="2815" priority="15" operator="equal">
      <formula>"Atascado"</formula>
    </cfRule>
    <cfRule type="cellIs" dxfId="2814" priority="16" operator="equal">
      <formula>"Cerrado"</formula>
    </cfRule>
    <cfRule type="cellIs" dxfId="2813" priority="17" operator="equal">
      <formula>"Abierto"</formula>
    </cfRule>
  </conditionalFormatting>
  <conditionalFormatting sqref="L38">
    <cfRule type="cellIs" dxfId="2812" priority="18" operator="equal">
      <formula>"-"</formula>
    </cfRule>
    <cfRule type="cellIs" dxfId="2811" priority="19" operator="lessThan">
      <formula>0.00000999</formula>
    </cfRule>
    <cfRule type="cellIs" dxfId="2810" priority="20" operator="greaterThan">
      <formula>0.00001</formula>
    </cfRule>
  </conditionalFormatting>
  <conditionalFormatting sqref="O33">
    <cfRule type="cellIs" dxfId="2809" priority="1" operator="equal">
      <formula>"Cumplida"</formula>
    </cfRule>
    <cfRule type="cellIs" dxfId="2808" priority="2" operator="equal">
      <formula>"Abierta"</formula>
    </cfRule>
    <cfRule type="cellIs" dxfId="2807" priority="3" operator="equal">
      <formula>"No cumplida"</formula>
    </cfRule>
    <cfRule type="cellIs" dxfId="2806" priority="4" operator="equal">
      <formula>"Programado"</formula>
    </cfRule>
    <cfRule type="cellIs" dxfId="2805" priority="5" operator="equal">
      <formula>"Atascado"</formula>
    </cfRule>
    <cfRule type="cellIs" dxfId="2804" priority="6" operator="equal">
      <formula>"Cerrado"</formula>
    </cfRule>
    <cfRule type="cellIs" dxfId="2803" priority="7" operator="equal">
      <formula>"Abierto"</formula>
    </cfRule>
  </conditionalFormatting>
  <conditionalFormatting sqref="O38">
    <cfRule type="cellIs" dxfId="2802" priority="8" operator="equal">
      <formula>"-"</formula>
    </cfRule>
    <cfRule type="cellIs" dxfId="2801" priority="9" operator="lessThan">
      <formula>0.00000999</formula>
    </cfRule>
    <cfRule type="cellIs" dxfId="2800" priority="10" operator="greaterThan">
      <formula>0.00001</formula>
    </cfRule>
  </conditionalFormatting>
  <dataValidations count="1">
    <dataValidation type="list" allowBlank="1" showInputMessage="1" showErrorMessage="1" sqref="C15 I33 L33 F33 O33 C33 I6 L6 F6 O6 I24 I15 C6 L24 F24 L15 O24 F15 O15 C24">
      <formula1>$B$42:$B$45</formula1>
    </dataValidation>
  </dataValidations>
  <pageMargins left="0.7" right="0.7" top="0.75" bottom="0.75" header="0.3" footer="0.3"/>
  <drawing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R45"/>
  <sheetViews>
    <sheetView showGridLines="0" showRowColHeaders="0" workbookViewId="0">
      <selection activeCell="Q13" sqref="Q13:R13"/>
    </sheetView>
  </sheetViews>
  <sheetFormatPr baseColWidth="10" defaultRowHeight="15" x14ac:dyDescent="0.25"/>
  <cols>
    <col min="1" max="1" width="2" customWidth="1"/>
    <col min="4" max="4" width="2.5703125" customWidth="1"/>
    <col min="7" max="7" width="2.5703125" customWidth="1"/>
    <col min="10" max="10" width="2.5703125" customWidth="1"/>
    <col min="13" max="13" width="2.5703125" customWidth="1"/>
    <col min="16" max="16" width="2.5703125" customWidth="1"/>
    <col min="17" max="17" width="15.28515625" bestFit="1" customWidth="1"/>
    <col min="18" max="18" width="10.140625" bestFit="1" customWidth="1"/>
  </cols>
  <sheetData>
    <row r="1" spans="2:18" ht="15.75" thickBot="1" x14ac:dyDescent="0.3"/>
    <row r="2" spans="2:18" ht="15.75" thickBot="1" x14ac:dyDescent="0.3">
      <c r="D2" s="46" t="s">
        <v>16</v>
      </c>
      <c r="E2" s="47"/>
      <c r="F2" s="19"/>
      <c r="G2" s="18"/>
      <c r="K2" s="42" t="s">
        <v>51</v>
      </c>
      <c r="L2" s="44">
        <v>2.8500000000000001E-2</v>
      </c>
    </row>
    <row r="3" spans="2:18" x14ac:dyDescent="0.25">
      <c r="C3" s="18"/>
      <c r="D3" s="18"/>
      <c r="E3" s="18"/>
      <c r="F3" s="18"/>
      <c r="G3" s="18"/>
      <c r="K3" s="43"/>
      <c r="L3" s="45"/>
    </row>
    <row r="5" spans="2:18" ht="14.25" customHeight="1" x14ac:dyDescent="0.25">
      <c r="B5" s="1" t="s">
        <v>2</v>
      </c>
      <c r="C5" s="2"/>
      <c r="E5" s="1" t="s">
        <v>2</v>
      </c>
      <c r="F5" s="2"/>
      <c r="H5" s="1" t="s">
        <v>2</v>
      </c>
      <c r="I5" s="2"/>
      <c r="K5" s="1" t="s">
        <v>2</v>
      </c>
      <c r="L5" s="2"/>
      <c r="N5" s="1" t="s">
        <v>2</v>
      </c>
      <c r="O5" s="2"/>
      <c r="Q5" s="3" t="s">
        <v>6</v>
      </c>
      <c r="R5" s="4">
        <f>SUM(R6:R8)</f>
        <v>0</v>
      </c>
    </row>
    <row r="6" spans="2:18" ht="14.25" customHeight="1" x14ac:dyDescent="0.25">
      <c r="B6" s="1" t="s">
        <v>3</v>
      </c>
      <c r="C6" s="2"/>
      <c r="E6" s="1" t="s">
        <v>3</v>
      </c>
      <c r="F6" s="2"/>
      <c r="H6" s="1" t="s">
        <v>3</v>
      </c>
      <c r="I6" s="2"/>
      <c r="K6" s="1" t="s">
        <v>3</v>
      </c>
      <c r="L6" s="2"/>
      <c r="N6" s="1" t="s">
        <v>3</v>
      </c>
      <c r="O6" s="2"/>
      <c r="Q6" s="1" t="s">
        <v>12</v>
      </c>
      <c r="R6" s="4">
        <f>COUNTIF($B$5:$O$39,"abierta")</f>
        <v>0</v>
      </c>
    </row>
    <row r="7" spans="2:18" ht="14.25" customHeight="1" x14ac:dyDescent="0.25">
      <c r="B7" s="1" t="s">
        <v>13</v>
      </c>
      <c r="C7" s="2"/>
      <c r="E7" s="1" t="s">
        <v>13</v>
      </c>
      <c r="F7" s="2"/>
      <c r="H7" s="1" t="s">
        <v>13</v>
      </c>
      <c r="I7" s="2"/>
      <c r="K7" s="1" t="s">
        <v>13</v>
      </c>
      <c r="L7" s="2"/>
      <c r="N7" s="1" t="s">
        <v>13</v>
      </c>
      <c r="O7" s="2"/>
      <c r="Q7" s="3" t="s">
        <v>7</v>
      </c>
      <c r="R7" s="4">
        <f>COUNTIF($B$5:$O$39,"cumplida")</f>
        <v>0</v>
      </c>
    </row>
    <row r="8" spans="2:18" ht="14.25" customHeight="1" x14ac:dyDescent="0.25">
      <c r="B8" s="1" t="s">
        <v>14</v>
      </c>
      <c r="C8" s="2">
        <f>C7*C11</f>
        <v>0</v>
      </c>
      <c r="E8" s="1" t="s">
        <v>14</v>
      </c>
      <c r="F8" s="2">
        <f>F7*F11</f>
        <v>0</v>
      </c>
      <c r="H8" s="1" t="s">
        <v>14</v>
      </c>
      <c r="I8" s="2">
        <f>I7*I11</f>
        <v>0</v>
      </c>
      <c r="K8" s="1" t="s">
        <v>14</v>
      </c>
      <c r="L8" s="2">
        <f>L7*L11</f>
        <v>0</v>
      </c>
      <c r="N8" s="1" t="s">
        <v>14</v>
      </c>
      <c r="O8" s="2">
        <f>O7*O11</f>
        <v>0</v>
      </c>
      <c r="Q8" s="3" t="s">
        <v>8</v>
      </c>
      <c r="R8" s="4">
        <f>COUNTIF($B$5:$O$39,"No cumplida")</f>
        <v>0</v>
      </c>
    </row>
    <row r="9" spans="2:18" ht="14.25" customHeight="1" x14ac:dyDescent="0.25">
      <c r="B9" s="6" t="s">
        <v>0</v>
      </c>
      <c r="C9" s="7"/>
      <c r="E9" s="6" t="s">
        <v>0</v>
      </c>
      <c r="F9" s="7"/>
      <c r="H9" s="6" t="s">
        <v>0</v>
      </c>
      <c r="I9" s="7"/>
      <c r="K9" s="6" t="s">
        <v>0</v>
      </c>
      <c r="L9" s="7"/>
      <c r="N9" s="6" t="s">
        <v>0</v>
      </c>
      <c r="O9" s="7"/>
      <c r="Q9" s="3" t="s">
        <v>49</v>
      </c>
      <c r="R9" s="4">
        <f>SUM(C7,F7,I7,L7,O7,C16,F16,I16,L16,O16,C25,F25,I25,L25,O25,C34,F34,I34,L34,O34)</f>
        <v>0</v>
      </c>
    </row>
    <row r="10" spans="2:18" ht="14.25" customHeight="1" x14ac:dyDescent="0.25">
      <c r="B10" s="6" t="s">
        <v>1</v>
      </c>
      <c r="C10" s="7"/>
      <c r="E10" s="6" t="s">
        <v>1</v>
      </c>
      <c r="F10" s="7"/>
      <c r="H10" s="6" t="s">
        <v>1</v>
      </c>
      <c r="I10" s="7"/>
      <c r="K10" s="6" t="s">
        <v>1</v>
      </c>
      <c r="L10" s="7"/>
      <c r="N10" s="6" t="s">
        <v>1</v>
      </c>
      <c r="O10" s="7"/>
      <c r="Q10" s="3" t="s">
        <v>53</v>
      </c>
      <c r="R10" s="4">
        <f>SUM(C8,F8,I8,L8,O8,O17,L17,I17,F17,C17,C26,F26,I26,L26,O26,O35,L35,I35,F35,C35)</f>
        <v>0</v>
      </c>
    </row>
    <row r="11" spans="2:18" ht="14.25" customHeight="1" x14ac:dyDescent="0.25">
      <c r="B11" s="6" t="s">
        <v>4</v>
      </c>
      <c r="C11" s="8" t="str">
        <f>IFERROR(((C10/C9)-((C10/C9)*0.0045))-1,"0")</f>
        <v>0</v>
      </c>
      <c r="E11" s="6" t="s">
        <v>4</v>
      </c>
      <c r="F11" s="8" t="str">
        <f>IFERROR(((F10/F9)-((F10/F9)*0.0045))-1,"0")</f>
        <v>0</v>
      </c>
      <c r="H11" s="6" t="s">
        <v>4</v>
      </c>
      <c r="I11" s="8" t="str">
        <f>IFERROR(((I10/I9)-((I10/I9)*0.0045))-1,"0")</f>
        <v>0</v>
      </c>
      <c r="K11" s="6" t="s">
        <v>4</v>
      </c>
      <c r="L11" s="8" t="str">
        <f>IFERROR(((L10/L9)-((L10/L9)*0.0045))-1,"0")</f>
        <v>0</v>
      </c>
      <c r="N11" s="6" t="s">
        <v>4</v>
      </c>
      <c r="O11" s="8" t="str">
        <f>IFERROR(((O10/O9)-((O10/O9)*0.0045))-1,"0")</f>
        <v>0</v>
      </c>
      <c r="Q11" s="3" t="s">
        <v>15</v>
      </c>
      <c r="R11" s="4">
        <f>R10*R15</f>
        <v>0</v>
      </c>
    </row>
    <row r="12" spans="2:18" ht="14.25" customHeight="1" x14ac:dyDescent="0.25">
      <c r="B12" s="6" t="s">
        <v>5</v>
      </c>
      <c r="C12" s="7">
        <f>C9-(C9*$L$2)</f>
        <v>0</v>
      </c>
      <c r="E12" s="6" t="s">
        <v>5</v>
      </c>
      <c r="F12" s="7">
        <f>F9-(F9*$L$2)</f>
        <v>0</v>
      </c>
      <c r="H12" s="6" t="s">
        <v>5</v>
      </c>
      <c r="I12" s="7">
        <f>I9-(I9*$L$2)</f>
        <v>0</v>
      </c>
      <c r="K12" s="6" t="s">
        <v>5</v>
      </c>
      <c r="L12" s="7">
        <f>L9-(L9*$L$2)</f>
        <v>0</v>
      </c>
      <c r="N12" s="6" t="s">
        <v>5</v>
      </c>
      <c r="O12" s="7">
        <f>O9-(O9*$L$2)</f>
        <v>0</v>
      </c>
      <c r="Q12" s="3" t="s">
        <v>52</v>
      </c>
      <c r="R12" s="4">
        <f>R11*R16</f>
        <v>0</v>
      </c>
    </row>
    <row r="13" spans="2:18" x14ac:dyDescent="0.25">
      <c r="Q13" s="3" t="s">
        <v>62</v>
      </c>
      <c r="R13" s="12" t="str">
        <f>IFERROR((R10/R9),"-")</f>
        <v>-</v>
      </c>
    </row>
    <row r="14" spans="2:18" ht="14.25" customHeight="1" x14ac:dyDescent="0.25">
      <c r="B14" s="1" t="s">
        <v>2</v>
      </c>
      <c r="C14" s="2"/>
      <c r="E14" s="1" t="s">
        <v>2</v>
      </c>
      <c r="F14" s="2"/>
      <c r="H14" s="1" t="s">
        <v>2</v>
      </c>
      <c r="I14" s="2"/>
      <c r="K14" s="1" t="s">
        <v>2</v>
      </c>
      <c r="L14" s="2"/>
      <c r="N14" s="1" t="s">
        <v>2</v>
      </c>
      <c r="O14" s="2"/>
      <c r="R14" s="5"/>
    </row>
    <row r="15" spans="2:18" ht="14.25" customHeight="1" x14ac:dyDescent="0.25">
      <c r="B15" s="1" t="s">
        <v>3</v>
      </c>
      <c r="C15" s="2"/>
      <c r="E15" s="1" t="s">
        <v>3</v>
      </c>
      <c r="F15" s="2"/>
      <c r="H15" s="1" t="s">
        <v>3</v>
      </c>
      <c r="I15" s="2"/>
      <c r="K15" s="1" t="s">
        <v>3</v>
      </c>
      <c r="L15" s="2"/>
      <c r="N15" s="1" t="s">
        <v>3</v>
      </c>
      <c r="O15" s="2"/>
      <c r="Q15" s="3" t="s">
        <v>57</v>
      </c>
      <c r="R15" s="4">
        <v>2300</v>
      </c>
    </row>
    <row r="16" spans="2:18" ht="14.25" customHeight="1" x14ac:dyDescent="0.25">
      <c r="B16" s="1" t="s">
        <v>13</v>
      </c>
      <c r="C16" s="2"/>
      <c r="E16" s="1" t="s">
        <v>13</v>
      </c>
      <c r="F16" s="2"/>
      <c r="H16" s="1" t="s">
        <v>13</v>
      </c>
      <c r="I16" s="2"/>
      <c r="K16" s="1" t="s">
        <v>13</v>
      </c>
      <c r="L16" s="2"/>
      <c r="N16" s="1" t="s">
        <v>13</v>
      </c>
      <c r="O16" s="2"/>
      <c r="Q16" s="3" t="s">
        <v>58</v>
      </c>
      <c r="R16" s="4">
        <v>2900</v>
      </c>
    </row>
    <row r="17" spans="2:18" ht="14.25" customHeight="1" x14ac:dyDescent="0.25">
      <c r="B17" s="1" t="s">
        <v>14</v>
      </c>
      <c r="C17" s="2">
        <f>C16*C20</f>
        <v>0</v>
      </c>
      <c r="E17" s="1" t="s">
        <v>14</v>
      </c>
      <c r="F17" s="2">
        <f>F16*F20</f>
        <v>0</v>
      </c>
      <c r="H17" s="1" t="s">
        <v>14</v>
      </c>
      <c r="I17" s="2">
        <f>I16*I20</f>
        <v>0</v>
      </c>
      <c r="K17" s="1" t="s">
        <v>14</v>
      </c>
      <c r="L17" s="2">
        <f>L16*L20</f>
        <v>0</v>
      </c>
      <c r="N17" s="1" t="s">
        <v>14</v>
      </c>
      <c r="O17" s="2">
        <f>O16*O20</f>
        <v>0</v>
      </c>
      <c r="R17" s="5"/>
    </row>
    <row r="18" spans="2:18" ht="14.25" customHeight="1" x14ac:dyDescent="0.25">
      <c r="B18" s="6" t="s">
        <v>0</v>
      </c>
      <c r="C18" s="7"/>
      <c r="E18" s="6" t="s">
        <v>0</v>
      </c>
      <c r="F18" s="7"/>
      <c r="H18" s="6" t="s">
        <v>0</v>
      </c>
      <c r="I18" s="7"/>
      <c r="K18" s="6" t="s">
        <v>0</v>
      </c>
      <c r="L18" s="7"/>
      <c r="N18" s="6" t="s">
        <v>0</v>
      </c>
      <c r="O18" s="7"/>
    </row>
    <row r="19" spans="2:18" ht="14.25" customHeight="1" x14ac:dyDescent="0.25">
      <c r="B19" s="6" t="s">
        <v>1</v>
      </c>
      <c r="C19" s="7"/>
      <c r="E19" s="6" t="s">
        <v>1</v>
      </c>
      <c r="F19" s="7"/>
      <c r="H19" s="6" t="s">
        <v>1</v>
      </c>
      <c r="I19" s="7"/>
      <c r="K19" s="6" t="s">
        <v>1</v>
      </c>
      <c r="L19" s="7"/>
      <c r="N19" s="6" t="s">
        <v>1</v>
      </c>
      <c r="O19" s="7"/>
    </row>
    <row r="20" spans="2:18" ht="14.25" customHeight="1" x14ac:dyDescent="0.25">
      <c r="B20" s="6" t="s">
        <v>4</v>
      </c>
      <c r="C20" s="8" t="str">
        <f>IFERROR(((C19/C18)-((C19/C18)*0.0045))-1,"0")</f>
        <v>0</v>
      </c>
      <c r="E20" s="6" t="s">
        <v>4</v>
      </c>
      <c r="F20" s="8" t="str">
        <f>IFERROR(((F19/F18)-((F19/F18)*0.0045))-1,"0")</f>
        <v>0</v>
      </c>
      <c r="H20" s="6" t="s">
        <v>4</v>
      </c>
      <c r="I20" s="8" t="str">
        <f>IFERROR(((I19/I18)-((I19/I18)*0.0045))-1,"0")</f>
        <v>0</v>
      </c>
      <c r="K20" s="6" t="s">
        <v>4</v>
      </c>
      <c r="L20" s="8" t="str">
        <f>IFERROR(((L19/L18)-((L19/L18)*0.0045))-1,"0")</f>
        <v>0</v>
      </c>
      <c r="N20" s="6" t="s">
        <v>4</v>
      </c>
      <c r="O20" s="8" t="str">
        <f>IFERROR(((O19/O18)-((O19/O18)*0.0045))-1,"0")</f>
        <v>0</v>
      </c>
    </row>
    <row r="21" spans="2:18" ht="14.25" customHeight="1" x14ac:dyDescent="0.25">
      <c r="B21" s="6" t="s">
        <v>5</v>
      </c>
      <c r="C21" s="7">
        <f>C18-(C18*$L$2)</f>
        <v>0</v>
      </c>
      <c r="E21" s="6" t="s">
        <v>5</v>
      </c>
      <c r="F21" s="7">
        <f>F18-(F18*$L$2)</f>
        <v>0</v>
      </c>
      <c r="H21" s="6" t="s">
        <v>5</v>
      </c>
      <c r="I21" s="7">
        <f>I18-(I18*$L$2)</f>
        <v>0</v>
      </c>
      <c r="K21" s="6" t="s">
        <v>5</v>
      </c>
      <c r="L21" s="7">
        <f>L18-(L18*$L$2)</f>
        <v>0</v>
      </c>
      <c r="N21" s="6" t="s">
        <v>5</v>
      </c>
      <c r="O21" s="7">
        <f>O18-(O18*$L$2)</f>
        <v>0</v>
      </c>
    </row>
    <row r="22" spans="2:18" ht="14.25" customHeight="1" x14ac:dyDescent="0.25"/>
    <row r="23" spans="2:18" x14ac:dyDescent="0.25">
      <c r="B23" s="1" t="s">
        <v>2</v>
      </c>
      <c r="C23" s="2"/>
      <c r="E23" s="1" t="s">
        <v>2</v>
      </c>
      <c r="F23" s="2"/>
      <c r="H23" s="1" t="s">
        <v>2</v>
      </c>
      <c r="I23" s="2"/>
      <c r="K23" s="1" t="s">
        <v>2</v>
      </c>
      <c r="L23" s="2"/>
      <c r="N23" s="1" t="s">
        <v>2</v>
      </c>
      <c r="O23" s="2"/>
    </row>
    <row r="24" spans="2:18" ht="14.25" customHeight="1" x14ac:dyDescent="0.25">
      <c r="B24" s="1" t="s">
        <v>3</v>
      </c>
      <c r="C24" s="2"/>
      <c r="E24" s="1" t="s">
        <v>3</v>
      </c>
      <c r="F24" s="2"/>
      <c r="H24" s="1" t="s">
        <v>3</v>
      </c>
      <c r="I24" s="2"/>
      <c r="K24" s="1" t="s">
        <v>3</v>
      </c>
      <c r="L24" s="2"/>
      <c r="N24" s="1" t="s">
        <v>3</v>
      </c>
      <c r="O24" s="2"/>
    </row>
    <row r="25" spans="2:18" ht="14.25" customHeight="1" x14ac:dyDescent="0.25">
      <c r="B25" s="1" t="s">
        <v>13</v>
      </c>
      <c r="C25" s="2"/>
      <c r="E25" s="1" t="s">
        <v>13</v>
      </c>
      <c r="F25" s="2"/>
      <c r="H25" s="1" t="s">
        <v>13</v>
      </c>
      <c r="I25" s="2"/>
      <c r="K25" s="1" t="s">
        <v>13</v>
      </c>
      <c r="L25" s="2"/>
      <c r="N25" s="1" t="s">
        <v>13</v>
      </c>
      <c r="O25" s="2"/>
    </row>
    <row r="26" spans="2:18" ht="14.25" customHeight="1" x14ac:dyDescent="0.25">
      <c r="B26" s="1" t="s">
        <v>14</v>
      </c>
      <c r="C26" s="2">
        <f>C25*C29</f>
        <v>0</v>
      </c>
      <c r="E26" s="1" t="s">
        <v>14</v>
      </c>
      <c r="F26" s="2">
        <f>F25*F29</f>
        <v>0</v>
      </c>
      <c r="H26" s="1" t="s">
        <v>14</v>
      </c>
      <c r="I26" s="2">
        <f>I25*I29</f>
        <v>0</v>
      </c>
      <c r="K26" s="1" t="s">
        <v>14</v>
      </c>
      <c r="L26" s="2">
        <f>L25*L29</f>
        <v>0</v>
      </c>
      <c r="N26" s="1" t="s">
        <v>14</v>
      </c>
      <c r="O26" s="2">
        <f>O25*O29</f>
        <v>0</v>
      </c>
    </row>
    <row r="27" spans="2:18" ht="14.25" customHeight="1" x14ac:dyDescent="0.25">
      <c r="B27" s="6" t="s">
        <v>0</v>
      </c>
      <c r="C27" s="7"/>
      <c r="E27" s="6" t="s">
        <v>0</v>
      </c>
      <c r="F27" s="7"/>
      <c r="H27" s="6" t="s">
        <v>0</v>
      </c>
      <c r="I27" s="7"/>
      <c r="K27" s="6" t="s">
        <v>0</v>
      </c>
      <c r="L27" s="7"/>
      <c r="N27" s="6" t="s">
        <v>0</v>
      </c>
      <c r="O27" s="7"/>
    </row>
    <row r="28" spans="2:18" ht="14.25" customHeight="1" x14ac:dyDescent="0.25">
      <c r="B28" s="6" t="s">
        <v>1</v>
      </c>
      <c r="C28" s="7"/>
      <c r="E28" s="6" t="s">
        <v>1</v>
      </c>
      <c r="F28" s="7"/>
      <c r="H28" s="6" t="s">
        <v>1</v>
      </c>
      <c r="I28" s="7"/>
      <c r="K28" s="6" t="s">
        <v>1</v>
      </c>
      <c r="L28" s="7"/>
      <c r="N28" s="6" t="s">
        <v>1</v>
      </c>
      <c r="O28" s="7"/>
    </row>
    <row r="29" spans="2:18" ht="14.25" customHeight="1" x14ac:dyDescent="0.25">
      <c r="B29" s="6" t="s">
        <v>4</v>
      </c>
      <c r="C29" s="8" t="str">
        <f>IFERROR(((C28/C27)-((C28/C27)*0.0045))-1,"0")</f>
        <v>0</v>
      </c>
      <c r="E29" s="6" t="s">
        <v>4</v>
      </c>
      <c r="F29" s="8" t="str">
        <f>IFERROR(((F28/F27)-((F28/F27)*0.0045))-1,"0")</f>
        <v>0</v>
      </c>
      <c r="H29" s="6" t="s">
        <v>4</v>
      </c>
      <c r="I29" s="8" t="str">
        <f>IFERROR(((I28/I27)-((I28/I27)*0.0045))-1,"0")</f>
        <v>0</v>
      </c>
      <c r="K29" s="6" t="s">
        <v>4</v>
      </c>
      <c r="L29" s="8" t="str">
        <f>IFERROR(((L28/L27)-((L28/L27)*0.0045))-1,"0")</f>
        <v>0</v>
      </c>
      <c r="N29" s="6" t="s">
        <v>4</v>
      </c>
      <c r="O29" s="8" t="str">
        <f>IFERROR(((O28/O27)-((O28/O27)*0.0045))-1,"0")</f>
        <v>0</v>
      </c>
    </row>
    <row r="30" spans="2:18" ht="14.25" customHeight="1" x14ac:dyDescent="0.25">
      <c r="B30" s="6" t="s">
        <v>5</v>
      </c>
      <c r="C30" s="7">
        <f>C27-(C27*$L$2)</f>
        <v>0</v>
      </c>
      <c r="E30" s="6" t="s">
        <v>5</v>
      </c>
      <c r="F30" s="7">
        <f>F27-(F27*$L$2)</f>
        <v>0</v>
      </c>
      <c r="H30" s="6" t="s">
        <v>5</v>
      </c>
      <c r="I30" s="7">
        <f>I27-(I27*$L$2)</f>
        <v>0</v>
      </c>
      <c r="K30" s="6" t="s">
        <v>5</v>
      </c>
      <c r="L30" s="7">
        <f>L27-(L27*$L$2)</f>
        <v>0</v>
      </c>
      <c r="N30" s="6" t="s">
        <v>5</v>
      </c>
      <c r="O30" s="7">
        <f>O27-(O27*$L$2)</f>
        <v>0</v>
      </c>
    </row>
    <row r="31" spans="2:18" ht="14.25" customHeight="1" x14ac:dyDescent="0.25"/>
    <row r="32" spans="2:18" ht="14.25" customHeight="1" x14ac:dyDescent="0.25">
      <c r="B32" s="1" t="s">
        <v>2</v>
      </c>
      <c r="C32" s="2"/>
      <c r="E32" s="1" t="s">
        <v>2</v>
      </c>
      <c r="F32" s="2"/>
      <c r="H32" s="1" t="s">
        <v>2</v>
      </c>
      <c r="I32" s="2"/>
      <c r="K32" s="1" t="s">
        <v>2</v>
      </c>
      <c r="L32" s="2"/>
      <c r="N32" s="1" t="s">
        <v>2</v>
      </c>
      <c r="O32" s="2"/>
    </row>
    <row r="33" spans="2:15" x14ac:dyDescent="0.25">
      <c r="B33" s="1" t="s">
        <v>3</v>
      </c>
      <c r="C33" s="2"/>
      <c r="E33" s="1" t="s">
        <v>3</v>
      </c>
      <c r="F33" s="2"/>
      <c r="H33" s="1" t="s">
        <v>3</v>
      </c>
      <c r="I33" s="2"/>
      <c r="K33" s="1" t="s">
        <v>3</v>
      </c>
      <c r="L33" s="2"/>
      <c r="N33" s="1" t="s">
        <v>3</v>
      </c>
      <c r="O33" s="2"/>
    </row>
    <row r="34" spans="2:15" ht="14.25" customHeight="1" x14ac:dyDescent="0.25">
      <c r="B34" s="1" t="s">
        <v>13</v>
      </c>
      <c r="C34" s="2"/>
      <c r="E34" s="1" t="s">
        <v>13</v>
      </c>
      <c r="F34" s="2"/>
      <c r="H34" s="1" t="s">
        <v>13</v>
      </c>
      <c r="I34" s="2"/>
      <c r="K34" s="1" t="s">
        <v>13</v>
      </c>
      <c r="L34" s="2"/>
      <c r="N34" s="1" t="s">
        <v>13</v>
      </c>
      <c r="O34" s="2"/>
    </row>
    <row r="35" spans="2:15" ht="14.25" customHeight="1" x14ac:dyDescent="0.25">
      <c r="B35" s="1" t="s">
        <v>14</v>
      </c>
      <c r="C35" s="2">
        <f>C34*C38</f>
        <v>0</v>
      </c>
      <c r="E35" s="1" t="s">
        <v>14</v>
      </c>
      <c r="F35" s="2">
        <f>F34*F38</f>
        <v>0</v>
      </c>
      <c r="H35" s="1" t="s">
        <v>14</v>
      </c>
      <c r="I35" s="2">
        <f>I34*I38</f>
        <v>0</v>
      </c>
      <c r="K35" s="1" t="s">
        <v>14</v>
      </c>
      <c r="L35" s="2">
        <f>L34*L38</f>
        <v>0</v>
      </c>
      <c r="N35" s="1" t="s">
        <v>14</v>
      </c>
      <c r="O35" s="2">
        <f>O34*O38</f>
        <v>0</v>
      </c>
    </row>
    <row r="36" spans="2:15" ht="14.25" customHeight="1" x14ac:dyDescent="0.25">
      <c r="B36" s="6" t="s">
        <v>0</v>
      </c>
      <c r="C36" s="7"/>
      <c r="E36" s="6" t="s">
        <v>0</v>
      </c>
      <c r="F36" s="7"/>
      <c r="H36" s="6" t="s">
        <v>0</v>
      </c>
      <c r="I36" s="7"/>
      <c r="K36" s="6" t="s">
        <v>0</v>
      </c>
      <c r="L36" s="7"/>
      <c r="N36" s="6" t="s">
        <v>0</v>
      </c>
      <c r="O36" s="7"/>
    </row>
    <row r="37" spans="2:15" ht="14.25" customHeight="1" x14ac:dyDescent="0.25">
      <c r="B37" s="6" t="s">
        <v>1</v>
      </c>
      <c r="C37" s="7"/>
      <c r="E37" s="6" t="s">
        <v>1</v>
      </c>
      <c r="F37" s="7"/>
      <c r="H37" s="6" t="s">
        <v>1</v>
      </c>
      <c r="I37" s="7"/>
      <c r="K37" s="6" t="s">
        <v>1</v>
      </c>
      <c r="L37" s="7"/>
      <c r="N37" s="6" t="s">
        <v>1</v>
      </c>
      <c r="O37" s="7"/>
    </row>
    <row r="38" spans="2:15" ht="14.25" customHeight="1" x14ac:dyDescent="0.25">
      <c r="B38" s="6" t="s">
        <v>4</v>
      </c>
      <c r="C38" s="8" t="str">
        <f>IFERROR(((C37/C36)-((C37/C36)*0.0045))-1,"0")</f>
        <v>0</v>
      </c>
      <c r="E38" s="6" t="s">
        <v>4</v>
      </c>
      <c r="F38" s="8" t="str">
        <f>IFERROR(((F37/F36)-((F37/F36)*0.0045))-1,"0")</f>
        <v>0</v>
      </c>
      <c r="H38" s="6" t="s">
        <v>4</v>
      </c>
      <c r="I38" s="8" t="str">
        <f>IFERROR(((I37/I36)-((I37/I36)*0.0045))-1,"0")</f>
        <v>0</v>
      </c>
      <c r="K38" s="6" t="s">
        <v>4</v>
      </c>
      <c r="L38" s="8" t="str">
        <f>IFERROR(((L37/L36)-((L37/L36)*0.0045))-1,"0")</f>
        <v>0</v>
      </c>
      <c r="N38" s="6" t="s">
        <v>4</v>
      </c>
      <c r="O38" s="8" t="str">
        <f>IFERROR(((O37/O36)-((O37/O36)*0.0045))-1,"0")</f>
        <v>0</v>
      </c>
    </row>
    <row r="39" spans="2:15" ht="14.25" customHeight="1" x14ac:dyDescent="0.25">
      <c r="B39" s="6" t="s">
        <v>5</v>
      </c>
      <c r="C39" s="7">
        <f>C36-(C36*$L$2)</f>
        <v>0</v>
      </c>
      <c r="E39" s="6" t="s">
        <v>5</v>
      </c>
      <c r="F39" s="7">
        <f>F36-(F36*$L$2)</f>
        <v>0</v>
      </c>
      <c r="H39" s="6" t="s">
        <v>5</v>
      </c>
      <c r="I39" s="7">
        <f>I36-(I36*$L$2)</f>
        <v>0</v>
      </c>
      <c r="K39" s="6" t="s">
        <v>5</v>
      </c>
      <c r="L39" s="7">
        <f>L36-(L36*$L$2)</f>
        <v>0</v>
      </c>
      <c r="N39" s="6" t="s">
        <v>5</v>
      </c>
      <c r="O39" s="7">
        <f>O36-(O36*$L$2)</f>
        <v>0</v>
      </c>
    </row>
    <row r="40" spans="2:15" ht="14.25" customHeight="1" x14ac:dyDescent="0.25"/>
    <row r="41" spans="2:15" ht="14.25" customHeight="1" x14ac:dyDescent="0.25"/>
    <row r="43" spans="2:15" x14ac:dyDescent="0.25">
      <c r="B43" t="s">
        <v>9</v>
      </c>
    </row>
    <row r="44" spans="2:15" x14ac:dyDescent="0.25">
      <c r="B44" t="s">
        <v>10</v>
      </c>
    </row>
    <row r="45" spans="2:15" x14ac:dyDescent="0.25">
      <c r="B45" t="s">
        <v>11</v>
      </c>
    </row>
  </sheetData>
  <mergeCells count="3">
    <mergeCell ref="K2:K3"/>
    <mergeCell ref="L2:L3"/>
    <mergeCell ref="D2:E2"/>
  </mergeCells>
  <conditionalFormatting sqref="C6">
    <cfRule type="cellIs" dxfId="2799" priority="191" operator="equal">
      <formula>"Cumplida"</formula>
    </cfRule>
    <cfRule type="cellIs" dxfId="2798" priority="192" operator="equal">
      <formula>"Abierta"</formula>
    </cfRule>
    <cfRule type="cellIs" dxfId="2797" priority="193" operator="equal">
      <formula>"No cumplida"</formula>
    </cfRule>
    <cfRule type="cellIs" dxfId="2796" priority="194" operator="equal">
      <formula>"Programado"</formula>
    </cfRule>
    <cfRule type="cellIs" dxfId="2795" priority="195" operator="equal">
      <formula>"Atascado"</formula>
    </cfRule>
    <cfRule type="cellIs" dxfId="2794" priority="196" operator="equal">
      <formula>"Cerrado"</formula>
    </cfRule>
    <cfRule type="cellIs" dxfId="2793" priority="197" operator="equal">
      <formula>"Abierto"</formula>
    </cfRule>
  </conditionalFormatting>
  <conditionalFormatting sqref="C11">
    <cfRule type="cellIs" dxfId="2792" priority="198" operator="equal">
      <formula>"-"</formula>
    </cfRule>
    <cfRule type="cellIs" dxfId="2791" priority="199" operator="lessThan">
      <formula>0.00000999</formula>
    </cfRule>
    <cfRule type="cellIs" dxfId="2790" priority="200" operator="greaterThan">
      <formula>0.00001</formula>
    </cfRule>
  </conditionalFormatting>
  <conditionalFormatting sqref="L20">
    <cfRule type="cellIs" dxfId="2789" priority="118" operator="equal">
      <formula>"-"</formula>
    </cfRule>
    <cfRule type="cellIs" dxfId="2788" priority="119" operator="lessThan">
      <formula>0.00000999</formula>
    </cfRule>
    <cfRule type="cellIs" dxfId="2787" priority="120" operator="greaterThan">
      <formula>0.00001</formula>
    </cfRule>
  </conditionalFormatting>
  <conditionalFormatting sqref="F11">
    <cfRule type="cellIs" dxfId="2786" priority="188" operator="equal">
      <formula>"-"</formula>
    </cfRule>
    <cfRule type="cellIs" dxfId="2785" priority="189" operator="lessThan">
      <formula>0.00000999</formula>
    </cfRule>
    <cfRule type="cellIs" dxfId="2784" priority="190" operator="greaterThan">
      <formula>0.00001</formula>
    </cfRule>
  </conditionalFormatting>
  <conditionalFormatting sqref="C33">
    <cfRule type="cellIs" dxfId="2783" priority="41" operator="equal">
      <formula>"Cumplida"</formula>
    </cfRule>
    <cfRule type="cellIs" dxfId="2782" priority="42" operator="equal">
      <formula>"Abierta"</formula>
    </cfRule>
    <cfRule type="cellIs" dxfId="2781" priority="43" operator="equal">
      <formula>"No cumplida"</formula>
    </cfRule>
    <cfRule type="cellIs" dxfId="2780" priority="44" operator="equal">
      <formula>"Programado"</formula>
    </cfRule>
    <cfRule type="cellIs" dxfId="2779" priority="45" operator="equal">
      <formula>"Atascado"</formula>
    </cfRule>
    <cfRule type="cellIs" dxfId="2778" priority="46" operator="equal">
      <formula>"Cerrado"</formula>
    </cfRule>
    <cfRule type="cellIs" dxfId="2777" priority="47" operator="equal">
      <formula>"Abierto"</formula>
    </cfRule>
  </conditionalFormatting>
  <conditionalFormatting sqref="F6">
    <cfRule type="cellIs" dxfId="2776" priority="181" operator="equal">
      <formula>"Cumplida"</formula>
    </cfRule>
    <cfRule type="cellIs" dxfId="2775" priority="182" operator="equal">
      <formula>"Abierta"</formula>
    </cfRule>
    <cfRule type="cellIs" dxfId="2774" priority="183" operator="equal">
      <formula>"No cumplida"</formula>
    </cfRule>
    <cfRule type="cellIs" dxfId="2773" priority="184" operator="equal">
      <formula>"Programado"</formula>
    </cfRule>
    <cfRule type="cellIs" dxfId="2772" priority="185" operator="equal">
      <formula>"Atascado"</formula>
    </cfRule>
    <cfRule type="cellIs" dxfId="2771" priority="186" operator="equal">
      <formula>"Cerrado"</formula>
    </cfRule>
    <cfRule type="cellIs" dxfId="2770" priority="187" operator="equal">
      <formula>"Abierto"</formula>
    </cfRule>
  </conditionalFormatting>
  <conditionalFormatting sqref="I6">
    <cfRule type="cellIs" dxfId="2769" priority="171" operator="equal">
      <formula>"Cumplida"</formula>
    </cfRule>
    <cfRule type="cellIs" dxfId="2768" priority="172" operator="equal">
      <formula>"Abierta"</formula>
    </cfRule>
    <cfRule type="cellIs" dxfId="2767" priority="173" operator="equal">
      <formula>"No cumplida"</formula>
    </cfRule>
    <cfRule type="cellIs" dxfId="2766" priority="174" operator="equal">
      <formula>"Programado"</formula>
    </cfRule>
    <cfRule type="cellIs" dxfId="2765" priority="175" operator="equal">
      <formula>"Atascado"</formula>
    </cfRule>
    <cfRule type="cellIs" dxfId="2764" priority="176" operator="equal">
      <formula>"Cerrado"</formula>
    </cfRule>
    <cfRule type="cellIs" dxfId="2763" priority="177" operator="equal">
      <formula>"Abierto"</formula>
    </cfRule>
  </conditionalFormatting>
  <conditionalFormatting sqref="I11">
    <cfRule type="cellIs" dxfId="2762" priority="178" operator="equal">
      <formula>"-"</formula>
    </cfRule>
    <cfRule type="cellIs" dxfId="2761" priority="179" operator="lessThan">
      <formula>0.00000999</formula>
    </cfRule>
    <cfRule type="cellIs" dxfId="2760" priority="180" operator="greaterThan">
      <formula>0.00001</formula>
    </cfRule>
  </conditionalFormatting>
  <conditionalFormatting sqref="L6">
    <cfRule type="cellIs" dxfId="2759" priority="161" operator="equal">
      <formula>"Cumplida"</formula>
    </cfRule>
    <cfRule type="cellIs" dxfId="2758" priority="162" operator="equal">
      <formula>"Abierta"</formula>
    </cfRule>
    <cfRule type="cellIs" dxfId="2757" priority="163" operator="equal">
      <formula>"No cumplida"</formula>
    </cfRule>
    <cfRule type="cellIs" dxfId="2756" priority="164" operator="equal">
      <formula>"Programado"</formula>
    </cfRule>
    <cfRule type="cellIs" dxfId="2755" priority="165" operator="equal">
      <formula>"Atascado"</formula>
    </cfRule>
    <cfRule type="cellIs" dxfId="2754" priority="166" operator="equal">
      <formula>"Cerrado"</formula>
    </cfRule>
    <cfRule type="cellIs" dxfId="2753" priority="167" operator="equal">
      <formula>"Abierto"</formula>
    </cfRule>
  </conditionalFormatting>
  <conditionalFormatting sqref="L11">
    <cfRule type="cellIs" dxfId="2752" priority="168" operator="equal">
      <formula>"-"</formula>
    </cfRule>
    <cfRule type="cellIs" dxfId="2751" priority="169" operator="lessThan">
      <formula>0.00000999</formula>
    </cfRule>
    <cfRule type="cellIs" dxfId="2750" priority="170" operator="greaterThan">
      <formula>0.00001</formula>
    </cfRule>
  </conditionalFormatting>
  <conditionalFormatting sqref="O6">
    <cfRule type="cellIs" dxfId="2749" priority="151" operator="equal">
      <formula>"Cumplida"</formula>
    </cfRule>
    <cfRule type="cellIs" dxfId="2748" priority="152" operator="equal">
      <formula>"Abierta"</formula>
    </cfRule>
    <cfRule type="cellIs" dxfId="2747" priority="153" operator="equal">
      <formula>"No cumplida"</formula>
    </cfRule>
    <cfRule type="cellIs" dxfId="2746" priority="154" operator="equal">
      <formula>"Programado"</formula>
    </cfRule>
    <cfRule type="cellIs" dxfId="2745" priority="155" operator="equal">
      <formula>"Atascado"</formula>
    </cfRule>
    <cfRule type="cellIs" dxfId="2744" priority="156" operator="equal">
      <formula>"Cerrado"</formula>
    </cfRule>
    <cfRule type="cellIs" dxfId="2743" priority="157" operator="equal">
      <formula>"Abierto"</formula>
    </cfRule>
  </conditionalFormatting>
  <conditionalFormatting sqref="O11">
    <cfRule type="cellIs" dxfId="2742" priority="158" operator="equal">
      <formula>"-"</formula>
    </cfRule>
    <cfRule type="cellIs" dxfId="2741" priority="159" operator="lessThan">
      <formula>0.00000999</formula>
    </cfRule>
    <cfRule type="cellIs" dxfId="2740" priority="160" operator="greaterThan">
      <formula>0.00001</formula>
    </cfRule>
  </conditionalFormatting>
  <conditionalFormatting sqref="C15">
    <cfRule type="cellIs" dxfId="2739" priority="141" operator="equal">
      <formula>"Cumplida"</formula>
    </cfRule>
    <cfRule type="cellIs" dxfId="2738" priority="142" operator="equal">
      <formula>"Abierta"</formula>
    </cfRule>
    <cfRule type="cellIs" dxfId="2737" priority="143" operator="equal">
      <formula>"No cumplida"</formula>
    </cfRule>
    <cfRule type="cellIs" dxfId="2736" priority="144" operator="equal">
      <formula>"Programado"</formula>
    </cfRule>
    <cfRule type="cellIs" dxfId="2735" priority="145" operator="equal">
      <formula>"Atascado"</formula>
    </cfRule>
    <cfRule type="cellIs" dxfId="2734" priority="146" operator="equal">
      <formula>"Cerrado"</formula>
    </cfRule>
    <cfRule type="cellIs" dxfId="2733" priority="147" operator="equal">
      <formula>"Abierto"</formula>
    </cfRule>
  </conditionalFormatting>
  <conditionalFormatting sqref="C20">
    <cfRule type="cellIs" dxfId="2732" priority="148" operator="equal">
      <formula>"-"</formula>
    </cfRule>
    <cfRule type="cellIs" dxfId="2731" priority="149" operator="lessThan">
      <formula>0.00000999</formula>
    </cfRule>
    <cfRule type="cellIs" dxfId="2730" priority="150" operator="greaterThan">
      <formula>0.00001</formula>
    </cfRule>
  </conditionalFormatting>
  <conditionalFormatting sqref="F15">
    <cfRule type="cellIs" dxfId="2729" priority="131" operator="equal">
      <formula>"Cumplida"</formula>
    </cfRule>
    <cfRule type="cellIs" dxfId="2728" priority="132" operator="equal">
      <formula>"Abierta"</formula>
    </cfRule>
    <cfRule type="cellIs" dxfId="2727" priority="133" operator="equal">
      <formula>"No cumplida"</formula>
    </cfRule>
    <cfRule type="cellIs" dxfId="2726" priority="134" operator="equal">
      <formula>"Programado"</formula>
    </cfRule>
    <cfRule type="cellIs" dxfId="2725" priority="135" operator="equal">
      <formula>"Atascado"</formula>
    </cfRule>
    <cfRule type="cellIs" dxfId="2724" priority="136" operator="equal">
      <formula>"Cerrado"</formula>
    </cfRule>
    <cfRule type="cellIs" dxfId="2723" priority="137" operator="equal">
      <formula>"Abierto"</formula>
    </cfRule>
  </conditionalFormatting>
  <conditionalFormatting sqref="F20">
    <cfRule type="cellIs" dxfId="2722" priority="138" operator="equal">
      <formula>"-"</formula>
    </cfRule>
    <cfRule type="cellIs" dxfId="2721" priority="139" operator="lessThan">
      <formula>0.00000999</formula>
    </cfRule>
    <cfRule type="cellIs" dxfId="2720" priority="140" operator="greaterThan">
      <formula>0.00001</formula>
    </cfRule>
  </conditionalFormatting>
  <conditionalFormatting sqref="I15">
    <cfRule type="cellIs" dxfId="2719" priority="121" operator="equal">
      <formula>"Cumplida"</formula>
    </cfRule>
    <cfRule type="cellIs" dxfId="2718" priority="122" operator="equal">
      <formula>"Abierta"</formula>
    </cfRule>
    <cfRule type="cellIs" dxfId="2717" priority="123" operator="equal">
      <formula>"No cumplida"</formula>
    </cfRule>
    <cfRule type="cellIs" dxfId="2716" priority="124" operator="equal">
      <formula>"Programado"</formula>
    </cfRule>
    <cfRule type="cellIs" dxfId="2715" priority="125" operator="equal">
      <formula>"Atascado"</formula>
    </cfRule>
    <cfRule type="cellIs" dxfId="2714" priority="126" operator="equal">
      <formula>"Cerrado"</formula>
    </cfRule>
    <cfRule type="cellIs" dxfId="2713" priority="127" operator="equal">
      <formula>"Abierto"</formula>
    </cfRule>
  </conditionalFormatting>
  <conditionalFormatting sqref="I20">
    <cfRule type="cellIs" dxfId="2712" priority="128" operator="equal">
      <formula>"-"</formula>
    </cfRule>
    <cfRule type="cellIs" dxfId="2711" priority="129" operator="lessThan">
      <formula>0.00000999</formula>
    </cfRule>
    <cfRule type="cellIs" dxfId="2710" priority="130" operator="greaterThan">
      <formula>0.00001</formula>
    </cfRule>
  </conditionalFormatting>
  <conditionalFormatting sqref="L15">
    <cfRule type="cellIs" dxfId="2709" priority="111" operator="equal">
      <formula>"Cumplida"</formula>
    </cfRule>
    <cfRule type="cellIs" dxfId="2708" priority="112" operator="equal">
      <formula>"Abierta"</formula>
    </cfRule>
    <cfRule type="cellIs" dxfId="2707" priority="113" operator="equal">
      <formula>"No cumplida"</formula>
    </cfRule>
    <cfRule type="cellIs" dxfId="2706" priority="114" operator="equal">
      <formula>"Programado"</formula>
    </cfRule>
    <cfRule type="cellIs" dxfId="2705" priority="115" operator="equal">
      <formula>"Atascado"</formula>
    </cfRule>
    <cfRule type="cellIs" dxfId="2704" priority="116" operator="equal">
      <formula>"Cerrado"</formula>
    </cfRule>
    <cfRule type="cellIs" dxfId="2703" priority="117" operator="equal">
      <formula>"Abierto"</formula>
    </cfRule>
  </conditionalFormatting>
  <conditionalFormatting sqref="O15">
    <cfRule type="cellIs" dxfId="2702" priority="101" operator="equal">
      <formula>"Cumplida"</formula>
    </cfRule>
    <cfRule type="cellIs" dxfId="2701" priority="102" operator="equal">
      <formula>"Abierta"</formula>
    </cfRule>
    <cfRule type="cellIs" dxfId="2700" priority="103" operator="equal">
      <formula>"No cumplida"</formula>
    </cfRule>
    <cfRule type="cellIs" dxfId="2699" priority="104" operator="equal">
      <formula>"Programado"</formula>
    </cfRule>
    <cfRule type="cellIs" dxfId="2698" priority="105" operator="equal">
      <formula>"Atascado"</formula>
    </cfRule>
    <cfRule type="cellIs" dxfId="2697" priority="106" operator="equal">
      <formula>"Cerrado"</formula>
    </cfRule>
    <cfRule type="cellIs" dxfId="2696" priority="107" operator="equal">
      <formula>"Abierto"</formula>
    </cfRule>
  </conditionalFormatting>
  <conditionalFormatting sqref="O20">
    <cfRule type="cellIs" dxfId="2695" priority="108" operator="equal">
      <formula>"-"</formula>
    </cfRule>
    <cfRule type="cellIs" dxfId="2694" priority="109" operator="lessThan">
      <formula>0.00000999</formula>
    </cfRule>
    <cfRule type="cellIs" dxfId="2693" priority="110" operator="greaterThan">
      <formula>0.00001</formula>
    </cfRule>
  </conditionalFormatting>
  <conditionalFormatting sqref="C24">
    <cfRule type="cellIs" dxfId="2692" priority="91" operator="equal">
      <formula>"Cumplida"</formula>
    </cfRule>
    <cfRule type="cellIs" dxfId="2691" priority="92" operator="equal">
      <formula>"Abierta"</formula>
    </cfRule>
    <cfRule type="cellIs" dxfId="2690" priority="93" operator="equal">
      <formula>"No cumplida"</formula>
    </cfRule>
    <cfRule type="cellIs" dxfId="2689" priority="94" operator="equal">
      <formula>"Programado"</formula>
    </cfRule>
    <cfRule type="cellIs" dxfId="2688" priority="95" operator="equal">
      <formula>"Atascado"</formula>
    </cfRule>
    <cfRule type="cellIs" dxfId="2687" priority="96" operator="equal">
      <formula>"Cerrado"</formula>
    </cfRule>
    <cfRule type="cellIs" dxfId="2686" priority="97" operator="equal">
      <formula>"Abierto"</formula>
    </cfRule>
  </conditionalFormatting>
  <conditionalFormatting sqref="C29">
    <cfRule type="cellIs" dxfId="2685" priority="98" operator="equal">
      <formula>"-"</formula>
    </cfRule>
    <cfRule type="cellIs" dxfId="2684" priority="99" operator="lessThan">
      <formula>0.00000999</formula>
    </cfRule>
    <cfRule type="cellIs" dxfId="2683" priority="100" operator="greaterThan">
      <formula>0.00001</formula>
    </cfRule>
  </conditionalFormatting>
  <conditionalFormatting sqref="F24">
    <cfRule type="cellIs" dxfId="2682" priority="81" operator="equal">
      <formula>"Cumplida"</formula>
    </cfRule>
    <cfRule type="cellIs" dxfId="2681" priority="82" operator="equal">
      <formula>"Abierta"</formula>
    </cfRule>
    <cfRule type="cellIs" dxfId="2680" priority="83" operator="equal">
      <formula>"No cumplida"</formula>
    </cfRule>
    <cfRule type="cellIs" dxfId="2679" priority="84" operator="equal">
      <formula>"Programado"</formula>
    </cfRule>
    <cfRule type="cellIs" dxfId="2678" priority="85" operator="equal">
      <formula>"Atascado"</formula>
    </cfRule>
    <cfRule type="cellIs" dxfId="2677" priority="86" operator="equal">
      <formula>"Cerrado"</formula>
    </cfRule>
    <cfRule type="cellIs" dxfId="2676" priority="87" operator="equal">
      <formula>"Abierto"</formula>
    </cfRule>
  </conditionalFormatting>
  <conditionalFormatting sqref="F29">
    <cfRule type="cellIs" dxfId="2675" priority="88" operator="equal">
      <formula>"-"</formula>
    </cfRule>
    <cfRule type="cellIs" dxfId="2674" priority="89" operator="lessThan">
      <formula>0.00000999</formula>
    </cfRule>
    <cfRule type="cellIs" dxfId="2673" priority="90" operator="greaterThan">
      <formula>0.00001</formula>
    </cfRule>
  </conditionalFormatting>
  <conditionalFormatting sqref="I24">
    <cfRule type="cellIs" dxfId="2672" priority="71" operator="equal">
      <formula>"Cumplida"</formula>
    </cfRule>
    <cfRule type="cellIs" dxfId="2671" priority="72" operator="equal">
      <formula>"Abierta"</formula>
    </cfRule>
    <cfRule type="cellIs" dxfId="2670" priority="73" operator="equal">
      <formula>"No cumplida"</formula>
    </cfRule>
    <cfRule type="cellIs" dxfId="2669" priority="74" operator="equal">
      <formula>"Programado"</formula>
    </cfRule>
    <cfRule type="cellIs" dxfId="2668" priority="75" operator="equal">
      <formula>"Atascado"</formula>
    </cfRule>
    <cfRule type="cellIs" dxfId="2667" priority="76" operator="equal">
      <formula>"Cerrado"</formula>
    </cfRule>
    <cfRule type="cellIs" dxfId="2666" priority="77" operator="equal">
      <formula>"Abierto"</formula>
    </cfRule>
  </conditionalFormatting>
  <conditionalFormatting sqref="I29">
    <cfRule type="cellIs" dxfId="2665" priority="78" operator="equal">
      <formula>"-"</formula>
    </cfRule>
    <cfRule type="cellIs" dxfId="2664" priority="79" operator="lessThan">
      <formula>0.00000999</formula>
    </cfRule>
    <cfRule type="cellIs" dxfId="2663" priority="80" operator="greaterThan">
      <formula>0.00001</formula>
    </cfRule>
  </conditionalFormatting>
  <conditionalFormatting sqref="L24">
    <cfRule type="cellIs" dxfId="2662" priority="61" operator="equal">
      <formula>"Cumplida"</formula>
    </cfRule>
    <cfRule type="cellIs" dxfId="2661" priority="62" operator="equal">
      <formula>"Abierta"</formula>
    </cfRule>
    <cfRule type="cellIs" dxfId="2660" priority="63" operator="equal">
      <formula>"No cumplida"</formula>
    </cfRule>
    <cfRule type="cellIs" dxfId="2659" priority="64" operator="equal">
      <formula>"Programado"</formula>
    </cfRule>
    <cfRule type="cellIs" dxfId="2658" priority="65" operator="equal">
      <formula>"Atascado"</formula>
    </cfRule>
    <cfRule type="cellIs" dxfId="2657" priority="66" operator="equal">
      <formula>"Cerrado"</formula>
    </cfRule>
    <cfRule type="cellIs" dxfId="2656" priority="67" operator="equal">
      <formula>"Abierto"</formula>
    </cfRule>
  </conditionalFormatting>
  <conditionalFormatting sqref="L29">
    <cfRule type="cellIs" dxfId="2655" priority="68" operator="equal">
      <formula>"-"</formula>
    </cfRule>
    <cfRule type="cellIs" dxfId="2654" priority="69" operator="lessThan">
      <formula>0.00000999</formula>
    </cfRule>
    <cfRule type="cellIs" dxfId="2653" priority="70" operator="greaterThan">
      <formula>0.00001</formula>
    </cfRule>
  </conditionalFormatting>
  <conditionalFormatting sqref="O24">
    <cfRule type="cellIs" dxfId="2652" priority="51" operator="equal">
      <formula>"Cumplida"</formula>
    </cfRule>
    <cfRule type="cellIs" dxfId="2651" priority="52" operator="equal">
      <formula>"Abierta"</formula>
    </cfRule>
    <cfRule type="cellIs" dxfId="2650" priority="53" operator="equal">
      <formula>"No cumplida"</formula>
    </cfRule>
    <cfRule type="cellIs" dxfId="2649" priority="54" operator="equal">
      <formula>"Programado"</formula>
    </cfRule>
    <cfRule type="cellIs" dxfId="2648" priority="55" operator="equal">
      <formula>"Atascado"</formula>
    </cfRule>
    <cfRule type="cellIs" dxfId="2647" priority="56" operator="equal">
      <formula>"Cerrado"</formula>
    </cfRule>
    <cfRule type="cellIs" dxfId="2646" priority="57" operator="equal">
      <formula>"Abierto"</formula>
    </cfRule>
  </conditionalFormatting>
  <conditionalFormatting sqref="O29">
    <cfRule type="cellIs" dxfId="2645" priority="58" operator="equal">
      <formula>"-"</formula>
    </cfRule>
    <cfRule type="cellIs" dxfId="2644" priority="59" operator="lessThan">
      <formula>0.00000999</formula>
    </cfRule>
    <cfRule type="cellIs" dxfId="2643" priority="60" operator="greaterThan">
      <formula>0.00001</formula>
    </cfRule>
  </conditionalFormatting>
  <conditionalFormatting sqref="C38">
    <cfRule type="cellIs" dxfId="2642" priority="48" operator="equal">
      <formula>"-"</formula>
    </cfRule>
    <cfRule type="cellIs" dxfId="2641" priority="49" operator="lessThan">
      <formula>0.00000999</formula>
    </cfRule>
    <cfRule type="cellIs" dxfId="2640" priority="50" operator="greaterThan">
      <formula>0.00001</formula>
    </cfRule>
  </conditionalFormatting>
  <conditionalFormatting sqref="F33">
    <cfRule type="cellIs" dxfId="2639" priority="31" operator="equal">
      <formula>"Cumplida"</formula>
    </cfRule>
    <cfRule type="cellIs" dxfId="2638" priority="32" operator="equal">
      <formula>"Abierta"</formula>
    </cfRule>
    <cfRule type="cellIs" dxfId="2637" priority="33" operator="equal">
      <formula>"No cumplida"</formula>
    </cfRule>
    <cfRule type="cellIs" dxfId="2636" priority="34" operator="equal">
      <formula>"Programado"</formula>
    </cfRule>
    <cfRule type="cellIs" dxfId="2635" priority="35" operator="equal">
      <formula>"Atascado"</formula>
    </cfRule>
    <cfRule type="cellIs" dxfId="2634" priority="36" operator="equal">
      <formula>"Cerrado"</formula>
    </cfRule>
    <cfRule type="cellIs" dxfId="2633" priority="37" operator="equal">
      <formula>"Abierto"</formula>
    </cfRule>
  </conditionalFormatting>
  <conditionalFormatting sqref="F38">
    <cfRule type="cellIs" dxfId="2632" priority="38" operator="equal">
      <formula>"-"</formula>
    </cfRule>
    <cfRule type="cellIs" dxfId="2631" priority="39" operator="lessThan">
      <formula>0.00000999</formula>
    </cfRule>
    <cfRule type="cellIs" dxfId="2630" priority="40" operator="greaterThan">
      <formula>0.00001</formula>
    </cfRule>
  </conditionalFormatting>
  <conditionalFormatting sqref="I33">
    <cfRule type="cellIs" dxfId="2629" priority="21" operator="equal">
      <formula>"Cumplida"</formula>
    </cfRule>
    <cfRule type="cellIs" dxfId="2628" priority="22" operator="equal">
      <formula>"Abierta"</formula>
    </cfRule>
    <cfRule type="cellIs" dxfId="2627" priority="23" operator="equal">
      <formula>"No cumplida"</formula>
    </cfRule>
    <cfRule type="cellIs" dxfId="2626" priority="24" operator="equal">
      <formula>"Programado"</formula>
    </cfRule>
    <cfRule type="cellIs" dxfId="2625" priority="25" operator="equal">
      <formula>"Atascado"</formula>
    </cfRule>
    <cfRule type="cellIs" dxfId="2624" priority="26" operator="equal">
      <formula>"Cerrado"</formula>
    </cfRule>
    <cfRule type="cellIs" dxfId="2623" priority="27" operator="equal">
      <formula>"Abierto"</formula>
    </cfRule>
  </conditionalFormatting>
  <conditionalFormatting sqref="I38">
    <cfRule type="cellIs" dxfId="2622" priority="28" operator="equal">
      <formula>"-"</formula>
    </cfRule>
    <cfRule type="cellIs" dxfId="2621" priority="29" operator="lessThan">
      <formula>0.00000999</formula>
    </cfRule>
    <cfRule type="cellIs" dxfId="2620" priority="30" operator="greaterThan">
      <formula>0.00001</formula>
    </cfRule>
  </conditionalFormatting>
  <conditionalFormatting sqref="L33">
    <cfRule type="cellIs" dxfId="2619" priority="11" operator="equal">
      <formula>"Cumplida"</formula>
    </cfRule>
    <cfRule type="cellIs" dxfId="2618" priority="12" operator="equal">
      <formula>"Abierta"</formula>
    </cfRule>
    <cfRule type="cellIs" dxfId="2617" priority="13" operator="equal">
      <formula>"No cumplida"</formula>
    </cfRule>
    <cfRule type="cellIs" dxfId="2616" priority="14" operator="equal">
      <formula>"Programado"</formula>
    </cfRule>
    <cfRule type="cellIs" dxfId="2615" priority="15" operator="equal">
      <formula>"Atascado"</formula>
    </cfRule>
    <cfRule type="cellIs" dxfId="2614" priority="16" operator="equal">
      <formula>"Cerrado"</formula>
    </cfRule>
    <cfRule type="cellIs" dxfId="2613" priority="17" operator="equal">
      <formula>"Abierto"</formula>
    </cfRule>
  </conditionalFormatting>
  <conditionalFormatting sqref="L38">
    <cfRule type="cellIs" dxfId="2612" priority="18" operator="equal">
      <formula>"-"</formula>
    </cfRule>
    <cfRule type="cellIs" dxfId="2611" priority="19" operator="lessThan">
      <formula>0.00000999</formula>
    </cfRule>
    <cfRule type="cellIs" dxfId="2610" priority="20" operator="greaterThan">
      <formula>0.00001</formula>
    </cfRule>
  </conditionalFormatting>
  <conditionalFormatting sqref="O33">
    <cfRule type="cellIs" dxfId="2609" priority="1" operator="equal">
      <formula>"Cumplida"</formula>
    </cfRule>
    <cfRule type="cellIs" dxfId="2608" priority="2" operator="equal">
      <formula>"Abierta"</formula>
    </cfRule>
    <cfRule type="cellIs" dxfId="2607" priority="3" operator="equal">
      <formula>"No cumplida"</formula>
    </cfRule>
    <cfRule type="cellIs" dxfId="2606" priority="4" operator="equal">
      <formula>"Programado"</formula>
    </cfRule>
    <cfRule type="cellIs" dxfId="2605" priority="5" operator="equal">
      <formula>"Atascado"</formula>
    </cfRule>
    <cfRule type="cellIs" dxfId="2604" priority="6" operator="equal">
      <formula>"Cerrado"</formula>
    </cfRule>
    <cfRule type="cellIs" dxfId="2603" priority="7" operator="equal">
      <formula>"Abierto"</formula>
    </cfRule>
  </conditionalFormatting>
  <conditionalFormatting sqref="O38">
    <cfRule type="cellIs" dxfId="2602" priority="8" operator="equal">
      <formula>"-"</formula>
    </cfRule>
    <cfRule type="cellIs" dxfId="2601" priority="9" operator="lessThan">
      <formula>0.00000999</formula>
    </cfRule>
    <cfRule type="cellIs" dxfId="2600" priority="10" operator="greaterThan">
      <formula>0.00001</formula>
    </cfRule>
  </conditionalFormatting>
  <dataValidations count="1">
    <dataValidation type="list" allowBlank="1" showInputMessage="1" showErrorMessage="1" sqref="C15 I33 L33 F33 O33 C33 I6 L6 F6 O6 I24 I15 C6 L24 F24 L15 O24 F15 O15 C24">
      <formula1>$B$42:$B$45</formula1>
    </dataValidation>
  </dataValidations>
  <pageMargins left="0.7" right="0.7" top="0.75" bottom="0.75" header="0.3" footer="0.3"/>
  <drawing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R45"/>
  <sheetViews>
    <sheetView showGridLines="0" showRowColHeaders="0" workbookViewId="0">
      <selection activeCell="Q13" sqref="Q13:R13"/>
    </sheetView>
  </sheetViews>
  <sheetFormatPr baseColWidth="10" defaultRowHeight="15" x14ac:dyDescent="0.25"/>
  <cols>
    <col min="1" max="1" width="2" customWidth="1"/>
    <col min="4" max="4" width="2.5703125" customWidth="1"/>
    <col min="7" max="7" width="2.5703125" customWidth="1"/>
    <col min="10" max="10" width="2.5703125" customWidth="1"/>
    <col min="13" max="13" width="2.5703125" customWidth="1"/>
    <col min="16" max="16" width="2.5703125" customWidth="1"/>
    <col min="17" max="17" width="15.28515625" bestFit="1" customWidth="1"/>
    <col min="18" max="18" width="10.140625" bestFit="1" customWidth="1"/>
  </cols>
  <sheetData>
    <row r="1" spans="2:18" ht="15.75" thickBot="1" x14ac:dyDescent="0.3"/>
    <row r="2" spans="2:18" ht="15.75" thickBot="1" x14ac:dyDescent="0.3">
      <c r="D2" s="46" t="s">
        <v>16</v>
      </c>
      <c r="E2" s="47"/>
      <c r="F2" s="19"/>
      <c r="G2" s="18"/>
      <c r="K2" s="42" t="s">
        <v>51</v>
      </c>
      <c r="L2" s="44">
        <v>2.8500000000000001E-2</v>
      </c>
    </row>
    <row r="3" spans="2:18" x14ac:dyDescent="0.25">
      <c r="C3" s="18"/>
      <c r="D3" s="18"/>
      <c r="E3" s="18"/>
      <c r="F3" s="18"/>
      <c r="G3" s="18"/>
      <c r="K3" s="43"/>
      <c r="L3" s="45"/>
    </row>
    <row r="5" spans="2:18" ht="14.25" customHeight="1" x14ac:dyDescent="0.25">
      <c r="B5" s="1" t="s">
        <v>2</v>
      </c>
      <c r="C5" s="2"/>
      <c r="E5" s="1" t="s">
        <v>2</v>
      </c>
      <c r="F5" s="2"/>
      <c r="H5" s="1" t="s">
        <v>2</v>
      </c>
      <c r="I5" s="2"/>
      <c r="K5" s="1" t="s">
        <v>2</v>
      </c>
      <c r="L5" s="2"/>
      <c r="N5" s="1" t="s">
        <v>2</v>
      </c>
      <c r="O5" s="2"/>
      <c r="Q5" s="3" t="s">
        <v>6</v>
      </c>
      <c r="R5" s="4">
        <f>SUM(R6:R8)</f>
        <v>0</v>
      </c>
    </row>
    <row r="6" spans="2:18" ht="14.25" customHeight="1" x14ac:dyDescent="0.25">
      <c r="B6" s="1" t="s">
        <v>3</v>
      </c>
      <c r="C6" s="2"/>
      <c r="E6" s="1" t="s">
        <v>3</v>
      </c>
      <c r="F6" s="2"/>
      <c r="H6" s="1" t="s">
        <v>3</v>
      </c>
      <c r="I6" s="2"/>
      <c r="K6" s="1" t="s">
        <v>3</v>
      </c>
      <c r="L6" s="2"/>
      <c r="N6" s="1" t="s">
        <v>3</v>
      </c>
      <c r="O6" s="2"/>
      <c r="Q6" s="1" t="s">
        <v>12</v>
      </c>
      <c r="R6" s="4">
        <f>COUNTIF($B$5:$O$39,"abierta")</f>
        <v>0</v>
      </c>
    </row>
    <row r="7" spans="2:18" ht="14.25" customHeight="1" x14ac:dyDescent="0.25">
      <c r="B7" s="1" t="s">
        <v>13</v>
      </c>
      <c r="C7" s="2"/>
      <c r="E7" s="1" t="s">
        <v>13</v>
      </c>
      <c r="F7" s="2"/>
      <c r="H7" s="1" t="s">
        <v>13</v>
      </c>
      <c r="I7" s="2"/>
      <c r="K7" s="1" t="s">
        <v>13</v>
      </c>
      <c r="L7" s="2"/>
      <c r="N7" s="1" t="s">
        <v>13</v>
      </c>
      <c r="O7" s="2"/>
      <c r="Q7" s="3" t="s">
        <v>7</v>
      </c>
      <c r="R7" s="4">
        <f>COUNTIF($B$5:$O$39,"cumplida")</f>
        <v>0</v>
      </c>
    </row>
    <row r="8" spans="2:18" ht="14.25" customHeight="1" x14ac:dyDescent="0.25">
      <c r="B8" s="1" t="s">
        <v>14</v>
      </c>
      <c r="C8" s="2">
        <f>C7*C11</f>
        <v>0</v>
      </c>
      <c r="E8" s="1" t="s">
        <v>14</v>
      </c>
      <c r="F8" s="2">
        <f>F7*F11</f>
        <v>0</v>
      </c>
      <c r="H8" s="1" t="s">
        <v>14</v>
      </c>
      <c r="I8" s="2">
        <f>I7*I11</f>
        <v>0</v>
      </c>
      <c r="K8" s="1" t="s">
        <v>14</v>
      </c>
      <c r="L8" s="2">
        <f>L7*L11</f>
        <v>0</v>
      </c>
      <c r="N8" s="1" t="s">
        <v>14</v>
      </c>
      <c r="O8" s="2">
        <f>O7*O11</f>
        <v>0</v>
      </c>
      <c r="Q8" s="3" t="s">
        <v>8</v>
      </c>
      <c r="R8" s="4">
        <f>COUNTIF($B$5:$O$39,"No cumplida")</f>
        <v>0</v>
      </c>
    </row>
    <row r="9" spans="2:18" ht="14.25" customHeight="1" x14ac:dyDescent="0.25">
      <c r="B9" s="6" t="s">
        <v>0</v>
      </c>
      <c r="C9" s="7"/>
      <c r="E9" s="6" t="s">
        <v>0</v>
      </c>
      <c r="F9" s="7"/>
      <c r="H9" s="6" t="s">
        <v>0</v>
      </c>
      <c r="I9" s="7"/>
      <c r="K9" s="6" t="s">
        <v>0</v>
      </c>
      <c r="L9" s="7"/>
      <c r="N9" s="6" t="s">
        <v>0</v>
      </c>
      <c r="O9" s="7"/>
      <c r="Q9" s="3" t="s">
        <v>49</v>
      </c>
      <c r="R9" s="4">
        <f>SUM(C7,F7,I7,L7,O7,C16,F16,I16,L16,O16,C25,F25,I25,L25,O25,C34,F34,I34,L34,O34)</f>
        <v>0</v>
      </c>
    </row>
    <row r="10" spans="2:18" ht="14.25" customHeight="1" x14ac:dyDescent="0.25">
      <c r="B10" s="6" t="s">
        <v>1</v>
      </c>
      <c r="C10" s="7"/>
      <c r="E10" s="6" t="s">
        <v>1</v>
      </c>
      <c r="F10" s="7"/>
      <c r="H10" s="6" t="s">
        <v>1</v>
      </c>
      <c r="I10" s="7"/>
      <c r="K10" s="6" t="s">
        <v>1</v>
      </c>
      <c r="L10" s="7"/>
      <c r="N10" s="6" t="s">
        <v>1</v>
      </c>
      <c r="O10" s="7"/>
      <c r="Q10" s="3" t="s">
        <v>53</v>
      </c>
      <c r="R10" s="4">
        <f>SUM(C8,F8,I8,L8,O8,O17,L17,I17,F17,C17,C26,F26,I26,L26,O26,O35,L35,I35,F35,C35)</f>
        <v>0</v>
      </c>
    </row>
    <row r="11" spans="2:18" ht="14.25" customHeight="1" x14ac:dyDescent="0.25">
      <c r="B11" s="6" t="s">
        <v>4</v>
      </c>
      <c r="C11" s="8" t="str">
        <f>IFERROR(((C10/C9)-((C10/C9)*0.0045))-1,"0")</f>
        <v>0</v>
      </c>
      <c r="E11" s="6" t="s">
        <v>4</v>
      </c>
      <c r="F11" s="8" t="str">
        <f>IFERROR(((F10/F9)-((F10/F9)*0.0045))-1,"0")</f>
        <v>0</v>
      </c>
      <c r="H11" s="6" t="s">
        <v>4</v>
      </c>
      <c r="I11" s="8" t="str">
        <f>IFERROR(((I10/I9)-((I10/I9)*0.0045))-1,"0")</f>
        <v>0</v>
      </c>
      <c r="K11" s="6" t="s">
        <v>4</v>
      </c>
      <c r="L11" s="8" t="str">
        <f>IFERROR(((L10/L9)-((L10/L9)*0.0045))-1,"0")</f>
        <v>0</v>
      </c>
      <c r="N11" s="6" t="s">
        <v>4</v>
      </c>
      <c r="O11" s="8" t="str">
        <f>IFERROR(((O10/O9)-((O10/O9)*0.0045))-1,"0")</f>
        <v>0</v>
      </c>
      <c r="Q11" s="3" t="s">
        <v>15</v>
      </c>
      <c r="R11" s="4">
        <f>R10*R15</f>
        <v>0</v>
      </c>
    </row>
    <row r="12" spans="2:18" ht="14.25" customHeight="1" x14ac:dyDescent="0.25">
      <c r="B12" s="6" t="s">
        <v>5</v>
      </c>
      <c r="C12" s="7">
        <f>C9-(C9*$L$2)</f>
        <v>0</v>
      </c>
      <c r="E12" s="6" t="s">
        <v>5</v>
      </c>
      <c r="F12" s="7">
        <f>F9-(F9*$L$2)</f>
        <v>0</v>
      </c>
      <c r="H12" s="6" t="s">
        <v>5</v>
      </c>
      <c r="I12" s="7">
        <f>I9-(I9*$L$2)</f>
        <v>0</v>
      </c>
      <c r="K12" s="6" t="s">
        <v>5</v>
      </c>
      <c r="L12" s="7">
        <f>L9-(L9*$L$2)</f>
        <v>0</v>
      </c>
      <c r="N12" s="6" t="s">
        <v>5</v>
      </c>
      <c r="O12" s="7">
        <f>O9-(O9*$L$2)</f>
        <v>0</v>
      </c>
      <c r="Q12" s="3" t="s">
        <v>52</v>
      </c>
      <c r="R12" s="4">
        <f>R11*R16</f>
        <v>0</v>
      </c>
    </row>
    <row r="13" spans="2:18" x14ac:dyDescent="0.25">
      <c r="Q13" s="3" t="s">
        <v>62</v>
      </c>
      <c r="R13" s="12" t="str">
        <f>IFERROR((R10/R9),"-")</f>
        <v>-</v>
      </c>
    </row>
    <row r="14" spans="2:18" ht="14.25" customHeight="1" x14ac:dyDescent="0.25">
      <c r="B14" s="1" t="s">
        <v>2</v>
      </c>
      <c r="C14" s="2"/>
      <c r="E14" s="1" t="s">
        <v>2</v>
      </c>
      <c r="F14" s="2"/>
      <c r="H14" s="1" t="s">
        <v>2</v>
      </c>
      <c r="I14" s="2"/>
      <c r="K14" s="1" t="s">
        <v>2</v>
      </c>
      <c r="L14" s="2"/>
      <c r="N14" s="1" t="s">
        <v>2</v>
      </c>
      <c r="O14" s="2"/>
      <c r="R14" s="5"/>
    </row>
    <row r="15" spans="2:18" ht="14.25" customHeight="1" x14ac:dyDescent="0.25">
      <c r="B15" s="1" t="s">
        <v>3</v>
      </c>
      <c r="C15" s="2"/>
      <c r="E15" s="1" t="s">
        <v>3</v>
      </c>
      <c r="F15" s="2"/>
      <c r="H15" s="1" t="s">
        <v>3</v>
      </c>
      <c r="I15" s="2"/>
      <c r="K15" s="1" t="s">
        <v>3</v>
      </c>
      <c r="L15" s="2"/>
      <c r="N15" s="1" t="s">
        <v>3</v>
      </c>
      <c r="O15" s="2"/>
      <c r="Q15" s="3" t="s">
        <v>57</v>
      </c>
      <c r="R15" s="4">
        <v>2300</v>
      </c>
    </row>
    <row r="16" spans="2:18" ht="14.25" customHeight="1" x14ac:dyDescent="0.25">
      <c r="B16" s="1" t="s">
        <v>13</v>
      </c>
      <c r="C16" s="2"/>
      <c r="E16" s="1" t="s">
        <v>13</v>
      </c>
      <c r="F16" s="2"/>
      <c r="H16" s="1" t="s">
        <v>13</v>
      </c>
      <c r="I16" s="2"/>
      <c r="K16" s="1" t="s">
        <v>13</v>
      </c>
      <c r="L16" s="2"/>
      <c r="N16" s="1" t="s">
        <v>13</v>
      </c>
      <c r="O16" s="2"/>
      <c r="Q16" s="3" t="s">
        <v>58</v>
      </c>
      <c r="R16" s="4">
        <v>2900</v>
      </c>
    </row>
    <row r="17" spans="2:18" ht="14.25" customHeight="1" x14ac:dyDescent="0.25">
      <c r="B17" s="1" t="s">
        <v>14</v>
      </c>
      <c r="C17" s="2">
        <f>C16*C20</f>
        <v>0</v>
      </c>
      <c r="E17" s="1" t="s">
        <v>14</v>
      </c>
      <c r="F17" s="2">
        <f>F16*F20</f>
        <v>0</v>
      </c>
      <c r="H17" s="1" t="s">
        <v>14</v>
      </c>
      <c r="I17" s="2">
        <f>I16*I20</f>
        <v>0</v>
      </c>
      <c r="K17" s="1" t="s">
        <v>14</v>
      </c>
      <c r="L17" s="2">
        <f>L16*L20</f>
        <v>0</v>
      </c>
      <c r="N17" s="1" t="s">
        <v>14</v>
      </c>
      <c r="O17" s="2">
        <f>O16*O20</f>
        <v>0</v>
      </c>
      <c r="R17" s="5"/>
    </row>
    <row r="18" spans="2:18" ht="14.25" customHeight="1" x14ac:dyDescent="0.25">
      <c r="B18" s="6" t="s">
        <v>0</v>
      </c>
      <c r="C18" s="7"/>
      <c r="E18" s="6" t="s">
        <v>0</v>
      </c>
      <c r="F18" s="7"/>
      <c r="H18" s="6" t="s">
        <v>0</v>
      </c>
      <c r="I18" s="7"/>
      <c r="K18" s="6" t="s">
        <v>0</v>
      </c>
      <c r="L18" s="7"/>
      <c r="N18" s="6" t="s">
        <v>0</v>
      </c>
      <c r="O18" s="7"/>
    </row>
    <row r="19" spans="2:18" ht="14.25" customHeight="1" x14ac:dyDescent="0.25">
      <c r="B19" s="6" t="s">
        <v>1</v>
      </c>
      <c r="C19" s="7"/>
      <c r="E19" s="6" t="s">
        <v>1</v>
      </c>
      <c r="F19" s="7"/>
      <c r="H19" s="6" t="s">
        <v>1</v>
      </c>
      <c r="I19" s="7"/>
      <c r="K19" s="6" t="s">
        <v>1</v>
      </c>
      <c r="L19" s="7"/>
      <c r="N19" s="6" t="s">
        <v>1</v>
      </c>
      <c r="O19" s="7"/>
    </row>
    <row r="20" spans="2:18" ht="14.25" customHeight="1" x14ac:dyDescent="0.25">
      <c r="B20" s="6" t="s">
        <v>4</v>
      </c>
      <c r="C20" s="8" t="str">
        <f>IFERROR(((C19/C18)-((C19/C18)*0.0045))-1,"0")</f>
        <v>0</v>
      </c>
      <c r="E20" s="6" t="s">
        <v>4</v>
      </c>
      <c r="F20" s="8" t="str">
        <f>IFERROR(((F19/F18)-((F19/F18)*0.0045))-1,"0")</f>
        <v>0</v>
      </c>
      <c r="H20" s="6" t="s">
        <v>4</v>
      </c>
      <c r="I20" s="8" t="str">
        <f>IFERROR(((I19/I18)-((I19/I18)*0.0045))-1,"0")</f>
        <v>0</v>
      </c>
      <c r="K20" s="6" t="s">
        <v>4</v>
      </c>
      <c r="L20" s="8" t="str">
        <f>IFERROR(((L19/L18)-((L19/L18)*0.0045))-1,"0")</f>
        <v>0</v>
      </c>
      <c r="N20" s="6" t="s">
        <v>4</v>
      </c>
      <c r="O20" s="8" t="str">
        <f>IFERROR(((O19/O18)-((O19/O18)*0.0045))-1,"0")</f>
        <v>0</v>
      </c>
    </row>
    <row r="21" spans="2:18" ht="14.25" customHeight="1" x14ac:dyDescent="0.25">
      <c r="B21" s="6" t="s">
        <v>5</v>
      </c>
      <c r="C21" s="7">
        <f>C18-(C18*$L$2)</f>
        <v>0</v>
      </c>
      <c r="E21" s="6" t="s">
        <v>5</v>
      </c>
      <c r="F21" s="7">
        <f>F18-(F18*$L$2)</f>
        <v>0</v>
      </c>
      <c r="H21" s="6" t="s">
        <v>5</v>
      </c>
      <c r="I21" s="7">
        <f>I18-(I18*$L$2)</f>
        <v>0</v>
      </c>
      <c r="K21" s="6" t="s">
        <v>5</v>
      </c>
      <c r="L21" s="7">
        <f>L18-(L18*$L$2)</f>
        <v>0</v>
      </c>
      <c r="N21" s="6" t="s">
        <v>5</v>
      </c>
      <c r="O21" s="7">
        <f>O18-(O18*$L$2)</f>
        <v>0</v>
      </c>
    </row>
    <row r="22" spans="2:18" ht="14.25" customHeight="1" x14ac:dyDescent="0.25"/>
    <row r="23" spans="2:18" x14ac:dyDescent="0.25">
      <c r="B23" s="1" t="s">
        <v>2</v>
      </c>
      <c r="C23" s="2"/>
      <c r="E23" s="1" t="s">
        <v>2</v>
      </c>
      <c r="F23" s="2"/>
      <c r="H23" s="1" t="s">
        <v>2</v>
      </c>
      <c r="I23" s="2"/>
      <c r="K23" s="1" t="s">
        <v>2</v>
      </c>
      <c r="L23" s="2"/>
      <c r="N23" s="1" t="s">
        <v>2</v>
      </c>
      <c r="O23" s="2"/>
    </row>
    <row r="24" spans="2:18" ht="14.25" customHeight="1" x14ac:dyDescent="0.25">
      <c r="B24" s="1" t="s">
        <v>3</v>
      </c>
      <c r="C24" s="2"/>
      <c r="E24" s="1" t="s">
        <v>3</v>
      </c>
      <c r="F24" s="2"/>
      <c r="H24" s="1" t="s">
        <v>3</v>
      </c>
      <c r="I24" s="2"/>
      <c r="K24" s="1" t="s">
        <v>3</v>
      </c>
      <c r="L24" s="2"/>
      <c r="N24" s="1" t="s">
        <v>3</v>
      </c>
      <c r="O24" s="2"/>
    </row>
    <row r="25" spans="2:18" ht="14.25" customHeight="1" x14ac:dyDescent="0.25">
      <c r="B25" s="1" t="s">
        <v>13</v>
      </c>
      <c r="C25" s="2"/>
      <c r="E25" s="1" t="s">
        <v>13</v>
      </c>
      <c r="F25" s="2"/>
      <c r="H25" s="1" t="s">
        <v>13</v>
      </c>
      <c r="I25" s="2"/>
      <c r="K25" s="1" t="s">
        <v>13</v>
      </c>
      <c r="L25" s="2"/>
      <c r="N25" s="1" t="s">
        <v>13</v>
      </c>
      <c r="O25" s="2"/>
    </row>
    <row r="26" spans="2:18" ht="14.25" customHeight="1" x14ac:dyDescent="0.25">
      <c r="B26" s="1" t="s">
        <v>14</v>
      </c>
      <c r="C26" s="2">
        <f>C25*C29</f>
        <v>0</v>
      </c>
      <c r="E26" s="1" t="s">
        <v>14</v>
      </c>
      <c r="F26" s="2">
        <f>F25*F29</f>
        <v>0</v>
      </c>
      <c r="H26" s="1" t="s">
        <v>14</v>
      </c>
      <c r="I26" s="2">
        <f>I25*I29</f>
        <v>0</v>
      </c>
      <c r="K26" s="1" t="s">
        <v>14</v>
      </c>
      <c r="L26" s="2">
        <f>L25*L29</f>
        <v>0</v>
      </c>
      <c r="N26" s="1" t="s">
        <v>14</v>
      </c>
      <c r="O26" s="2">
        <f>O25*O29</f>
        <v>0</v>
      </c>
    </row>
    <row r="27" spans="2:18" ht="14.25" customHeight="1" x14ac:dyDescent="0.25">
      <c r="B27" s="6" t="s">
        <v>0</v>
      </c>
      <c r="C27" s="7"/>
      <c r="E27" s="6" t="s">
        <v>0</v>
      </c>
      <c r="F27" s="7"/>
      <c r="H27" s="6" t="s">
        <v>0</v>
      </c>
      <c r="I27" s="7"/>
      <c r="K27" s="6" t="s">
        <v>0</v>
      </c>
      <c r="L27" s="7"/>
      <c r="N27" s="6" t="s">
        <v>0</v>
      </c>
      <c r="O27" s="7"/>
    </row>
    <row r="28" spans="2:18" ht="14.25" customHeight="1" x14ac:dyDescent="0.25">
      <c r="B28" s="6" t="s">
        <v>1</v>
      </c>
      <c r="C28" s="7"/>
      <c r="E28" s="6" t="s">
        <v>1</v>
      </c>
      <c r="F28" s="7"/>
      <c r="H28" s="6" t="s">
        <v>1</v>
      </c>
      <c r="I28" s="7"/>
      <c r="K28" s="6" t="s">
        <v>1</v>
      </c>
      <c r="L28" s="7"/>
      <c r="N28" s="6" t="s">
        <v>1</v>
      </c>
      <c r="O28" s="7"/>
    </row>
    <row r="29" spans="2:18" ht="14.25" customHeight="1" x14ac:dyDescent="0.25">
      <c r="B29" s="6" t="s">
        <v>4</v>
      </c>
      <c r="C29" s="8" t="str">
        <f>IFERROR(((C28/C27)-((C28/C27)*0.0045))-1,"0")</f>
        <v>0</v>
      </c>
      <c r="E29" s="6" t="s">
        <v>4</v>
      </c>
      <c r="F29" s="8" t="str">
        <f>IFERROR(((F28/F27)-((F28/F27)*0.0045))-1,"0")</f>
        <v>0</v>
      </c>
      <c r="H29" s="6" t="s">
        <v>4</v>
      </c>
      <c r="I29" s="8" t="str">
        <f>IFERROR(((I28/I27)-((I28/I27)*0.0045))-1,"0")</f>
        <v>0</v>
      </c>
      <c r="K29" s="6" t="s">
        <v>4</v>
      </c>
      <c r="L29" s="8" t="str">
        <f>IFERROR(((L28/L27)-((L28/L27)*0.0045))-1,"0")</f>
        <v>0</v>
      </c>
      <c r="N29" s="6" t="s">
        <v>4</v>
      </c>
      <c r="O29" s="8" t="str">
        <f>IFERROR(((O28/O27)-((O28/O27)*0.0045))-1,"0")</f>
        <v>0</v>
      </c>
    </row>
    <row r="30" spans="2:18" ht="14.25" customHeight="1" x14ac:dyDescent="0.25">
      <c r="B30" s="6" t="s">
        <v>5</v>
      </c>
      <c r="C30" s="7">
        <f>C27-(C27*$L$2)</f>
        <v>0</v>
      </c>
      <c r="E30" s="6" t="s">
        <v>5</v>
      </c>
      <c r="F30" s="7">
        <f>F27-(F27*$L$2)</f>
        <v>0</v>
      </c>
      <c r="H30" s="6" t="s">
        <v>5</v>
      </c>
      <c r="I30" s="7">
        <f>I27-(I27*$L$2)</f>
        <v>0</v>
      </c>
      <c r="K30" s="6" t="s">
        <v>5</v>
      </c>
      <c r="L30" s="7">
        <f>L27-(L27*$L$2)</f>
        <v>0</v>
      </c>
      <c r="N30" s="6" t="s">
        <v>5</v>
      </c>
      <c r="O30" s="7">
        <f>O27-(O27*$L$2)</f>
        <v>0</v>
      </c>
    </row>
    <row r="31" spans="2:18" ht="14.25" customHeight="1" x14ac:dyDescent="0.25"/>
    <row r="32" spans="2:18" ht="14.25" customHeight="1" x14ac:dyDescent="0.25">
      <c r="B32" s="1" t="s">
        <v>2</v>
      </c>
      <c r="C32" s="2"/>
      <c r="E32" s="1" t="s">
        <v>2</v>
      </c>
      <c r="F32" s="2"/>
      <c r="H32" s="1" t="s">
        <v>2</v>
      </c>
      <c r="I32" s="2"/>
      <c r="K32" s="1" t="s">
        <v>2</v>
      </c>
      <c r="L32" s="2"/>
      <c r="N32" s="1" t="s">
        <v>2</v>
      </c>
      <c r="O32" s="2"/>
    </row>
    <row r="33" spans="2:15" x14ac:dyDescent="0.25">
      <c r="B33" s="1" t="s">
        <v>3</v>
      </c>
      <c r="C33" s="2"/>
      <c r="E33" s="1" t="s">
        <v>3</v>
      </c>
      <c r="F33" s="2"/>
      <c r="H33" s="1" t="s">
        <v>3</v>
      </c>
      <c r="I33" s="2"/>
      <c r="K33" s="1" t="s">
        <v>3</v>
      </c>
      <c r="L33" s="2"/>
      <c r="N33" s="1" t="s">
        <v>3</v>
      </c>
      <c r="O33" s="2"/>
    </row>
    <row r="34" spans="2:15" ht="14.25" customHeight="1" x14ac:dyDescent="0.25">
      <c r="B34" s="1" t="s">
        <v>13</v>
      </c>
      <c r="C34" s="2"/>
      <c r="E34" s="1" t="s">
        <v>13</v>
      </c>
      <c r="F34" s="2"/>
      <c r="H34" s="1" t="s">
        <v>13</v>
      </c>
      <c r="I34" s="2"/>
      <c r="K34" s="1" t="s">
        <v>13</v>
      </c>
      <c r="L34" s="2"/>
      <c r="N34" s="1" t="s">
        <v>13</v>
      </c>
      <c r="O34" s="2"/>
    </row>
    <row r="35" spans="2:15" ht="14.25" customHeight="1" x14ac:dyDescent="0.25">
      <c r="B35" s="1" t="s">
        <v>14</v>
      </c>
      <c r="C35" s="2">
        <f>C34*C38</f>
        <v>0</v>
      </c>
      <c r="E35" s="1" t="s">
        <v>14</v>
      </c>
      <c r="F35" s="2">
        <f>F34*F38</f>
        <v>0</v>
      </c>
      <c r="H35" s="1" t="s">
        <v>14</v>
      </c>
      <c r="I35" s="2">
        <f>I34*I38</f>
        <v>0</v>
      </c>
      <c r="K35" s="1" t="s">
        <v>14</v>
      </c>
      <c r="L35" s="2">
        <f>L34*L38</f>
        <v>0</v>
      </c>
      <c r="N35" s="1" t="s">
        <v>14</v>
      </c>
      <c r="O35" s="2">
        <f>O34*O38</f>
        <v>0</v>
      </c>
    </row>
    <row r="36" spans="2:15" ht="14.25" customHeight="1" x14ac:dyDescent="0.25">
      <c r="B36" s="6" t="s">
        <v>0</v>
      </c>
      <c r="C36" s="7"/>
      <c r="E36" s="6" t="s">
        <v>0</v>
      </c>
      <c r="F36" s="7"/>
      <c r="H36" s="6" t="s">
        <v>0</v>
      </c>
      <c r="I36" s="7"/>
      <c r="K36" s="6" t="s">
        <v>0</v>
      </c>
      <c r="L36" s="7"/>
      <c r="N36" s="6" t="s">
        <v>0</v>
      </c>
      <c r="O36" s="7"/>
    </row>
    <row r="37" spans="2:15" ht="14.25" customHeight="1" x14ac:dyDescent="0.25">
      <c r="B37" s="6" t="s">
        <v>1</v>
      </c>
      <c r="C37" s="7"/>
      <c r="E37" s="6" t="s">
        <v>1</v>
      </c>
      <c r="F37" s="7"/>
      <c r="H37" s="6" t="s">
        <v>1</v>
      </c>
      <c r="I37" s="7"/>
      <c r="K37" s="6" t="s">
        <v>1</v>
      </c>
      <c r="L37" s="7"/>
      <c r="N37" s="6" t="s">
        <v>1</v>
      </c>
      <c r="O37" s="7"/>
    </row>
    <row r="38" spans="2:15" ht="14.25" customHeight="1" x14ac:dyDescent="0.25">
      <c r="B38" s="6" t="s">
        <v>4</v>
      </c>
      <c r="C38" s="8" t="str">
        <f>IFERROR(((C37/C36)-((C37/C36)*0.0045))-1,"0")</f>
        <v>0</v>
      </c>
      <c r="E38" s="6" t="s">
        <v>4</v>
      </c>
      <c r="F38" s="8" t="str">
        <f>IFERROR(((F37/F36)-((F37/F36)*0.0045))-1,"0")</f>
        <v>0</v>
      </c>
      <c r="H38" s="6" t="s">
        <v>4</v>
      </c>
      <c r="I38" s="8" t="str">
        <f>IFERROR(((I37/I36)-((I37/I36)*0.0045))-1,"0")</f>
        <v>0</v>
      </c>
      <c r="K38" s="6" t="s">
        <v>4</v>
      </c>
      <c r="L38" s="8" t="str">
        <f>IFERROR(((L37/L36)-((L37/L36)*0.0045))-1,"0")</f>
        <v>0</v>
      </c>
      <c r="N38" s="6" t="s">
        <v>4</v>
      </c>
      <c r="O38" s="8" t="str">
        <f>IFERROR(((O37/O36)-((O37/O36)*0.0045))-1,"0")</f>
        <v>0</v>
      </c>
    </row>
    <row r="39" spans="2:15" ht="14.25" customHeight="1" x14ac:dyDescent="0.25">
      <c r="B39" s="6" t="s">
        <v>5</v>
      </c>
      <c r="C39" s="7">
        <f>C36-(C36*$L$2)</f>
        <v>0</v>
      </c>
      <c r="E39" s="6" t="s">
        <v>5</v>
      </c>
      <c r="F39" s="7">
        <f>F36-(F36*$L$2)</f>
        <v>0</v>
      </c>
      <c r="H39" s="6" t="s">
        <v>5</v>
      </c>
      <c r="I39" s="7">
        <f>I36-(I36*$L$2)</f>
        <v>0</v>
      </c>
      <c r="K39" s="6" t="s">
        <v>5</v>
      </c>
      <c r="L39" s="7">
        <f>L36-(L36*$L$2)</f>
        <v>0</v>
      </c>
      <c r="N39" s="6" t="s">
        <v>5</v>
      </c>
      <c r="O39" s="7">
        <f>O36-(O36*$L$2)</f>
        <v>0</v>
      </c>
    </row>
    <row r="40" spans="2:15" ht="14.25" customHeight="1" x14ac:dyDescent="0.25"/>
    <row r="41" spans="2:15" ht="14.25" customHeight="1" x14ac:dyDescent="0.25"/>
    <row r="43" spans="2:15" x14ac:dyDescent="0.25">
      <c r="B43" t="s">
        <v>9</v>
      </c>
    </row>
    <row r="44" spans="2:15" x14ac:dyDescent="0.25">
      <c r="B44" t="s">
        <v>10</v>
      </c>
    </row>
    <row r="45" spans="2:15" x14ac:dyDescent="0.25">
      <c r="B45" t="s">
        <v>11</v>
      </c>
    </row>
  </sheetData>
  <mergeCells count="3">
    <mergeCell ref="K2:K3"/>
    <mergeCell ref="L2:L3"/>
    <mergeCell ref="D2:E2"/>
  </mergeCells>
  <conditionalFormatting sqref="C6">
    <cfRule type="cellIs" dxfId="2599" priority="191" operator="equal">
      <formula>"Cumplida"</formula>
    </cfRule>
    <cfRule type="cellIs" dxfId="2598" priority="192" operator="equal">
      <formula>"Abierta"</formula>
    </cfRule>
    <cfRule type="cellIs" dxfId="2597" priority="193" operator="equal">
      <formula>"No cumplida"</formula>
    </cfRule>
    <cfRule type="cellIs" dxfId="2596" priority="194" operator="equal">
      <formula>"Programado"</formula>
    </cfRule>
    <cfRule type="cellIs" dxfId="2595" priority="195" operator="equal">
      <formula>"Atascado"</formula>
    </cfRule>
    <cfRule type="cellIs" dxfId="2594" priority="196" operator="equal">
      <formula>"Cerrado"</formula>
    </cfRule>
    <cfRule type="cellIs" dxfId="2593" priority="197" operator="equal">
      <formula>"Abierto"</formula>
    </cfRule>
  </conditionalFormatting>
  <conditionalFormatting sqref="C11">
    <cfRule type="cellIs" dxfId="2592" priority="198" operator="equal">
      <formula>"-"</formula>
    </cfRule>
    <cfRule type="cellIs" dxfId="2591" priority="199" operator="lessThan">
      <formula>0.00000999</formula>
    </cfRule>
    <cfRule type="cellIs" dxfId="2590" priority="200" operator="greaterThan">
      <formula>0.00001</formula>
    </cfRule>
  </conditionalFormatting>
  <conditionalFormatting sqref="L20">
    <cfRule type="cellIs" dxfId="2589" priority="118" operator="equal">
      <formula>"-"</formula>
    </cfRule>
    <cfRule type="cellIs" dxfId="2588" priority="119" operator="lessThan">
      <formula>0.00000999</formula>
    </cfRule>
    <cfRule type="cellIs" dxfId="2587" priority="120" operator="greaterThan">
      <formula>0.00001</formula>
    </cfRule>
  </conditionalFormatting>
  <conditionalFormatting sqref="F11">
    <cfRule type="cellIs" dxfId="2586" priority="188" operator="equal">
      <formula>"-"</formula>
    </cfRule>
    <cfRule type="cellIs" dxfId="2585" priority="189" operator="lessThan">
      <formula>0.00000999</formula>
    </cfRule>
    <cfRule type="cellIs" dxfId="2584" priority="190" operator="greaterThan">
      <formula>0.00001</formula>
    </cfRule>
  </conditionalFormatting>
  <conditionalFormatting sqref="C33">
    <cfRule type="cellIs" dxfId="2583" priority="41" operator="equal">
      <formula>"Cumplida"</formula>
    </cfRule>
    <cfRule type="cellIs" dxfId="2582" priority="42" operator="equal">
      <formula>"Abierta"</formula>
    </cfRule>
    <cfRule type="cellIs" dxfId="2581" priority="43" operator="equal">
      <formula>"No cumplida"</formula>
    </cfRule>
    <cfRule type="cellIs" dxfId="2580" priority="44" operator="equal">
      <formula>"Programado"</formula>
    </cfRule>
    <cfRule type="cellIs" dxfId="2579" priority="45" operator="equal">
      <formula>"Atascado"</formula>
    </cfRule>
    <cfRule type="cellIs" dxfId="2578" priority="46" operator="equal">
      <formula>"Cerrado"</formula>
    </cfRule>
    <cfRule type="cellIs" dxfId="2577" priority="47" operator="equal">
      <formula>"Abierto"</formula>
    </cfRule>
  </conditionalFormatting>
  <conditionalFormatting sqref="F6">
    <cfRule type="cellIs" dxfId="2576" priority="181" operator="equal">
      <formula>"Cumplida"</formula>
    </cfRule>
    <cfRule type="cellIs" dxfId="2575" priority="182" operator="equal">
      <formula>"Abierta"</formula>
    </cfRule>
    <cfRule type="cellIs" dxfId="2574" priority="183" operator="equal">
      <formula>"No cumplida"</formula>
    </cfRule>
    <cfRule type="cellIs" dxfId="2573" priority="184" operator="equal">
      <formula>"Programado"</formula>
    </cfRule>
    <cfRule type="cellIs" dxfId="2572" priority="185" operator="equal">
      <formula>"Atascado"</formula>
    </cfRule>
    <cfRule type="cellIs" dxfId="2571" priority="186" operator="equal">
      <formula>"Cerrado"</formula>
    </cfRule>
    <cfRule type="cellIs" dxfId="2570" priority="187" operator="equal">
      <formula>"Abierto"</formula>
    </cfRule>
  </conditionalFormatting>
  <conditionalFormatting sqref="I6">
    <cfRule type="cellIs" dxfId="2569" priority="171" operator="equal">
      <formula>"Cumplida"</formula>
    </cfRule>
    <cfRule type="cellIs" dxfId="2568" priority="172" operator="equal">
      <formula>"Abierta"</formula>
    </cfRule>
    <cfRule type="cellIs" dxfId="2567" priority="173" operator="equal">
      <formula>"No cumplida"</formula>
    </cfRule>
    <cfRule type="cellIs" dxfId="2566" priority="174" operator="equal">
      <formula>"Programado"</formula>
    </cfRule>
    <cfRule type="cellIs" dxfId="2565" priority="175" operator="equal">
      <formula>"Atascado"</formula>
    </cfRule>
    <cfRule type="cellIs" dxfId="2564" priority="176" operator="equal">
      <formula>"Cerrado"</formula>
    </cfRule>
    <cfRule type="cellIs" dxfId="2563" priority="177" operator="equal">
      <formula>"Abierto"</formula>
    </cfRule>
  </conditionalFormatting>
  <conditionalFormatting sqref="I11">
    <cfRule type="cellIs" dxfId="2562" priority="178" operator="equal">
      <formula>"-"</formula>
    </cfRule>
    <cfRule type="cellIs" dxfId="2561" priority="179" operator="lessThan">
      <formula>0.00000999</formula>
    </cfRule>
    <cfRule type="cellIs" dxfId="2560" priority="180" operator="greaterThan">
      <formula>0.00001</formula>
    </cfRule>
  </conditionalFormatting>
  <conditionalFormatting sqref="L6">
    <cfRule type="cellIs" dxfId="2559" priority="161" operator="equal">
      <formula>"Cumplida"</formula>
    </cfRule>
    <cfRule type="cellIs" dxfId="2558" priority="162" operator="equal">
      <formula>"Abierta"</formula>
    </cfRule>
    <cfRule type="cellIs" dxfId="2557" priority="163" operator="equal">
      <formula>"No cumplida"</formula>
    </cfRule>
    <cfRule type="cellIs" dxfId="2556" priority="164" operator="equal">
      <formula>"Programado"</formula>
    </cfRule>
    <cfRule type="cellIs" dxfId="2555" priority="165" operator="equal">
      <formula>"Atascado"</formula>
    </cfRule>
    <cfRule type="cellIs" dxfId="2554" priority="166" operator="equal">
      <formula>"Cerrado"</formula>
    </cfRule>
    <cfRule type="cellIs" dxfId="2553" priority="167" operator="equal">
      <formula>"Abierto"</formula>
    </cfRule>
  </conditionalFormatting>
  <conditionalFormatting sqref="L11">
    <cfRule type="cellIs" dxfId="2552" priority="168" operator="equal">
      <formula>"-"</formula>
    </cfRule>
    <cfRule type="cellIs" dxfId="2551" priority="169" operator="lessThan">
      <formula>0.00000999</formula>
    </cfRule>
    <cfRule type="cellIs" dxfId="2550" priority="170" operator="greaterThan">
      <formula>0.00001</formula>
    </cfRule>
  </conditionalFormatting>
  <conditionalFormatting sqref="O6">
    <cfRule type="cellIs" dxfId="2549" priority="151" operator="equal">
      <formula>"Cumplida"</formula>
    </cfRule>
    <cfRule type="cellIs" dxfId="2548" priority="152" operator="equal">
      <formula>"Abierta"</formula>
    </cfRule>
    <cfRule type="cellIs" dxfId="2547" priority="153" operator="equal">
      <formula>"No cumplida"</formula>
    </cfRule>
    <cfRule type="cellIs" dxfId="2546" priority="154" operator="equal">
      <formula>"Programado"</formula>
    </cfRule>
    <cfRule type="cellIs" dxfId="2545" priority="155" operator="equal">
      <formula>"Atascado"</formula>
    </cfRule>
    <cfRule type="cellIs" dxfId="2544" priority="156" operator="equal">
      <formula>"Cerrado"</formula>
    </cfRule>
    <cfRule type="cellIs" dxfId="2543" priority="157" operator="equal">
      <formula>"Abierto"</formula>
    </cfRule>
  </conditionalFormatting>
  <conditionalFormatting sqref="O11">
    <cfRule type="cellIs" dxfId="2542" priority="158" operator="equal">
      <formula>"-"</formula>
    </cfRule>
    <cfRule type="cellIs" dxfId="2541" priority="159" operator="lessThan">
      <formula>0.00000999</formula>
    </cfRule>
    <cfRule type="cellIs" dxfId="2540" priority="160" operator="greaterThan">
      <formula>0.00001</formula>
    </cfRule>
  </conditionalFormatting>
  <conditionalFormatting sqref="C15">
    <cfRule type="cellIs" dxfId="2539" priority="141" operator="equal">
      <formula>"Cumplida"</formula>
    </cfRule>
    <cfRule type="cellIs" dxfId="2538" priority="142" operator="equal">
      <formula>"Abierta"</formula>
    </cfRule>
    <cfRule type="cellIs" dxfId="2537" priority="143" operator="equal">
      <formula>"No cumplida"</formula>
    </cfRule>
    <cfRule type="cellIs" dxfId="2536" priority="144" operator="equal">
      <formula>"Programado"</formula>
    </cfRule>
    <cfRule type="cellIs" dxfId="2535" priority="145" operator="equal">
      <formula>"Atascado"</formula>
    </cfRule>
    <cfRule type="cellIs" dxfId="2534" priority="146" operator="equal">
      <formula>"Cerrado"</formula>
    </cfRule>
    <cfRule type="cellIs" dxfId="2533" priority="147" operator="equal">
      <formula>"Abierto"</formula>
    </cfRule>
  </conditionalFormatting>
  <conditionalFormatting sqref="C20">
    <cfRule type="cellIs" dxfId="2532" priority="148" operator="equal">
      <formula>"-"</formula>
    </cfRule>
    <cfRule type="cellIs" dxfId="2531" priority="149" operator="lessThan">
      <formula>0.00000999</formula>
    </cfRule>
    <cfRule type="cellIs" dxfId="2530" priority="150" operator="greaterThan">
      <formula>0.00001</formula>
    </cfRule>
  </conditionalFormatting>
  <conditionalFormatting sqref="F15">
    <cfRule type="cellIs" dxfId="2529" priority="131" operator="equal">
      <formula>"Cumplida"</formula>
    </cfRule>
    <cfRule type="cellIs" dxfId="2528" priority="132" operator="equal">
      <formula>"Abierta"</formula>
    </cfRule>
    <cfRule type="cellIs" dxfId="2527" priority="133" operator="equal">
      <formula>"No cumplida"</formula>
    </cfRule>
    <cfRule type="cellIs" dxfId="2526" priority="134" operator="equal">
      <formula>"Programado"</formula>
    </cfRule>
    <cfRule type="cellIs" dxfId="2525" priority="135" operator="equal">
      <formula>"Atascado"</formula>
    </cfRule>
    <cfRule type="cellIs" dxfId="2524" priority="136" operator="equal">
      <formula>"Cerrado"</formula>
    </cfRule>
    <cfRule type="cellIs" dxfId="2523" priority="137" operator="equal">
      <formula>"Abierto"</formula>
    </cfRule>
  </conditionalFormatting>
  <conditionalFormatting sqref="F20">
    <cfRule type="cellIs" dxfId="2522" priority="138" operator="equal">
      <formula>"-"</formula>
    </cfRule>
    <cfRule type="cellIs" dxfId="2521" priority="139" operator="lessThan">
      <formula>0.00000999</formula>
    </cfRule>
    <cfRule type="cellIs" dxfId="2520" priority="140" operator="greaterThan">
      <formula>0.00001</formula>
    </cfRule>
  </conditionalFormatting>
  <conditionalFormatting sqref="I15">
    <cfRule type="cellIs" dxfId="2519" priority="121" operator="equal">
      <formula>"Cumplida"</formula>
    </cfRule>
    <cfRule type="cellIs" dxfId="2518" priority="122" operator="equal">
      <formula>"Abierta"</formula>
    </cfRule>
    <cfRule type="cellIs" dxfId="2517" priority="123" operator="equal">
      <formula>"No cumplida"</formula>
    </cfRule>
    <cfRule type="cellIs" dxfId="2516" priority="124" operator="equal">
      <formula>"Programado"</formula>
    </cfRule>
    <cfRule type="cellIs" dxfId="2515" priority="125" operator="equal">
      <formula>"Atascado"</formula>
    </cfRule>
    <cfRule type="cellIs" dxfId="2514" priority="126" operator="equal">
      <formula>"Cerrado"</formula>
    </cfRule>
    <cfRule type="cellIs" dxfId="2513" priority="127" operator="equal">
      <formula>"Abierto"</formula>
    </cfRule>
  </conditionalFormatting>
  <conditionalFormatting sqref="I20">
    <cfRule type="cellIs" dxfId="2512" priority="128" operator="equal">
      <formula>"-"</formula>
    </cfRule>
    <cfRule type="cellIs" dxfId="2511" priority="129" operator="lessThan">
      <formula>0.00000999</formula>
    </cfRule>
    <cfRule type="cellIs" dxfId="2510" priority="130" operator="greaterThan">
      <formula>0.00001</formula>
    </cfRule>
  </conditionalFormatting>
  <conditionalFormatting sqref="L15">
    <cfRule type="cellIs" dxfId="2509" priority="111" operator="equal">
      <formula>"Cumplida"</formula>
    </cfRule>
    <cfRule type="cellIs" dxfId="2508" priority="112" operator="equal">
      <formula>"Abierta"</formula>
    </cfRule>
    <cfRule type="cellIs" dxfId="2507" priority="113" operator="equal">
      <formula>"No cumplida"</formula>
    </cfRule>
    <cfRule type="cellIs" dxfId="2506" priority="114" operator="equal">
      <formula>"Programado"</formula>
    </cfRule>
    <cfRule type="cellIs" dxfId="2505" priority="115" operator="equal">
      <formula>"Atascado"</formula>
    </cfRule>
    <cfRule type="cellIs" dxfId="2504" priority="116" operator="equal">
      <formula>"Cerrado"</formula>
    </cfRule>
    <cfRule type="cellIs" dxfId="2503" priority="117" operator="equal">
      <formula>"Abierto"</formula>
    </cfRule>
  </conditionalFormatting>
  <conditionalFormatting sqref="O15">
    <cfRule type="cellIs" dxfId="2502" priority="101" operator="equal">
      <formula>"Cumplida"</formula>
    </cfRule>
    <cfRule type="cellIs" dxfId="2501" priority="102" operator="equal">
      <formula>"Abierta"</formula>
    </cfRule>
    <cfRule type="cellIs" dxfId="2500" priority="103" operator="equal">
      <formula>"No cumplida"</formula>
    </cfRule>
    <cfRule type="cellIs" dxfId="2499" priority="104" operator="equal">
      <formula>"Programado"</formula>
    </cfRule>
    <cfRule type="cellIs" dxfId="2498" priority="105" operator="equal">
      <formula>"Atascado"</formula>
    </cfRule>
    <cfRule type="cellIs" dxfId="2497" priority="106" operator="equal">
      <formula>"Cerrado"</formula>
    </cfRule>
    <cfRule type="cellIs" dxfId="2496" priority="107" operator="equal">
      <formula>"Abierto"</formula>
    </cfRule>
  </conditionalFormatting>
  <conditionalFormatting sqref="O20">
    <cfRule type="cellIs" dxfId="2495" priority="108" operator="equal">
      <formula>"-"</formula>
    </cfRule>
    <cfRule type="cellIs" dxfId="2494" priority="109" operator="lessThan">
      <formula>0.00000999</formula>
    </cfRule>
    <cfRule type="cellIs" dxfId="2493" priority="110" operator="greaterThan">
      <formula>0.00001</formula>
    </cfRule>
  </conditionalFormatting>
  <conditionalFormatting sqref="C24">
    <cfRule type="cellIs" dxfId="2492" priority="91" operator="equal">
      <formula>"Cumplida"</formula>
    </cfRule>
    <cfRule type="cellIs" dxfId="2491" priority="92" operator="equal">
      <formula>"Abierta"</formula>
    </cfRule>
    <cfRule type="cellIs" dxfId="2490" priority="93" operator="equal">
      <formula>"No cumplida"</formula>
    </cfRule>
    <cfRule type="cellIs" dxfId="2489" priority="94" operator="equal">
      <formula>"Programado"</formula>
    </cfRule>
    <cfRule type="cellIs" dxfId="2488" priority="95" operator="equal">
      <formula>"Atascado"</formula>
    </cfRule>
    <cfRule type="cellIs" dxfId="2487" priority="96" operator="equal">
      <formula>"Cerrado"</formula>
    </cfRule>
    <cfRule type="cellIs" dxfId="2486" priority="97" operator="equal">
      <formula>"Abierto"</formula>
    </cfRule>
  </conditionalFormatting>
  <conditionalFormatting sqref="C29">
    <cfRule type="cellIs" dxfId="2485" priority="98" operator="equal">
      <formula>"-"</formula>
    </cfRule>
    <cfRule type="cellIs" dxfId="2484" priority="99" operator="lessThan">
      <formula>0.00000999</formula>
    </cfRule>
    <cfRule type="cellIs" dxfId="2483" priority="100" operator="greaterThan">
      <formula>0.00001</formula>
    </cfRule>
  </conditionalFormatting>
  <conditionalFormatting sqref="F24">
    <cfRule type="cellIs" dxfId="2482" priority="81" operator="equal">
      <formula>"Cumplida"</formula>
    </cfRule>
    <cfRule type="cellIs" dxfId="2481" priority="82" operator="equal">
      <formula>"Abierta"</formula>
    </cfRule>
    <cfRule type="cellIs" dxfId="2480" priority="83" operator="equal">
      <formula>"No cumplida"</formula>
    </cfRule>
    <cfRule type="cellIs" dxfId="2479" priority="84" operator="equal">
      <formula>"Programado"</formula>
    </cfRule>
    <cfRule type="cellIs" dxfId="2478" priority="85" operator="equal">
      <formula>"Atascado"</formula>
    </cfRule>
    <cfRule type="cellIs" dxfId="2477" priority="86" operator="equal">
      <formula>"Cerrado"</formula>
    </cfRule>
    <cfRule type="cellIs" dxfId="2476" priority="87" operator="equal">
      <formula>"Abierto"</formula>
    </cfRule>
  </conditionalFormatting>
  <conditionalFormatting sqref="F29">
    <cfRule type="cellIs" dxfId="2475" priority="88" operator="equal">
      <formula>"-"</formula>
    </cfRule>
    <cfRule type="cellIs" dxfId="2474" priority="89" operator="lessThan">
      <formula>0.00000999</formula>
    </cfRule>
    <cfRule type="cellIs" dxfId="2473" priority="90" operator="greaterThan">
      <formula>0.00001</formula>
    </cfRule>
  </conditionalFormatting>
  <conditionalFormatting sqref="I24">
    <cfRule type="cellIs" dxfId="2472" priority="71" operator="equal">
      <formula>"Cumplida"</formula>
    </cfRule>
    <cfRule type="cellIs" dxfId="2471" priority="72" operator="equal">
      <formula>"Abierta"</formula>
    </cfRule>
    <cfRule type="cellIs" dxfId="2470" priority="73" operator="equal">
      <formula>"No cumplida"</formula>
    </cfRule>
    <cfRule type="cellIs" dxfId="2469" priority="74" operator="equal">
      <formula>"Programado"</formula>
    </cfRule>
    <cfRule type="cellIs" dxfId="2468" priority="75" operator="equal">
      <formula>"Atascado"</formula>
    </cfRule>
    <cfRule type="cellIs" dxfId="2467" priority="76" operator="equal">
      <formula>"Cerrado"</formula>
    </cfRule>
    <cfRule type="cellIs" dxfId="2466" priority="77" operator="equal">
      <formula>"Abierto"</formula>
    </cfRule>
  </conditionalFormatting>
  <conditionalFormatting sqref="I29">
    <cfRule type="cellIs" dxfId="2465" priority="78" operator="equal">
      <formula>"-"</formula>
    </cfRule>
    <cfRule type="cellIs" dxfId="2464" priority="79" operator="lessThan">
      <formula>0.00000999</formula>
    </cfRule>
    <cfRule type="cellIs" dxfId="2463" priority="80" operator="greaterThan">
      <formula>0.00001</formula>
    </cfRule>
  </conditionalFormatting>
  <conditionalFormatting sqref="L24">
    <cfRule type="cellIs" dxfId="2462" priority="61" operator="equal">
      <formula>"Cumplida"</formula>
    </cfRule>
    <cfRule type="cellIs" dxfId="2461" priority="62" operator="equal">
      <formula>"Abierta"</formula>
    </cfRule>
    <cfRule type="cellIs" dxfId="2460" priority="63" operator="equal">
      <formula>"No cumplida"</formula>
    </cfRule>
    <cfRule type="cellIs" dxfId="2459" priority="64" operator="equal">
      <formula>"Programado"</formula>
    </cfRule>
    <cfRule type="cellIs" dxfId="2458" priority="65" operator="equal">
      <formula>"Atascado"</formula>
    </cfRule>
    <cfRule type="cellIs" dxfId="2457" priority="66" operator="equal">
      <formula>"Cerrado"</formula>
    </cfRule>
    <cfRule type="cellIs" dxfId="2456" priority="67" operator="equal">
      <formula>"Abierto"</formula>
    </cfRule>
  </conditionalFormatting>
  <conditionalFormatting sqref="L29">
    <cfRule type="cellIs" dxfId="2455" priority="68" operator="equal">
      <formula>"-"</formula>
    </cfRule>
    <cfRule type="cellIs" dxfId="2454" priority="69" operator="lessThan">
      <formula>0.00000999</formula>
    </cfRule>
    <cfRule type="cellIs" dxfId="2453" priority="70" operator="greaterThan">
      <formula>0.00001</formula>
    </cfRule>
  </conditionalFormatting>
  <conditionalFormatting sqref="O24">
    <cfRule type="cellIs" dxfId="2452" priority="51" operator="equal">
      <formula>"Cumplida"</formula>
    </cfRule>
    <cfRule type="cellIs" dxfId="2451" priority="52" operator="equal">
      <formula>"Abierta"</formula>
    </cfRule>
    <cfRule type="cellIs" dxfId="2450" priority="53" operator="equal">
      <formula>"No cumplida"</formula>
    </cfRule>
    <cfRule type="cellIs" dxfId="2449" priority="54" operator="equal">
      <formula>"Programado"</formula>
    </cfRule>
    <cfRule type="cellIs" dxfId="2448" priority="55" operator="equal">
      <formula>"Atascado"</formula>
    </cfRule>
    <cfRule type="cellIs" dxfId="2447" priority="56" operator="equal">
      <formula>"Cerrado"</formula>
    </cfRule>
    <cfRule type="cellIs" dxfId="2446" priority="57" operator="equal">
      <formula>"Abierto"</formula>
    </cfRule>
  </conditionalFormatting>
  <conditionalFormatting sqref="O29">
    <cfRule type="cellIs" dxfId="2445" priority="58" operator="equal">
      <formula>"-"</formula>
    </cfRule>
    <cfRule type="cellIs" dxfId="2444" priority="59" operator="lessThan">
      <formula>0.00000999</formula>
    </cfRule>
    <cfRule type="cellIs" dxfId="2443" priority="60" operator="greaterThan">
      <formula>0.00001</formula>
    </cfRule>
  </conditionalFormatting>
  <conditionalFormatting sqref="C38">
    <cfRule type="cellIs" dxfId="2442" priority="48" operator="equal">
      <formula>"-"</formula>
    </cfRule>
    <cfRule type="cellIs" dxfId="2441" priority="49" operator="lessThan">
      <formula>0.00000999</formula>
    </cfRule>
    <cfRule type="cellIs" dxfId="2440" priority="50" operator="greaterThan">
      <formula>0.00001</formula>
    </cfRule>
  </conditionalFormatting>
  <conditionalFormatting sqref="F33">
    <cfRule type="cellIs" dxfId="2439" priority="31" operator="equal">
      <formula>"Cumplida"</formula>
    </cfRule>
    <cfRule type="cellIs" dxfId="2438" priority="32" operator="equal">
      <formula>"Abierta"</formula>
    </cfRule>
    <cfRule type="cellIs" dxfId="2437" priority="33" operator="equal">
      <formula>"No cumplida"</formula>
    </cfRule>
    <cfRule type="cellIs" dxfId="2436" priority="34" operator="equal">
      <formula>"Programado"</formula>
    </cfRule>
    <cfRule type="cellIs" dxfId="2435" priority="35" operator="equal">
      <formula>"Atascado"</formula>
    </cfRule>
    <cfRule type="cellIs" dxfId="2434" priority="36" operator="equal">
      <formula>"Cerrado"</formula>
    </cfRule>
    <cfRule type="cellIs" dxfId="2433" priority="37" operator="equal">
      <formula>"Abierto"</formula>
    </cfRule>
  </conditionalFormatting>
  <conditionalFormatting sqref="F38">
    <cfRule type="cellIs" dxfId="2432" priority="38" operator="equal">
      <formula>"-"</formula>
    </cfRule>
    <cfRule type="cellIs" dxfId="2431" priority="39" operator="lessThan">
      <formula>0.00000999</formula>
    </cfRule>
    <cfRule type="cellIs" dxfId="2430" priority="40" operator="greaterThan">
      <formula>0.00001</formula>
    </cfRule>
  </conditionalFormatting>
  <conditionalFormatting sqref="I33">
    <cfRule type="cellIs" dxfId="2429" priority="21" operator="equal">
      <formula>"Cumplida"</formula>
    </cfRule>
    <cfRule type="cellIs" dxfId="2428" priority="22" operator="equal">
      <formula>"Abierta"</formula>
    </cfRule>
    <cfRule type="cellIs" dxfId="2427" priority="23" operator="equal">
      <formula>"No cumplida"</formula>
    </cfRule>
    <cfRule type="cellIs" dxfId="2426" priority="24" operator="equal">
      <formula>"Programado"</formula>
    </cfRule>
    <cfRule type="cellIs" dxfId="2425" priority="25" operator="equal">
      <formula>"Atascado"</formula>
    </cfRule>
    <cfRule type="cellIs" dxfId="2424" priority="26" operator="equal">
      <formula>"Cerrado"</formula>
    </cfRule>
    <cfRule type="cellIs" dxfId="2423" priority="27" operator="equal">
      <formula>"Abierto"</formula>
    </cfRule>
  </conditionalFormatting>
  <conditionalFormatting sqref="I38">
    <cfRule type="cellIs" dxfId="2422" priority="28" operator="equal">
      <formula>"-"</formula>
    </cfRule>
    <cfRule type="cellIs" dxfId="2421" priority="29" operator="lessThan">
      <formula>0.00000999</formula>
    </cfRule>
    <cfRule type="cellIs" dxfId="2420" priority="30" operator="greaterThan">
      <formula>0.00001</formula>
    </cfRule>
  </conditionalFormatting>
  <conditionalFormatting sqref="L33">
    <cfRule type="cellIs" dxfId="2419" priority="11" operator="equal">
      <formula>"Cumplida"</formula>
    </cfRule>
    <cfRule type="cellIs" dxfId="2418" priority="12" operator="equal">
      <formula>"Abierta"</formula>
    </cfRule>
    <cfRule type="cellIs" dxfId="2417" priority="13" operator="equal">
      <formula>"No cumplida"</formula>
    </cfRule>
    <cfRule type="cellIs" dxfId="2416" priority="14" operator="equal">
      <formula>"Programado"</formula>
    </cfRule>
    <cfRule type="cellIs" dxfId="2415" priority="15" operator="equal">
      <formula>"Atascado"</formula>
    </cfRule>
    <cfRule type="cellIs" dxfId="2414" priority="16" operator="equal">
      <formula>"Cerrado"</formula>
    </cfRule>
    <cfRule type="cellIs" dxfId="2413" priority="17" operator="equal">
      <formula>"Abierto"</formula>
    </cfRule>
  </conditionalFormatting>
  <conditionalFormatting sqref="L38">
    <cfRule type="cellIs" dxfId="2412" priority="18" operator="equal">
      <formula>"-"</formula>
    </cfRule>
    <cfRule type="cellIs" dxfId="2411" priority="19" operator="lessThan">
      <formula>0.00000999</formula>
    </cfRule>
    <cfRule type="cellIs" dxfId="2410" priority="20" operator="greaterThan">
      <formula>0.00001</formula>
    </cfRule>
  </conditionalFormatting>
  <conditionalFormatting sqref="O33">
    <cfRule type="cellIs" dxfId="2409" priority="1" operator="equal">
      <formula>"Cumplida"</formula>
    </cfRule>
    <cfRule type="cellIs" dxfId="2408" priority="2" operator="equal">
      <formula>"Abierta"</formula>
    </cfRule>
    <cfRule type="cellIs" dxfId="2407" priority="3" operator="equal">
      <formula>"No cumplida"</formula>
    </cfRule>
    <cfRule type="cellIs" dxfId="2406" priority="4" operator="equal">
      <formula>"Programado"</formula>
    </cfRule>
    <cfRule type="cellIs" dxfId="2405" priority="5" operator="equal">
      <formula>"Atascado"</formula>
    </cfRule>
    <cfRule type="cellIs" dxfId="2404" priority="6" operator="equal">
      <formula>"Cerrado"</formula>
    </cfRule>
    <cfRule type="cellIs" dxfId="2403" priority="7" operator="equal">
      <formula>"Abierto"</formula>
    </cfRule>
  </conditionalFormatting>
  <conditionalFormatting sqref="O38">
    <cfRule type="cellIs" dxfId="2402" priority="8" operator="equal">
      <formula>"-"</formula>
    </cfRule>
    <cfRule type="cellIs" dxfId="2401" priority="9" operator="lessThan">
      <formula>0.00000999</formula>
    </cfRule>
    <cfRule type="cellIs" dxfId="2400" priority="10" operator="greaterThan">
      <formula>0.00001</formula>
    </cfRule>
  </conditionalFormatting>
  <dataValidations count="1">
    <dataValidation type="list" allowBlank="1" showInputMessage="1" showErrorMessage="1" sqref="C15 I33 L33 F33 O33 C33 I6 L6 F6 O6 I24 I15 C6 L24 F24 L15 O24 F15 O15 C24">
      <formula1>$B$42:$B$45</formula1>
    </dataValidation>
  </dataValidation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45"/>
  <sheetViews>
    <sheetView showGridLines="0" showRowColHeaders="0" workbookViewId="0">
      <selection activeCell="C10" sqref="C10"/>
    </sheetView>
  </sheetViews>
  <sheetFormatPr baseColWidth="10" defaultRowHeight="15" x14ac:dyDescent="0.25"/>
  <cols>
    <col min="1" max="1" width="2" customWidth="1"/>
    <col min="4" max="4" width="2.5703125" customWidth="1"/>
    <col min="7" max="7" width="2.5703125" customWidth="1"/>
    <col min="10" max="10" width="2.5703125" customWidth="1"/>
    <col min="13" max="13" width="2.5703125" customWidth="1"/>
    <col min="16" max="16" width="2.5703125" customWidth="1"/>
    <col min="17" max="17" width="15.28515625" bestFit="1" customWidth="1"/>
    <col min="18" max="18" width="10.140625" bestFit="1" customWidth="1"/>
  </cols>
  <sheetData>
    <row r="1" spans="2:18" ht="15.75" thickBot="1" x14ac:dyDescent="0.3"/>
    <row r="2" spans="2:18" ht="15.75" thickBot="1" x14ac:dyDescent="0.3">
      <c r="D2" s="46" t="s">
        <v>16</v>
      </c>
      <c r="E2" s="47"/>
      <c r="F2" s="19">
        <v>42921</v>
      </c>
      <c r="G2" s="18"/>
      <c r="K2" s="42" t="s">
        <v>51</v>
      </c>
      <c r="L2" s="44">
        <v>2.8500000000000001E-2</v>
      </c>
    </row>
    <row r="3" spans="2:18" x14ac:dyDescent="0.25">
      <c r="C3" s="18"/>
      <c r="D3" s="18"/>
      <c r="E3" s="18"/>
      <c r="F3" s="18"/>
      <c r="G3" s="18"/>
      <c r="K3" s="43"/>
      <c r="L3" s="45"/>
    </row>
    <row r="4" spans="2:18" x14ac:dyDescent="0.25">
      <c r="C4" t="s">
        <v>61</v>
      </c>
    </row>
    <row r="5" spans="2:18" ht="14.25" customHeight="1" x14ac:dyDescent="0.25">
      <c r="B5" s="1" t="s">
        <v>2</v>
      </c>
      <c r="C5" s="2"/>
      <c r="E5" s="1" t="s">
        <v>2</v>
      </c>
      <c r="F5" s="2"/>
      <c r="H5" s="1" t="s">
        <v>2</v>
      </c>
      <c r="I5" s="2"/>
      <c r="K5" s="1" t="s">
        <v>2</v>
      </c>
      <c r="L5" s="2"/>
      <c r="N5" s="1" t="s">
        <v>2</v>
      </c>
      <c r="O5" s="2"/>
      <c r="Q5" s="3" t="s">
        <v>6</v>
      </c>
      <c r="R5" s="4">
        <f>SUM(R6:R8)</f>
        <v>0</v>
      </c>
    </row>
    <row r="6" spans="2:18" ht="14.25" customHeight="1" x14ac:dyDescent="0.25">
      <c r="B6" s="1" t="s">
        <v>3</v>
      </c>
      <c r="C6" s="2"/>
      <c r="E6" s="1" t="s">
        <v>3</v>
      </c>
      <c r="F6" s="2"/>
      <c r="H6" s="1" t="s">
        <v>3</v>
      </c>
      <c r="I6" s="2"/>
      <c r="K6" s="1" t="s">
        <v>3</v>
      </c>
      <c r="L6" s="2"/>
      <c r="N6" s="1" t="s">
        <v>3</v>
      </c>
      <c r="O6" s="2"/>
      <c r="Q6" s="1" t="s">
        <v>48</v>
      </c>
      <c r="R6" s="4">
        <f>COUNTIF($B$5:$O$39,"abierta")</f>
        <v>0</v>
      </c>
    </row>
    <row r="7" spans="2:18" ht="14.25" customHeight="1" x14ac:dyDescent="0.25">
      <c r="B7" s="1" t="s">
        <v>13</v>
      </c>
      <c r="C7" s="2"/>
      <c r="E7" s="1" t="s">
        <v>13</v>
      </c>
      <c r="F7" s="2"/>
      <c r="H7" s="1" t="s">
        <v>13</v>
      </c>
      <c r="I7" s="2"/>
      <c r="K7" s="1" t="s">
        <v>13</v>
      </c>
      <c r="L7" s="2"/>
      <c r="N7" s="1" t="s">
        <v>13</v>
      </c>
      <c r="O7" s="2"/>
      <c r="Q7" s="3" t="s">
        <v>7</v>
      </c>
      <c r="R7" s="4">
        <f>COUNTIF($B$5:$O$39,"cumplida")</f>
        <v>0</v>
      </c>
    </row>
    <row r="8" spans="2:18" ht="14.25" customHeight="1" x14ac:dyDescent="0.25">
      <c r="B8" s="1" t="s">
        <v>14</v>
      </c>
      <c r="C8" s="2">
        <f>C7*C11</f>
        <v>0</v>
      </c>
      <c r="E8" s="1" t="s">
        <v>14</v>
      </c>
      <c r="F8" s="2">
        <f>F7*F11</f>
        <v>0</v>
      </c>
      <c r="H8" s="1" t="s">
        <v>14</v>
      </c>
      <c r="I8" s="2">
        <f>I7*I11</f>
        <v>0</v>
      </c>
      <c r="K8" s="1" t="s">
        <v>14</v>
      </c>
      <c r="L8" s="2">
        <f>L7*L11</f>
        <v>0</v>
      </c>
      <c r="N8" s="1" t="s">
        <v>14</v>
      </c>
      <c r="O8" s="2">
        <f>O7*O11</f>
        <v>0</v>
      </c>
      <c r="Q8" s="3" t="s">
        <v>8</v>
      </c>
      <c r="R8" s="4">
        <f>COUNTIF($B$5:$O$39,"No cumplida")</f>
        <v>0</v>
      </c>
    </row>
    <row r="9" spans="2:18" ht="14.25" customHeight="1" x14ac:dyDescent="0.25">
      <c r="B9" s="6" t="s">
        <v>0</v>
      </c>
      <c r="C9" s="7"/>
      <c r="E9" s="6" t="s">
        <v>0</v>
      </c>
      <c r="F9" s="7"/>
      <c r="H9" s="6" t="s">
        <v>0</v>
      </c>
      <c r="I9" s="7"/>
      <c r="K9" s="6" t="s">
        <v>0</v>
      </c>
      <c r="L9" s="7"/>
      <c r="N9" s="6" t="s">
        <v>0</v>
      </c>
      <c r="O9" s="7"/>
      <c r="Q9" s="3" t="s">
        <v>49</v>
      </c>
      <c r="R9" s="4">
        <f>SUM(C7,F7,I7,L7,O7,C16,F16,I16,L16,O16,C25,F25,I25,L25,O25,C34,F34,I34,L34,O34)</f>
        <v>0</v>
      </c>
    </row>
    <row r="10" spans="2:18" ht="14.25" customHeight="1" x14ac:dyDescent="0.25">
      <c r="B10" s="6" t="s">
        <v>1</v>
      </c>
      <c r="C10" s="7"/>
      <c r="E10" s="6" t="s">
        <v>1</v>
      </c>
      <c r="F10" s="7"/>
      <c r="H10" s="6" t="s">
        <v>1</v>
      </c>
      <c r="I10" s="7"/>
      <c r="K10" s="6" t="s">
        <v>1</v>
      </c>
      <c r="L10" s="7"/>
      <c r="N10" s="6" t="s">
        <v>1</v>
      </c>
      <c r="O10" s="7"/>
      <c r="Q10" s="3" t="s">
        <v>53</v>
      </c>
      <c r="R10" s="4">
        <f>SUM(C8,F8,I8,L8,O8,O17,L17,I17,F17,C17,C26,F26,I26,L26,O26,O35,L35,I35,F35,C35)</f>
        <v>0</v>
      </c>
    </row>
    <row r="11" spans="2:18" ht="14.25" customHeight="1" x14ac:dyDescent="0.25">
      <c r="B11" s="6" t="s">
        <v>4</v>
      </c>
      <c r="C11" s="8" t="str">
        <f>IFERROR(((C10/C9)-((C10/C9)*0.0045))-1,"0")</f>
        <v>0</v>
      </c>
      <c r="E11" s="6" t="s">
        <v>4</v>
      </c>
      <c r="F11" s="8" t="str">
        <f>IFERROR(((F10/F9)-((F10/F9)*0.0045))-1,"0")</f>
        <v>0</v>
      </c>
      <c r="H11" s="6" t="s">
        <v>4</v>
      </c>
      <c r="I11" s="8" t="str">
        <f>IFERROR(((I10/I9)-((I10/I9)*0.0045))-1,"0")</f>
        <v>0</v>
      </c>
      <c r="K11" s="6" t="s">
        <v>4</v>
      </c>
      <c r="L11" s="8" t="str">
        <f>IFERROR(((L10/L9)-((L10/L9)*0.0045))-1,"0")</f>
        <v>0</v>
      </c>
      <c r="N11" s="6" t="s">
        <v>4</v>
      </c>
      <c r="O11" s="8" t="str">
        <f>IFERROR(((O10/O9)-((O10/O9)*0.0045))-1,"0")</f>
        <v>0</v>
      </c>
      <c r="Q11" s="3" t="s">
        <v>15</v>
      </c>
      <c r="R11" s="4">
        <f>R10*R15</f>
        <v>0</v>
      </c>
    </row>
    <row r="12" spans="2:18" ht="14.25" customHeight="1" x14ac:dyDescent="0.25">
      <c r="B12" s="6" t="s">
        <v>5</v>
      </c>
      <c r="C12" s="7">
        <f>C9-(C9*$L$2)</f>
        <v>0</v>
      </c>
      <c r="E12" s="6" t="s">
        <v>5</v>
      </c>
      <c r="F12" s="7">
        <f>F9-(F9*$L$2)</f>
        <v>0</v>
      </c>
      <c r="H12" s="6" t="s">
        <v>5</v>
      </c>
      <c r="I12" s="7">
        <f>I9-(I9*$L$2)</f>
        <v>0</v>
      </c>
      <c r="K12" s="6" t="s">
        <v>5</v>
      </c>
      <c r="L12" s="7">
        <f>L9-(L9*$L$2)</f>
        <v>0</v>
      </c>
      <c r="N12" s="6" t="s">
        <v>5</v>
      </c>
      <c r="O12" s="7">
        <f>O9-(O9*$L$2)</f>
        <v>0</v>
      </c>
      <c r="Q12" s="3" t="s">
        <v>52</v>
      </c>
      <c r="R12" s="4">
        <f>R11*R16</f>
        <v>0</v>
      </c>
    </row>
    <row r="13" spans="2:18" x14ac:dyDescent="0.25">
      <c r="Q13" s="3" t="s">
        <v>62</v>
      </c>
      <c r="R13" s="12" t="str">
        <f>IFERROR((R10/R9),"-")</f>
        <v>-</v>
      </c>
    </row>
    <row r="14" spans="2:18" ht="14.25" customHeight="1" x14ac:dyDescent="0.25">
      <c r="B14" s="1" t="s">
        <v>2</v>
      </c>
      <c r="C14" s="2"/>
      <c r="E14" s="1" t="s">
        <v>2</v>
      </c>
      <c r="F14" s="2"/>
      <c r="H14" s="1" t="s">
        <v>2</v>
      </c>
      <c r="I14" s="2"/>
      <c r="K14" s="1" t="s">
        <v>2</v>
      </c>
      <c r="L14" s="2"/>
      <c r="N14" s="1" t="s">
        <v>2</v>
      </c>
      <c r="O14" s="2"/>
      <c r="R14" s="5"/>
    </row>
    <row r="15" spans="2:18" ht="14.25" customHeight="1" x14ac:dyDescent="0.25">
      <c r="B15" s="1" t="s">
        <v>3</v>
      </c>
      <c r="C15" s="2"/>
      <c r="E15" s="1" t="s">
        <v>3</v>
      </c>
      <c r="F15" s="2"/>
      <c r="H15" s="1" t="s">
        <v>3</v>
      </c>
      <c r="I15" s="2"/>
      <c r="K15" s="1" t="s">
        <v>3</v>
      </c>
      <c r="L15" s="2"/>
      <c r="N15" s="1" t="s">
        <v>3</v>
      </c>
      <c r="O15" s="2"/>
      <c r="Q15" s="3" t="s">
        <v>57</v>
      </c>
      <c r="R15" s="4">
        <v>2500</v>
      </c>
    </row>
    <row r="16" spans="2:18" ht="14.25" customHeight="1" x14ac:dyDescent="0.25">
      <c r="B16" s="1" t="s">
        <v>13</v>
      </c>
      <c r="C16" s="2"/>
      <c r="E16" s="1" t="s">
        <v>13</v>
      </c>
      <c r="F16" s="2"/>
      <c r="H16" s="1" t="s">
        <v>13</v>
      </c>
      <c r="I16" s="2"/>
      <c r="K16" s="1" t="s">
        <v>13</v>
      </c>
      <c r="L16" s="2"/>
      <c r="N16" s="1" t="s">
        <v>13</v>
      </c>
      <c r="O16" s="2"/>
      <c r="Q16" s="3" t="s">
        <v>58</v>
      </c>
      <c r="R16" s="4">
        <v>2900</v>
      </c>
    </row>
    <row r="17" spans="2:18" ht="14.25" customHeight="1" x14ac:dyDescent="0.25">
      <c r="B17" s="1" t="s">
        <v>14</v>
      </c>
      <c r="C17" s="2">
        <f>C16*C20</f>
        <v>0</v>
      </c>
      <c r="E17" s="1" t="s">
        <v>14</v>
      </c>
      <c r="F17" s="2">
        <f>F16*F20</f>
        <v>0</v>
      </c>
      <c r="H17" s="1" t="s">
        <v>14</v>
      </c>
      <c r="I17" s="2">
        <f>I16*I20</f>
        <v>0</v>
      </c>
      <c r="K17" s="1" t="s">
        <v>14</v>
      </c>
      <c r="L17" s="2">
        <f>L16*L20</f>
        <v>0</v>
      </c>
      <c r="N17" s="1" t="s">
        <v>14</v>
      </c>
      <c r="O17" s="2">
        <f>O16*O20</f>
        <v>0</v>
      </c>
      <c r="R17" s="5"/>
    </row>
    <row r="18" spans="2:18" ht="14.25" customHeight="1" x14ac:dyDescent="0.25">
      <c r="B18" s="6" t="s">
        <v>0</v>
      </c>
      <c r="C18" s="7"/>
      <c r="E18" s="6" t="s">
        <v>0</v>
      </c>
      <c r="F18" s="7"/>
      <c r="H18" s="6" t="s">
        <v>0</v>
      </c>
      <c r="I18" s="7"/>
      <c r="K18" s="6" t="s">
        <v>0</v>
      </c>
      <c r="L18" s="7"/>
      <c r="N18" s="6" t="s">
        <v>0</v>
      </c>
      <c r="O18" s="7"/>
    </row>
    <row r="19" spans="2:18" ht="14.25" customHeight="1" x14ac:dyDescent="0.25">
      <c r="B19" s="6" t="s">
        <v>1</v>
      </c>
      <c r="C19" s="7"/>
      <c r="E19" s="6" t="s">
        <v>1</v>
      </c>
      <c r="F19" s="7"/>
      <c r="H19" s="6" t="s">
        <v>1</v>
      </c>
      <c r="I19" s="7"/>
      <c r="K19" s="6" t="s">
        <v>1</v>
      </c>
      <c r="L19" s="7"/>
      <c r="N19" s="6" t="s">
        <v>1</v>
      </c>
      <c r="O19" s="7"/>
    </row>
    <row r="20" spans="2:18" ht="14.25" customHeight="1" x14ac:dyDescent="0.25">
      <c r="B20" s="6" t="s">
        <v>4</v>
      </c>
      <c r="C20" s="8" t="str">
        <f>IFERROR(((C19/C18)-((C19/C18)*0.0045))-1,"0")</f>
        <v>0</v>
      </c>
      <c r="E20" s="6" t="s">
        <v>4</v>
      </c>
      <c r="F20" s="8" t="str">
        <f>IFERROR(((F19/F18)-((F19/F18)*0.0045))-1,"0")</f>
        <v>0</v>
      </c>
      <c r="H20" s="6" t="s">
        <v>4</v>
      </c>
      <c r="I20" s="8" t="str">
        <f>IFERROR(((I19/I18)-((I19/I18)*0.0045))-1,"0")</f>
        <v>0</v>
      </c>
      <c r="K20" s="6" t="s">
        <v>4</v>
      </c>
      <c r="L20" s="8" t="str">
        <f>IFERROR(((L19/L18)-((L19/L18)*0.0045))-1,"0")</f>
        <v>0</v>
      </c>
      <c r="N20" s="6" t="s">
        <v>4</v>
      </c>
      <c r="O20" s="8" t="str">
        <f>IFERROR(((O19/O18)-((O19/O18)*0.0045))-1,"0")</f>
        <v>0</v>
      </c>
    </row>
    <row r="21" spans="2:18" ht="14.25" customHeight="1" x14ac:dyDescent="0.25">
      <c r="B21" s="6" t="s">
        <v>5</v>
      </c>
      <c r="C21" s="7">
        <f>C18-(C18*$L$2)</f>
        <v>0</v>
      </c>
      <c r="E21" s="6" t="s">
        <v>5</v>
      </c>
      <c r="F21" s="7">
        <f>F18-(F18*$L$2)</f>
        <v>0</v>
      </c>
      <c r="H21" s="6" t="s">
        <v>5</v>
      </c>
      <c r="I21" s="7">
        <f>I18-(I18*$L$2)</f>
        <v>0</v>
      </c>
      <c r="K21" s="6" t="s">
        <v>5</v>
      </c>
      <c r="L21" s="7">
        <f>L18-(L18*$L$2)</f>
        <v>0</v>
      </c>
      <c r="N21" s="6" t="s">
        <v>5</v>
      </c>
      <c r="O21" s="7">
        <f>O18-(O18*$L$2)</f>
        <v>0</v>
      </c>
    </row>
    <row r="22" spans="2:18" ht="14.25" customHeight="1" x14ac:dyDescent="0.25"/>
    <row r="23" spans="2:18" x14ac:dyDescent="0.25">
      <c r="B23" s="1" t="s">
        <v>2</v>
      </c>
      <c r="C23" s="2"/>
      <c r="E23" s="1" t="s">
        <v>2</v>
      </c>
      <c r="F23" s="2"/>
      <c r="H23" s="1" t="s">
        <v>2</v>
      </c>
      <c r="I23" s="2"/>
      <c r="K23" s="1" t="s">
        <v>2</v>
      </c>
      <c r="L23" s="2"/>
      <c r="N23" s="1" t="s">
        <v>2</v>
      </c>
      <c r="O23" s="2"/>
    </row>
    <row r="24" spans="2:18" ht="14.25" customHeight="1" x14ac:dyDescent="0.25">
      <c r="B24" s="1" t="s">
        <v>3</v>
      </c>
      <c r="C24" s="2"/>
      <c r="E24" s="1" t="s">
        <v>3</v>
      </c>
      <c r="F24" s="2"/>
      <c r="H24" s="1" t="s">
        <v>3</v>
      </c>
      <c r="I24" s="2"/>
      <c r="K24" s="1" t="s">
        <v>3</v>
      </c>
      <c r="L24" s="2"/>
      <c r="N24" s="1" t="s">
        <v>3</v>
      </c>
      <c r="O24" s="2"/>
    </row>
    <row r="25" spans="2:18" ht="14.25" customHeight="1" x14ac:dyDescent="0.25">
      <c r="B25" s="1" t="s">
        <v>13</v>
      </c>
      <c r="C25" s="2"/>
      <c r="E25" s="1" t="s">
        <v>13</v>
      </c>
      <c r="F25" s="2"/>
      <c r="H25" s="1" t="s">
        <v>13</v>
      </c>
      <c r="I25" s="2"/>
      <c r="K25" s="1" t="s">
        <v>13</v>
      </c>
      <c r="L25" s="2"/>
      <c r="N25" s="1" t="s">
        <v>13</v>
      </c>
      <c r="O25" s="2"/>
    </row>
    <row r="26" spans="2:18" ht="14.25" customHeight="1" x14ac:dyDescent="0.25">
      <c r="B26" s="1" t="s">
        <v>14</v>
      </c>
      <c r="C26" s="2">
        <f>C25*C29</f>
        <v>0</v>
      </c>
      <c r="E26" s="1" t="s">
        <v>14</v>
      </c>
      <c r="F26" s="2">
        <f>F25*F29</f>
        <v>0</v>
      </c>
      <c r="H26" s="1" t="s">
        <v>14</v>
      </c>
      <c r="I26" s="2">
        <f>I25*I29</f>
        <v>0</v>
      </c>
      <c r="K26" s="1" t="s">
        <v>14</v>
      </c>
      <c r="L26" s="2">
        <f>L25*L29</f>
        <v>0</v>
      </c>
      <c r="N26" s="1" t="s">
        <v>14</v>
      </c>
      <c r="O26" s="2">
        <f>O25*O29</f>
        <v>0</v>
      </c>
    </row>
    <row r="27" spans="2:18" ht="14.25" customHeight="1" x14ac:dyDescent="0.25">
      <c r="B27" s="6" t="s">
        <v>0</v>
      </c>
      <c r="C27" s="7"/>
      <c r="E27" s="6" t="s">
        <v>0</v>
      </c>
      <c r="F27" s="7"/>
      <c r="H27" s="6" t="s">
        <v>0</v>
      </c>
      <c r="I27" s="7"/>
      <c r="K27" s="6" t="s">
        <v>0</v>
      </c>
      <c r="L27" s="7"/>
      <c r="N27" s="6" t="s">
        <v>0</v>
      </c>
      <c r="O27" s="7"/>
    </row>
    <row r="28" spans="2:18" ht="14.25" customHeight="1" x14ac:dyDescent="0.25">
      <c r="B28" s="6" t="s">
        <v>1</v>
      </c>
      <c r="C28" s="7"/>
      <c r="E28" s="6" t="s">
        <v>1</v>
      </c>
      <c r="F28" s="7"/>
      <c r="H28" s="6" t="s">
        <v>1</v>
      </c>
      <c r="I28" s="7"/>
      <c r="K28" s="6" t="s">
        <v>1</v>
      </c>
      <c r="L28" s="7"/>
      <c r="N28" s="6" t="s">
        <v>1</v>
      </c>
      <c r="O28" s="7"/>
    </row>
    <row r="29" spans="2:18" ht="14.25" customHeight="1" x14ac:dyDescent="0.25">
      <c r="B29" s="6" t="s">
        <v>4</v>
      </c>
      <c r="C29" s="8" t="str">
        <f>IFERROR(((C28/C27)-((C28/C27)*0.0045))-1,"0")</f>
        <v>0</v>
      </c>
      <c r="E29" s="6" t="s">
        <v>4</v>
      </c>
      <c r="F29" s="8" t="str">
        <f>IFERROR(((F28/F27)-((F28/F27)*0.0045))-1,"0")</f>
        <v>0</v>
      </c>
      <c r="H29" s="6" t="s">
        <v>4</v>
      </c>
      <c r="I29" s="8" t="str">
        <f>IFERROR(((I28/I27)-((I28/I27)*0.0045))-1,"0")</f>
        <v>0</v>
      </c>
      <c r="K29" s="6" t="s">
        <v>4</v>
      </c>
      <c r="L29" s="8" t="str">
        <f>IFERROR(((L28/L27)-((L28/L27)*0.0045))-1,"0")</f>
        <v>0</v>
      </c>
      <c r="N29" s="6" t="s">
        <v>4</v>
      </c>
      <c r="O29" s="8" t="str">
        <f>IFERROR(((O28/O27)-((O28/O27)*0.0045))-1,"0")</f>
        <v>0</v>
      </c>
    </row>
    <row r="30" spans="2:18" ht="14.25" customHeight="1" x14ac:dyDescent="0.25">
      <c r="B30" s="6" t="s">
        <v>5</v>
      </c>
      <c r="C30" s="7">
        <f>C27-(C27*$L$2)</f>
        <v>0</v>
      </c>
      <c r="E30" s="6" t="s">
        <v>5</v>
      </c>
      <c r="F30" s="7">
        <f>F27-(F27*$L$2)</f>
        <v>0</v>
      </c>
      <c r="H30" s="6" t="s">
        <v>5</v>
      </c>
      <c r="I30" s="7">
        <f>I27-(I27*$L$2)</f>
        <v>0</v>
      </c>
      <c r="K30" s="6" t="s">
        <v>5</v>
      </c>
      <c r="L30" s="7">
        <f>L27-(L27*$L$2)</f>
        <v>0</v>
      </c>
      <c r="N30" s="6" t="s">
        <v>5</v>
      </c>
      <c r="O30" s="7">
        <f>O27-(O27*$L$2)</f>
        <v>0</v>
      </c>
    </row>
    <row r="31" spans="2:18" ht="14.25" customHeight="1" x14ac:dyDescent="0.25"/>
    <row r="32" spans="2:18" ht="14.25" customHeight="1" x14ac:dyDescent="0.25">
      <c r="B32" s="1" t="s">
        <v>2</v>
      </c>
      <c r="C32" s="2"/>
      <c r="E32" s="1" t="s">
        <v>2</v>
      </c>
      <c r="F32" s="2"/>
      <c r="H32" s="1" t="s">
        <v>2</v>
      </c>
      <c r="I32" s="2"/>
      <c r="K32" s="1" t="s">
        <v>2</v>
      </c>
      <c r="L32" s="2"/>
      <c r="N32" s="1" t="s">
        <v>2</v>
      </c>
      <c r="O32" s="2"/>
    </row>
    <row r="33" spans="2:15" x14ac:dyDescent="0.25">
      <c r="B33" s="1" t="s">
        <v>3</v>
      </c>
      <c r="C33" s="2"/>
      <c r="E33" s="1" t="s">
        <v>3</v>
      </c>
      <c r="F33" s="2"/>
      <c r="H33" s="1" t="s">
        <v>3</v>
      </c>
      <c r="I33" s="2"/>
      <c r="K33" s="1" t="s">
        <v>3</v>
      </c>
      <c r="L33" s="2"/>
      <c r="N33" s="1" t="s">
        <v>3</v>
      </c>
      <c r="O33" s="2"/>
    </row>
    <row r="34" spans="2:15" ht="14.25" customHeight="1" x14ac:dyDescent="0.25">
      <c r="B34" s="1" t="s">
        <v>13</v>
      </c>
      <c r="C34" s="2"/>
      <c r="E34" s="1" t="s">
        <v>13</v>
      </c>
      <c r="F34" s="2"/>
      <c r="H34" s="1" t="s">
        <v>13</v>
      </c>
      <c r="I34" s="2"/>
      <c r="K34" s="1" t="s">
        <v>13</v>
      </c>
      <c r="L34" s="2"/>
      <c r="N34" s="1" t="s">
        <v>13</v>
      </c>
      <c r="O34" s="2"/>
    </row>
    <row r="35" spans="2:15" ht="14.25" customHeight="1" x14ac:dyDescent="0.25">
      <c r="B35" s="1" t="s">
        <v>14</v>
      </c>
      <c r="C35" s="2">
        <f>C34*C38</f>
        <v>0</v>
      </c>
      <c r="E35" s="1" t="s">
        <v>14</v>
      </c>
      <c r="F35" s="2">
        <f>F34*F38</f>
        <v>0</v>
      </c>
      <c r="H35" s="1" t="s">
        <v>14</v>
      </c>
      <c r="I35" s="2">
        <f>I34*I38</f>
        <v>0</v>
      </c>
      <c r="K35" s="1" t="s">
        <v>14</v>
      </c>
      <c r="L35" s="2">
        <f>L34*L38</f>
        <v>0</v>
      </c>
      <c r="N35" s="1" t="s">
        <v>14</v>
      </c>
      <c r="O35" s="2">
        <f>O34*O38</f>
        <v>0</v>
      </c>
    </row>
    <row r="36" spans="2:15" ht="14.25" customHeight="1" x14ac:dyDescent="0.25">
      <c r="B36" s="6" t="s">
        <v>0</v>
      </c>
      <c r="C36" s="7"/>
      <c r="E36" s="6" t="s">
        <v>0</v>
      </c>
      <c r="F36" s="7"/>
      <c r="H36" s="6" t="s">
        <v>0</v>
      </c>
      <c r="I36" s="7"/>
      <c r="K36" s="6" t="s">
        <v>0</v>
      </c>
      <c r="L36" s="7"/>
      <c r="N36" s="6" t="s">
        <v>0</v>
      </c>
      <c r="O36" s="7"/>
    </row>
    <row r="37" spans="2:15" ht="14.25" customHeight="1" x14ac:dyDescent="0.25">
      <c r="B37" s="6" t="s">
        <v>1</v>
      </c>
      <c r="C37" s="7"/>
      <c r="E37" s="6" t="s">
        <v>1</v>
      </c>
      <c r="F37" s="7"/>
      <c r="H37" s="6" t="s">
        <v>1</v>
      </c>
      <c r="I37" s="7"/>
      <c r="K37" s="6" t="s">
        <v>1</v>
      </c>
      <c r="L37" s="7"/>
      <c r="N37" s="6" t="s">
        <v>1</v>
      </c>
      <c r="O37" s="7"/>
    </row>
    <row r="38" spans="2:15" ht="14.25" customHeight="1" x14ac:dyDescent="0.25">
      <c r="B38" s="6" t="s">
        <v>4</v>
      </c>
      <c r="C38" s="8" t="str">
        <f>IFERROR(((C37/C36)-((C37/C36)*0.0045))-1,"0")</f>
        <v>0</v>
      </c>
      <c r="E38" s="6" t="s">
        <v>4</v>
      </c>
      <c r="F38" s="8" t="str">
        <f>IFERROR(((F37/F36)-((F37/F36)*0.0045))-1,"0")</f>
        <v>0</v>
      </c>
      <c r="H38" s="6" t="s">
        <v>4</v>
      </c>
      <c r="I38" s="8" t="str">
        <f>IFERROR(((I37/I36)-((I37/I36)*0.0045))-1,"0")</f>
        <v>0</v>
      </c>
      <c r="K38" s="6" t="s">
        <v>4</v>
      </c>
      <c r="L38" s="8" t="str">
        <f>IFERROR(((L37/L36)-((L37/L36)*0.0045))-1,"0")</f>
        <v>0</v>
      </c>
      <c r="N38" s="6" t="s">
        <v>4</v>
      </c>
      <c r="O38" s="8" t="str">
        <f>IFERROR(((O37/O36)-((O37/O36)*0.0045))-1,"0")</f>
        <v>0</v>
      </c>
    </row>
    <row r="39" spans="2:15" ht="14.25" customHeight="1" x14ac:dyDescent="0.25">
      <c r="B39" s="6" t="s">
        <v>5</v>
      </c>
      <c r="C39" s="7">
        <f>C36-(C36*$L$2)</f>
        <v>0</v>
      </c>
      <c r="E39" s="6" t="s">
        <v>5</v>
      </c>
      <c r="F39" s="7">
        <f>F36-(F36*$L$2)</f>
        <v>0</v>
      </c>
      <c r="H39" s="6" t="s">
        <v>5</v>
      </c>
      <c r="I39" s="7">
        <f>I36-(I36*$L$2)</f>
        <v>0</v>
      </c>
      <c r="K39" s="6" t="s">
        <v>5</v>
      </c>
      <c r="L39" s="7">
        <f>L36-(L36*$L$2)</f>
        <v>0</v>
      </c>
      <c r="N39" s="6" t="s">
        <v>5</v>
      </c>
      <c r="O39" s="7">
        <f>O36-(O36*$L$2)</f>
        <v>0</v>
      </c>
    </row>
    <row r="40" spans="2:15" ht="14.25" customHeight="1" x14ac:dyDescent="0.25"/>
    <row r="41" spans="2:15" ht="14.25" customHeight="1" x14ac:dyDescent="0.25"/>
    <row r="43" spans="2:15" x14ac:dyDescent="0.25">
      <c r="B43" t="s">
        <v>9</v>
      </c>
    </row>
    <row r="44" spans="2:15" x14ac:dyDescent="0.25">
      <c r="B44" t="s">
        <v>10</v>
      </c>
    </row>
    <row r="45" spans="2:15" x14ac:dyDescent="0.25">
      <c r="B45" t="s">
        <v>11</v>
      </c>
    </row>
  </sheetData>
  <mergeCells count="3">
    <mergeCell ref="K2:K3"/>
    <mergeCell ref="L2:L3"/>
    <mergeCell ref="D2:E2"/>
  </mergeCells>
  <conditionalFormatting sqref="C6">
    <cfRule type="cellIs" dxfId="5999" priority="476" operator="equal">
      <formula>"Cumplida"</formula>
    </cfRule>
    <cfRule type="cellIs" dxfId="5998" priority="477" operator="equal">
      <formula>"Abierta"</formula>
    </cfRule>
    <cfRule type="cellIs" dxfId="5997" priority="478" operator="equal">
      <formula>"No cumplida"</formula>
    </cfRule>
    <cfRule type="cellIs" dxfId="5996" priority="479" operator="equal">
      <formula>"Programado"</formula>
    </cfRule>
    <cfRule type="cellIs" dxfId="5995" priority="480" operator="equal">
      <formula>"Atascado"</formula>
    </cfRule>
    <cfRule type="cellIs" dxfId="5994" priority="481" operator="equal">
      <formula>"Cerrado"</formula>
    </cfRule>
    <cfRule type="cellIs" dxfId="5993" priority="482" operator="equal">
      <formula>"Abierto"</formula>
    </cfRule>
  </conditionalFormatting>
  <conditionalFormatting sqref="C11">
    <cfRule type="cellIs" dxfId="5992" priority="523" operator="equal">
      <formula>"-"</formula>
    </cfRule>
    <cfRule type="cellIs" dxfId="5991" priority="524" operator="lessThan">
      <formula>0.00000999</formula>
    </cfRule>
    <cfRule type="cellIs" dxfId="5990" priority="525" operator="greaterThan">
      <formula>0.00001</formula>
    </cfRule>
  </conditionalFormatting>
  <conditionalFormatting sqref="L20">
    <cfRule type="cellIs" dxfId="5989" priority="118" operator="equal">
      <formula>"-"</formula>
    </cfRule>
    <cfRule type="cellIs" dxfId="5988" priority="119" operator="lessThan">
      <formula>0.00000999</formula>
    </cfRule>
    <cfRule type="cellIs" dxfId="5987" priority="120" operator="greaterThan">
      <formula>0.00001</formula>
    </cfRule>
  </conditionalFormatting>
  <conditionalFormatting sqref="F11">
    <cfRule type="cellIs" dxfId="5986" priority="188" operator="equal">
      <formula>"-"</formula>
    </cfRule>
    <cfRule type="cellIs" dxfId="5985" priority="189" operator="lessThan">
      <formula>0.00000999</formula>
    </cfRule>
    <cfRule type="cellIs" dxfId="5984" priority="190" operator="greaterThan">
      <formula>0.00001</formula>
    </cfRule>
  </conditionalFormatting>
  <conditionalFormatting sqref="C33">
    <cfRule type="cellIs" dxfId="5983" priority="41" operator="equal">
      <formula>"Cumplida"</formula>
    </cfRule>
    <cfRule type="cellIs" dxfId="5982" priority="42" operator="equal">
      <formula>"Abierta"</formula>
    </cfRule>
    <cfRule type="cellIs" dxfId="5981" priority="43" operator="equal">
      <formula>"No cumplida"</formula>
    </cfRule>
    <cfRule type="cellIs" dxfId="5980" priority="44" operator="equal">
      <formula>"Programado"</formula>
    </cfRule>
    <cfRule type="cellIs" dxfId="5979" priority="45" operator="equal">
      <formula>"Atascado"</formula>
    </cfRule>
    <cfRule type="cellIs" dxfId="5978" priority="46" operator="equal">
      <formula>"Cerrado"</formula>
    </cfRule>
    <cfRule type="cellIs" dxfId="5977" priority="47" operator="equal">
      <formula>"Abierto"</formula>
    </cfRule>
  </conditionalFormatting>
  <conditionalFormatting sqref="F6">
    <cfRule type="cellIs" dxfId="5976" priority="181" operator="equal">
      <formula>"Cumplida"</formula>
    </cfRule>
    <cfRule type="cellIs" dxfId="5975" priority="182" operator="equal">
      <formula>"Abierta"</formula>
    </cfRule>
    <cfRule type="cellIs" dxfId="5974" priority="183" operator="equal">
      <formula>"No cumplida"</formula>
    </cfRule>
    <cfRule type="cellIs" dxfId="5973" priority="184" operator="equal">
      <formula>"Programado"</formula>
    </cfRule>
    <cfRule type="cellIs" dxfId="5972" priority="185" operator="equal">
      <formula>"Atascado"</formula>
    </cfRule>
    <cfRule type="cellIs" dxfId="5971" priority="186" operator="equal">
      <formula>"Cerrado"</formula>
    </cfRule>
    <cfRule type="cellIs" dxfId="5970" priority="187" operator="equal">
      <formula>"Abierto"</formula>
    </cfRule>
  </conditionalFormatting>
  <conditionalFormatting sqref="I6">
    <cfRule type="cellIs" dxfId="5969" priority="171" operator="equal">
      <formula>"Cumplida"</formula>
    </cfRule>
    <cfRule type="cellIs" dxfId="5968" priority="172" operator="equal">
      <formula>"Abierta"</formula>
    </cfRule>
    <cfRule type="cellIs" dxfId="5967" priority="173" operator="equal">
      <formula>"No cumplida"</formula>
    </cfRule>
    <cfRule type="cellIs" dxfId="5966" priority="174" operator="equal">
      <formula>"Programado"</formula>
    </cfRule>
    <cfRule type="cellIs" dxfId="5965" priority="175" operator="equal">
      <formula>"Atascado"</formula>
    </cfRule>
    <cfRule type="cellIs" dxfId="5964" priority="176" operator="equal">
      <formula>"Cerrado"</formula>
    </cfRule>
    <cfRule type="cellIs" dxfId="5963" priority="177" operator="equal">
      <formula>"Abierto"</formula>
    </cfRule>
  </conditionalFormatting>
  <conditionalFormatting sqref="I11">
    <cfRule type="cellIs" dxfId="5962" priority="178" operator="equal">
      <formula>"-"</formula>
    </cfRule>
    <cfRule type="cellIs" dxfId="5961" priority="179" operator="lessThan">
      <formula>0.00000999</formula>
    </cfRule>
    <cfRule type="cellIs" dxfId="5960" priority="180" operator="greaterThan">
      <formula>0.00001</formula>
    </cfRule>
  </conditionalFormatting>
  <conditionalFormatting sqref="L6">
    <cfRule type="cellIs" dxfId="5959" priority="161" operator="equal">
      <formula>"Cumplida"</formula>
    </cfRule>
    <cfRule type="cellIs" dxfId="5958" priority="162" operator="equal">
      <formula>"Abierta"</formula>
    </cfRule>
    <cfRule type="cellIs" dxfId="5957" priority="163" operator="equal">
      <formula>"No cumplida"</formula>
    </cfRule>
    <cfRule type="cellIs" dxfId="5956" priority="164" operator="equal">
      <formula>"Programado"</formula>
    </cfRule>
    <cfRule type="cellIs" dxfId="5955" priority="165" operator="equal">
      <formula>"Atascado"</formula>
    </cfRule>
    <cfRule type="cellIs" dxfId="5954" priority="166" operator="equal">
      <formula>"Cerrado"</formula>
    </cfRule>
    <cfRule type="cellIs" dxfId="5953" priority="167" operator="equal">
      <formula>"Abierto"</formula>
    </cfRule>
  </conditionalFormatting>
  <conditionalFormatting sqref="L11">
    <cfRule type="cellIs" dxfId="5952" priority="168" operator="equal">
      <formula>"-"</formula>
    </cfRule>
    <cfRule type="cellIs" dxfId="5951" priority="169" operator="lessThan">
      <formula>0.00000999</formula>
    </cfRule>
    <cfRule type="cellIs" dxfId="5950" priority="170" operator="greaterThan">
      <formula>0.00001</formula>
    </cfRule>
  </conditionalFormatting>
  <conditionalFormatting sqref="O6">
    <cfRule type="cellIs" dxfId="5949" priority="151" operator="equal">
      <formula>"Cumplida"</formula>
    </cfRule>
    <cfRule type="cellIs" dxfId="5948" priority="152" operator="equal">
      <formula>"Abierta"</formula>
    </cfRule>
    <cfRule type="cellIs" dxfId="5947" priority="153" operator="equal">
      <formula>"No cumplida"</formula>
    </cfRule>
    <cfRule type="cellIs" dxfId="5946" priority="154" operator="equal">
      <formula>"Programado"</formula>
    </cfRule>
    <cfRule type="cellIs" dxfId="5945" priority="155" operator="equal">
      <formula>"Atascado"</formula>
    </cfRule>
    <cfRule type="cellIs" dxfId="5944" priority="156" operator="equal">
      <formula>"Cerrado"</formula>
    </cfRule>
    <cfRule type="cellIs" dxfId="5943" priority="157" operator="equal">
      <formula>"Abierto"</formula>
    </cfRule>
  </conditionalFormatting>
  <conditionalFormatting sqref="O11">
    <cfRule type="cellIs" dxfId="5942" priority="158" operator="equal">
      <formula>"-"</formula>
    </cfRule>
    <cfRule type="cellIs" dxfId="5941" priority="159" operator="lessThan">
      <formula>0.00000999</formula>
    </cfRule>
    <cfRule type="cellIs" dxfId="5940" priority="160" operator="greaterThan">
      <formula>0.00001</formula>
    </cfRule>
  </conditionalFormatting>
  <conditionalFormatting sqref="C15">
    <cfRule type="cellIs" dxfId="5939" priority="141" operator="equal">
      <formula>"Cumplida"</formula>
    </cfRule>
    <cfRule type="cellIs" dxfId="5938" priority="142" operator="equal">
      <formula>"Abierta"</formula>
    </cfRule>
    <cfRule type="cellIs" dxfId="5937" priority="143" operator="equal">
      <formula>"No cumplida"</formula>
    </cfRule>
    <cfRule type="cellIs" dxfId="5936" priority="144" operator="equal">
      <formula>"Programado"</formula>
    </cfRule>
    <cfRule type="cellIs" dxfId="5935" priority="145" operator="equal">
      <formula>"Atascado"</formula>
    </cfRule>
    <cfRule type="cellIs" dxfId="5934" priority="146" operator="equal">
      <formula>"Cerrado"</formula>
    </cfRule>
    <cfRule type="cellIs" dxfId="5933" priority="147" operator="equal">
      <formula>"Abierto"</formula>
    </cfRule>
  </conditionalFormatting>
  <conditionalFormatting sqref="C20">
    <cfRule type="cellIs" dxfId="5932" priority="148" operator="equal">
      <formula>"-"</formula>
    </cfRule>
    <cfRule type="cellIs" dxfId="5931" priority="149" operator="lessThan">
      <formula>0.00000999</formula>
    </cfRule>
    <cfRule type="cellIs" dxfId="5930" priority="150" operator="greaterThan">
      <formula>0.00001</formula>
    </cfRule>
  </conditionalFormatting>
  <conditionalFormatting sqref="F15">
    <cfRule type="cellIs" dxfId="5929" priority="131" operator="equal">
      <formula>"Cumplida"</formula>
    </cfRule>
    <cfRule type="cellIs" dxfId="5928" priority="132" operator="equal">
      <formula>"Abierta"</formula>
    </cfRule>
    <cfRule type="cellIs" dxfId="5927" priority="133" operator="equal">
      <formula>"No cumplida"</formula>
    </cfRule>
    <cfRule type="cellIs" dxfId="5926" priority="134" operator="equal">
      <formula>"Programado"</formula>
    </cfRule>
    <cfRule type="cellIs" dxfId="5925" priority="135" operator="equal">
      <formula>"Atascado"</formula>
    </cfRule>
    <cfRule type="cellIs" dxfId="5924" priority="136" operator="equal">
      <formula>"Cerrado"</formula>
    </cfRule>
    <cfRule type="cellIs" dxfId="5923" priority="137" operator="equal">
      <formula>"Abierto"</formula>
    </cfRule>
  </conditionalFormatting>
  <conditionalFormatting sqref="F20">
    <cfRule type="cellIs" dxfId="5922" priority="138" operator="equal">
      <formula>"-"</formula>
    </cfRule>
    <cfRule type="cellIs" dxfId="5921" priority="139" operator="lessThan">
      <formula>0.00000999</formula>
    </cfRule>
    <cfRule type="cellIs" dxfId="5920" priority="140" operator="greaterThan">
      <formula>0.00001</formula>
    </cfRule>
  </conditionalFormatting>
  <conditionalFormatting sqref="I15">
    <cfRule type="cellIs" dxfId="5919" priority="121" operator="equal">
      <formula>"Cumplida"</formula>
    </cfRule>
    <cfRule type="cellIs" dxfId="5918" priority="122" operator="equal">
      <formula>"Abierta"</formula>
    </cfRule>
    <cfRule type="cellIs" dxfId="5917" priority="123" operator="equal">
      <formula>"No cumplida"</formula>
    </cfRule>
    <cfRule type="cellIs" dxfId="5916" priority="124" operator="equal">
      <formula>"Programado"</formula>
    </cfRule>
    <cfRule type="cellIs" dxfId="5915" priority="125" operator="equal">
      <formula>"Atascado"</formula>
    </cfRule>
    <cfRule type="cellIs" dxfId="5914" priority="126" operator="equal">
      <formula>"Cerrado"</formula>
    </cfRule>
    <cfRule type="cellIs" dxfId="5913" priority="127" operator="equal">
      <formula>"Abierto"</formula>
    </cfRule>
  </conditionalFormatting>
  <conditionalFormatting sqref="I20">
    <cfRule type="cellIs" dxfId="5912" priority="128" operator="equal">
      <formula>"-"</formula>
    </cfRule>
    <cfRule type="cellIs" dxfId="5911" priority="129" operator="lessThan">
      <formula>0.00000999</formula>
    </cfRule>
    <cfRule type="cellIs" dxfId="5910" priority="130" operator="greaterThan">
      <formula>0.00001</formula>
    </cfRule>
  </conditionalFormatting>
  <conditionalFormatting sqref="L15">
    <cfRule type="cellIs" dxfId="5909" priority="111" operator="equal">
      <formula>"Cumplida"</formula>
    </cfRule>
    <cfRule type="cellIs" dxfId="5908" priority="112" operator="equal">
      <formula>"Abierta"</formula>
    </cfRule>
    <cfRule type="cellIs" dxfId="5907" priority="113" operator="equal">
      <formula>"No cumplida"</formula>
    </cfRule>
    <cfRule type="cellIs" dxfId="5906" priority="114" operator="equal">
      <formula>"Programado"</formula>
    </cfRule>
    <cfRule type="cellIs" dxfId="5905" priority="115" operator="equal">
      <formula>"Atascado"</formula>
    </cfRule>
    <cfRule type="cellIs" dxfId="5904" priority="116" operator="equal">
      <formula>"Cerrado"</formula>
    </cfRule>
    <cfRule type="cellIs" dxfId="5903" priority="117" operator="equal">
      <formula>"Abierto"</formula>
    </cfRule>
  </conditionalFormatting>
  <conditionalFormatting sqref="O15">
    <cfRule type="cellIs" dxfId="5902" priority="101" operator="equal">
      <formula>"Cumplida"</formula>
    </cfRule>
    <cfRule type="cellIs" dxfId="5901" priority="102" operator="equal">
      <formula>"Abierta"</formula>
    </cfRule>
    <cfRule type="cellIs" dxfId="5900" priority="103" operator="equal">
      <formula>"No cumplida"</formula>
    </cfRule>
    <cfRule type="cellIs" dxfId="5899" priority="104" operator="equal">
      <formula>"Programado"</formula>
    </cfRule>
    <cfRule type="cellIs" dxfId="5898" priority="105" operator="equal">
      <formula>"Atascado"</formula>
    </cfRule>
    <cfRule type="cellIs" dxfId="5897" priority="106" operator="equal">
      <formula>"Cerrado"</formula>
    </cfRule>
    <cfRule type="cellIs" dxfId="5896" priority="107" operator="equal">
      <formula>"Abierto"</formula>
    </cfRule>
  </conditionalFormatting>
  <conditionalFormatting sqref="O20">
    <cfRule type="cellIs" dxfId="5895" priority="108" operator="equal">
      <formula>"-"</formula>
    </cfRule>
    <cfRule type="cellIs" dxfId="5894" priority="109" operator="lessThan">
      <formula>0.00000999</formula>
    </cfRule>
    <cfRule type="cellIs" dxfId="5893" priority="110" operator="greaterThan">
      <formula>0.00001</formula>
    </cfRule>
  </conditionalFormatting>
  <conditionalFormatting sqref="C24">
    <cfRule type="cellIs" dxfId="5892" priority="91" operator="equal">
      <formula>"Cumplida"</formula>
    </cfRule>
    <cfRule type="cellIs" dxfId="5891" priority="92" operator="equal">
      <formula>"Abierta"</formula>
    </cfRule>
    <cfRule type="cellIs" dxfId="5890" priority="93" operator="equal">
      <formula>"No cumplida"</formula>
    </cfRule>
    <cfRule type="cellIs" dxfId="5889" priority="94" operator="equal">
      <formula>"Programado"</formula>
    </cfRule>
    <cfRule type="cellIs" dxfId="5888" priority="95" operator="equal">
      <formula>"Atascado"</formula>
    </cfRule>
    <cfRule type="cellIs" dxfId="5887" priority="96" operator="equal">
      <formula>"Cerrado"</formula>
    </cfRule>
    <cfRule type="cellIs" dxfId="5886" priority="97" operator="equal">
      <formula>"Abierto"</formula>
    </cfRule>
  </conditionalFormatting>
  <conditionalFormatting sqref="C29">
    <cfRule type="cellIs" dxfId="5885" priority="98" operator="equal">
      <formula>"-"</formula>
    </cfRule>
    <cfRule type="cellIs" dxfId="5884" priority="99" operator="lessThan">
      <formula>0.00000999</formula>
    </cfRule>
    <cfRule type="cellIs" dxfId="5883" priority="100" operator="greaterThan">
      <formula>0.00001</formula>
    </cfRule>
  </conditionalFormatting>
  <conditionalFormatting sqref="F24">
    <cfRule type="cellIs" dxfId="5882" priority="81" operator="equal">
      <formula>"Cumplida"</formula>
    </cfRule>
    <cfRule type="cellIs" dxfId="5881" priority="82" operator="equal">
      <formula>"Abierta"</formula>
    </cfRule>
    <cfRule type="cellIs" dxfId="5880" priority="83" operator="equal">
      <formula>"No cumplida"</formula>
    </cfRule>
    <cfRule type="cellIs" dxfId="5879" priority="84" operator="equal">
      <formula>"Programado"</formula>
    </cfRule>
    <cfRule type="cellIs" dxfId="5878" priority="85" operator="equal">
      <formula>"Atascado"</formula>
    </cfRule>
    <cfRule type="cellIs" dxfId="5877" priority="86" operator="equal">
      <formula>"Cerrado"</formula>
    </cfRule>
    <cfRule type="cellIs" dxfId="5876" priority="87" operator="equal">
      <formula>"Abierto"</formula>
    </cfRule>
  </conditionalFormatting>
  <conditionalFormatting sqref="F29">
    <cfRule type="cellIs" dxfId="5875" priority="88" operator="equal">
      <formula>"-"</formula>
    </cfRule>
    <cfRule type="cellIs" dxfId="5874" priority="89" operator="lessThan">
      <formula>0.00000999</formula>
    </cfRule>
    <cfRule type="cellIs" dxfId="5873" priority="90" operator="greaterThan">
      <formula>0.00001</formula>
    </cfRule>
  </conditionalFormatting>
  <conditionalFormatting sqref="I24">
    <cfRule type="cellIs" dxfId="5872" priority="71" operator="equal">
      <formula>"Cumplida"</formula>
    </cfRule>
    <cfRule type="cellIs" dxfId="5871" priority="72" operator="equal">
      <formula>"Abierta"</formula>
    </cfRule>
    <cfRule type="cellIs" dxfId="5870" priority="73" operator="equal">
      <formula>"No cumplida"</formula>
    </cfRule>
    <cfRule type="cellIs" dxfId="5869" priority="74" operator="equal">
      <formula>"Programado"</formula>
    </cfRule>
    <cfRule type="cellIs" dxfId="5868" priority="75" operator="equal">
      <formula>"Atascado"</formula>
    </cfRule>
    <cfRule type="cellIs" dxfId="5867" priority="76" operator="equal">
      <formula>"Cerrado"</formula>
    </cfRule>
    <cfRule type="cellIs" dxfId="5866" priority="77" operator="equal">
      <formula>"Abierto"</formula>
    </cfRule>
  </conditionalFormatting>
  <conditionalFormatting sqref="I29">
    <cfRule type="cellIs" dxfId="5865" priority="78" operator="equal">
      <formula>"-"</formula>
    </cfRule>
    <cfRule type="cellIs" dxfId="5864" priority="79" operator="lessThan">
      <formula>0.00000999</formula>
    </cfRule>
    <cfRule type="cellIs" dxfId="5863" priority="80" operator="greaterThan">
      <formula>0.00001</formula>
    </cfRule>
  </conditionalFormatting>
  <conditionalFormatting sqref="L24">
    <cfRule type="cellIs" dxfId="5862" priority="61" operator="equal">
      <formula>"Cumplida"</formula>
    </cfRule>
    <cfRule type="cellIs" dxfId="5861" priority="62" operator="equal">
      <formula>"Abierta"</formula>
    </cfRule>
    <cfRule type="cellIs" dxfId="5860" priority="63" operator="equal">
      <formula>"No cumplida"</formula>
    </cfRule>
    <cfRule type="cellIs" dxfId="5859" priority="64" operator="equal">
      <formula>"Programado"</formula>
    </cfRule>
    <cfRule type="cellIs" dxfId="5858" priority="65" operator="equal">
      <formula>"Atascado"</formula>
    </cfRule>
    <cfRule type="cellIs" dxfId="5857" priority="66" operator="equal">
      <formula>"Cerrado"</formula>
    </cfRule>
    <cfRule type="cellIs" dxfId="5856" priority="67" operator="equal">
      <formula>"Abierto"</formula>
    </cfRule>
  </conditionalFormatting>
  <conditionalFormatting sqref="L29">
    <cfRule type="cellIs" dxfId="5855" priority="68" operator="equal">
      <formula>"-"</formula>
    </cfRule>
    <cfRule type="cellIs" dxfId="5854" priority="69" operator="lessThan">
      <formula>0.00000999</formula>
    </cfRule>
    <cfRule type="cellIs" dxfId="5853" priority="70" operator="greaterThan">
      <formula>0.00001</formula>
    </cfRule>
  </conditionalFormatting>
  <conditionalFormatting sqref="O24">
    <cfRule type="cellIs" dxfId="5852" priority="51" operator="equal">
      <formula>"Cumplida"</formula>
    </cfRule>
    <cfRule type="cellIs" dxfId="5851" priority="52" operator="equal">
      <formula>"Abierta"</formula>
    </cfRule>
    <cfRule type="cellIs" dxfId="5850" priority="53" operator="equal">
      <formula>"No cumplida"</formula>
    </cfRule>
    <cfRule type="cellIs" dxfId="5849" priority="54" operator="equal">
      <formula>"Programado"</formula>
    </cfRule>
    <cfRule type="cellIs" dxfId="5848" priority="55" operator="equal">
      <formula>"Atascado"</formula>
    </cfRule>
    <cfRule type="cellIs" dxfId="5847" priority="56" operator="equal">
      <formula>"Cerrado"</formula>
    </cfRule>
    <cfRule type="cellIs" dxfId="5846" priority="57" operator="equal">
      <formula>"Abierto"</formula>
    </cfRule>
  </conditionalFormatting>
  <conditionalFormatting sqref="O29">
    <cfRule type="cellIs" dxfId="5845" priority="58" operator="equal">
      <formula>"-"</formula>
    </cfRule>
    <cfRule type="cellIs" dxfId="5844" priority="59" operator="lessThan">
      <formula>0.00000999</formula>
    </cfRule>
    <cfRule type="cellIs" dxfId="5843" priority="60" operator="greaterThan">
      <formula>0.00001</formula>
    </cfRule>
  </conditionalFormatting>
  <conditionalFormatting sqref="C38">
    <cfRule type="cellIs" dxfId="5842" priority="48" operator="equal">
      <formula>"-"</formula>
    </cfRule>
    <cfRule type="cellIs" dxfId="5841" priority="49" operator="lessThan">
      <formula>0.00000999</formula>
    </cfRule>
    <cfRule type="cellIs" dxfId="5840" priority="50" operator="greaterThan">
      <formula>0.00001</formula>
    </cfRule>
  </conditionalFormatting>
  <conditionalFormatting sqref="F33">
    <cfRule type="cellIs" dxfId="5839" priority="31" operator="equal">
      <formula>"Cumplida"</formula>
    </cfRule>
    <cfRule type="cellIs" dxfId="5838" priority="32" operator="equal">
      <formula>"Abierta"</formula>
    </cfRule>
    <cfRule type="cellIs" dxfId="5837" priority="33" operator="equal">
      <formula>"No cumplida"</formula>
    </cfRule>
    <cfRule type="cellIs" dxfId="5836" priority="34" operator="equal">
      <formula>"Programado"</formula>
    </cfRule>
    <cfRule type="cellIs" dxfId="5835" priority="35" operator="equal">
      <formula>"Atascado"</formula>
    </cfRule>
    <cfRule type="cellIs" dxfId="5834" priority="36" operator="equal">
      <formula>"Cerrado"</formula>
    </cfRule>
    <cfRule type="cellIs" dxfId="5833" priority="37" operator="equal">
      <formula>"Abierto"</formula>
    </cfRule>
  </conditionalFormatting>
  <conditionalFormatting sqref="F38">
    <cfRule type="cellIs" dxfId="5832" priority="38" operator="equal">
      <formula>"-"</formula>
    </cfRule>
    <cfRule type="cellIs" dxfId="5831" priority="39" operator="lessThan">
      <formula>0.00000999</formula>
    </cfRule>
    <cfRule type="cellIs" dxfId="5830" priority="40" operator="greaterThan">
      <formula>0.00001</formula>
    </cfRule>
  </conditionalFormatting>
  <conditionalFormatting sqref="I33">
    <cfRule type="cellIs" dxfId="5829" priority="21" operator="equal">
      <formula>"Cumplida"</formula>
    </cfRule>
    <cfRule type="cellIs" dxfId="5828" priority="22" operator="equal">
      <formula>"Abierta"</formula>
    </cfRule>
    <cfRule type="cellIs" dxfId="5827" priority="23" operator="equal">
      <formula>"No cumplida"</formula>
    </cfRule>
    <cfRule type="cellIs" dxfId="5826" priority="24" operator="equal">
      <formula>"Programado"</formula>
    </cfRule>
    <cfRule type="cellIs" dxfId="5825" priority="25" operator="equal">
      <formula>"Atascado"</formula>
    </cfRule>
    <cfRule type="cellIs" dxfId="5824" priority="26" operator="equal">
      <formula>"Cerrado"</formula>
    </cfRule>
    <cfRule type="cellIs" dxfId="5823" priority="27" operator="equal">
      <formula>"Abierto"</formula>
    </cfRule>
  </conditionalFormatting>
  <conditionalFormatting sqref="I38">
    <cfRule type="cellIs" dxfId="5822" priority="28" operator="equal">
      <formula>"-"</formula>
    </cfRule>
    <cfRule type="cellIs" dxfId="5821" priority="29" operator="lessThan">
      <formula>0.00000999</formula>
    </cfRule>
    <cfRule type="cellIs" dxfId="5820" priority="30" operator="greaterThan">
      <formula>0.00001</formula>
    </cfRule>
  </conditionalFormatting>
  <conditionalFormatting sqref="L33">
    <cfRule type="cellIs" dxfId="5819" priority="11" operator="equal">
      <formula>"Cumplida"</formula>
    </cfRule>
    <cfRule type="cellIs" dxfId="5818" priority="12" operator="equal">
      <formula>"Abierta"</formula>
    </cfRule>
    <cfRule type="cellIs" dxfId="5817" priority="13" operator="equal">
      <formula>"No cumplida"</formula>
    </cfRule>
    <cfRule type="cellIs" dxfId="5816" priority="14" operator="equal">
      <formula>"Programado"</formula>
    </cfRule>
    <cfRule type="cellIs" dxfId="5815" priority="15" operator="equal">
      <formula>"Atascado"</formula>
    </cfRule>
    <cfRule type="cellIs" dxfId="5814" priority="16" operator="equal">
      <formula>"Cerrado"</formula>
    </cfRule>
    <cfRule type="cellIs" dxfId="5813" priority="17" operator="equal">
      <formula>"Abierto"</formula>
    </cfRule>
  </conditionalFormatting>
  <conditionalFormatting sqref="L38">
    <cfRule type="cellIs" dxfId="5812" priority="18" operator="equal">
      <formula>"-"</formula>
    </cfRule>
    <cfRule type="cellIs" dxfId="5811" priority="19" operator="lessThan">
      <formula>0.00000999</formula>
    </cfRule>
    <cfRule type="cellIs" dxfId="5810" priority="20" operator="greaterThan">
      <formula>0.00001</formula>
    </cfRule>
  </conditionalFormatting>
  <conditionalFormatting sqref="O33">
    <cfRule type="cellIs" dxfId="5809" priority="1" operator="equal">
      <formula>"Cumplida"</formula>
    </cfRule>
    <cfRule type="cellIs" dxfId="5808" priority="2" operator="equal">
      <formula>"Abierta"</formula>
    </cfRule>
    <cfRule type="cellIs" dxfId="5807" priority="3" operator="equal">
      <formula>"No cumplida"</formula>
    </cfRule>
    <cfRule type="cellIs" dxfId="5806" priority="4" operator="equal">
      <formula>"Programado"</formula>
    </cfRule>
    <cfRule type="cellIs" dxfId="5805" priority="5" operator="equal">
      <formula>"Atascado"</formula>
    </cfRule>
    <cfRule type="cellIs" dxfId="5804" priority="6" operator="equal">
      <formula>"Cerrado"</formula>
    </cfRule>
    <cfRule type="cellIs" dxfId="5803" priority="7" operator="equal">
      <formula>"Abierto"</formula>
    </cfRule>
  </conditionalFormatting>
  <conditionalFormatting sqref="O38">
    <cfRule type="cellIs" dxfId="5802" priority="8" operator="equal">
      <formula>"-"</formula>
    </cfRule>
    <cfRule type="cellIs" dxfId="5801" priority="9" operator="lessThan">
      <formula>0.00000999</formula>
    </cfRule>
    <cfRule type="cellIs" dxfId="5800" priority="10" operator="greaterThan">
      <formula>0.00001</formula>
    </cfRule>
  </conditionalFormatting>
  <dataValidations count="1">
    <dataValidation type="list" allowBlank="1" showInputMessage="1" showErrorMessage="1" sqref="C15 I33 L33 F33 O33 C33 I6 L6 F6 O6 I24 I15 C6 L24 F24 L15 O24 F15 O15 C24">
      <formula1>$B$42:$B$45</formula1>
    </dataValidation>
  </dataValidations>
  <pageMargins left="0.7" right="0.7" top="0.75" bottom="0.75" header="0.3" footer="0.3"/>
  <pageSetup orientation="portrait" horizontalDpi="4294967293" verticalDpi="4294967293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R45"/>
  <sheetViews>
    <sheetView showGridLines="0" showRowColHeaders="0" workbookViewId="0">
      <selection activeCell="F18" sqref="F18"/>
    </sheetView>
  </sheetViews>
  <sheetFormatPr baseColWidth="10" defaultRowHeight="15" x14ac:dyDescent="0.25"/>
  <cols>
    <col min="1" max="1" width="2" customWidth="1"/>
    <col min="4" max="4" width="2.5703125" customWidth="1"/>
    <col min="7" max="7" width="2.5703125" customWidth="1"/>
    <col min="10" max="10" width="2.5703125" customWidth="1"/>
    <col min="13" max="13" width="2.5703125" customWidth="1"/>
    <col min="16" max="16" width="2.5703125" customWidth="1"/>
    <col min="17" max="17" width="15.28515625" bestFit="1" customWidth="1"/>
    <col min="18" max="18" width="10.140625" bestFit="1" customWidth="1"/>
  </cols>
  <sheetData>
    <row r="1" spans="2:18" ht="15.75" thickBot="1" x14ac:dyDescent="0.3"/>
    <row r="2" spans="2:18" ht="15.75" thickBot="1" x14ac:dyDescent="0.3">
      <c r="D2" s="46" t="s">
        <v>16</v>
      </c>
      <c r="E2" s="47"/>
      <c r="F2" s="19"/>
      <c r="G2" s="18"/>
      <c r="K2" s="42" t="s">
        <v>51</v>
      </c>
      <c r="L2" s="44">
        <v>0.03</v>
      </c>
    </row>
    <row r="3" spans="2:18" x14ac:dyDescent="0.25">
      <c r="C3" s="18"/>
      <c r="D3" s="18"/>
      <c r="E3" s="18"/>
      <c r="F3" s="18"/>
      <c r="G3" s="18"/>
      <c r="K3" s="43"/>
      <c r="L3" s="45"/>
    </row>
    <row r="5" spans="2:18" ht="14.25" customHeight="1" x14ac:dyDescent="0.25">
      <c r="B5" s="1" t="s">
        <v>2</v>
      </c>
      <c r="C5" s="2" t="s">
        <v>67</v>
      </c>
      <c r="E5" s="1" t="s">
        <v>2</v>
      </c>
      <c r="F5" s="2" t="s">
        <v>63</v>
      </c>
      <c r="H5" s="1" t="s">
        <v>2</v>
      </c>
      <c r="I5" s="2" t="s">
        <v>66</v>
      </c>
      <c r="K5" s="1" t="s">
        <v>2</v>
      </c>
      <c r="L5" s="2" t="s">
        <v>68</v>
      </c>
      <c r="N5" s="1" t="s">
        <v>2</v>
      </c>
      <c r="O5" s="2" t="s">
        <v>69</v>
      </c>
      <c r="Q5" s="3" t="s">
        <v>6</v>
      </c>
      <c r="R5" s="4">
        <f>SUM(R6:R8)</f>
        <v>6</v>
      </c>
    </row>
    <row r="6" spans="2:18" ht="14.25" customHeight="1" x14ac:dyDescent="0.25">
      <c r="B6" s="1" t="s">
        <v>3</v>
      </c>
      <c r="C6" s="2" t="s">
        <v>9</v>
      </c>
      <c r="E6" s="1" t="s">
        <v>3</v>
      </c>
      <c r="F6" s="2" t="s">
        <v>11</v>
      </c>
      <c r="H6" s="1" t="s">
        <v>3</v>
      </c>
      <c r="I6" s="2" t="s">
        <v>10</v>
      </c>
      <c r="K6" s="1" t="s">
        <v>3</v>
      </c>
      <c r="L6" s="2" t="s">
        <v>10</v>
      </c>
      <c r="N6" s="1" t="s">
        <v>3</v>
      </c>
      <c r="O6" s="2" t="s">
        <v>10</v>
      </c>
      <c r="Q6" s="1" t="s">
        <v>12</v>
      </c>
      <c r="R6" s="4">
        <f>COUNTIF($B$5:$O$39,"abierta")</f>
        <v>1</v>
      </c>
    </row>
    <row r="7" spans="2:18" ht="14.25" customHeight="1" x14ac:dyDescent="0.25">
      <c r="B7" s="1" t="s">
        <v>13</v>
      </c>
      <c r="C7" s="2">
        <v>1.6E-2</v>
      </c>
      <c r="E7" s="1" t="s">
        <v>13</v>
      </c>
      <c r="F7" s="2">
        <v>2.0001399999999999E-2</v>
      </c>
      <c r="H7" s="1" t="s">
        <v>13</v>
      </c>
      <c r="I7" s="2">
        <v>2.416368E-2</v>
      </c>
      <c r="K7" s="1" t="s">
        <v>13</v>
      </c>
      <c r="L7" s="2"/>
      <c r="N7" s="1" t="s">
        <v>13</v>
      </c>
      <c r="O7" s="2">
        <v>0.02</v>
      </c>
      <c r="Q7" s="3" t="s">
        <v>7</v>
      </c>
      <c r="R7" s="4">
        <f>COUNTIF($B$5:$O$39,"cumplida")</f>
        <v>4</v>
      </c>
    </row>
    <row r="8" spans="2:18" ht="14.25" customHeight="1" x14ac:dyDescent="0.25">
      <c r="B8" s="1" t="s">
        <v>14</v>
      </c>
      <c r="C8" s="2">
        <f>C7*C11</f>
        <v>-1.6E-2</v>
      </c>
      <c r="E8" s="1" t="s">
        <v>14</v>
      </c>
      <c r="F8" s="2">
        <f>F7*F11</f>
        <v>-9.6521572826997943E-4</v>
      </c>
      <c r="H8" s="1" t="s">
        <v>14</v>
      </c>
      <c r="I8" s="2">
        <f>I7*I11</f>
        <v>1.7795686351873189E-4</v>
      </c>
      <c r="K8" s="1" t="s">
        <v>14</v>
      </c>
      <c r="L8" s="2">
        <f>L7*L11</f>
        <v>0</v>
      </c>
      <c r="N8" s="1" t="s">
        <v>14</v>
      </c>
      <c r="O8" s="2">
        <f>O7*O11</f>
        <v>-8.6476886915643814E-4</v>
      </c>
      <c r="Q8" s="3" t="s">
        <v>8</v>
      </c>
      <c r="R8" s="4">
        <f>COUNTIF($B$5:$O$39,"No cumplida")</f>
        <v>1</v>
      </c>
    </row>
    <row r="9" spans="2:18" ht="14.25" customHeight="1" x14ac:dyDescent="0.25">
      <c r="B9" s="6" t="s">
        <v>0</v>
      </c>
      <c r="C9" s="7">
        <v>2.2249999999999999E-5</v>
      </c>
      <c r="E9" s="6" t="s">
        <v>0</v>
      </c>
      <c r="F9" s="7">
        <v>1.3127000000000001E-4</v>
      </c>
      <c r="H9" s="6" t="s">
        <v>0</v>
      </c>
      <c r="I9" s="7">
        <v>8.81E-5</v>
      </c>
      <c r="K9" s="6" t="s">
        <v>0</v>
      </c>
      <c r="L9" s="7">
        <v>7.1979999999999999E-5</v>
      </c>
      <c r="N9" s="6" t="s">
        <v>0</v>
      </c>
      <c r="O9" s="7">
        <v>3.8290000000000001E-5</v>
      </c>
      <c r="Q9" s="3" t="s">
        <v>49</v>
      </c>
      <c r="R9" s="4">
        <f>SUM(C7,F7,I7,L7,O7,C16,F16,I16,L16,O16,C25,F25,I25,L25,O25,C34,F34,I34,L34,O34)</f>
        <v>0.10016508</v>
      </c>
    </row>
    <row r="10" spans="2:18" ht="14.25" customHeight="1" x14ac:dyDescent="0.25">
      <c r="B10" s="6" t="s">
        <v>1</v>
      </c>
      <c r="C10" s="7"/>
      <c r="E10" s="6" t="s">
        <v>1</v>
      </c>
      <c r="F10" s="7">
        <v>1.2549999999999999E-4</v>
      </c>
      <c r="H10" s="6" t="s">
        <v>1</v>
      </c>
      <c r="I10" s="7">
        <v>8.9149999999999999E-5</v>
      </c>
      <c r="K10" s="6" t="s">
        <v>1</v>
      </c>
      <c r="L10" s="7">
        <v>7.3650000000000001E-5</v>
      </c>
      <c r="N10" s="6" t="s">
        <v>1</v>
      </c>
      <c r="O10" s="7">
        <v>3.68E-5</v>
      </c>
      <c r="Q10" s="3" t="s">
        <v>53</v>
      </c>
      <c r="R10" s="4">
        <f>SUM(C8,F8,I8,L8,O8,O17,L17,I17,F17,C17,C26,F26,I26,L26,O26,O35,L35,I35,F35,C35)</f>
        <v>-1.701846919732232E-2</v>
      </c>
    </row>
    <row r="11" spans="2:18" ht="14.25" customHeight="1" x14ac:dyDescent="0.25">
      <c r="B11" s="6" t="s">
        <v>4</v>
      </c>
      <c r="C11" s="8">
        <f>IFERROR(((C10/C9)-((C10/C9)*0.0045))-1,"0")</f>
        <v>-1</v>
      </c>
      <c r="E11" s="6" t="s">
        <v>4</v>
      </c>
      <c r="F11" s="8">
        <f>IFERROR(((F10/F9)-((F10/F9)*0.0045))-1,"0")</f>
        <v>-4.8257408394911327E-2</v>
      </c>
      <c r="H11" s="6" t="s">
        <v>4</v>
      </c>
      <c r="I11" s="8">
        <f>IFERROR(((I10/I9)-((I10/I9)*0.0045))-1,"0")</f>
        <v>7.3646424517594955E-3</v>
      </c>
      <c r="K11" s="6" t="s">
        <v>4</v>
      </c>
      <c r="L11" s="8">
        <f>IFERROR(((L10/L9)-((L10/L9)*0.0045))-1,"0")</f>
        <v>1.8596485134759533E-2</v>
      </c>
      <c r="N11" s="6" t="s">
        <v>4</v>
      </c>
      <c r="O11" s="8">
        <f>IFERROR(((O10/O9)-((O10/O9)*0.0045))-1,"0")</f>
        <v>-4.3238443457821907E-2</v>
      </c>
      <c r="Q11" s="3" t="s">
        <v>15</v>
      </c>
      <c r="R11" s="4">
        <f>R10*R15</f>
        <v>-136.14775357857854</v>
      </c>
    </row>
    <row r="12" spans="2:18" ht="14.25" customHeight="1" x14ac:dyDescent="0.25">
      <c r="B12" s="6" t="s">
        <v>5</v>
      </c>
      <c r="C12" s="7">
        <f>C9-(C9*$L$2)</f>
        <v>2.1582499999999999E-5</v>
      </c>
      <c r="E12" s="6" t="s">
        <v>5</v>
      </c>
      <c r="F12" s="7">
        <f>F9-(F9*$L$2)</f>
        <v>1.2733190000000001E-4</v>
      </c>
      <c r="H12" s="6" t="s">
        <v>5</v>
      </c>
      <c r="I12" s="7">
        <f>I9-(I9*$L$2)</f>
        <v>8.5457000000000005E-5</v>
      </c>
      <c r="K12" s="6" t="s">
        <v>5</v>
      </c>
      <c r="L12" s="7">
        <f>L9-(L9*$L$2)</f>
        <v>6.9820599999999994E-5</v>
      </c>
      <c r="N12" s="6" t="s">
        <v>5</v>
      </c>
      <c r="O12" s="7">
        <f>O9-(O9*$L$2)</f>
        <v>3.7141300000000003E-5</v>
      </c>
      <c r="Q12" s="3" t="s">
        <v>52</v>
      </c>
      <c r="R12" s="4">
        <f>R11*R16</f>
        <v>-953.03427505004981</v>
      </c>
    </row>
    <row r="13" spans="2:18" x14ac:dyDescent="0.25">
      <c r="Q13" s="3" t="s">
        <v>62</v>
      </c>
      <c r="R13" s="12">
        <f>IFERROR((R10/R9),"-")</f>
        <v>-0.16990421409659254</v>
      </c>
    </row>
    <row r="14" spans="2:18" ht="14.25" customHeight="1" x14ac:dyDescent="0.25">
      <c r="B14" s="1" t="s">
        <v>2</v>
      </c>
      <c r="C14" s="2" t="s">
        <v>70</v>
      </c>
      <c r="E14" s="1" t="s">
        <v>2</v>
      </c>
      <c r="F14" s="2" t="s">
        <v>71</v>
      </c>
      <c r="H14" s="1" t="s">
        <v>2</v>
      </c>
      <c r="I14" s="2"/>
      <c r="K14" s="1" t="s">
        <v>2</v>
      </c>
      <c r="L14" s="2"/>
      <c r="N14" s="1" t="s">
        <v>2</v>
      </c>
      <c r="O14" s="2"/>
      <c r="R14" s="5"/>
    </row>
    <row r="15" spans="2:18" ht="14.25" customHeight="1" x14ac:dyDescent="0.25">
      <c r="B15" s="1" t="s">
        <v>3</v>
      </c>
      <c r="C15" s="2" t="s">
        <v>10</v>
      </c>
      <c r="E15" s="1" t="s">
        <v>3</v>
      </c>
      <c r="F15" s="2"/>
      <c r="H15" s="1" t="s">
        <v>3</v>
      </c>
      <c r="I15" s="2"/>
      <c r="K15" s="1" t="s">
        <v>3</v>
      </c>
      <c r="L15" s="2"/>
      <c r="N15" s="1" t="s">
        <v>3</v>
      </c>
      <c r="O15" s="2"/>
      <c r="Q15" s="3" t="s">
        <v>57</v>
      </c>
      <c r="R15" s="4">
        <v>8000</v>
      </c>
    </row>
    <row r="16" spans="2:18" ht="14.25" customHeight="1" x14ac:dyDescent="0.25">
      <c r="B16" s="1" t="s">
        <v>13</v>
      </c>
      <c r="C16" s="2">
        <v>0.02</v>
      </c>
      <c r="E16" s="1" t="s">
        <v>13</v>
      </c>
      <c r="F16" s="2"/>
      <c r="H16" s="1" t="s">
        <v>13</v>
      </c>
      <c r="I16" s="2"/>
      <c r="K16" s="1" t="s">
        <v>13</v>
      </c>
      <c r="L16" s="2"/>
      <c r="N16" s="1" t="s">
        <v>13</v>
      </c>
      <c r="O16" s="2"/>
      <c r="Q16" s="3" t="s">
        <v>58</v>
      </c>
      <c r="R16" s="4">
        <v>7</v>
      </c>
    </row>
    <row r="17" spans="2:18" ht="14.25" customHeight="1" x14ac:dyDescent="0.25">
      <c r="B17" s="1" t="s">
        <v>14</v>
      </c>
      <c r="C17" s="2">
        <f>C16*C20</f>
        <v>6.3355853658536804E-4</v>
      </c>
      <c r="E17" s="1" t="s">
        <v>14</v>
      </c>
      <c r="F17" s="2">
        <f>F16*F20</f>
        <v>0</v>
      </c>
      <c r="H17" s="1" t="s">
        <v>14</v>
      </c>
      <c r="I17" s="2">
        <f>I16*I20</f>
        <v>0</v>
      </c>
      <c r="K17" s="1" t="s">
        <v>14</v>
      </c>
      <c r="L17" s="2">
        <f>L16*L20</f>
        <v>0</v>
      </c>
      <c r="N17" s="1" t="s">
        <v>14</v>
      </c>
      <c r="O17" s="2">
        <f>O16*O20</f>
        <v>0</v>
      </c>
      <c r="R17" s="5"/>
    </row>
    <row r="18" spans="2:18" ht="14.25" customHeight="1" x14ac:dyDescent="0.25">
      <c r="B18" s="6" t="s">
        <v>0</v>
      </c>
      <c r="C18" s="7">
        <v>4.1E-5</v>
      </c>
      <c r="E18" s="6" t="s">
        <v>0</v>
      </c>
      <c r="F18" s="7">
        <v>4.4872200000000001E-3</v>
      </c>
      <c r="H18" s="6" t="s">
        <v>0</v>
      </c>
      <c r="I18" s="7"/>
      <c r="K18" s="6" t="s">
        <v>0</v>
      </c>
      <c r="L18" s="7"/>
      <c r="N18" s="6" t="s">
        <v>0</v>
      </c>
      <c r="O18" s="7"/>
    </row>
    <row r="19" spans="2:18" ht="14.25" customHeight="1" x14ac:dyDescent="0.25">
      <c r="B19" s="6" t="s">
        <v>1</v>
      </c>
      <c r="C19" s="7">
        <v>4.2490000000000001E-5</v>
      </c>
      <c r="E19" s="6" t="s">
        <v>1</v>
      </c>
      <c r="F19" s="7"/>
      <c r="H19" s="6" t="s">
        <v>1</v>
      </c>
      <c r="I19" s="7"/>
      <c r="K19" s="6" t="s">
        <v>1</v>
      </c>
      <c r="L19" s="7"/>
      <c r="N19" s="6" t="s">
        <v>1</v>
      </c>
      <c r="O19" s="7"/>
    </row>
    <row r="20" spans="2:18" ht="14.25" customHeight="1" x14ac:dyDescent="0.25">
      <c r="B20" s="6" t="s">
        <v>4</v>
      </c>
      <c r="C20" s="8">
        <f>IFERROR(((C19/C18)-((C19/C18)*0.0045))-1,"0")</f>
        <v>3.1677926829268399E-2</v>
      </c>
      <c r="E20" s="6" t="s">
        <v>4</v>
      </c>
      <c r="F20" s="8">
        <f>IFERROR(((F19/F18)-((F19/F18)*0.0045))-1,"0")</f>
        <v>-1</v>
      </c>
      <c r="H20" s="6" t="s">
        <v>4</v>
      </c>
      <c r="I20" s="8" t="str">
        <f>IFERROR(((I19/I18)-((I19/I18)*0.0045))-1,"0")</f>
        <v>0</v>
      </c>
      <c r="K20" s="6" t="s">
        <v>4</v>
      </c>
      <c r="L20" s="8" t="str">
        <f>IFERROR(((L19/L18)-((L19/L18)*0.0045))-1,"0")</f>
        <v>0</v>
      </c>
      <c r="N20" s="6" t="s">
        <v>4</v>
      </c>
      <c r="O20" s="8" t="str">
        <f>IFERROR(((O19/O18)-((O19/O18)*0.0045))-1,"0")</f>
        <v>0</v>
      </c>
    </row>
    <row r="21" spans="2:18" ht="14.25" customHeight="1" x14ac:dyDescent="0.25">
      <c r="B21" s="6" t="s">
        <v>5</v>
      </c>
      <c r="C21" s="7">
        <f>C18-(C18*$L$2)</f>
        <v>3.977E-5</v>
      </c>
      <c r="E21" s="6" t="s">
        <v>5</v>
      </c>
      <c r="F21" s="7">
        <f>F18-(F18*$L$2)</f>
        <v>4.3526034000000002E-3</v>
      </c>
      <c r="H21" s="6" t="s">
        <v>5</v>
      </c>
      <c r="I21" s="7">
        <f>I18-(I18*$L$2)</f>
        <v>0</v>
      </c>
      <c r="K21" s="6" t="s">
        <v>5</v>
      </c>
      <c r="L21" s="7">
        <f>L18-(L18*$L$2)</f>
        <v>0</v>
      </c>
      <c r="N21" s="6" t="s">
        <v>5</v>
      </c>
      <c r="O21" s="7">
        <f>O18-(O18*$L$2)</f>
        <v>0</v>
      </c>
    </row>
    <row r="22" spans="2:18" ht="14.25" customHeight="1" x14ac:dyDescent="0.25"/>
    <row r="23" spans="2:18" x14ac:dyDescent="0.25">
      <c r="B23" s="1" t="s">
        <v>2</v>
      </c>
      <c r="C23" s="2"/>
      <c r="E23" s="1" t="s">
        <v>2</v>
      </c>
      <c r="F23" s="2"/>
      <c r="H23" s="1" t="s">
        <v>2</v>
      </c>
      <c r="I23" s="2"/>
      <c r="K23" s="1" t="s">
        <v>2</v>
      </c>
      <c r="L23" s="2"/>
      <c r="N23" s="1" t="s">
        <v>2</v>
      </c>
      <c r="O23" s="2"/>
    </row>
    <row r="24" spans="2:18" ht="14.25" customHeight="1" x14ac:dyDescent="0.25">
      <c r="B24" s="1" t="s">
        <v>3</v>
      </c>
      <c r="C24" s="2"/>
      <c r="E24" s="1" t="s">
        <v>3</v>
      </c>
      <c r="F24" s="2"/>
      <c r="H24" s="1" t="s">
        <v>3</v>
      </c>
      <c r="I24" s="2"/>
      <c r="K24" s="1" t="s">
        <v>3</v>
      </c>
      <c r="L24" s="2"/>
      <c r="N24" s="1" t="s">
        <v>3</v>
      </c>
      <c r="O24" s="2"/>
    </row>
    <row r="25" spans="2:18" ht="14.25" customHeight="1" x14ac:dyDescent="0.25">
      <c r="B25" s="1" t="s">
        <v>13</v>
      </c>
      <c r="C25" s="2"/>
      <c r="E25" s="1" t="s">
        <v>13</v>
      </c>
      <c r="F25" s="2"/>
      <c r="H25" s="1" t="s">
        <v>13</v>
      </c>
      <c r="I25" s="2"/>
      <c r="K25" s="1" t="s">
        <v>13</v>
      </c>
      <c r="L25" s="2"/>
      <c r="N25" s="1" t="s">
        <v>13</v>
      </c>
      <c r="O25" s="2"/>
    </row>
    <row r="26" spans="2:18" ht="14.25" customHeight="1" x14ac:dyDescent="0.25">
      <c r="B26" s="1" t="s">
        <v>14</v>
      </c>
      <c r="C26" s="2">
        <f>C25*C29</f>
        <v>0</v>
      </c>
      <c r="E26" s="1" t="s">
        <v>14</v>
      </c>
      <c r="F26" s="2">
        <f>F25*F29</f>
        <v>0</v>
      </c>
      <c r="H26" s="1" t="s">
        <v>14</v>
      </c>
      <c r="I26" s="2">
        <f>I25*I29</f>
        <v>0</v>
      </c>
      <c r="K26" s="1" t="s">
        <v>14</v>
      </c>
      <c r="L26" s="2">
        <f>L25*L29</f>
        <v>0</v>
      </c>
      <c r="N26" s="1" t="s">
        <v>14</v>
      </c>
      <c r="O26" s="2">
        <f>O25*O29</f>
        <v>0</v>
      </c>
    </row>
    <row r="27" spans="2:18" ht="14.25" customHeight="1" x14ac:dyDescent="0.25">
      <c r="B27" s="6" t="s">
        <v>0</v>
      </c>
      <c r="C27" s="7"/>
      <c r="E27" s="6" t="s">
        <v>0</v>
      </c>
      <c r="F27" s="7"/>
      <c r="H27" s="6" t="s">
        <v>0</v>
      </c>
      <c r="I27" s="7"/>
      <c r="K27" s="6" t="s">
        <v>0</v>
      </c>
      <c r="L27" s="7"/>
      <c r="N27" s="6" t="s">
        <v>0</v>
      </c>
      <c r="O27" s="7"/>
    </row>
    <row r="28" spans="2:18" ht="14.25" customHeight="1" x14ac:dyDescent="0.25">
      <c r="B28" s="6" t="s">
        <v>1</v>
      </c>
      <c r="C28" s="7"/>
      <c r="E28" s="6" t="s">
        <v>1</v>
      </c>
      <c r="F28" s="7"/>
      <c r="H28" s="6" t="s">
        <v>1</v>
      </c>
      <c r="I28" s="7"/>
      <c r="K28" s="6" t="s">
        <v>1</v>
      </c>
      <c r="L28" s="7"/>
      <c r="N28" s="6" t="s">
        <v>1</v>
      </c>
      <c r="O28" s="7"/>
    </row>
    <row r="29" spans="2:18" ht="14.25" customHeight="1" x14ac:dyDescent="0.25">
      <c r="B29" s="6" t="s">
        <v>4</v>
      </c>
      <c r="C29" s="8" t="str">
        <f>IFERROR(((C28/C27)-((C28/C27)*0.0045))-1,"0")</f>
        <v>0</v>
      </c>
      <c r="E29" s="6" t="s">
        <v>4</v>
      </c>
      <c r="F29" s="8" t="str">
        <f>IFERROR(((F28/F27)-((F28/F27)*0.0045))-1,"0")</f>
        <v>0</v>
      </c>
      <c r="H29" s="6" t="s">
        <v>4</v>
      </c>
      <c r="I29" s="8" t="str">
        <f>IFERROR(((I28/I27)-((I28/I27)*0.0045))-1,"0")</f>
        <v>0</v>
      </c>
      <c r="K29" s="6" t="s">
        <v>4</v>
      </c>
      <c r="L29" s="8" t="str">
        <f>IFERROR(((L28/L27)-((L28/L27)*0.0045))-1,"0")</f>
        <v>0</v>
      </c>
      <c r="N29" s="6" t="s">
        <v>4</v>
      </c>
      <c r="O29" s="8" t="str">
        <f>IFERROR(((O28/O27)-((O28/O27)*0.0045))-1,"0")</f>
        <v>0</v>
      </c>
    </row>
    <row r="30" spans="2:18" ht="14.25" customHeight="1" x14ac:dyDescent="0.25">
      <c r="B30" s="6" t="s">
        <v>5</v>
      </c>
      <c r="C30" s="7">
        <f>C27-(C27*$L$2)</f>
        <v>0</v>
      </c>
      <c r="E30" s="6" t="s">
        <v>5</v>
      </c>
      <c r="F30" s="7">
        <f>F27-(F27*$L$2)</f>
        <v>0</v>
      </c>
      <c r="H30" s="6" t="s">
        <v>5</v>
      </c>
      <c r="I30" s="7">
        <f>I27-(I27*$L$2)</f>
        <v>0</v>
      </c>
      <c r="K30" s="6" t="s">
        <v>5</v>
      </c>
      <c r="L30" s="7">
        <f>L27-(L27*$L$2)</f>
        <v>0</v>
      </c>
      <c r="N30" s="6" t="s">
        <v>5</v>
      </c>
      <c r="O30" s="7">
        <f>O27-(O27*$L$2)</f>
        <v>0</v>
      </c>
    </row>
    <row r="31" spans="2:18" ht="14.25" customHeight="1" x14ac:dyDescent="0.25"/>
    <row r="32" spans="2:18" ht="14.25" customHeight="1" x14ac:dyDescent="0.25">
      <c r="B32" s="1" t="s">
        <v>2</v>
      </c>
      <c r="C32" s="2"/>
      <c r="E32" s="1" t="s">
        <v>2</v>
      </c>
      <c r="F32" s="2"/>
      <c r="H32" s="1" t="s">
        <v>2</v>
      </c>
      <c r="I32" s="2"/>
      <c r="K32" s="1" t="s">
        <v>2</v>
      </c>
      <c r="L32" s="2"/>
      <c r="N32" s="1" t="s">
        <v>2</v>
      </c>
      <c r="O32" s="2"/>
    </row>
    <row r="33" spans="2:15" x14ac:dyDescent="0.25">
      <c r="B33" s="1" t="s">
        <v>3</v>
      </c>
      <c r="C33" s="2"/>
      <c r="E33" s="1" t="s">
        <v>3</v>
      </c>
      <c r="F33" s="2"/>
      <c r="H33" s="1" t="s">
        <v>3</v>
      </c>
      <c r="I33" s="2"/>
      <c r="K33" s="1" t="s">
        <v>3</v>
      </c>
      <c r="L33" s="2"/>
      <c r="N33" s="1" t="s">
        <v>3</v>
      </c>
      <c r="O33" s="2"/>
    </row>
    <row r="34" spans="2:15" ht="14.25" customHeight="1" x14ac:dyDescent="0.25">
      <c r="B34" s="1" t="s">
        <v>13</v>
      </c>
      <c r="C34" s="2"/>
      <c r="E34" s="1" t="s">
        <v>13</v>
      </c>
      <c r="F34" s="2"/>
      <c r="H34" s="1" t="s">
        <v>13</v>
      </c>
      <c r="I34" s="2"/>
      <c r="K34" s="1" t="s">
        <v>13</v>
      </c>
      <c r="L34" s="2"/>
      <c r="N34" s="1" t="s">
        <v>13</v>
      </c>
      <c r="O34" s="2"/>
    </row>
    <row r="35" spans="2:15" ht="14.25" customHeight="1" x14ac:dyDescent="0.25">
      <c r="B35" s="1" t="s">
        <v>14</v>
      </c>
      <c r="C35" s="2">
        <f>C34*C38</f>
        <v>0</v>
      </c>
      <c r="E35" s="1" t="s">
        <v>14</v>
      </c>
      <c r="F35" s="2">
        <f>F34*F38</f>
        <v>0</v>
      </c>
      <c r="H35" s="1" t="s">
        <v>14</v>
      </c>
      <c r="I35" s="2">
        <f>I34*I38</f>
        <v>0</v>
      </c>
      <c r="K35" s="1" t="s">
        <v>14</v>
      </c>
      <c r="L35" s="2">
        <f>L34*L38</f>
        <v>0</v>
      </c>
      <c r="N35" s="1" t="s">
        <v>14</v>
      </c>
      <c r="O35" s="2">
        <f>O34*O38</f>
        <v>0</v>
      </c>
    </row>
    <row r="36" spans="2:15" ht="14.25" customHeight="1" x14ac:dyDescent="0.25">
      <c r="B36" s="6" t="s">
        <v>0</v>
      </c>
      <c r="C36" s="7"/>
      <c r="E36" s="6" t="s">
        <v>0</v>
      </c>
      <c r="F36" s="7"/>
      <c r="H36" s="6" t="s">
        <v>0</v>
      </c>
      <c r="I36" s="7"/>
      <c r="K36" s="6" t="s">
        <v>0</v>
      </c>
      <c r="L36" s="7"/>
      <c r="N36" s="6" t="s">
        <v>0</v>
      </c>
      <c r="O36" s="7"/>
    </row>
    <row r="37" spans="2:15" ht="14.25" customHeight="1" x14ac:dyDescent="0.25">
      <c r="B37" s="6" t="s">
        <v>1</v>
      </c>
      <c r="C37" s="7"/>
      <c r="E37" s="6" t="s">
        <v>1</v>
      </c>
      <c r="F37" s="7"/>
      <c r="H37" s="6" t="s">
        <v>1</v>
      </c>
      <c r="I37" s="7"/>
      <c r="K37" s="6" t="s">
        <v>1</v>
      </c>
      <c r="L37" s="7"/>
      <c r="N37" s="6" t="s">
        <v>1</v>
      </c>
      <c r="O37" s="7"/>
    </row>
    <row r="38" spans="2:15" ht="14.25" customHeight="1" x14ac:dyDescent="0.25">
      <c r="B38" s="6" t="s">
        <v>4</v>
      </c>
      <c r="C38" s="8" t="str">
        <f>IFERROR(((C37/C36)-((C37/C36)*0.0045))-1,"0")</f>
        <v>0</v>
      </c>
      <c r="E38" s="6" t="s">
        <v>4</v>
      </c>
      <c r="F38" s="8" t="str">
        <f>IFERROR(((F37/F36)-((F37/F36)*0.0045))-1,"0")</f>
        <v>0</v>
      </c>
      <c r="H38" s="6" t="s">
        <v>4</v>
      </c>
      <c r="I38" s="8" t="str">
        <f>IFERROR(((I37/I36)-((I37/I36)*0.0045))-1,"0")</f>
        <v>0</v>
      </c>
      <c r="K38" s="6" t="s">
        <v>4</v>
      </c>
      <c r="L38" s="8" t="str">
        <f>IFERROR(((L37/L36)-((L37/L36)*0.0045))-1,"0")</f>
        <v>0</v>
      </c>
      <c r="N38" s="6" t="s">
        <v>4</v>
      </c>
      <c r="O38" s="8" t="str">
        <f>IFERROR(((O37/O36)-((O37/O36)*0.0045))-1,"0")</f>
        <v>0</v>
      </c>
    </row>
    <row r="39" spans="2:15" ht="14.25" customHeight="1" x14ac:dyDescent="0.25">
      <c r="B39" s="6" t="s">
        <v>5</v>
      </c>
      <c r="C39" s="7">
        <f>C36-(C36*$L$2)</f>
        <v>0</v>
      </c>
      <c r="E39" s="6" t="s">
        <v>5</v>
      </c>
      <c r="F39" s="7">
        <f>F36-(F36*$L$2)</f>
        <v>0</v>
      </c>
      <c r="H39" s="6" t="s">
        <v>5</v>
      </c>
      <c r="I39" s="7">
        <f>I36-(I36*$L$2)</f>
        <v>0</v>
      </c>
      <c r="K39" s="6" t="s">
        <v>5</v>
      </c>
      <c r="L39" s="7">
        <f>L36-(L36*$L$2)</f>
        <v>0</v>
      </c>
      <c r="N39" s="6" t="s">
        <v>5</v>
      </c>
      <c r="O39" s="7">
        <f>O36-(O36*$L$2)</f>
        <v>0</v>
      </c>
    </row>
    <row r="40" spans="2:15" ht="14.25" customHeight="1" x14ac:dyDescent="0.25"/>
    <row r="41" spans="2:15" ht="14.25" customHeight="1" x14ac:dyDescent="0.25"/>
    <row r="43" spans="2:15" x14ac:dyDescent="0.25">
      <c r="B43" t="s">
        <v>9</v>
      </c>
    </row>
    <row r="44" spans="2:15" x14ac:dyDescent="0.25">
      <c r="B44" t="s">
        <v>10</v>
      </c>
    </row>
    <row r="45" spans="2:15" x14ac:dyDescent="0.25">
      <c r="B45" t="s">
        <v>11</v>
      </c>
    </row>
  </sheetData>
  <mergeCells count="3">
    <mergeCell ref="K2:K3"/>
    <mergeCell ref="L2:L3"/>
    <mergeCell ref="D2:E2"/>
  </mergeCells>
  <conditionalFormatting sqref="C6">
    <cfRule type="cellIs" dxfId="2399" priority="191" operator="equal">
      <formula>"Cumplida"</formula>
    </cfRule>
    <cfRule type="cellIs" dxfId="2398" priority="192" operator="equal">
      <formula>"Abierta"</formula>
    </cfRule>
    <cfRule type="cellIs" dxfId="2397" priority="193" operator="equal">
      <formula>"No cumplida"</formula>
    </cfRule>
    <cfRule type="cellIs" dxfId="2396" priority="194" operator="equal">
      <formula>"Programado"</formula>
    </cfRule>
    <cfRule type="cellIs" dxfId="2395" priority="195" operator="equal">
      <formula>"Atascado"</formula>
    </cfRule>
    <cfRule type="cellIs" dxfId="2394" priority="196" operator="equal">
      <formula>"Cerrado"</formula>
    </cfRule>
    <cfRule type="cellIs" dxfId="2393" priority="197" operator="equal">
      <formula>"Abierto"</formula>
    </cfRule>
  </conditionalFormatting>
  <conditionalFormatting sqref="C11">
    <cfRule type="cellIs" dxfId="2392" priority="198" operator="equal">
      <formula>"-"</formula>
    </cfRule>
    <cfRule type="cellIs" dxfId="2391" priority="199" operator="lessThan">
      <formula>0.00000999</formula>
    </cfRule>
    <cfRule type="cellIs" dxfId="2390" priority="200" operator="greaterThan">
      <formula>0.00001</formula>
    </cfRule>
  </conditionalFormatting>
  <conditionalFormatting sqref="L20">
    <cfRule type="cellIs" dxfId="2389" priority="118" operator="equal">
      <formula>"-"</formula>
    </cfRule>
    <cfRule type="cellIs" dxfId="2388" priority="119" operator="lessThan">
      <formula>0.00000999</formula>
    </cfRule>
    <cfRule type="cellIs" dxfId="2387" priority="120" operator="greaterThan">
      <formula>0.00001</formula>
    </cfRule>
  </conditionalFormatting>
  <conditionalFormatting sqref="F11">
    <cfRule type="cellIs" dxfId="2386" priority="188" operator="equal">
      <formula>"-"</formula>
    </cfRule>
    <cfRule type="cellIs" dxfId="2385" priority="189" operator="lessThan">
      <formula>0.00000999</formula>
    </cfRule>
    <cfRule type="cellIs" dxfId="2384" priority="190" operator="greaterThan">
      <formula>0.00001</formula>
    </cfRule>
  </conditionalFormatting>
  <conditionalFormatting sqref="C33">
    <cfRule type="cellIs" dxfId="2383" priority="41" operator="equal">
      <formula>"Cumplida"</formula>
    </cfRule>
    <cfRule type="cellIs" dxfId="2382" priority="42" operator="equal">
      <formula>"Abierta"</formula>
    </cfRule>
    <cfRule type="cellIs" dxfId="2381" priority="43" operator="equal">
      <formula>"No cumplida"</formula>
    </cfRule>
    <cfRule type="cellIs" dxfId="2380" priority="44" operator="equal">
      <formula>"Programado"</formula>
    </cfRule>
    <cfRule type="cellIs" dxfId="2379" priority="45" operator="equal">
      <formula>"Atascado"</formula>
    </cfRule>
    <cfRule type="cellIs" dxfId="2378" priority="46" operator="equal">
      <formula>"Cerrado"</formula>
    </cfRule>
    <cfRule type="cellIs" dxfId="2377" priority="47" operator="equal">
      <formula>"Abierto"</formula>
    </cfRule>
  </conditionalFormatting>
  <conditionalFormatting sqref="F6">
    <cfRule type="cellIs" dxfId="2376" priority="181" operator="equal">
      <formula>"Cumplida"</formula>
    </cfRule>
    <cfRule type="cellIs" dxfId="2375" priority="182" operator="equal">
      <formula>"Abierta"</formula>
    </cfRule>
    <cfRule type="cellIs" dxfId="2374" priority="183" operator="equal">
      <formula>"No cumplida"</formula>
    </cfRule>
    <cfRule type="cellIs" dxfId="2373" priority="184" operator="equal">
      <formula>"Programado"</formula>
    </cfRule>
    <cfRule type="cellIs" dxfId="2372" priority="185" operator="equal">
      <formula>"Atascado"</formula>
    </cfRule>
    <cfRule type="cellIs" dxfId="2371" priority="186" operator="equal">
      <formula>"Cerrado"</formula>
    </cfRule>
    <cfRule type="cellIs" dxfId="2370" priority="187" operator="equal">
      <formula>"Abierto"</formula>
    </cfRule>
  </conditionalFormatting>
  <conditionalFormatting sqref="I6">
    <cfRule type="cellIs" dxfId="2369" priority="171" operator="equal">
      <formula>"Cumplida"</formula>
    </cfRule>
    <cfRule type="cellIs" dxfId="2368" priority="172" operator="equal">
      <formula>"Abierta"</formula>
    </cfRule>
    <cfRule type="cellIs" dxfId="2367" priority="173" operator="equal">
      <formula>"No cumplida"</formula>
    </cfRule>
    <cfRule type="cellIs" dxfId="2366" priority="174" operator="equal">
      <formula>"Programado"</formula>
    </cfRule>
    <cfRule type="cellIs" dxfId="2365" priority="175" operator="equal">
      <formula>"Atascado"</formula>
    </cfRule>
    <cfRule type="cellIs" dxfId="2364" priority="176" operator="equal">
      <formula>"Cerrado"</formula>
    </cfRule>
    <cfRule type="cellIs" dxfId="2363" priority="177" operator="equal">
      <formula>"Abierto"</formula>
    </cfRule>
  </conditionalFormatting>
  <conditionalFormatting sqref="I11">
    <cfRule type="cellIs" dxfId="2362" priority="178" operator="equal">
      <formula>"-"</formula>
    </cfRule>
    <cfRule type="cellIs" dxfId="2361" priority="179" operator="lessThan">
      <formula>0.00000999</formula>
    </cfRule>
    <cfRule type="cellIs" dxfId="2360" priority="180" operator="greaterThan">
      <formula>0.00001</formula>
    </cfRule>
  </conditionalFormatting>
  <conditionalFormatting sqref="L6">
    <cfRule type="cellIs" dxfId="2359" priority="161" operator="equal">
      <formula>"Cumplida"</formula>
    </cfRule>
    <cfRule type="cellIs" dxfId="2358" priority="162" operator="equal">
      <formula>"Abierta"</formula>
    </cfRule>
    <cfRule type="cellIs" dxfId="2357" priority="163" operator="equal">
      <formula>"No cumplida"</formula>
    </cfRule>
    <cfRule type="cellIs" dxfId="2356" priority="164" operator="equal">
      <formula>"Programado"</formula>
    </cfRule>
    <cfRule type="cellIs" dxfId="2355" priority="165" operator="equal">
      <formula>"Atascado"</formula>
    </cfRule>
    <cfRule type="cellIs" dxfId="2354" priority="166" operator="equal">
      <formula>"Cerrado"</formula>
    </cfRule>
    <cfRule type="cellIs" dxfId="2353" priority="167" operator="equal">
      <formula>"Abierto"</formula>
    </cfRule>
  </conditionalFormatting>
  <conditionalFormatting sqref="L11">
    <cfRule type="cellIs" dxfId="2352" priority="168" operator="equal">
      <formula>"-"</formula>
    </cfRule>
    <cfRule type="cellIs" dxfId="2351" priority="169" operator="lessThan">
      <formula>0.00000999</formula>
    </cfRule>
    <cfRule type="cellIs" dxfId="2350" priority="170" operator="greaterThan">
      <formula>0.00001</formula>
    </cfRule>
  </conditionalFormatting>
  <conditionalFormatting sqref="O6">
    <cfRule type="cellIs" dxfId="2349" priority="151" operator="equal">
      <formula>"Cumplida"</formula>
    </cfRule>
    <cfRule type="cellIs" dxfId="2348" priority="152" operator="equal">
      <formula>"Abierta"</formula>
    </cfRule>
    <cfRule type="cellIs" dxfId="2347" priority="153" operator="equal">
      <formula>"No cumplida"</formula>
    </cfRule>
    <cfRule type="cellIs" dxfId="2346" priority="154" operator="equal">
      <formula>"Programado"</formula>
    </cfRule>
    <cfRule type="cellIs" dxfId="2345" priority="155" operator="equal">
      <formula>"Atascado"</formula>
    </cfRule>
    <cfRule type="cellIs" dxfId="2344" priority="156" operator="equal">
      <formula>"Cerrado"</formula>
    </cfRule>
    <cfRule type="cellIs" dxfId="2343" priority="157" operator="equal">
      <formula>"Abierto"</formula>
    </cfRule>
  </conditionalFormatting>
  <conditionalFormatting sqref="O11">
    <cfRule type="cellIs" dxfId="2342" priority="158" operator="equal">
      <formula>"-"</formula>
    </cfRule>
    <cfRule type="cellIs" dxfId="2341" priority="159" operator="lessThan">
      <formula>0.00000999</formula>
    </cfRule>
    <cfRule type="cellIs" dxfId="2340" priority="160" operator="greaterThan">
      <formula>0.00001</formula>
    </cfRule>
  </conditionalFormatting>
  <conditionalFormatting sqref="C15">
    <cfRule type="cellIs" dxfId="2339" priority="141" operator="equal">
      <formula>"Cumplida"</formula>
    </cfRule>
    <cfRule type="cellIs" dxfId="2338" priority="142" operator="equal">
      <formula>"Abierta"</formula>
    </cfRule>
    <cfRule type="cellIs" dxfId="2337" priority="143" operator="equal">
      <formula>"No cumplida"</formula>
    </cfRule>
    <cfRule type="cellIs" dxfId="2336" priority="144" operator="equal">
      <formula>"Programado"</formula>
    </cfRule>
    <cfRule type="cellIs" dxfId="2335" priority="145" operator="equal">
      <formula>"Atascado"</formula>
    </cfRule>
    <cfRule type="cellIs" dxfId="2334" priority="146" operator="equal">
      <formula>"Cerrado"</formula>
    </cfRule>
    <cfRule type="cellIs" dxfId="2333" priority="147" operator="equal">
      <formula>"Abierto"</formula>
    </cfRule>
  </conditionalFormatting>
  <conditionalFormatting sqref="C20">
    <cfRule type="cellIs" dxfId="2332" priority="148" operator="equal">
      <formula>"-"</formula>
    </cfRule>
    <cfRule type="cellIs" dxfId="2331" priority="149" operator="lessThan">
      <formula>0.00000999</formula>
    </cfRule>
    <cfRule type="cellIs" dxfId="2330" priority="150" operator="greaterThan">
      <formula>0.00001</formula>
    </cfRule>
  </conditionalFormatting>
  <conditionalFormatting sqref="F15">
    <cfRule type="cellIs" dxfId="2329" priority="131" operator="equal">
      <formula>"Cumplida"</formula>
    </cfRule>
    <cfRule type="cellIs" dxfId="2328" priority="132" operator="equal">
      <formula>"Abierta"</formula>
    </cfRule>
    <cfRule type="cellIs" dxfId="2327" priority="133" operator="equal">
      <formula>"No cumplida"</formula>
    </cfRule>
    <cfRule type="cellIs" dxfId="2326" priority="134" operator="equal">
      <formula>"Programado"</formula>
    </cfRule>
    <cfRule type="cellIs" dxfId="2325" priority="135" operator="equal">
      <formula>"Atascado"</formula>
    </cfRule>
    <cfRule type="cellIs" dxfId="2324" priority="136" operator="equal">
      <formula>"Cerrado"</formula>
    </cfRule>
    <cfRule type="cellIs" dxfId="2323" priority="137" operator="equal">
      <formula>"Abierto"</formula>
    </cfRule>
  </conditionalFormatting>
  <conditionalFormatting sqref="F20">
    <cfRule type="cellIs" dxfId="2322" priority="138" operator="equal">
      <formula>"-"</formula>
    </cfRule>
    <cfRule type="cellIs" dxfId="2321" priority="139" operator="lessThan">
      <formula>0.00000999</formula>
    </cfRule>
    <cfRule type="cellIs" dxfId="2320" priority="140" operator="greaterThan">
      <formula>0.00001</formula>
    </cfRule>
  </conditionalFormatting>
  <conditionalFormatting sqref="I15">
    <cfRule type="cellIs" dxfId="2319" priority="121" operator="equal">
      <formula>"Cumplida"</formula>
    </cfRule>
    <cfRule type="cellIs" dxfId="2318" priority="122" operator="equal">
      <formula>"Abierta"</formula>
    </cfRule>
    <cfRule type="cellIs" dxfId="2317" priority="123" operator="equal">
      <formula>"No cumplida"</formula>
    </cfRule>
    <cfRule type="cellIs" dxfId="2316" priority="124" operator="equal">
      <formula>"Programado"</formula>
    </cfRule>
    <cfRule type="cellIs" dxfId="2315" priority="125" operator="equal">
      <formula>"Atascado"</formula>
    </cfRule>
    <cfRule type="cellIs" dxfId="2314" priority="126" operator="equal">
      <formula>"Cerrado"</formula>
    </cfRule>
    <cfRule type="cellIs" dxfId="2313" priority="127" operator="equal">
      <formula>"Abierto"</formula>
    </cfRule>
  </conditionalFormatting>
  <conditionalFormatting sqref="I20">
    <cfRule type="cellIs" dxfId="2312" priority="128" operator="equal">
      <formula>"-"</formula>
    </cfRule>
    <cfRule type="cellIs" dxfId="2311" priority="129" operator="lessThan">
      <formula>0.00000999</formula>
    </cfRule>
    <cfRule type="cellIs" dxfId="2310" priority="130" operator="greaterThan">
      <formula>0.00001</formula>
    </cfRule>
  </conditionalFormatting>
  <conditionalFormatting sqref="L15">
    <cfRule type="cellIs" dxfId="2309" priority="111" operator="equal">
      <formula>"Cumplida"</formula>
    </cfRule>
    <cfRule type="cellIs" dxfId="2308" priority="112" operator="equal">
      <formula>"Abierta"</formula>
    </cfRule>
    <cfRule type="cellIs" dxfId="2307" priority="113" operator="equal">
      <formula>"No cumplida"</formula>
    </cfRule>
    <cfRule type="cellIs" dxfId="2306" priority="114" operator="equal">
      <formula>"Programado"</formula>
    </cfRule>
    <cfRule type="cellIs" dxfId="2305" priority="115" operator="equal">
      <formula>"Atascado"</formula>
    </cfRule>
    <cfRule type="cellIs" dxfId="2304" priority="116" operator="equal">
      <formula>"Cerrado"</formula>
    </cfRule>
    <cfRule type="cellIs" dxfId="2303" priority="117" operator="equal">
      <formula>"Abierto"</formula>
    </cfRule>
  </conditionalFormatting>
  <conditionalFormatting sqref="O15">
    <cfRule type="cellIs" dxfId="2302" priority="101" operator="equal">
      <formula>"Cumplida"</formula>
    </cfRule>
    <cfRule type="cellIs" dxfId="2301" priority="102" operator="equal">
      <formula>"Abierta"</formula>
    </cfRule>
    <cfRule type="cellIs" dxfId="2300" priority="103" operator="equal">
      <formula>"No cumplida"</formula>
    </cfRule>
    <cfRule type="cellIs" dxfId="2299" priority="104" operator="equal">
      <formula>"Programado"</formula>
    </cfRule>
    <cfRule type="cellIs" dxfId="2298" priority="105" operator="equal">
      <formula>"Atascado"</formula>
    </cfRule>
    <cfRule type="cellIs" dxfId="2297" priority="106" operator="equal">
      <formula>"Cerrado"</formula>
    </cfRule>
    <cfRule type="cellIs" dxfId="2296" priority="107" operator="equal">
      <formula>"Abierto"</formula>
    </cfRule>
  </conditionalFormatting>
  <conditionalFormatting sqref="O20">
    <cfRule type="cellIs" dxfId="2295" priority="108" operator="equal">
      <formula>"-"</formula>
    </cfRule>
    <cfRule type="cellIs" dxfId="2294" priority="109" operator="lessThan">
      <formula>0.00000999</formula>
    </cfRule>
    <cfRule type="cellIs" dxfId="2293" priority="110" operator="greaterThan">
      <formula>0.00001</formula>
    </cfRule>
  </conditionalFormatting>
  <conditionalFormatting sqref="C24">
    <cfRule type="cellIs" dxfId="2292" priority="91" operator="equal">
      <formula>"Cumplida"</formula>
    </cfRule>
    <cfRule type="cellIs" dxfId="2291" priority="92" operator="equal">
      <formula>"Abierta"</formula>
    </cfRule>
    <cfRule type="cellIs" dxfId="2290" priority="93" operator="equal">
      <formula>"No cumplida"</formula>
    </cfRule>
    <cfRule type="cellIs" dxfId="2289" priority="94" operator="equal">
      <formula>"Programado"</formula>
    </cfRule>
    <cfRule type="cellIs" dxfId="2288" priority="95" operator="equal">
      <formula>"Atascado"</formula>
    </cfRule>
    <cfRule type="cellIs" dxfId="2287" priority="96" operator="equal">
      <formula>"Cerrado"</formula>
    </cfRule>
    <cfRule type="cellIs" dxfId="2286" priority="97" operator="equal">
      <formula>"Abierto"</formula>
    </cfRule>
  </conditionalFormatting>
  <conditionalFormatting sqref="C29">
    <cfRule type="cellIs" dxfId="2285" priority="98" operator="equal">
      <formula>"-"</formula>
    </cfRule>
    <cfRule type="cellIs" dxfId="2284" priority="99" operator="lessThan">
      <formula>0.00000999</formula>
    </cfRule>
    <cfRule type="cellIs" dxfId="2283" priority="100" operator="greaterThan">
      <formula>0.00001</formula>
    </cfRule>
  </conditionalFormatting>
  <conditionalFormatting sqref="F24">
    <cfRule type="cellIs" dxfId="2282" priority="81" operator="equal">
      <formula>"Cumplida"</formula>
    </cfRule>
    <cfRule type="cellIs" dxfId="2281" priority="82" operator="equal">
      <formula>"Abierta"</formula>
    </cfRule>
    <cfRule type="cellIs" dxfId="2280" priority="83" operator="equal">
      <formula>"No cumplida"</formula>
    </cfRule>
    <cfRule type="cellIs" dxfId="2279" priority="84" operator="equal">
      <formula>"Programado"</formula>
    </cfRule>
    <cfRule type="cellIs" dxfId="2278" priority="85" operator="equal">
      <formula>"Atascado"</formula>
    </cfRule>
    <cfRule type="cellIs" dxfId="2277" priority="86" operator="equal">
      <formula>"Cerrado"</formula>
    </cfRule>
    <cfRule type="cellIs" dxfId="2276" priority="87" operator="equal">
      <formula>"Abierto"</formula>
    </cfRule>
  </conditionalFormatting>
  <conditionalFormatting sqref="F29">
    <cfRule type="cellIs" dxfId="2275" priority="88" operator="equal">
      <formula>"-"</formula>
    </cfRule>
    <cfRule type="cellIs" dxfId="2274" priority="89" operator="lessThan">
      <formula>0.00000999</formula>
    </cfRule>
    <cfRule type="cellIs" dxfId="2273" priority="90" operator="greaterThan">
      <formula>0.00001</formula>
    </cfRule>
  </conditionalFormatting>
  <conditionalFormatting sqref="I24">
    <cfRule type="cellIs" dxfId="2272" priority="71" operator="equal">
      <formula>"Cumplida"</formula>
    </cfRule>
    <cfRule type="cellIs" dxfId="2271" priority="72" operator="equal">
      <formula>"Abierta"</formula>
    </cfRule>
    <cfRule type="cellIs" dxfId="2270" priority="73" operator="equal">
      <formula>"No cumplida"</formula>
    </cfRule>
    <cfRule type="cellIs" dxfId="2269" priority="74" operator="equal">
      <formula>"Programado"</formula>
    </cfRule>
    <cfRule type="cellIs" dxfId="2268" priority="75" operator="equal">
      <formula>"Atascado"</formula>
    </cfRule>
    <cfRule type="cellIs" dxfId="2267" priority="76" operator="equal">
      <formula>"Cerrado"</formula>
    </cfRule>
    <cfRule type="cellIs" dxfId="2266" priority="77" operator="equal">
      <formula>"Abierto"</formula>
    </cfRule>
  </conditionalFormatting>
  <conditionalFormatting sqref="I29">
    <cfRule type="cellIs" dxfId="2265" priority="78" operator="equal">
      <formula>"-"</formula>
    </cfRule>
    <cfRule type="cellIs" dxfId="2264" priority="79" operator="lessThan">
      <formula>0.00000999</formula>
    </cfRule>
    <cfRule type="cellIs" dxfId="2263" priority="80" operator="greaterThan">
      <formula>0.00001</formula>
    </cfRule>
  </conditionalFormatting>
  <conditionalFormatting sqref="L24">
    <cfRule type="cellIs" dxfId="2262" priority="61" operator="equal">
      <formula>"Cumplida"</formula>
    </cfRule>
    <cfRule type="cellIs" dxfId="2261" priority="62" operator="equal">
      <formula>"Abierta"</formula>
    </cfRule>
    <cfRule type="cellIs" dxfId="2260" priority="63" operator="equal">
      <formula>"No cumplida"</formula>
    </cfRule>
    <cfRule type="cellIs" dxfId="2259" priority="64" operator="equal">
      <formula>"Programado"</formula>
    </cfRule>
    <cfRule type="cellIs" dxfId="2258" priority="65" operator="equal">
      <formula>"Atascado"</formula>
    </cfRule>
    <cfRule type="cellIs" dxfId="2257" priority="66" operator="equal">
      <formula>"Cerrado"</formula>
    </cfRule>
    <cfRule type="cellIs" dxfId="2256" priority="67" operator="equal">
      <formula>"Abierto"</formula>
    </cfRule>
  </conditionalFormatting>
  <conditionalFormatting sqref="L29">
    <cfRule type="cellIs" dxfId="2255" priority="68" operator="equal">
      <formula>"-"</formula>
    </cfRule>
    <cfRule type="cellIs" dxfId="2254" priority="69" operator="lessThan">
      <formula>0.00000999</formula>
    </cfRule>
    <cfRule type="cellIs" dxfId="2253" priority="70" operator="greaterThan">
      <formula>0.00001</formula>
    </cfRule>
  </conditionalFormatting>
  <conditionalFormatting sqref="O24">
    <cfRule type="cellIs" dxfId="2252" priority="51" operator="equal">
      <formula>"Cumplida"</formula>
    </cfRule>
    <cfRule type="cellIs" dxfId="2251" priority="52" operator="equal">
      <formula>"Abierta"</formula>
    </cfRule>
    <cfRule type="cellIs" dxfId="2250" priority="53" operator="equal">
      <formula>"No cumplida"</formula>
    </cfRule>
    <cfRule type="cellIs" dxfId="2249" priority="54" operator="equal">
      <formula>"Programado"</formula>
    </cfRule>
    <cfRule type="cellIs" dxfId="2248" priority="55" operator="equal">
      <formula>"Atascado"</formula>
    </cfRule>
    <cfRule type="cellIs" dxfId="2247" priority="56" operator="equal">
      <formula>"Cerrado"</formula>
    </cfRule>
    <cfRule type="cellIs" dxfId="2246" priority="57" operator="equal">
      <formula>"Abierto"</formula>
    </cfRule>
  </conditionalFormatting>
  <conditionalFormatting sqref="O29">
    <cfRule type="cellIs" dxfId="2245" priority="58" operator="equal">
      <formula>"-"</formula>
    </cfRule>
    <cfRule type="cellIs" dxfId="2244" priority="59" operator="lessThan">
      <formula>0.00000999</formula>
    </cfRule>
    <cfRule type="cellIs" dxfId="2243" priority="60" operator="greaterThan">
      <formula>0.00001</formula>
    </cfRule>
  </conditionalFormatting>
  <conditionalFormatting sqref="C38">
    <cfRule type="cellIs" dxfId="2242" priority="48" operator="equal">
      <formula>"-"</formula>
    </cfRule>
    <cfRule type="cellIs" dxfId="2241" priority="49" operator="lessThan">
      <formula>0.00000999</formula>
    </cfRule>
    <cfRule type="cellIs" dxfId="2240" priority="50" operator="greaterThan">
      <formula>0.00001</formula>
    </cfRule>
  </conditionalFormatting>
  <conditionalFormatting sqref="F33">
    <cfRule type="cellIs" dxfId="2239" priority="31" operator="equal">
      <formula>"Cumplida"</formula>
    </cfRule>
    <cfRule type="cellIs" dxfId="2238" priority="32" operator="equal">
      <formula>"Abierta"</formula>
    </cfRule>
    <cfRule type="cellIs" dxfId="2237" priority="33" operator="equal">
      <formula>"No cumplida"</formula>
    </cfRule>
    <cfRule type="cellIs" dxfId="2236" priority="34" operator="equal">
      <formula>"Programado"</formula>
    </cfRule>
    <cfRule type="cellIs" dxfId="2235" priority="35" operator="equal">
      <formula>"Atascado"</formula>
    </cfRule>
    <cfRule type="cellIs" dxfId="2234" priority="36" operator="equal">
      <formula>"Cerrado"</formula>
    </cfRule>
    <cfRule type="cellIs" dxfId="2233" priority="37" operator="equal">
      <formula>"Abierto"</formula>
    </cfRule>
  </conditionalFormatting>
  <conditionalFormatting sqref="F38">
    <cfRule type="cellIs" dxfId="2232" priority="38" operator="equal">
      <formula>"-"</formula>
    </cfRule>
    <cfRule type="cellIs" dxfId="2231" priority="39" operator="lessThan">
      <formula>0.00000999</formula>
    </cfRule>
    <cfRule type="cellIs" dxfId="2230" priority="40" operator="greaterThan">
      <formula>0.00001</formula>
    </cfRule>
  </conditionalFormatting>
  <conditionalFormatting sqref="I33">
    <cfRule type="cellIs" dxfId="2229" priority="21" operator="equal">
      <formula>"Cumplida"</formula>
    </cfRule>
    <cfRule type="cellIs" dxfId="2228" priority="22" operator="equal">
      <formula>"Abierta"</formula>
    </cfRule>
    <cfRule type="cellIs" dxfId="2227" priority="23" operator="equal">
      <formula>"No cumplida"</formula>
    </cfRule>
    <cfRule type="cellIs" dxfId="2226" priority="24" operator="equal">
      <formula>"Programado"</formula>
    </cfRule>
    <cfRule type="cellIs" dxfId="2225" priority="25" operator="equal">
      <formula>"Atascado"</formula>
    </cfRule>
    <cfRule type="cellIs" dxfId="2224" priority="26" operator="equal">
      <formula>"Cerrado"</formula>
    </cfRule>
    <cfRule type="cellIs" dxfId="2223" priority="27" operator="equal">
      <formula>"Abierto"</formula>
    </cfRule>
  </conditionalFormatting>
  <conditionalFormatting sqref="I38">
    <cfRule type="cellIs" dxfId="2222" priority="28" operator="equal">
      <formula>"-"</formula>
    </cfRule>
    <cfRule type="cellIs" dxfId="2221" priority="29" operator="lessThan">
      <formula>0.00000999</formula>
    </cfRule>
    <cfRule type="cellIs" dxfId="2220" priority="30" operator="greaterThan">
      <formula>0.00001</formula>
    </cfRule>
  </conditionalFormatting>
  <conditionalFormatting sqref="L33">
    <cfRule type="cellIs" dxfId="2219" priority="11" operator="equal">
      <formula>"Cumplida"</formula>
    </cfRule>
    <cfRule type="cellIs" dxfId="2218" priority="12" operator="equal">
      <formula>"Abierta"</formula>
    </cfRule>
    <cfRule type="cellIs" dxfId="2217" priority="13" operator="equal">
      <formula>"No cumplida"</formula>
    </cfRule>
    <cfRule type="cellIs" dxfId="2216" priority="14" operator="equal">
      <formula>"Programado"</formula>
    </cfRule>
    <cfRule type="cellIs" dxfId="2215" priority="15" operator="equal">
      <formula>"Atascado"</formula>
    </cfRule>
    <cfRule type="cellIs" dxfId="2214" priority="16" operator="equal">
      <formula>"Cerrado"</formula>
    </cfRule>
    <cfRule type="cellIs" dxfId="2213" priority="17" operator="equal">
      <formula>"Abierto"</formula>
    </cfRule>
  </conditionalFormatting>
  <conditionalFormatting sqref="L38">
    <cfRule type="cellIs" dxfId="2212" priority="18" operator="equal">
      <formula>"-"</formula>
    </cfRule>
    <cfRule type="cellIs" dxfId="2211" priority="19" operator="lessThan">
      <formula>0.00000999</formula>
    </cfRule>
    <cfRule type="cellIs" dxfId="2210" priority="20" operator="greaterThan">
      <formula>0.00001</formula>
    </cfRule>
  </conditionalFormatting>
  <conditionalFormatting sqref="O33">
    <cfRule type="cellIs" dxfId="2209" priority="1" operator="equal">
      <formula>"Cumplida"</formula>
    </cfRule>
    <cfRule type="cellIs" dxfId="2208" priority="2" operator="equal">
      <formula>"Abierta"</formula>
    </cfRule>
    <cfRule type="cellIs" dxfId="2207" priority="3" operator="equal">
      <formula>"No cumplida"</formula>
    </cfRule>
    <cfRule type="cellIs" dxfId="2206" priority="4" operator="equal">
      <formula>"Programado"</formula>
    </cfRule>
    <cfRule type="cellIs" dxfId="2205" priority="5" operator="equal">
      <formula>"Atascado"</formula>
    </cfRule>
    <cfRule type="cellIs" dxfId="2204" priority="6" operator="equal">
      <formula>"Cerrado"</formula>
    </cfRule>
    <cfRule type="cellIs" dxfId="2203" priority="7" operator="equal">
      <formula>"Abierto"</formula>
    </cfRule>
  </conditionalFormatting>
  <conditionalFormatting sqref="O38">
    <cfRule type="cellIs" dxfId="2202" priority="8" operator="equal">
      <formula>"-"</formula>
    </cfRule>
    <cfRule type="cellIs" dxfId="2201" priority="9" operator="lessThan">
      <formula>0.00000999</formula>
    </cfRule>
    <cfRule type="cellIs" dxfId="2200" priority="10" operator="greaterThan">
      <formula>0.00001</formula>
    </cfRule>
  </conditionalFormatting>
  <dataValidations count="1">
    <dataValidation type="list" allowBlank="1" showInputMessage="1" showErrorMessage="1" sqref="C15 I33 L33 F33 O33 C33 I6 L6 F6 O6 I24 I15 C6 L24 F24 L15 O24 F15 O15 C24">
      <formula1>$B$42:$B$45</formula1>
    </dataValidation>
  </dataValidations>
  <pageMargins left="0.7" right="0.7" top="0.75" bottom="0.75" header="0.3" footer="0.3"/>
  <drawing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R45"/>
  <sheetViews>
    <sheetView showGridLines="0" showRowColHeaders="0" workbookViewId="0">
      <selection activeCell="Q13" sqref="Q13:R13"/>
    </sheetView>
  </sheetViews>
  <sheetFormatPr baseColWidth="10" defaultRowHeight="15" x14ac:dyDescent="0.25"/>
  <cols>
    <col min="1" max="1" width="2" customWidth="1"/>
    <col min="4" max="4" width="2.5703125" customWidth="1"/>
    <col min="7" max="7" width="2.5703125" customWidth="1"/>
    <col min="10" max="10" width="2.5703125" customWidth="1"/>
    <col min="13" max="13" width="2.5703125" customWidth="1"/>
    <col min="16" max="16" width="2.5703125" customWidth="1"/>
    <col min="17" max="17" width="15.28515625" bestFit="1" customWidth="1"/>
    <col min="18" max="18" width="10.140625" bestFit="1" customWidth="1"/>
  </cols>
  <sheetData>
    <row r="1" spans="2:18" ht="15.75" thickBot="1" x14ac:dyDescent="0.3"/>
    <row r="2" spans="2:18" ht="15.75" thickBot="1" x14ac:dyDescent="0.3">
      <c r="D2" s="46" t="s">
        <v>16</v>
      </c>
      <c r="E2" s="47"/>
      <c r="F2" s="19"/>
      <c r="G2" s="18"/>
      <c r="K2" s="42" t="s">
        <v>51</v>
      </c>
      <c r="L2" s="44">
        <v>2.8500000000000001E-2</v>
      </c>
    </row>
    <row r="3" spans="2:18" x14ac:dyDescent="0.25">
      <c r="C3" s="18"/>
      <c r="D3" s="18"/>
      <c r="E3" s="18"/>
      <c r="F3" s="18"/>
      <c r="G3" s="18"/>
      <c r="K3" s="43"/>
      <c r="L3" s="45"/>
    </row>
    <row r="5" spans="2:18" ht="14.25" customHeight="1" x14ac:dyDescent="0.25">
      <c r="B5" s="1" t="s">
        <v>2</v>
      </c>
      <c r="C5" s="2"/>
      <c r="E5" s="1" t="s">
        <v>2</v>
      </c>
      <c r="F5" s="2"/>
      <c r="H5" s="1" t="s">
        <v>2</v>
      </c>
      <c r="I5" s="2"/>
      <c r="K5" s="1" t="s">
        <v>2</v>
      </c>
      <c r="L5" s="2"/>
      <c r="N5" s="1" t="s">
        <v>2</v>
      </c>
      <c r="O5" s="2"/>
      <c r="Q5" s="3" t="s">
        <v>6</v>
      </c>
      <c r="R5" s="4">
        <f>SUM(R6:R8)</f>
        <v>0</v>
      </c>
    </row>
    <row r="6" spans="2:18" ht="14.25" customHeight="1" x14ac:dyDescent="0.25">
      <c r="B6" s="1" t="s">
        <v>3</v>
      </c>
      <c r="C6" s="2"/>
      <c r="E6" s="1" t="s">
        <v>3</v>
      </c>
      <c r="F6" s="2"/>
      <c r="H6" s="1" t="s">
        <v>3</v>
      </c>
      <c r="I6" s="2"/>
      <c r="K6" s="1" t="s">
        <v>3</v>
      </c>
      <c r="L6" s="2"/>
      <c r="N6" s="1" t="s">
        <v>3</v>
      </c>
      <c r="O6" s="2"/>
      <c r="Q6" s="1" t="s">
        <v>12</v>
      </c>
      <c r="R6" s="4">
        <f>COUNTIF($B$5:$O$39,"abierta")</f>
        <v>0</v>
      </c>
    </row>
    <row r="7" spans="2:18" ht="14.25" customHeight="1" x14ac:dyDescent="0.25">
      <c r="B7" s="1" t="s">
        <v>13</v>
      </c>
      <c r="C7" s="2"/>
      <c r="E7" s="1" t="s">
        <v>13</v>
      </c>
      <c r="F7" s="2"/>
      <c r="H7" s="1" t="s">
        <v>13</v>
      </c>
      <c r="I7" s="2"/>
      <c r="K7" s="1" t="s">
        <v>13</v>
      </c>
      <c r="L7" s="2"/>
      <c r="N7" s="1" t="s">
        <v>13</v>
      </c>
      <c r="O7" s="2"/>
      <c r="Q7" s="3" t="s">
        <v>7</v>
      </c>
      <c r="R7" s="4">
        <f>COUNTIF($B$5:$O$39,"cumplida")</f>
        <v>0</v>
      </c>
    </row>
    <row r="8" spans="2:18" ht="14.25" customHeight="1" x14ac:dyDescent="0.25">
      <c r="B8" s="1" t="s">
        <v>14</v>
      </c>
      <c r="C8" s="2">
        <f>C7*C11</f>
        <v>0</v>
      </c>
      <c r="E8" s="1" t="s">
        <v>14</v>
      </c>
      <c r="F8" s="2">
        <f>F7*F11</f>
        <v>0</v>
      </c>
      <c r="H8" s="1" t="s">
        <v>14</v>
      </c>
      <c r="I8" s="2">
        <f>I7*I11</f>
        <v>0</v>
      </c>
      <c r="K8" s="1" t="s">
        <v>14</v>
      </c>
      <c r="L8" s="2">
        <f>L7*L11</f>
        <v>0</v>
      </c>
      <c r="N8" s="1" t="s">
        <v>14</v>
      </c>
      <c r="O8" s="2">
        <f>O7*O11</f>
        <v>0</v>
      </c>
      <c r="Q8" s="3" t="s">
        <v>8</v>
      </c>
      <c r="R8" s="4">
        <f>COUNTIF($B$5:$O$39,"No cumplida")</f>
        <v>0</v>
      </c>
    </row>
    <row r="9" spans="2:18" ht="14.25" customHeight="1" x14ac:dyDescent="0.25">
      <c r="B9" s="6" t="s">
        <v>0</v>
      </c>
      <c r="C9" s="7"/>
      <c r="E9" s="6" t="s">
        <v>0</v>
      </c>
      <c r="F9" s="7"/>
      <c r="H9" s="6" t="s">
        <v>0</v>
      </c>
      <c r="I9" s="7"/>
      <c r="K9" s="6" t="s">
        <v>0</v>
      </c>
      <c r="L9" s="7"/>
      <c r="N9" s="6" t="s">
        <v>0</v>
      </c>
      <c r="O9" s="7"/>
      <c r="Q9" s="3" t="s">
        <v>49</v>
      </c>
      <c r="R9" s="4">
        <f>SUM(C7,F7,I7,L7,O7,C16,F16,I16,L16,O16,C25,F25,I25,L25,O25,C34,F34,I34,L34,O34)</f>
        <v>0</v>
      </c>
    </row>
    <row r="10" spans="2:18" ht="14.25" customHeight="1" x14ac:dyDescent="0.25">
      <c r="B10" s="6" t="s">
        <v>1</v>
      </c>
      <c r="C10" s="7"/>
      <c r="E10" s="6" t="s">
        <v>1</v>
      </c>
      <c r="F10" s="7"/>
      <c r="H10" s="6" t="s">
        <v>1</v>
      </c>
      <c r="I10" s="7"/>
      <c r="K10" s="6" t="s">
        <v>1</v>
      </c>
      <c r="L10" s="7"/>
      <c r="N10" s="6" t="s">
        <v>1</v>
      </c>
      <c r="O10" s="7"/>
      <c r="Q10" s="3" t="s">
        <v>53</v>
      </c>
      <c r="R10" s="4">
        <f>SUM(C8,F8,I8,L8,O8,O17,L17,I17,F17,C17,C26,F26,I26,L26,O26,O35,L35,I35,F35,C35)</f>
        <v>0</v>
      </c>
    </row>
    <row r="11" spans="2:18" ht="14.25" customHeight="1" x14ac:dyDescent="0.25">
      <c r="B11" s="6" t="s">
        <v>4</v>
      </c>
      <c r="C11" s="8" t="str">
        <f>IFERROR(((C10/C9)-((C10/C9)*0.0045))-1,"0")</f>
        <v>0</v>
      </c>
      <c r="E11" s="6" t="s">
        <v>4</v>
      </c>
      <c r="F11" s="8" t="str">
        <f>IFERROR(((F10/F9)-((F10/F9)*0.0045))-1,"0")</f>
        <v>0</v>
      </c>
      <c r="H11" s="6" t="s">
        <v>4</v>
      </c>
      <c r="I11" s="8" t="str">
        <f>IFERROR(((I10/I9)-((I10/I9)*0.0045))-1,"0")</f>
        <v>0</v>
      </c>
      <c r="K11" s="6" t="s">
        <v>4</v>
      </c>
      <c r="L11" s="8" t="str">
        <f>IFERROR(((L10/L9)-((L10/L9)*0.0045))-1,"0")</f>
        <v>0</v>
      </c>
      <c r="N11" s="6" t="s">
        <v>4</v>
      </c>
      <c r="O11" s="8" t="str">
        <f>IFERROR(((O10/O9)-((O10/O9)*0.0045))-1,"0")</f>
        <v>0</v>
      </c>
      <c r="Q11" s="3" t="s">
        <v>15</v>
      </c>
      <c r="R11" s="4">
        <f>R10*R15</f>
        <v>0</v>
      </c>
    </row>
    <row r="12" spans="2:18" ht="14.25" customHeight="1" x14ac:dyDescent="0.25">
      <c r="B12" s="6" t="s">
        <v>5</v>
      </c>
      <c r="C12" s="7">
        <f>C9-(C9*$L$2)</f>
        <v>0</v>
      </c>
      <c r="E12" s="6" t="s">
        <v>5</v>
      </c>
      <c r="F12" s="7">
        <f>F9-(F9*$L$2)</f>
        <v>0</v>
      </c>
      <c r="H12" s="6" t="s">
        <v>5</v>
      </c>
      <c r="I12" s="7">
        <f>I9-(I9*$L$2)</f>
        <v>0</v>
      </c>
      <c r="K12" s="6" t="s">
        <v>5</v>
      </c>
      <c r="L12" s="7">
        <f>L9-(L9*$L$2)</f>
        <v>0</v>
      </c>
      <c r="N12" s="6" t="s">
        <v>5</v>
      </c>
      <c r="O12" s="7">
        <f>O9-(O9*$L$2)</f>
        <v>0</v>
      </c>
      <c r="Q12" s="3" t="s">
        <v>52</v>
      </c>
      <c r="R12" s="4">
        <f>R11*R16</f>
        <v>0</v>
      </c>
    </row>
    <row r="13" spans="2:18" x14ac:dyDescent="0.25">
      <c r="Q13" s="3" t="s">
        <v>62</v>
      </c>
      <c r="R13" s="12" t="str">
        <f>IFERROR((R10/R9),"-")</f>
        <v>-</v>
      </c>
    </row>
    <row r="14" spans="2:18" ht="14.25" customHeight="1" x14ac:dyDescent="0.25">
      <c r="B14" s="1" t="s">
        <v>2</v>
      </c>
      <c r="C14" s="2"/>
      <c r="E14" s="1" t="s">
        <v>2</v>
      </c>
      <c r="F14" s="2"/>
      <c r="H14" s="1" t="s">
        <v>2</v>
      </c>
      <c r="I14" s="2"/>
      <c r="K14" s="1" t="s">
        <v>2</v>
      </c>
      <c r="L14" s="2"/>
      <c r="N14" s="1" t="s">
        <v>2</v>
      </c>
      <c r="O14" s="2"/>
      <c r="R14" s="5"/>
    </row>
    <row r="15" spans="2:18" ht="14.25" customHeight="1" x14ac:dyDescent="0.25">
      <c r="B15" s="1" t="s">
        <v>3</v>
      </c>
      <c r="C15" s="2"/>
      <c r="E15" s="1" t="s">
        <v>3</v>
      </c>
      <c r="F15" s="2"/>
      <c r="H15" s="1" t="s">
        <v>3</v>
      </c>
      <c r="I15" s="2"/>
      <c r="K15" s="1" t="s">
        <v>3</v>
      </c>
      <c r="L15" s="2"/>
      <c r="N15" s="1" t="s">
        <v>3</v>
      </c>
      <c r="O15" s="2"/>
      <c r="Q15" s="3" t="s">
        <v>57</v>
      </c>
      <c r="R15" s="4">
        <v>2300</v>
      </c>
    </row>
    <row r="16" spans="2:18" ht="14.25" customHeight="1" x14ac:dyDescent="0.25">
      <c r="B16" s="1" t="s">
        <v>13</v>
      </c>
      <c r="C16" s="2"/>
      <c r="E16" s="1" t="s">
        <v>13</v>
      </c>
      <c r="F16" s="2"/>
      <c r="H16" s="1" t="s">
        <v>13</v>
      </c>
      <c r="I16" s="2"/>
      <c r="K16" s="1" t="s">
        <v>13</v>
      </c>
      <c r="L16" s="2"/>
      <c r="N16" s="1" t="s">
        <v>13</v>
      </c>
      <c r="O16" s="2"/>
      <c r="Q16" s="3" t="s">
        <v>58</v>
      </c>
      <c r="R16" s="4">
        <v>2900</v>
      </c>
    </row>
    <row r="17" spans="2:18" ht="14.25" customHeight="1" x14ac:dyDescent="0.25">
      <c r="B17" s="1" t="s">
        <v>14</v>
      </c>
      <c r="C17" s="2">
        <f>C16*C20</f>
        <v>0</v>
      </c>
      <c r="E17" s="1" t="s">
        <v>14</v>
      </c>
      <c r="F17" s="2">
        <f>F16*F20</f>
        <v>0</v>
      </c>
      <c r="H17" s="1" t="s">
        <v>14</v>
      </c>
      <c r="I17" s="2">
        <f>I16*I20</f>
        <v>0</v>
      </c>
      <c r="K17" s="1" t="s">
        <v>14</v>
      </c>
      <c r="L17" s="2">
        <f>L16*L20</f>
        <v>0</v>
      </c>
      <c r="N17" s="1" t="s">
        <v>14</v>
      </c>
      <c r="O17" s="2">
        <f>O16*O20</f>
        <v>0</v>
      </c>
      <c r="R17" s="5"/>
    </row>
    <row r="18" spans="2:18" ht="14.25" customHeight="1" x14ac:dyDescent="0.25">
      <c r="B18" s="6" t="s">
        <v>0</v>
      </c>
      <c r="C18" s="7"/>
      <c r="E18" s="6" t="s">
        <v>0</v>
      </c>
      <c r="F18" s="7"/>
      <c r="H18" s="6" t="s">
        <v>0</v>
      </c>
      <c r="I18" s="7"/>
      <c r="K18" s="6" t="s">
        <v>0</v>
      </c>
      <c r="L18" s="7"/>
      <c r="N18" s="6" t="s">
        <v>0</v>
      </c>
      <c r="O18" s="7"/>
    </row>
    <row r="19" spans="2:18" ht="14.25" customHeight="1" x14ac:dyDescent="0.25">
      <c r="B19" s="6" t="s">
        <v>1</v>
      </c>
      <c r="C19" s="7"/>
      <c r="E19" s="6" t="s">
        <v>1</v>
      </c>
      <c r="F19" s="7"/>
      <c r="H19" s="6" t="s">
        <v>1</v>
      </c>
      <c r="I19" s="7"/>
      <c r="K19" s="6" t="s">
        <v>1</v>
      </c>
      <c r="L19" s="7"/>
      <c r="N19" s="6" t="s">
        <v>1</v>
      </c>
      <c r="O19" s="7"/>
    </row>
    <row r="20" spans="2:18" ht="14.25" customHeight="1" x14ac:dyDescent="0.25">
      <c r="B20" s="6" t="s">
        <v>4</v>
      </c>
      <c r="C20" s="8" t="str">
        <f>IFERROR(((C19/C18)-((C19/C18)*0.0045))-1,"0")</f>
        <v>0</v>
      </c>
      <c r="E20" s="6" t="s">
        <v>4</v>
      </c>
      <c r="F20" s="8" t="str">
        <f>IFERROR(((F19/F18)-((F19/F18)*0.0045))-1,"0")</f>
        <v>0</v>
      </c>
      <c r="H20" s="6" t="s">
        <v>4</v>
      </c>
      <c r="I20" s="8" t="str">
        <f>IFERROR(((I19/I18)-((I19/I18)*0.0045))-1,"0")</f>
        <v>0</v>
      </c>
      <c r="K20" s="6" t="s">
        <v>4</v>
      </c>
      <c r="L20" s="8" t="str">
        <f>IFERROR(((L19/L18)-((L19/L18)*0.0045))-1,"0")</f>
        <v>0</v>
      </c>
      <c r="N20" s="6" t="s">
        <v>4</v>
      </c>
      <c r="O20" s="8" t="str">
        <f>IFERROR(((O19/O18)-((O19/O18)*0.0045))-1,"0")</f>
        <v>0</v>
      </c>
    </row>
    <row r="21" spans="2:18" ht="14.25" customHeight="1" x14ac:dyDescent="0.25">
      <c r="B21" s="6" t="s">
        <v>5</v>
      </c>
      <c r="C21" s="7">
        <f>C18-(C18*$L$2)</f>
        <v>0</v>
      </c>
      <c r="E21" s="6" t="s">
        <v>5</v>
      </c>
      <c r="F21" s="7">
        <f>F18-(F18*$L$2)</f>
        <v>0</v>
      </c>
      <c r="H21" s="6" t="s">
        <v>5</v>
      </c>
      <c r="I21" s="7">
        <f>I18-(I18*$L$2)</f>
        <v>0</v>
      </c>
      <c r="K21" s="6" t="s">
        <v>5</v>
      </c>
      <c r="L21" s="7">
        <f>L18-(L18*$L$2)</f>
        <v>0</v>
      </c>
      <c r="N21" s="6" t="s">
        <v>5</v>
      </c>
      <c r="O21" s="7">
        <f>O18-(O18*$L$2)</f>
        <v>0</v>
      </c>
    </row>
    <row r="22" spans="2:18" ht="14.25" customHeight="1" x14ac:dyDescent="0.25"/>
    <row r="23" spans="2:18" x14ac:dyDescent="0.25">
      <c r="B23" s="1" t="s">
        <v>2</v>
      </c>
      <c r="C23" s="2"/>
      <c r="E23" s="1" t="s">
        <v>2</v>
      </c>
      <c r="F23" s="2"/>
      <c r="H23" s="1" t="s">
        <v>2</v>
      </c>
      <c r="I23" s="2"/>
      <c r="K23" s="1" t="s">
        <v>2</v>
      </c>
      <c r="L23" s="2"/>
      <c r="N23" s="1" t="s">
        <v>2</v>
      </c>
      <c r="O23" s="2"/>
    </row>
    <row r="24" spans="2:18" ht="14.25" customHeight="1" x14ac:dyDescent="0.25">
      <c r="B24" s="1" t="s">
        <v>3</v>
      </c>
      <c r="C24" s="2"/>
      <c r="E24" s="1" t="s">
        <v>3</v>
      </c>
      <c r="F24" s="2"/>
      <c r="H24" s="1" t="s">
        <v>3</v>
      </c>
      <c r="I24" s="2"/>
      <c r="K24" s="1" t="s">
        <v>3</v>
      </c>
      <c r="L24" s="2"/>
      <c r="N24" s="1" t="s">
        <v>3</v>
      </c>
      <c r="O24" s="2"/>
    </row>
    <row r="25" spans="2:18" ht="14.25" customHeight="1" x14ac:dyDescent="0.25">
      <c r="B25" s="1" t="s">
        <v>13</v>
      </c>
      <c r="C25" s="2"/>
      <c r="E25" s="1" t="s">
        <v>13</v>
      </c>
      <c r="F25" s="2"/>
      <c r="H25" s="1" t="s">
        <v>13</v>
      </c>
      <c r="I25" s="2"/>
      <c r="K25" s="1" t="s">
        <v>13</v>
      </c>
      <c r="L25" s="2"/>
      <c r="N25" s="1" t="s">
        <v>13</v>
      </c>
      <c r="O25" s="2"/>
    </row>
    <row r="26" spans="2:18" ht="14.25" customHeight="1" x14ac:dyDescent="0.25">
      <c r="B26" s="1" t="s">
        <v>14</v>
      </c>
      <c r="C26" s="2">
        <f>C25*C29</f>
        <v>0</v>
      </c>
      <c r="E26" s="1" t="s">
        <v>14</v>
      </c>
      <c r="F26" s="2">
        <f>F25*F29</f>
        <v>0</v>
      </c>
      <c r="H26" s="1" t="s">
        <v>14</v>
      </c>
      <c r="I26" s="2">
        <f>I25*I29</f>
        <v>0</v>
      </c>
      <c r="K26" s="1" t="s">
        <v>14</v>
      </c>
      <c r="L26" s="2">
        <f>L25*L29</f>
        <v>0</v>
      </c>
      <c r="N26" s="1" t="s">
        <v>14</v>
      </c>
      <c r="O26" s="2">
        <f>O25*O29</f>
        <v>0</v>
      </c>
    </row>
    <row r="27" spans="2:18" ht="14.25" customHeight="1" x14ac:dyDescent="0.25">
      <c r="B27" s="6" t="s">
        <v>0</v>
      </c>
      <c r="C27" s="7"/>
      <c r="E27" s="6" t="s">
        <v>0</v>
      </c>
      <c r="F27" s="7"/>
      <c r="H27" s="6" t="s">
        <v>0</v>
      </c>
      <c r="I27" s="7"/>
      <c r="K27" s="6" t="s">
        <v>0</v>
      </c>
      <c r="L27" s="7"/>
      <c r="N27" s="6" t="s">
        <v>0</v>
      </c>
      <c r="O27" s="7"/>
    </row>
    <row r="28" spans="2:18" ht="14.25" customHeight="1" x14ac:dyDescent="0.25">
      <c r="B28" s="6" t="s">
        <v>1</v>
      </c>
      <c r="C28" s="7"/>
      <c r="E28" s="6" t="s">
        <v>1</v>
      </c>
      <c r="F28" s="7"/>
      <c r="H28" s="6" t="s">
        <v>1</v>
      </c>
      <c r="I28" s="7"/>
      <c r="K28" s="6" t="s">
        <v>1</v>
      </c>
      <c r="L28" s="7"/>
      <c r="N28" s="6" t="s">
        <v>1</v>
      </c>
      <c r="O28" s="7"/>
    </row>
    <row r="29" spans="2:18" ht="14.25" customHeight="1" x14ac:dyDescent="0.25">
      <c r="B29" s="6" t="s">
        <v>4</v>
      </c>
      <c r="C29" s="8" t="str">
        <f>IFERROR(((C28/C27)-((C28/C27)*0.0045))-1,"0")</f>
        <v>0</v>
      </c>
      <c r="E29" s="6" t="s">
        <v>4</v>
      </c>
      <c r="F29" s="8" t="str">
        <f>IFERROR(((F28/F27)-((F28/F27)*0.0045))-1,"0")</f>
        <v>0</v>
      </c>
      <c r="H29" s="6" t="s">
        <v>4</v>
      </c>
      <c r="I29" s="8" t="str">
        <f>IFERROR(((I28/I27)-((I28/I27)*0.0045))-1,"0")</f>
        <v>0</v>
      </c>
      <c r="K29" s="6" t="s">
        <v>4</v>
      </c>
      <c r="L29" s="8" t="str">
        <f>IFERROR(((L28/L27)-((L28/L27)*0.0045))-1,"0")</f>
        <v>0</v>
      </c>
      <c r="N29" s="6" t="s">
        <v>4</v>
      </c>
      <c r="O29" s="8" t="str">
        <f>IFERROR(((O28/O27)-((O28/O27)*0.0045))-1,"0")</f>
        <v>0</v>
      </c>
    </row>
    <row r="30" spans="2:18" ht="14.25" customHeight="1" x14ac:dyDescent="0.25">
      <c r="B30" s="6" t="s">
        <v>5</v>
      </c>
      <c r="C30" s="7">
        <f>C27-(C27*$L$2)</f>
        <v>0</v>
      </c>
      <c r="E30" s="6" t="s">
        <v>5</v>
      </c>
      <c r="F30" s="7">
        <f>F27-(F27*$L$2)</f>
        <v>0</v>
      </c>
      <c r="H30" s="6" t="s">
        <v>5</v>
      </c>
      <c r="I30" s="7">
        <f>I27-(I27*$L$2)</f>
        <v>0</v>
      </c>
      <c r="K30" s="6" t="s">
        <v>5</v>
      </c>
      <c r="L30" s="7">
        <f>L27-(L27*$L$2)</f>
        <v>0</v>
      </c>
      <c r="N30" s="6" t="s">
        <v>5</v>
      </c>
      <c r="O30" s="7">
        <f>O27-(O27*$L$2)</f>
        <v>0</v>
      </c>
    </row>
    <row r="31" spans="2:18" ht="14.25" customHeight="1" x14ac:dyDescent="0.25"/>
    <row r="32" spans="2:18" ht="14.25" customHeight="1" x14ac:dyDescent="0.25">
      <c r="B32" s="1" t="s">
        <v>2</v>
      </c>
      <c r="C32" s="2"/>
      <c r="E32" s="1" t="s">
        <v>2</v>
      </c>
      <c r="F32" s="2"/>
      <c r="H32" s="1" t="s">
        <v>2</v>
      </c>
      <c r="I32" s="2"/>
      <c r="K32" s="1" t="s">
        <v>2</v>
      </c>
      <c r="L32" s="2"/>
      <c r="N32" s="1" t="s">
        <v>2</v>
      </c>
      <c r="O32" s="2"/>
    </row>
    <row r="33" spans="2:15" x14ac:dyDescent="0.25">
      <c r="B33" s="1" t="s">
        <v>3</v>
      </c>
      <c r="C33" s="2"/>
      <c r="E33" s="1" t="s">
        <v>3</v>
      </c>
      <c r="F33" s="2"/>
      <c r="H33" s="1" t="s">
        <v>3</v>
      </c>
      <c r="I33" s="2"/>
      <c r="K33" s="1" t="s">
        <v>3</v>
      </c>
      <c r="L33" s="2"/>
      <c r="N33" s="1" t="s">
        <v>3</v>
      </c>
      <c r="O33" s="2"/>
    </row>
    <row r="34" spans="2:15" ht="14.25" customHeight="1" x14ac:dyDescent="0.25">
      <c r="B34" s="1" t="s">
        <v>13</v>
      </c>
      <c r="C34" s="2"/>
      <c r="E34" s="1" t="s">
        <v>13</v>
      </c>
      <c r="F34" s="2"/>
      <c r="H34" s="1" t="s">
        <v>13</v>
      </c>
      <c r="I34" s="2"/>
      <c r="K34" s="1" t="s">
        <v>13</v>
      </c>
      <c r="L34" s="2"/>
      <c r="N34" s="1" t="s">
        <v>13</v>
      </c>
      <c r="O34" s="2"/>
    </row>
    <row r="35" spans="2:15" ht="14.25" customHeight="1" x14ac:dyDescent="0.25">
      <c r="B35" s="1" t="s">
        <v>14</v>
      </c>
      <c r="C35" s="2">
        <f>C34*C38</f>
        <v>0</v>
      </c>
      <c r="E35" s="1" t="s">
        <v>14</v>
      </c>
      <c r="F35" s="2">
        <f>F34*F38</f>
        <v>0</v>
      </c>
      <c r="H35" s="1" t="s">
        <v>14</v>
      </c>
      <c r="I35" s="2">
        <f>I34*I38</f>
        <v>0</v>
      </c>
      <c r="K35" s="1" t="s">
        <v>14</v>
      </c>
      <c r="L35" s="2">
        <f>L34*L38</f>
        <v>0</v>
      </c>
      <c r="N35" s="1" t="s">
        <v>14</v>
      </c>
      <c r="O35" s="2">
        <f>O34*O38</f>
        <v>0</v>
      </c>
    </row>
    <row r="36" spans="2:15" ht="14.25" customHeight="1" x14ac:dyDescent="0.25">
      <c r="B36" s="6" t="s">
        <v>0</v>
      </c>
      <c r="C36" s="7"/>
      <c r="E36" s="6" t="s">
        <v>0</v>
      </c>
      <c r="F36" s="7"/>
      <c r="H36" s="6" t="s">
        <v>0</v>
      </c>
      <c r="I36" s="7"/>
      <c r="K36" s="6" t="s">
        <v>0</v>
      </c>
      <c r="L36" s="7"/>
      <c r="N36" s="6" t="s">
        <v>0</v>
      </c>
      <c r="O36" s="7"/>
    </row>
    <row r="37" spans="2:15" ht="14.25" customHeight="1" x14ac:dyDescent="0.25">
      <c r="B37" s="6" t="s">
        <v>1</v>
      </c>
      <c r="C37" s="7"/>
      <c r="E37" s="6" t="s">
        <v>1</v>
      </c>
      <c r="F37" s="7"/>
      <c r="H37" s="6" t="s">
        <v>1</v>
      </c>
      <c r="I37" s="7"/>
      <c r="K37" s="6" t="s">
        <v>1</v>
      </c>
      <c r="L37" s="7"/>
      <c r="N37" s="6" t="s">
        <v>1</v>
      </c>
      <c r="O37" s="7"/>
    </row>
    <row r="38" spans="2:15" ht="14.25" customHeight="1" x14ac:dyDescent="0.25">
      <c r="B38" s="6" t="s">
        <v>4</v>
      </c>
      <c r="C38" s="8" t="str">
        <f>IFERROR(((C37/C36)-((C37/C36)*0.0045))-1,"0")</f>
        <v>0</v>
      </c>
      <c r="E38" s="6" t="s">
        <v>4</v>
      </c>
      <c r="F38" s="8" t="str">
        <f>IFERROR(((F37/F36)-((F37/F36)*0.0045))-1,"0")</f>
        <v>0</v>
      </c>
      <c r="H38" s="6" t="s">
        <v>4</v>
      </c>
      <c r="I38" s="8" t="str">
        <f>IFERROR(((I37/I36)-((I37/I36)*0.0045))-1,"0")</f>
        <v>0</v>
      </c>
      <c r="K38" s="6" t="s">
        <v>4</v>
      </c>
      <c r="L38" s="8" t="str">
        <f>IFERROR(((L37/L36)-((L37/L36)*0.0045))-1,"0")</f>
        <v>0</v>
      </c>
      <c r="N38" s="6" t="s">
        <v>4</v>
      </c>
      <c r="O38" s="8" t="str">
        <f>IFERROR(((O37/O36)-((O37/O36)*0.0045))-1,"0")</f>
        <v>0</v>
      </c>
    </row>
    <row r="39" spans="2:15" ht="14.25" customHeight="1" x14ac:dyDescent="0.25">
      <c r="B39" s="6" t="s">
        <v>5</v>
      </c>
      <c r="C39" s="7">
        <f>C36-(C36*$L$2)</f>
        <v>0</v>
      </c>
      <c r="E39" s="6" t="s">
        <v>5</v>
      </c>
      <c r="F39" s="7">
        <f>F36-(F36*$L$2)</f>
        <v>0</v>
      </c>
      <c r="H39" s="6" t="s">
        <v>5</v>
      </c>
      <c r="I39" s="7">
        <f>I36-(I36*$L$2)</f>
        <v>0</v>
      </c>
      <c r="K39" s="6" t="s">
        <v>5</v>
      </c>
      <c r="L39" s="7">
        <f>L36-(L36*$L$2)</f>
        <v>0</v>
      </c>
      <c r="N39" s="6" t="s">
        <v>5</v>
      </c>
      <c r="O39" s="7">
        <f>O36-(O36*$L$2)</f>
        <v>0</v>
      </c>
    </row>
    <row r="40" spans="2:15" ht="14.25" customHeight="1" x14ac:dyDescent="0.25"/>
    <row r="41" spans="2:15" ht="14.25" customHeight="1" x14ac:dyDescent="0.25"/>
    <row r="43" spans="2:15" x14ac:dyDescent="0.25">
      <c r="B43" t="s">
        <v>9</v>
      </c>
    </row>
    <row r="44" spans="2:15" x14ac:dyDescent="0.25">
      <c r="B44" t="s">
        <v>10</v>
      </c>
    </row>
    <row r="45" spans="2:15" x14ac:dyDescent="0.25">
      <c r="B45" t="s">
        <v>11</v>
      </c>
    </row>
  </sheetData>
  <mergeCells count="3">
    <mergeCell ref="K2:K3"/>
    <mergeCell ref="L2:L3"/>
    <mergeCell ref="D2:E2"/>
  </mergeCells>
  <conditionalFormatting sqref="C6">
    <cfRule type="cellIs" dxfId="2199" priority="191" operator="equal">
      <formula>"Cumplida"</formula>
    </cfRule>
    <cfRule type="cellIs" dxfId="2198" priority="192" operator="equal">
      <formula>"Abierta"</formula>
    </cfRule>
    <cfRule type="cellIs" dxfId="2197" priority="193" operator="equal">
      <formula>"No cumplida"</formula>
    </cfRule>
    <cfRule type="cellIs" dxfId="2196" priority="194" operator="equal">
      <formula>"Programado"</formula>
    </cfRule>
    <cfRule type="cellIs" dxfId="2195" priority="195" operator="equal">
      <formula>"Atascado"</formula>
    </cfRule>
    <cfRule type="cellIs" dxfId="2194" priority="196" operator="equal">
      <formula>"Cerrado"</formula>
    </cfRule>
    <cfRule type="cellIs" dxfId="2193" priority="197" operator="equal">
      <formula>"Abierto"</formula>
    </cfRule>
  </conditionalFormatting>
  <conditionalFormatting sqref="C11">
    <cfRule type="cellIs" dxfId="2192" priority="198" operator="equal">
      <formula>"-"</formula>
    </cfRule>
    <cfRule type="cellIs" dxfId="2191" priority="199" operator="lessThan">
      <formula>0.00000999</formula>
    </cfRule>
    <cfRule type="cellIs" dxfId="2190" priority="200" operator="greaterThan">
      <formula>0.00001</formula>
    </cfRule>
  </conditionalFormatting>
  <conditionalFormatting sqref="L20">
    <cfRule type="cellIs" dxfId="2189" priority="118" operator="equal">
      <formula>"-"</formula>
    </cfRule>
    <cfRule type="cellIs" dxfId="2188" priority="119" operator="lessThan">
      <formula>0.00000999</formula>
    </cfRule>
    <cfRule type="cellIs" dxfId="2187" priority="120" operator="greaterThan">
      <formula>0.00001</formula>
    </cfRule>
  </conditionalFormatting>
  <conditionalFormatting sqref="F11">
    <cfRule type="cellIs" dxfId="2186" priority="188" operator="equal">
      <formula>"-"</formula>
    </cfRule>
    <cfRule type="cellIs" dxfId="2185" priority="189" operator="lessThan">
      <formula>0.00000999</formula>
    </cfRule>
    <cfRule type="cellIs" dxfId="2184" priority="190" operator="greaterThan">
      <formula>0.00001</formula>
    </cfRule>
  </conditionalFormatting>
  <conditionalFormatting sqref="C33">
    <cfRule type="cellIs" dxfId="2183" priority="41" operator="equal">
      <formula>"Cumplida"</formula>
    </cfRule>
    <cfRule type="cellIs" dxfId="2182" priority="42" operator="equal">
      <formula>"Abierta"</formula>
    </cfRule>
    <cfRule type="cellIs" dxfId="2181" priority="43" operator="equal">
      <formula>"No cumplida"</formula>
    </cfRule>
    <cfRule type="cellIs" dxfId="2180" priority="44" operator="equal">
      <formula>"Programado"</formula>
    </cfRule>
    <cfRule type="cellIs" dxfId="2179" priority="45" operator="equal">
      <formula>"Atascado"</formula>
    </cfRule>
    <cfRule type="cellIs" dxfId="2178" priority="46" operator="equal">
      <formula>"Cerrado"</formula>
    </cfRule>
    <cfRule type="cellIs" dxfId="2177" priority="47" operator="equal">
      <formula>"Abierto"</formula>
    </cfRule>
  </conditionalFormatting>
  <conditionalFormatting sqref="F6">
    <cfRule type="cellIs" dxfId="2176" priority="181" operator="equal">
      <formula>"Cumplida"</formula>
    </cfRule>
    <cfRule type="cellIs" dxfId="2175" priority="182" operator="equal">
      <formula>"Abierta"</formula>
    </cfRule>
    <cfRule type="cellIs" dxfId="2174" priority="183" operator="equal">
      <formula>"No cumplida"</formula>
    </cfRule>
    <cfRule type="cellIs" dxfId="2173" priority="184" operator="equal">
      <formula>"Programado"</formula>
    </cfRule>
    <cfRule type="cellIs" dxfId="2172" priority="185" operator="equal">
      <formula>"Atascado"</formula>
    </cfRule>
    <cfRule type="cellIs" dxfId="2171" priority="186" operator="equal">
      <formula>"Cerrado"</formula>
    </cfRule>
    <cfRule type="cellIs" dxfId="2170" priority="187" operator="equal">
      <formula>"Abierto"</formula>
    </cfRule>
  </conditionalFormatting>
  <conditionalFormatting sqref="I6">
    <cfRule type="cellIs" dxfId="2169" priority="171" operator="equal">
      <formula>"Cumplida"</formula>
    </cfRule>
    <cfRule type="cellIs" dxfId="2168" priority="172" operator="equal">
      <formula>"Abierta"</formula>
    </cfRule>
    <cfRule type="cellIs" dxfId="2167" priority="173" operator="equal">
      <formula>"No cumplida"</formula>
    </cfRule>
    <cfRule type="cellIs" dxfId="2166" priority="174" operator="equal">
      <formula>"Programado"</formula>
    </cfRule>
    <cfRule type="cellIs" dxfId="2165" priority="175" operator="equal">
      <formula>"Atascado"</formula>
    </cfRule>
    <cfRule type="cellIs" dxfId="2164" priority="176" operator="equal">
      <formula>"Cerrado"</formula>
    </cfRule>
    <cfRule type="cellIs" dxfId="2163" priority="177" operator="equal">
      <formula>"Abierto"</formula>
    </cfRule>
  </conditionalFormatting>
  <conditionalFormatting sqref="I11">
    <cfRule type="cellIs" dxfId="2162" priority="178" operator="equal">
      <formula>"-"</formula>
    </cfRule>
    <cfRule type="cellIs" dxfId="2161" priority="179" operator="lessThan">
      <formula>0.00000999</formula>
    </cfRule>
    <cfRule type="cellIs" dxfId="2160" priority="180" operator="greaterThan">
      <formula>0.00001</formula>
    </cfRule>
  </conditionalFormatting>
  <conditionalFormatting sqref="L6">
    <cfRule type="cellIs" dxfId="2159" priority="161" operator="equal">
      <formula>"Cumplida"</formula>
    </cfRule>
    <cfRule type="cellIs" dxfId="2158" priority="162" operator="equal">
      <formula>"Abierta"</formula>
    </cfRule>
    <cfRule type="cellIs" dxfId="2157" priority="163" operator="equal">
      <formula>"No cumplida"</formula>
    </cfRule>
    <cfRule type="cellIs" dxfId="2156" priority="164" operator="equal">
      <formula>"Programado"</formula>
    </cfRule>
    <cfRule type="cellIs" dxfId="2155" priority="165" operator="equal">
      <formula>"Atascado"</formula>
    </cfRule>
    <cfRule type="cellIs" dxfId="2154" priority="166" operator="equal">
      <formula>"Cerrado"</formula>
    </cfRule>
    <cfRule type="cellIs" dxfId="2153" priority="167" operator="equal">
      <formula>"Abierto"</formula>
    </cfRule>
  </conditionalFormatting>
  <conditionalFormatting sqref="L11">
    <cfRule type="cellIs" dxfId="2152" priority="168" operator="equal">
      <formula>"-"</formula>
    </cfRule>
    <cfRule type="cellIs" dxfId="2151" priority="169" operator="lessThan">
      <formula>0.00000999</formula>
    </cfRule>
    <cfRule type="cellIs" dxfId="2150" priority="170" operator="greaterThan">
      <formula>0.00001</formula>
    </cfRule>
  </conditionalFormatting>
  <conditionalFormatting sqref="O6">
    <cfRule type="cellIs" dxfId="2149" priority="151" operator="equal">
      <formula>"Cumplida"</formula>
    </cfRule>
    <cfRule type="cellIs" dxfId="2148" priority="152" operator="equal">
      <formula>"Abierta"</formula>
    </cfRule>
    <cfRule type="cellIs" dxfId="2147" priority="153" operator="equal">
      <formula>"No cumplida"</formula>
    </cfRule>
    <cfRule type="cellIs" dxfId="2146" priority="154" operator="equal">
      <formula>"Programado"</formula>
    </cfRule>
    <cfRule type="cellIs" dxfId="2145" priority="155" operator="equal">
      <formula>"Atascado"</formula>
    </cfRule>
    <cfRule type="cellIs" dxfId="2144" priority="156" operator="equal">
      <formula>"Cerrado"</formula>
    </cfRule>
    <cfRule type="cellIs" dxfId="2143" priority="157" operator="equal">
      <formula>"Abierto"</formula>
    </cfRule>
  </conditionalFormatting>
  <conditionalFormatting sqref="O11">
    <cfRule type="cellIs" dxfId="2142" priority="158" operator="equal">
      <formula>"-"</formula>
    </cfRule>
    <cfRule type="cellIs" dxfId="2141" priority="159" operator="lessThan">
      <formula>0.00000999</formula>
    </cfRule>
    <cfRule type="cellIs" dxfId="2140" priority="160" operator="greaterThan">
      <formula>0.00001</formula>
    </cfRule>
  </conditionalFormatting>
  <conditionalFormatting sqref="C15">
    <cfRule type="cellIs" dxfId="2139" priority="141" operator="equal">
      <formula>"Cumplida"</formula>
    </cfRule>
    <cfRule type="cellIs" dxfId="2138" priority="142" operator="equal">
      <formula>"Abierta"</formula>
    </cfRule>
    <cfRule type="cellIs" dxfId="2137" priority="143" operator="equal">
      <formula>"No cumplida"</formula>
    </cfRule>
    <cfRule type="cellIs" dxfId="2136" priority="144" operator="equal">
      <formula>"Programado"</formula>
    </cfRule>
    <cfRule type="cellIs" dxfId="2135" priority="145" operator="equal">
      <formula>"Atascado"</formula>
    </cfRule>
    <cfRule type="cellIs" dxfId="2134" priority="146" operator="equal">
      <formula>"Cerrado"</formula>
    </cfRule>
    <cfRule type="cellIs" dxfId="2133" priority="147" operator="equal">
      <formula>"Abierto"</formula>
    </cfRule>
  </conditionalFormatting>
  <conditionalFormatting sqref="C20">
    <cfRule type="cellIs" dxfId="2132" priority="148" operator="equal">
      <formula>"-"</formula>
    </cfRule>
    <cfRule type="cellIs" dxfId="2131" priority="149" operator="lessThan">
      <formula>0.00000999</formula>
    </cfRule>
    <cfRule type="cellIs" dxfId="2130" priority="150" operator="greaterThan">
      <formula>0.00001</formula>
    </cfRule>
  </conditionalFormatting>
  <conditionalFormatting sqref="F15">
    <cfRule type="cellIs" dxfId="2129" priority="131" operator="equal">
      <formula>"Cumplida"</formula>
    </cfRule>
    <cfRule type="cellIs" dxfId="2128" priority="132" operator="equal">
      <formula>"Abierta"</formula>
    </cfRule>
    <cfRule type="cellIs" dxfId="2127" priority="133" operator="equal">
      <formula>"No cumplida"</formula>
    </cfRule>
    <cfRule type="cellIs" dxfId="2126" priority="134" operator="equal">
      <formula>"Programado"</formula>
    </cfRule>
    <cfRule type="cellIs" dxfId="2125" priority="135" operator="equal">
      <formula>"Atascado"</formula>
    </cfRule>
    <cfRule type="cellIs" dxfId="2124" priority="136" operator="equal">
      <formula>"Cerrado"</formula>
    </cfRule>
    <cfRule type="cellIs" dxfId="2123" priority="137" operator="equal">
      <formula>"Abierto"</formula>
    </cfRule>
  </conditionalFormatting>
  <conditionalFormatting sqref="F20">
    <cfRule type="cellIs" dxfId="2122" priority="138" operator="equal">
      <formula>"-"</formula>
    </cfRule>
    <cfRule type="cellIs" dxfId="2121" priority="139" operator="lessThan">
      <formula>0.00000999</formula>
    </cfRule>
    <cfRule type="cellIs" dxfId="2120" priority="140" operator="greaterThan">
      <formula>0.00001</formula>
    </cfRule>
  </conditionalFormatting>
  <conditionalFormatting sqref="I15">
    <cfRule type="cellIs" dxfId="2119" priority="121" operator="equal">
      <formula>"Cumplida"</formula>
    </cfRule>
    <cfRule type="cellIs" dxfId="2118" priority="122" operator="equal">
      <formula>"Abierta"</formula>
    </cfRule>
    <cfRule type="cellIs" dxfId="2117" priority="123" operator="equal">
      <formula>"No cumplida"</formula>
    </cfRule>
    <cfRule type="cellIs" dxfId="2116" priority="124" operator="equal">
      <formula>"Programado"</formula>
    </cfRule>
    <cfRule type="cellIs" dxfId="2115" priority="125" operator="equal">
      <formula>"Atascado"</formula>
    </cfRule>
    <cfRule type="cellIs" dxfId="2114" priority="126" operator="equal">
      <formula>"Cerrado"</formula>
    </cfRule>
    <cfRule type="cellIs" dxfId="2113" priority="127" operator="equal">
      <formula>"Abierto"</formula>
    </cfRule>
  </conditionalFormatting>
  <conditionalFormatting sqref="I20">
    <cfRule type="cellIs" dxfId="2112" priority="128" operator="equal">
      <formula>"-"</formula>
    </cfRule>
    <cfRule type="cellIs" dxfId="2111" priority="129" operator="lessThan">
      <formula>0.00000999</formula>
    </cfRule>
    <cfRule type="cellIs" dxfId="2110" priority="130" operator="greaterThan">
      <formula>0.00001</formula>
    </cfRule>
  </conditionalFormatting>
  <conditionalFormatting sqref="L15">
    <cfRule type="cellIs" dxfId="2109" priority="111" operator="equal">
      <formula>"Cumplida"</formula>
    </cfRule>
    <cfRule type="cellIs" dxfId="2108" priority="112" operator="equal">
      <formula>"Abierta"</formula>
    </cfRule>
    <cfRule type="cellIs" dxfId="2107" priority="113" operator="equal">
      <formula>"No cumplida"</formula>
    </cfRule>
    <cfRule type="cellIs" dxfId="2106" priority="114" operator="equal">
      <formula>"Programado"</formula>
    </cfRule>
    <cfRule type="cellIs" dxfId="2105" priority="115" operator="equal">
      <formula>"Atascado"</formula>
    </cfRule>
    <cfRule type="cellIs" dxfId="2104" priority="116" operator="equal">
      <formula>"Cerrado"</formula>
    </cfRule>
    <cfRule type="cellIs" dxfId="2103" priority="117" operator="equal">
      <formula>"Abierto"</formula>
    </cfRule>
  </conditionalFormatting>
  <conditionalFormatting sqref="O15">
    <cfRule type="cellIs" dxfId="2102" priority="101" operator="equal">
      <formula>"Cumplida"</formula>
    </cfRule>
    <cfRule type="cellIs" dxfId="2101" priority="102" operator="equal">
      <formula>"Abierta"</formula>
    </cfRule>
    <cfRule type="cellIs" dxfId="2100" priority="103" operator="equal">
      <formula>"No cumplida"</formula>
    </cfRule>
    <cfRule type="cellIs" dxfId="2099" priority="104" operator="equal">
      <formula>"Programado"</formula>
    </cfRule>
    <cfRule type="cellIs" dxfId="2098" priority="105" operator="equal">
      <formula>"Atascado"</formula>
    </cfRule>
    <cfRule type="cellIs" dxfId="2097" priority="106" operator="equal">
      <formula>"Cerrado"</formula>
    </cfRule>
    <cfRule type="cellIs" dxfId="2096" priority="107" operator="equal">
      <formula>"Abierto"</formula>
    </cfRule>
  </conditionalFormatting>
  <conditionalFormatting sqref="O20">
    <cfRule type="cellIs" dxfId="2095" priority="108" operator="equal">
      <formula>"-"</formula>
    </cfRule>
    <cfRule type="cellIs" dxfId="2094" priority="109" operator="lessThan">
      <formula>0.00000999</formula>
    </cfRule>
    <cfRule type="cellIs" dxfId="2093" priority="110" operator="greaterThan">
      <formula>0.00001</formula>
    </cfRule>
  </conditionalFormatting>
  <conditionalFormatting sqref="C24">
    <cfRule type="cellIs" dxfId="2092" priority="91" operator="equal">
      <formula>"Cumplida"</formula>
    </cfRule>
    <cfRule type="cellIs" dxfId="2091" priority="92" operator="equal">
      <formula>"Abierta"</formula>
    </cfRule>
    <cfRule type="cellIs" dxfId="2090" priority="93" operator="equal">
      <formula>"No cumplida"</formula>
    </cfRule>
    <cfRule type="cellIs" dxfId="2089" priority="94" operator="equal">
      <formula>"Programado"</formula>
    </cfRule>
    <cfRule type="cellIs" dxfId="2088" priority="95" operator="equal">
      <formula>"Atascado"</formula>
    </cfRule>
    <cfRule type="cellIs" dxfId="2087" priority="96" operator="equal">
      <formula>"Cerrado"</formula>
    </cfRule>
    <cfRule type="cellIs" dxfId="2086" priority="97" operator="equal">
      <formula>"Abierto"</formula>
    </cfRule>
  </conditionalFormatting>
  <conditionalFormatting sqref="C29">
    <cfRule type="cellIs" dxfId="2085" priority="98" operator="equal">
      <formula>"-"</formula>
    </cfRule>
    <cfRule type="cellIs" dxfId="2084" priority="99" operator="lessThan">
      <formula>0.00000999</formula>
    </cfRule>
    <cfRule type="cellIs" dxfId="2083" priority="100" operator="greaterThan">
      <formula>0.00001</formula>
    </cfRule>
  </conditionalFormatting>
  <conditionalFormatting sqref="F24">
    <cfRule type="cellIs" dxfId="2082" priority="81" operator="equal">
      <formula>"Cumplida"</formula>
    </cfRule>
    <cfRule type="cellIs" dxfId="2081" priority="82" operator="equal">
      <formula>"Abierta"</formula>
    </cfRule>
    <cfRule type="cellIs" dxfId="2080" priority="83" operator="equal">
      <formula>"No cumplida"</formula>
    </cfRule>
    <cfRule type="cellIs" dxfId="2079" priority="84" operator="equal">
      <formula>"Programado"</formula>
    </cfRule>
    <cfRule type="cellIs" dxfId="2078" priority="85" operator="equal">
      <formula>"Atascado"</formula>
    </cfRule>
    <cfRule type="cellIs" dxfId="2077" priority="86" operator="equal">
      <formula>"Cerrado"</formula>
    </cfRule>
    <cfRule type="cellIs" dxfId="2076" priority="87" operator="equal">
      <formula>"Abierto"</formula>
    </cfRule>
  </conditionalFormatting>
  <conditionalFormatting sqref="F29">
    <cfRule type="cellIs" dxfId="2075" priority="88" operator="equal">
      <formula>"-"</formula>
    </cfRule>
    <cfRule type="cellIs" dxfId="2074" priority="89" operator="lessThan">
      <formula>0.00000999</formula>
    </cfRule>
    <cfRule type="cellIs" dxfId="2073" priority="90" operator="greaterThan">
      <formula>0.00001</formula>
    </cfRule>
  </conditionalFormatting>
  <conditionalFormatting sqref="I24">
    <cfRule type="cellIs" dxfId="2072" priority="71" operator="equal">
      <formula>"Cumplida"</formula>
    </cfRule>
    <cfRule type="cellIs" dxfId="2071" priority="72" operator="equal">
      <formula>"Abierta"</formula>
    </cfRule>
    <cfRule type="cellIs" dxfId="2070" priority="73" operator="equal">
      <formula>"No cumplida"</formula>
    </cfRule>
    <cfRule type="cellIs" dxfId="2069" priority="74" operator="equal">
      <formula>"Programado"</formula>
    </cfRule>
    <cfRule type="cellIs" dxfId="2068" priority="75" operator="equal">
      <formula>"Atascado"</formula>
    </cfRule>
    <cfRule type="cellIs" dxfId="2067" priority="76" operator="equal">
      <formula>"Cerrado"</formula>
    </cfRule>
    <cfRule type="cellIs" dxfId="2066" priority="77" operator="equal">
      <formula>"Abierto"</formula>
    </cfRule>
  </conditionalFormatting>
  <conditionalFormatting sqref="I29">
    <cfRule type="cellIs" dxfId="2065" priority="78" operator="equal">
      <formula>"-"</formula>
    </cfRule>
    <cfRule type="cellIs" dxfId="2064" priority="79" operator="lessThan">
      <formula>0.00000999</formula>
    </cfRule>
    <cfRule type="cellIs" dxfId="2063" priority="80" operator="greaterThan">
      <formula>0.00001</formula>
    </cfRule>
  </conditionalFormatting>
  <conditionalFormatting sqref="L24">
    <cfRule type="cellIs" dxfId="2062" priority="61" operator="equal">
      <formula>"Cumplida"</formula>
    </cfRule>
    <cfRule type="cellIs" dxfId="2061" priority="62" operator="equal">
      <formula>"Abierta"</formula>
    </cfRule>
    <cfRule type="cellIs" dxfId="2060" priority="63" operator="equal">
      <formula>"No cumplida"</formula>
    </cfRule>
    <cfRule type="cellIs" dxfId="2059" priority="64" operator="equal">
      <formula>"Programado"</formula>
    </cfRule>
    <cfRule type="cellIs" dxfId="2058" priority="65" operator="equal">
      <formula>"Atascado"</formula>
    </cfRule>
    <cfRule type="cellIs" dxfId="2057" priority="66" operator="equal">
      <formula>"Cerrado"</formula>
    </cfRule>
    <cfRule type="cellIs" dxfId="2056" priority="67" operator="equal">
      <formula>"Abierto"</formula>
    </cfRule>
  </conditionalFormatting>
  <conditionalFormatting sqref="L29">
    <cfRule type="cellIs" dxfId="2055" priority="68" operator="equal">
      <formula>"-"</formula>
    </cfRule>
    <cfRule type="cellIs" dxfId="2054" priority="69" operator="lessThan">
      <formula>0.00000999</formula>
    </cfRule>
    <cfRule type="cellIs" dxfId="2053" priority="70" operator="greaterThan">
      <formula>0.00001</formula>
    </cfRule>
  </conditionalFormatting>
  <conditionalFormatting sqref="O24">
    <cfRule type="cellIs" dxfId="2052" priority="51" operator="equal">
      <formula>"Cumplida"</formula>
    </cfRule>
    <cfRule type="cellIs" dxfId="2051" priority="52" operator="equal">
      <formula>"Abierta"</formula>
    </cfRule>
    <cfRule type="cellIs" dxfId="2050" priority="53" operator="equal">
      <formula>"No cumplida"</formula>
    </cfRule>
    <cfRule type="cellIs" dxfId="2049" priority="54" operator="equal">
      <formula>"Programado"</formula>
    </cfRule>
    <cfRule type="cellIs" dxfId="2048" priority="55" operator="equal">
      <formula>"Atascado"</formula>
    </cfRule>
    <cfRule type="cellIs" dxfId="2047" priority="56" operator="equal">
      <formula>"Cerrado"</formula>
    </cfRule>
    <cfRule type="cellIs" dxfId="2046" priority="57" operator="equal">
      <formula>"Abierto"</formula>
    </cfRule>
  </conditionalFormatting>
  <conditionalFormatting sqref="O29">
    <cfRule type="cellIs" dxfId="2045" priority="58" operator="equal">
      <formula>"-"</formula>
    </cfRule>
    <cfRule type="cellIs" dxfId="2044" priority="59" operator="lessThan">
      <formula>0.00000999</formula>
    </cfRule>
    <cfRule type="cellIs" dxfId="2043" priority="60" operator="greaterThan">
      <formula>0.00001</formula>
    </cfRule>
  </conditionalFormatting>
  <conditionalFormatting sqref="C38">
    <cfRule type="cellIs" dxfId="2042" priority="48" operator="equal">
      <formula>"-"</formula>
    </cfRule>
    <cfRule type="cellIs" dxfId="2041" priority="49" operator="lessThan">
      <formula>0.00000999</formula>
    </cfRule>
    <cfRule type="cellIs" dxfId="2040" priority="50" operator="greaterThan">
      <formula>0.00001</formula>
    </cfRule>
  </conditionalFormatting>
  <conditionalFormatting sqref="F33">
    <cfRule type="cellIs" dxfId="2039" priority="31" operator="equal">
      <formula>"Cumplida"</formula>
    </cfRule>
    <cfRule type="cellIs" dxfId="2038" priority="32" operator="equal">
      <formula>"Abierta"</formula>
    </cfRule>
    <cfRule type="cellIs" dxfId="2037" priority="33" operator="equal">
      <formula>"No cumplida"</formula>
    </cfRule>
    <cfRule type="cellIs" dxfId="2036" priority="34" operator="equal">
      <formula>"Programado"</formula>
    </cfRule>
    <cfRule type="cellIs" dxfId="2035" priority="35" operator="equal">
      <formula>"Atascado"</formula>
    </cfRule>
    <cfRule type="cellIs" dxfId="2034" priority="36" operator="equal">
      <formula>"Cerrado"</formula>
    </cfRule>
    <cfRule type="cellIs" dxfId="2033" priority="37" operator="equal">
      <formula>"Abierto"</formula>
    </cfRule>
  </conditionalFormatting>
  <conditionalFormatting sqref="F38">
    <cfRule type="cellIs" dxfId="2032" priority="38" operator="equal">
      <formula>"-"</formula>
    </cfRule>
    <cfRule type="cellIs" dxfId="2031" priority="39" operator="lessThan">
      <formula>0.00000999</formula>
    </cfRule>
    <cfRule type="cellIs" dxfId="2030" priority="40" operator="greaterThan">
      <formula>0.00001</formula>
    </cfRule>
  </conditionalFormatting>
  <conditionalFormatting sqref="I33">
    <cfRule type="cellIs" dxfId="2029" priority="21" operator="equal">
      <formula>"Cumplida"</formula>
    </cfRule>
    <cfRule type="cellIs" dxfId="2028" priority="22" operator="equal">
      <formula>"Abierta"</formula>
    </cfRule>
    <cfRule type="cellIs" dxfId="2027" priority="23" operator="equal">
      <formula>"No cumplida"</formula>
    </cfRule>
    <cfRule type="cellIs" dxfId="2026" priority="24" operator="equal">
      <formula>"Programado"</formula>
    </cfRule>
    <cfRule type="cellIs" dxfId="2025" priority="25" operator="equal">
      <formula>"Atascado"</formula>
    </cfRule>
    <cfRule type="cellIs" dxfId="2024" priority="26" operator="equal">
      <formula>"Cerrado"</formula>
    </cfRule>
    <cfRule type="cellIs" dxfId="2023" priority="27" operator="equal">
      <formula>"Abierto"</formula>
    </cfRule>
  </conditionalFormatting>
  <conditionalFormatting sqref="I38">
    <cfRule type="cellIs" dxfId="2022" priority="28" operator="equal">
      <formula>"-"</formula>
    </cfRule>
    <cfRule type="cellIs" dxfId="2021" priority="29" operator="lessThan">
      <formula>0.00000999</formula>
    </cfRule>
    <cfRule type="cellIs" dxfId="2020" priority="30" operator="greaterThan">
      <formula>0.00001</formula>
    </cfRule>
  </conditionalFormatting>
  <conditionalFormatting sqref="L33">
    <cfRule type="cellIs" dxfId="2019" priority="11" operator="equal">
      <formula>"Cumplida"</formula>
    </cfRule>
    <cfRule type="cellIs" dxfId="2018" priority="12" operator="equal">
      <formula>"Abierta"</formula>
    </cfRule>
    <cfRule type="cellIs" dxfId="2017" priority="13" operator="equal">
      <formula>"No cumplida"</formula>
    </cfRule>
    <cfRule type="cellIs" dxfId="2016" priority="14" operator="equal">
      <formula>"Programado"</formula>
    </cfRule>
    <cfRule type="cellIs" dxfId="2015" priority="15" operator="equal">
      <formula>"Atascado"</formula>
    </cfRule>
    <cfRule type="cellIs" dxfId="2014" priority="16" operator="equal">
      <formula>"Cerrado"</formula>
    </cfRule>
    <cfRule type="cellIs" dxfId="2013" priority="17" operator="equal">
      <formula>"Abierto"</formula>
    </cfRule>
  </conditionalFormatting>
  <conditionalFormatting sqref="L38">
    <cfRule type="cellIs" dxfId="2012" priority="18" operator="equal">
      <formula>"-"</formula>
    </cfRule>
    <cfRule type="cellIs" dxfId="2011" priority="19" operator="lessThan">
      <formula>0.00000999</formula>
    </cfRule>
    <cfRule type="cellIs" dxfId="2010" priority="20" operator="greaterThan">
      <formula>0.00001</formula>
    </cfRule>
  </conditionalFormatting>
  <conditionalFormatting sqref="O33">
    <cfRule type="cellIs" dxfId="2009" priority="1" operator="equal">
      <formula>"Cumplida"</formula>
    </cfRule>
    <cfRule type="cellIs" dxfId="2008" priority="2" operator="equal">
      <formula>"Abierta"</formula>
    </cfRule>
    <cfRule type="cellIs" dxfId="2007" priority="3" operator="equal">
      <formula>"No cumplida"</formula>
    </cfRule>
    <cfRule type="cellIs" dxfId="2006" priority="4" operator="equal">
      <formula>"Programado"</formula>
    </cfRule>
    <cfRule type="cellIs" dxfId="2005" priority="5" operator="equal">
      <formula>"Atascado"</formula>
    </cfRule>
    <cfRule type="cellIs" dxfId="2004" priority="6" operator="equal">
      <formula>"Cerrado"</formula>
    </cfRule>
    <cfRule type="cellIs" dxfId="2003" priority="7" operator="equal">
      <formula>"Abierto"</formula>
    </cfRule>
  </conditionalFormatting>
  <conditionalFormatting sqref="O38">
    <cfRule type="cellIs" dxfId="2002" priority="8" operator="equal">
      <formula>"-"</formula>
    </cfRule>
    <cfRule type="cellIs" dxfId="2001" priority="9" operator="lessThan">
      <formula>0.00000999</formula>
    </cfRule>
    <cfRule type="cellIs" dxfId="2000" priority="10" operator="greaterThan">
      <formula>0.00001</formula>
    </cfRule>
  </conditionalFormatting>
  <dataValidations count="1">
    <dataValidation type="list" allowBlank="1" showInputMessage="1" showErrorMessage="1" sqref="C15 I33 L33 F33 O33 C33 I6 L6 F6 O6 I24 I15 C6 L24 F24 L15 O24 F15 O15 C24">
      <formula1>$B$42:$B$45</formula1>
    </dataValidation>
  </dataValidations>
  <pageMargins left="0.7" right="0.7" top="0.75" bottom="0.75" header="0.3" footer="0.3"/>
  <drawing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R45"/>
  <sheetViews>
    <sheetView showGridLines="0" showRowColHeaders="0" workbookViewId="0">
      <selection activeCell="Q13" sqref="Q13:R13"/>
    </sheetView>
  </sheetViews>
  <sheetFormatPr baseColWidth="10" defaultRowHeight="15" x14ac:dyDescent="0.25"/>
  <cols>
    <col min="1" max="1" width="2" customWidth="1"/>
    <col min="4" max="4" width="2.5703125" customWidth="1"/>
    <col min="7" max="7" width="2.5703125" customWidth="1"/>
    <col min="10" max="10" width="2.5703125" customWidth="1"/>
    <col min="13" max="13" width="2.5703125" customWidth="1"/>
    <col min="16" max="16" width="2.5703125" customWidth="1"/>
    <col min="17" max="17" width="15.28515625" bestFit="1" customWidth="1"/>
    <col min="18" max="18" width="10.140625" bestFit="1" customWidth="1"/>
  </cols>
  <sheetData>
    <row r="1" spans="2:18" ht="15.75" thickBot="1" x14ac:dyDescent="0.3"/>
    <row r="2" spans="2:18" ht="15.75" thickBot="1" x14ac:dyDescent="0.3">
      <c r="D2" s="46" t="s">
        <v>16</v>
      </c>
      <c r="E2" s="47"/>
      <c r="F2" s="19"/>
      <c r="G2" s="18"/>
      <c r="K2" s="42" t="s">
        <v>51</v>
      </c>
      <c r="L2" s="44">
        <v>2.8500000000000001E-2</v>
      </c>
    </row>
    <row r="3" spans="2:18" x14ac:dyDescent="0.25">
      <c r="C3" s="18"/>
      <c r="D3" s="18"/>
      <c r="E3" s="18"/>
      <c r="F3" s="18"/>
      <c r="G3" s="18"/>
      <c r="K3" s="43"/>
      <c r="L3" s="45"/>
    </row>
    <row r="5" spans="2:18" ht="14.25" customHeight="1" x14ac:dyDescent="0.25">
      <c r="B5" s="1" t="s">
        <v>2</v>
      </c>
      <c r="C5" s="2"/>
      <c r="E5" s="1" t="s">
        <v>2</v>
      </c>
      <c r="F5" s="2"/>
      <c r="H5" s="1" t="s">
        <v>2</v>
      </c>
      <c r="I5" s="2"/>
      <c r="K5" s="1" t="s">
        <v>2</v>
      </c>
      <c r="L5" s="2"/>
      <c r="N5" s="1" t="s">
        <v>2</v>
      </c>
      <c r="O5" s="2"/>
      <c r="Q5" s="3" t="s">
        <v>6</v>
      </c>
      <c r="R5" s="4">
        <f>SUM(R6:R8)</f>
        <v>0</v>
      </c>
    </row>
    <row r="6" spans="2:18" ht="14.25" customHeight="1" x14ac:dyDescent="0.25">
      <c r="B6" s="1" t="s">
        <v>3</v>
      </c>
      <c r="C6" s="2"/>
      <c r="E6" s="1" t="s">
        <v>3</v>
      </c>
      <c r="F6" s="2"/>
      <c r="H6" s="1" t="s">
        <v>3</v>
      </c>
      <c r="I6" s="2"/>
      <c r="K6" s="1" t="s">
        <v>3</v>
      </c>
      <c r="L6" s="2"/>
      <c r="N6" s="1" t="s">
        <v>3</v>
      </c>
      <c r="O6" s="2"/>
      <c r="Q6" s="1" t="s">
        <v>12</v>
      </c>
      <c r="R6" s="4">
        <f>COUNTIF($B$5:$O$39,"abierta")</f>
        <v>0</v>
      </c>
    </row>
    <row r="7" spans="2:18" ht="14.25" customHeight="1" x14ac:dyDescent="0.25">
      <c r="B7" s="1" t="s">
        <v>13</v>
      </c>
      <c r="C7" s="2"/>
      <c r="E7" s="1" t="s">
        <v>13</v>
      </c>
      <c r="F7" s="2"/>
      <c r="H7" s="1" t="s">
        <v>13</v>
      </c>
      <c r="I7" s="2"/>
      <c r="K7" s="1" t="s">
        <v>13</v>
      </c>
      <c r="L7" s="2"/>
      <c r="N7" s="1" t="s">
        <v>13</v>
      </c>
      <c r="O7" s="2"/>
      <c r="Q7" s="3" t="s">
        <v>7</v>
      </c>
      <c r="R7" s="4">
        <f>COUNTIF($B$5:$O$39,"cumplida")</f>
        <v>0</v>
      </c>
    </row>
    <row r="8" spans="2:18" ht="14.25" customHeight="1" x14ac:dyDescent="0.25">
      <c r="B8" s="1" t="s">
        <v>14</v>
      </c>
      <c r="C8" s="2">
        <f>C7*C11</f>
        <v>0</v>
      </c>
      <c r="E8" s="1" t="s">
        <v>14</v>
      </c>
      <c r="F8" s="2">
        <f>F7*F11</f>
        <v>0</v>
      </c>
      <c r="H8" s="1" t="s">
        <v>14</v>
      </c>
      <c r="I8" s="2">
        <f>I7*I11</f>
        <v>0</v>
      </c>
      <c r="K8" s="1" t="s">
        <v>14</v>
      </c>
      <c r="L8" s="2">
        <f>L7*L11</f>
        <v>0</v>
      </c>
      <c r="N8" s="1" t="s">
        <v>14</v>
      </c>
      <c r="O8" s="2">
        <f>O7*O11</f>
        <v>0</v>
      </c>
      <c r="Q8" s="3" t="s">
        <v>8</v>
      </c>
      <c r="R8" s="4">
        <f>COUNTIF($B$5:$O$39,"No cumplida")</f>
        <v>0</v>
      </c>
    </row>
    <row r="9" spans="2:18" ht="14.25" customHeight="1" x14ac:dyDescent="0.25">
      <c r="B9" s="6" t="s">
        <v>0</v>
      </c>
      <c r="C9" s="7"/>
      <c r="E9" s="6" t="s">
        <v>0</v>
      </c>
      <c r="F9" s="7"/>
      <c r="H9" s="6" t="s">
        <v>0</v>
      </c>
      <c r="I9" s="7"/>
      <c r="K9" s="6" t="s">
        <v>0</v>
      </c>
      <c r="L9" s="7"/>
      <c r="N9" s="6" t="s">
        <v>0</v>
      </c>
      <c r="O9" s="7"/>
      <c r="Q9" s="3" t="s">
        <v>49</v>
      </c>
      <c r="R9" s="4">
        <f>SUM(C7,F7,I7,L7,O7,C16,F16,I16,L16,O16,C25,F25,I25,L25,O25,C34,F34,I34,L34,O34)</f>
        <v>0</v>
      </c>
    </row>
    <row r="10" spans="2:18" ht="14.25" customHeight="1" x14ac:dyDescent="0.25">
      <c r="B10" s="6" t="s">
        <v>1</v>
      </c>
      <c r="C10" s="7"/>
      <c r="E10" s="6" t="s">
        <v>1</v>
      </c>
      <c r="F10" s="7"/>
      <c r="H10" s="6" t="s">
        <v>1</v>
      </c>
      <c r="I10" s="7"/>
      <c r="K10" s="6" t="s">
        <v>1</v>
      </c>
      <c r="L10" s="7"/>
      <c r="N10" s="6" t="s">
        <v>1</v>
      </c>
      <c r="O10" s="7"/>
      <c r="Q10" s="3" t="s">
        <v>53</v>
      </c>
      <c r="R10" s="4">
        <f>SUM(C8,F8,I8,L8,O8,O17,L17,I17,F17,C17,C26,F26,I26,L26,O26,O35,L35,I35,F35,C35)</f>
        <v>0</v>
      </c>
    </row>
    <row r="11" spans="2:18" ht="14.25" customHeight="1" x14ac:dyDescent="0.25">
      <c r="B11" s="6" t="s">
        <v>4</v>
      </c>
      <c r="C11" s="8" t="str">
        <f>IFERROR(((C10/C9)-((C10/C9)*0.0045))-1,"0")</f>
        <v>0</v>
      </c>
      <c r="E11" s="6" t="s">
        <v>4</v>
      </c>
      <c r="F11" s="8" t="str">
        <f>IFERROR(((F10/F9)-((F10/F9)*0.0045))-1,"0")</f>
        <v>0</v>
      </c>
      <c r="H11" s="6" t="s">
        <v>4</v>
      </c>
      <c r="I11" s="8" t="str">
        <f>IFERROR(((I10/I9)-((I10/I9)*0.0045))-1,"0")</f>
        <v>0</v>
      </c>
      <c r="K11" s="6" t="s">
        <v>4</v>
      </c>
      <c r="L11" s="8" t="str">
        <f>IFERROR(((L10/L9)-((L10/L9)*0.0045))-1,"0")</f>
        <v>0</v>
      </c>
      <c r="N11" s="6" t="s">
        <v>4</v>
      </c>
      <c r="O11" s="8" t="str">
        <f>IFERROR(((O10/O9)-((O10/O9)*0.0045))-1,"0")</f>
        <v>0</v>
      </c>
      <c r="Q11" s="3" t="s">
        <v>15</v>
      </c>
      <c r="R11" s="4">
        <f>R10*R15</f>
        <v>0</v>
      </c>
    </row>
    <row r="12" spans="2:18" ht="14.25" customHeight="1" x14ac:dyDescent="0.25">
      <c r="B12" s="6" t="s">
        <v>5</v>
      </c>
      <c r="C12" s="7">
        <f>C9-(C9*$L$2)</f>
        <v>0</v>
      </c>
      <c r="E12" s="6" t="s">
        <v>5</v>
      </c>
      <c r="F12" s="7">
        <f>F9-(F9*$L$2)</f>
        <v>0</v>
      </c>
      <c r="H12" s="6" t="s">
        <v>5</v>
      </c>
      <c r="I12" s="7">
        <f>I9-(I9*$L$2)</f>
        <v>0</v>
      </c>
      <c r="K12" s="6" t="s">
        <v>5</v>
      </c>
      <c r="L12" s="7">
        <f>L9-(L9*$L$2)</f>
        <v>0</v>
      </c>
      <c r="N12" s="6" t="s">
        <v>5</v>
      </c>
      <c r="O12" s="7">
        <f>O9-(O9*$L$2)</f>
        <v>0</v>
      </c>
      <c r="Q12" s="3" t="s">
        <v>52</v>
      </c>
      <c r="R12" s="4">
        <f>R11*R16</f>
        <v>0</v>
      </c>
    </row>
    <row r="13" spans="2:18" x14ac:dyDescent="0.25">
      <c r="Q13" s="3" t="s">
        <v>62</v>
      </c>
      <c r="R13" s="12" t="str">
        <f>IFERROR((R10/R9),"-")</f>
        <v>-</v>
      </c>
    </row>
    <row r="14" spans="2:18" ht="14.25" customHeight="1" x14ac:dyDescent="0.25">
      <c r="B14" s="1" t="s">
        <v>2</v>
      </c>
      <c r="C14" s="2"/>
      <c r="E14" s="1" t="s">
        <v>2</v>
      </c>
      <c r="F14" s="2"/>
      <c r="H14" s="1" t="s">
        <v>2</v>
      </c>
      <c r="I14" s="2"/>
      <c r="K14" s="1" t="s">
        <v>2</v>
      </c>
      <c r="L14" s="2"/>
      <c r="N14" s="1" t="s">
        <v>2</v>
      </c>
      <c r="O14" s="2"/>
      <c r="R14" s="5"/>
    </row>
    <row r="15" spans="2:18" ht="14.25" customHeight="1" x14ac:dyDescent="0.25">
      <c r="B15" s="1" t="s">
        <v>3</v>
      </c>
      <c r="C15" s="2"/>
      <c r="E15" s="1" t="s">
        <v>3</v>
      </c>
      <c r="F15" s="2"/>
      <c r="H15" s="1" t="s">
        <v>3</v>
      </c>
      <c r="I15" s="2"/>
      <c r="K15" s="1" t="s">
        <v>3</v>
      </c>
      <c r="L15" s="2"/>
      <c r="N15" s="1" t="s">
        <v>3</v>
      </c>
      <c r="O15" s="2"/>
      <c r="Q15" s="3" t="s">
        <v>57</v>
      </c>
      <c r="R15" s="4">
        <v>2300</v>
      </c>
    </row>
    <row r="16" spans="2:18" ht="14.25" customHeight="1" x14ac:dyDescent="0.25">
      <c r="B16" s="1" t="s">
        <v>13</v>
      </c>
      <c r="C16" s="2"/>
      <c r="E16" s="1" t="s">
        <v>13</v>
      </c>
      <c r="F16" s="2"/>
      <c r="H16" s="1" t="s">
        <v>13</v>
      </c>
      <c r="I16" s="2"/>
      <c r="K16" s="1" t="s">
        <v>13</v>
      </c>
      <c r="L16" s="2"/>
      <c r="N16" s="1" t="s">
        <v>13</v>
      </c>
      <c r="O16" s="2"/>
      <c r="Q16" s="3" t="s">
        <v>58</v>
      </c>
      <c r="R16" s="4">
        <v>2900</v>
      </c>
    </row>
    <row r="17" spans="2:18" ht="14.25" customHeight="1" x14ac:dyDescent="0.25">
      <c r="B17" s="1" t="s">
        <v>14</v>
      </c>
      <c r="C17" s="2">
        <f>C16*C20</f>
        <v>0</v>
      </c>
      <c r="E17" s="1" t="s">
        <v>14</v>
      </c>
      <c r="F17" s="2">
        <f>F16*F20</f>
        <v>0</v>
      </c>
      <c r="H17" s="1" t="s">
        <v>14</v>
      </c>
      <c r="I17" s="2">
        <f>I16*I20</f>
        <v>0</v>
      </c>
      <c r="K17" s="1" t="s">
        <v>14</v>
      </c>
      <c r="L17" s="2">
        <f>L16*L20</f>
        <v>0</v>
      </c>
      <c r="N17" s="1" t="s">
        <v>14</v>
      </c>
      <c r="O17" s="2">
        <f>O16*O20</f>
        <v>0</v>
      </c>
      <c r="R17" s="5"/>
    </row>
    <row r="18" spans="2:18" ht="14.25" customHeight="1" x14ac:dyDescent="0.25">
      <c r="B18" s="6" t="s">
        <v>0</v>
      </c>
      <c r="C18" s="7"/>
      <c r="E18" s="6" t="s">
        <v>0</v>
      </c>
      <c r="F18" s="7"/>
      <c r="H18" s="6" t="s">
        <v>0</v>
      </c>
      <c r="I18" s="7"/>
      <c r="K18" s="6" t="s">
        <v>0</v>
      </c>
      <c r="L18" s="7"/>
      <c r="N18" s="6" t="s">
        <v>0</v>
      </c>
      <c r="O18" s="7"/>
    </row>
    <row r="19" spans="2:18" ht="14.25" customHeight="1" x14ac:dyDescent="0.25">
      <c r="B19" s="6" t="s">
        <v>1</v>
      </c>
      <c r="C19" s="7"/>
      <c r="E19" s="6" t="s">
        <v>1</v>
      </c>
      <c r="F19" s="7"/>
      <c r="H19" s="6" t="s">
        <v>1</v>
      </c>
      <c r="I19" s="7"/>
      <c r="K19" s="6" t="s">
        <v>1</v>
      </c>
      <c r="L19" s="7"/>
      <c r="N19" s="6" t="s">
        <v>1</v>
      </c>
      <c r="O19" s="7"/>
    </row>
    <row r="20" spans="2:18" ht="14.25" customHeight="1" x14ac:dyDescent="0.25">
      <c r="B20" s="6" t="s">
        <v>4</v>
      </c>
      <c r="C20" s="8" t="str">
        <f>IFERROR(((C19/C18)-((C19/C18)*0.0045))-1,"0")</f>
        <v>0</v>
      </c>
      <c r="E20" s="6" t="s">
        <v>4</v>
      </c>
      <c r="F20" s="8" t="str">
        <f>IFERROR(((F19/F18)-((F19/F18)*0.0045))-1,"0")</f>
        <v>0</v>
      </c>
      <c r="H20" s="6" t="s">
        <v>4</v>
      </c>
      <c r="I20" s="8" t="str">
        <f>IFERROR(((I19/I18)-((I19/I18)*0.0045))-1,"0")</f>
        <v>0</v>
      </c>
      <c r="K20" s="6" t="s">
        <v>4</v>
      </c>
      <c r="L20" s="8" t="str">
        <f>IFERROR(((L19/L18)-((L19/L18)*0.0045))-1,"0")</f>
        <v>0</v>
      </c>
      <c r="N20" s="6" t="s">
        <v>4</v>
      </c>
      <c r="O20" s="8" t="str">
        <f>IFERROR(((O19/O18)-((O19/O18)*0.0045))-1,"0")</f>
        <v>0</v>
      </c>
    </row>
    <row r="21" spans="2:18" ht="14.25" customHeight="1" x14ac:dyDescent="0.25">
      <c r="B21" s="6" t="s">
        <v>5</v>
      </c>
      <c r="C21" s="7">
        <f>C18-(C18*$L$2)</f>
        <v>0</v>
      </c>
      <c r="E21" s="6" t="s">
        <v>5</v>
      </c>
      <c r="F21" s="7">
        <f>F18-(F18*$L$2)</f>
        <v>0</v>
      </c>
      <c r="H21" s="6" t="s">
        <v>5</v>
      </c>
      <c r="I21" s="7">
        <f>I18-(I18*$L$2)</f>
        <v>0</v>
      </c>
      <c r="K21" s="6" t="s">
        <v>5</v>
      </c>
      <c r="L21" s="7">
        <f>L18-(L18*$L$2)</f>
        <v>0</v>
      </c>
      <c r="N21" s="6" t="s">
        <v>5</v>
      </c>
      <c r="O21" s="7">
        <f>O18-(O18*$L$2)</f>
        <v>0</v>
      </c>
    </row>
    <row r="22" spans="2:18" ht="14.25" customHeight="1" x14ac:dyDescent="0.25"/>
    <row r="23" spans="2:18" x14ac:dyDescent="0.25">
      <c r="B23" s="1" t="s">
        <v>2</v>
      </c>
      <c r="C23" s="2"/>
      <c r="E23" s="1" t="s">
        <v>2</v>
      </c>
      <c r="F23" s="2"/>
      <c r="H23" s="1" t="s">
        <v>2</v>
      </c>
      <c r="I23" s="2"/>
      <c r="K23" s="1" t="s">
        <v>2</v>
      </c>
      <c r="L23" s="2"/>
      <c r="N23" s="1" t="s">
        <v>2</v>
      </c>
      <c r="O23" s="2"/>
    </row>
    <row r="24" spans="2:18" ht="14.25" customHeight="1" x14ac:dyDescent="0.25">
      <c r="B24" s="1" t="s">
        <v>3</v>
      </c>
      <c r="C24" s="2"/>
      <c r="E24" s="1" t="s">
        <v>3</v>
      </c>
      <c r="F24" s="2"/>
      <c r="H24" s="1" t="s">
        <v>3</v>
      </c>
      <c r="I24" s="2"/>
      <c r="K24" s="1" t="s">
        <v>3</v>
      </c>
      <c r="L24" s="2"/>
      <c r="N24" s="1" t="s">
        <v>3</v>
      </c>
      <c r="O24" s="2"/>
    </row>
    <row r="25" spans="2:18" ht="14.25" customHeight="1" x14ac:dyDescent="0.25">
      <c r="B25" s="1" t="s">
        <v>13</v>
      </c>
      <c r="C25" s="2"/>
      <c r="E25" s="1" t="s">
        <v>13</v>
      </c>
      <c r="F25" s="2"/>
      <c r="H25" s="1" t="s">
        <v>13</v>
      </c>
      <c r="I25" s="2"/>
      <c r="K25" s="1" t="s">
        <v>13</v>
      </c>
      <c r="L25" s="2"/>
      <c r="N25" s="1" t="s">
        <v>13</v>
      </c>
      <c r="O25" s="2"/>
    </row>
    <row r="26" spans="2:18" ht="14.25" customHeight="1" x14ac:dyDescent="0.25">
      <c r="B26" s="1" t="s">
        <v>14</v>
      </c>
      <c r="C26" s="2">
        <f>C25*C29</f>
        <v>0</v>
      </c>
      <c r="E26" s="1" t="s">
        <v>14</v>
      </c>
      <c r="F26" s="2">
        <f>F25*F29</f>
        <v>0</v>
      </c>
      <c r="H26" s="1" t="s">
        <v>14</v>
      </c>
      <c r="I26" s="2">
        <f>I25*I29</f>
        <v>0</v>
      </c>
      <c r="K26" s="1" t="s">
        <v>14</v>
      </c>
      <c r="L26" s="2">
        <f>L25*L29</f>
        <v>0</v>
      </c>
      <c r="N26" s="1" t="s">
        <v>14</v>
      </c>
      <c r="O26" s="2">
        <f>O25*O29</f>
        <v>0</v>
      </c>
    </row>
    <row r="27" spans="2:18" ht="14.25" customHeight="1" x14ac:dyDescent="0.25">
      <c r="B27" s="6" t="s">
        <v>0</v>
      </c>
      <c r="C27" s="7"/>
      <c r="E27" s="6" t="s">
        <v>0</v>
      </c>
      <c r="F27" s="7"/>
      <c r="H27" s="6" t="s">
        <v>0</v>
      </c>
      <c r="I27" s="7"/>
      <c r="K27" s="6" t="s">
        <v>0</v>
      </c>
      <c r="L27" s="7"/>
      <c r="N27" s="6" t="s">
        <v>0</v>
      </c>
      <c r="O27" s="7"/>
    </row>
    <row r="28" spans="2:18" ht="14.25" customHeight="1" x14ac:dyDescent="0.25">
      <c r="B28" s="6" t="s">
        <v>1</v>
      </c>
      <c r="C28" s="7"/>
      <c r="E28" s="6" t="s">
        <v>1</v>
      </c>
      <c r="F28" s="7"/>
      <c r="H28" s="6" t="s">
        <v>1</v>
      </c>
      <c r="I28" s="7"/>
      <c r="K28" s="6" t="s">
        <v>1</v>
      </c>
      <c r="L28" s="7"/>
      <c r="N28" s="6" t="s">
        <v>1</v>
      </c>
      <c r="O28" s="7"/>
    </row>
    <row r="29" spans="2:18" ht="14.25" customHeight="1" x14ac:dyDescent="0.25">
      <c r="B29" s="6" t="s">
        <v>4</v>
      </c>
      <c r="C29" s="8" t="str">
        <f>IFERROR(((C28/C27)-((C28/C27)*0.0045))-1,"0")</f>
        <v>0</v>
      </c>
      <c r="E29" s="6" t="s">
        <v>4</v>
      </c>
      <c r="F29" s="8" t="str">
        <f>IFERROR(((F28/F27)-((F28/F27)*0.0045))-1,"0")</f>
        <v>0</v>
      </c>
      <c r="H29" s="6" t="s">
        <v>4</v>
      </c>
      <c r="I29" s="8" t="str">
        <f>IFERROR(((I28/I27)-((I28/I27)*0.0045))-1,"0")</f>
        <v>0</v>
      </c>
      <c r="K29" s="6" t="s">
        <v>4</v>
      </c>
      <c r="L29" s="8" t="str">
        <f>IFERROR(((L28/L27)-((L28/L27)*0.0045))-1,"0")</f>
        <v>0</v>
      </c>
      <c r="N29" s="6" t="s">
        <v>4</v>
      </c>
      <c r="O29" s="8" t="str">
        <f>IFERROR(((O28/O27)-((O28/O27)*0.0045))-1,"0")</f>
        <v>0</v>
      </c>
    </row>
    <row r="30" spans="2:18" ht="14.25" customHeight="1" x14ac:dyDescent="0.25">
      <c r="B30" s="6" t="s">
        <v>5</v>
      </c>
      <c r="C30" s="7">
        <f>C27-(C27*$L$2)</f>
        <v>0</v>
      </c>
      <c r="E30" s="6" t="s">
        <v>5</v>
      </c>
      <c r="F30" s="7">
        <f>F27-(F27*$L$2)</f>
        <v>0</v>
      </c>
      <c r="H30" s="6" t="s">
        <v>5</v>
      </c>
      <c r="I30" s="7">
        <f>I27-(I27*$L$2)</f>
        <v>0</v>
      </c>
      <c r="K30" s="6" t="s">
        <v>5</v>
      </c>
      <c r="L30" s="7">
        <f>L27-(L27*$L$2)</f>
        <v>0</v>
      </c>
      <c r="N30" s="6" t="s">
        <v>5</v>
      </c>
      <c r="O30" s="7">
        <f>O27-(O27*$L$2)</f>
        <v>0</v>
      </c>
    </row>
    <row r="31" spans="2:18" ht="14.25" customHeight="1" x14ac:dyDescent="0.25"/>
    <row r="32" spans="2:18" ht="14.25" customHeight="1" x14ac:dyDescent="0.25">
      <c r="B32" s="1" t="s">
        <v>2</v>
      </c>
      <c r="C32" s="2"/>
      <c r="E32" s="1" t="s">
        <v>2</v>
      </c>
      <c r="F32" s="2"/>
      <c r="H32" s="1" t="s">
        <v>2</v>
      </c>
      <c r="I32" s="2"/>
      <c r="K32" s="1" t="s">
        <v>2</v>
      </c>
      <c r="L32" s="2"/>
      <c r="N32" s="1" t="s">
        <v>2</v>
      </c>
      <c r="O32" s="2"/>
    </row>
    <row r="33" spans="2:15" x14ac:dyDescent="0.25">
      <c r="B33" s="1" t="s">
        <v>3</v>
      </c>
      <c r="C33" s="2"/>
      <c r="E33" s="1" t="s">
        <v>3</v>
      </c>
      <c r="F33" s="2"/>
      <c r="H33" s="1" t="s">
        <v>3</v>
      </c>
      <c r="I33" s="2"/>
      <c r="K33" s="1" t="s">
        <v>3</v>
      </c>
      <c r="L33" s="2"/>
      <c r="N33" s="1" t="s">
        <v>3</v>
      </c>
      <c r="O33" s="2"/>
    </row>
    <row r="34" spans="2:15" ht="14.25" customHeight="1" x14ac:dyDescent="0.25">
      <c r="B34" s="1" t="s">
        <v>13</v>
      </c>
      <c r="C34" s="2"/>
      <c r="E34" s="1" t="s">
        <v>13</v>
      </c>
      <c r="F34" s="2"/>
      <c r="H34" s="1" t="s">
        <v>13</v>
      </c>
      <c r="I34" s="2"/>
      <c r="K34" s="1" t="s">
        <v>13</v>
      </c>
      <c r="L34" s="2"/>
      <c r="N34" s="1" t="s">
        <v>13</v>
      </c>
      <c r="O34" s="2"/>
    </row>
    <row r="35" spans="2:15" ht="14.25" customHeight="1" x14ac:dyDescent="0.25">
      <c r="B35" s="1" t="s">
        <v>14</v>
      </c>
      <c r="C35" s="2">
        <f>C34*C38</f>
        <v>0</v>
      </c>
      <c r="E35" s="1" t="s">
        <v>14</v>
      </c>
      <c r="F35" s="2">
        <f>F34*F38</f>
        <v>0</v>
      </c>
      <c r="H35" s="1" t="s">
        <v>14</v>
      </c>
      <c r="I35" s="2">
        <f>I34*I38</f>
        <v>0</v>
      </c>
      <c r="K35" s="1" t="s">
        <v>14</v>
      </c>
      <c r="L35" s="2">
        <f>L34*L38</f>
        <v>0</v>
      </c>
      <c r="N35" s="1" t="s">
        <v>14</v>
      </c>
      <c r="O35" s="2">
        <f>O34*O38</f>
        <v>0</v>
      </c>
    </row>
    <row r="36" spans="2:15" ht="14.25" customHeight="1" x14ac:dyDescent="0.25">
      <c r="B36" s="6" t="s">
        <v>0</v>
      </c>
      <c r="C36" s="7"/>
      <c r="E36" s="6" t="s">
        <v>0</v>
      </c>
      <c r="F36" s="7"/>
      <c r="H36" s="6" t="s">
        <v>0</v>
      </c>
      <c r="I36" s="7"/>
      <c r="K36" s="6" t="s">
        <v>0</v>
      </c>
      <c r="L36" s="7"/>
      <c r="N36" s="6" t="s">
        <v>0</v>
      </c>
      <c r="O36" s="7"/>
    </row>
    <row r="37" spans="2:15" ht="14.25" customHeight="1" x14ac:dyDescent="0.25">
      <c r="B37" s="6" t="s">
        <v>1</v>
      </c>
      <c r="C37" s="7"/>
      <c r="E37" s="6" t="s">
        <v>1</v>
      </c>
      <c r="F37" s="7"/>
      <c r="H37" s="6" t="s">
        <v>1</v>
      </c>
      <c r="I37" s="7"/>
      <c r="K37" s="6" t="s">
        <v>1</v>
      </c>
      <c r="L37" s="7"/>
      <c r="N37" s="6" t="s">
        <v>1</v>
      </c>
      <c r="O37" s="7"/>
    </row>
    <row r="38" spans="2:15" ht="14.25" customHeight="1" x14ac:dyDescent="0.25">
      <c r="B38" s="6" t="s">
        <v>4</v>
      </c>
      <c r="C38" s="8" t="str">
        <f>IFERROR(((C37/C36)-((C37/C36)*0.0045))-1,"0")</f>
        <v>0</v>
      </c>
      <c r="E38" s="6" t="s">
        <v>4</v>
      </c>
      <c r="F38" s="8" t="str">
        <f>IFERROR(((F37/F36)-((F37/F36)*0.0045))-1,"0")</f>
        <v>0</v>
      </c>
      <c r="H38" s="6" t="s">
        <v>4</v>
      </c>
      <c r="I38" s="8" t="str">
        <f>IFERROR(((I37/I36)-((I37/I36)*0.0045))-1,"0")</f>
        <v>0</v>
      </c>
      <c r="K38" s="6" t="s">
        <v>4</v>
      </c>
      <c r="L38" s="8" t="str">
        <f>IFERROR(((L37/L36)-((L37/L36)*0.0045))-1,"0")</f>
        <v>0</v>
      </c>
      <c r="N38" s="6" t="s">
        <v>4</v>
      </c>
      <c r="O38" s="8" t="str">
        <f>IFERROR(((O37/O36)-((O37/O36)*0.0045))-1,"0")</f>
        <v>0</v>
      </c>
    </row>
    <row r="39" spans="2:15" ht="14.25" customHeight="1" x14ac:dyDescent="0.25">
      <c r="B39" s="6" t="s">
        <v>5</v>
      </c>
      <c r="C39" s="7">
        <f>C36-(C36*$L$2)</f>
        <v>0</v>
      </c>
      <c r="E39" s="6" t="s">
        <v>5</v>
      </c>
      <c r="F39" s="7">
        <f>F36-(F36*$L$2)</f>
        <v>0</v>
      </c>
      <c r="H39" s="6" t="s">
        <v>5</v>
      </c>
      <c r="I39" s="7">
        <f>I36-(I36*$L$2)</f>
        <v>0</v>
      </c>
      <c r="K39" s="6" t="s">
        <v>5</v>
      </c>
      <c r="L39" s="7">
        <f>L36-(L36*$L$2)</f>
        <v>0</v>
      </c>
      <c r="N39" s="6" t="s">
        <v>5</v>
      </c>
      <c r="O39" s="7">
        <f>O36-(O36*$L$2)</f>
        <v>0</v>
      </c>
    </row>
    <row r="40" spans="2:15" ht="14.25" customHeight="1" x14ac:dyDescent="0.25"/>
    <row r="41" spans="2:15" ht="14.25" customHeight="1" x14ac:dyDescent="0.25"/>
    <row r="43" spans="2:15" x14ac:dyDescent="0.25">
      <c r="B43" t="s">
        <v>9</v>
      </c>
    </row>
    <row r="44" spans="2:15" x14ac:dyDescent="0.25">
      <c r="B44" t="s">
        <v>10</v>
      </c>
    </row>
    <row r="45" spans="2:15" x14ac:dyDescent="0.25">
      <c r="B45" t="s">
        <v>11</v>
      </c>
    </row>
  </sheetData>
  <mergeCells count="3">
    <mergeCell ref="K2:K3"/>
    <mergeCell ref="L2:L3"/>
    <mergeCell ref="D2:E2"/>
  </mergeCells>
  <conditionalFormatting sqref="C6">
    <cfRule type="cellIs" dxfId="1999" priority="191" operator="equal">
      <formula>"Cumplida"</formula>
    </cfRule>
    <cfRule type="cellIs" dxfId="1998" priority="192" operator="equal">
      <formula>"Abierta"</formula>
    </cfRule>
    <cfRule type="cellIs" dxfId="1997" priority="193" operator="equal">
      <formula>"No cumplida"</formula>
    </cfRule>
    <cfRule type="cellIs" dxfId="1996" priority="194" operator="equal">
      <formula>"Programado"</formula>
    </cfRule>
    <cfRule type="cellIs" dxfId="1995" priority="195" operator="equal">
      <formula>"Atascado"</formula>
    </cfRule>
    <cfRule type="cellIs" dxfId="1994" priority="196" operator="equal">
      <formula>"Cerrado"</formula>
    </cfRule>
    <cfRule type="cellIs" dxfId="1993" priority="197" operator="equal">
      <formula>"Abierto"</formula>
    </cfRule>
  </conditionalFormatting>
  <conditionalFormatting sqref="C11">
    <cfRule type="cellIs" dxfId="1992" priority="198" operator="equal">
      <formula>"-"</formula>
    </cfRule>
    <cfRule type="cellIs" dxfId="1991" priority="199" operator="lessThan">
      <formula>0.00000999</formula>
    </cfRule>
    <cfRule type="cellIs" dxfId="1990" priority="200" operator="greaterThan">
      <formula>0.00001</formula>
    </cfRule>
  </conditionalFormatting>
  <conditionalFormatting sqref="L20">
    <cfRule type="cellIs" dxfId="1989" priority="118" operator="equal">
      <formula>"-"</formula>
    </cfRule>
    <cfRule type="cellIs" dxfId="1988" priority="119" operator="lessThan">
      <formula>0.00000999</formula>
    </cfRule>
    <cfRule type="cellIs" dxfId="1987" priority="120" operator="greaterThan">
      <formula>0.00001</formula>
    </cfRule>
  </conditionalFormatting>
  <conditionalFormatting sqref="F11">
    <cfRule type="cellIs" dxfId="1986" priority="188" operator="equal">
      <formula>"-"</formula>
    </cfRule>
    <cfRule type="cellIs" dxfId="1985" priority="189" operator="lessThan">
      <formula>0.00000999</formula>
    </cfRule>
    <cfRule type="cellIs" dxfId="1984" priority="190" operator="greaterThan">
      <formula>0.00001</formula>
    </cfRule>
  </conditionalFormatting>
  <conditionalFormatting sqref="C33">
    <cfRule type="cellIs" dxfId="1983" priority="41" operator="equal">
      <formula>"Cumplida"</formula>
    </cfRule>
    <cfRule type="cellIs" dxfId="1982" priority="42" operator="equal">
      <formula>"Abierta"</formula>
    </cfRule>
    <cfRule type="cellIs" dxfId="1981" priority="43" operator="equal">
      <formula>"No cumplida"</formula>
    </cfRule>
    <cfRule type="cellIs" dxfId="1980" priority="44" operator="equal">
      <formula>"Programado"</formula>
    </cfRule>
    <cfRule type="cellIs" dxfId="1979" priority="45" operator="equal">
      <formula>"Atascado"</formula>
    </cfRule>
    <cfRule type="cellIs" dxfId="1978" priority="46" operator="equal">
      <formula>"Cerrado"</formula>
    </cfRule>
    <cfRule type="cellIs" dxfId="1977" priority="47" operator="equal">
      <formula>"Abierto"</formula>
    </cfRule>
  </conditionalFormatting>
  <conditionalFormatting sqref="F6">
    <cfRule type="cellIs" dxfId="1976" priority="181" operator="equal">
      <formula>"Cumplida"</formula>
    </cfRule>
    <cfRule type="cellIs" dxfId="1975" priority="182" operator="equal">
      <formula>"Abierta"</formula>
    </cfRule>
    <cfRule type="cellIs" dxfId="1974" priority="183" operator="equal">
      <formula>"No cumplida"</formula>
    </cfRule>
    <cfRule type="cellIs" dxfId="1973" priority="184" operator="equal">
      <formula>"Programado"</formula>
    </cfRule>
    <cfRule type="cellIs" dxfId="1972" priority="185" operator="equal">
      <formula>"Atascado"</formula>
    </cfRule>
    <cfRule type="cellIs" dxfId="1971" priority="186" operator="equal">
      <formula>"Cerrado"</formula>
    </cfRule>
    <cfRule type="cellIs" dxfId="1970" priority="187" operator="equal">
      <formula>"Abierto"</formula>
    </cfRule>
  </conditionalFormatting>
  <conditionalFormatting sqref="I6">
    <cfRule type="cellIs" dxfId="1969" priority="171" operator="equal">
      <formula>"Cumplida"</formula>
    </cfRule>
    <cfRule type="cellIs" dxfId="1968" priority="172" operator="equal">
      <formula>"Abierta"</formula>
    </cfRule>
    <cfRule type="cellIs" dxfId="1967" priority="173" operator="equal">
      <formula>"No cumplida"</formula>
    </cfRule>
    <cfRule type="cellIs" dxfId="1966" priority="174" operator="equal">
      <formula>"Programado"</formula>
    </cfRule>
    <cfRule type="cellIs" dxfId="1965" priority="175" operator="equal">
      <formula>"Atascado"</formula>
    </cfRule>
    <cfRule type="cellIs" dxfId="1964" priority="176" operator="equal">
      <formula>"Cerrado"</formula>
    </cfRule>
    <cfRule type="cellIs" dxfId="1963" priority="177" operator="equal">
      <formula>"Abierto"</formula>
    </cfRule>
  </conditionalFormatting>
  <conditionalFormatting sqref="I11">
    <cfRule type="cellIs" dxfId="1962" priority="178" operator="equal">
      <formula>"-"</formula>
    </cfRule>
    <cfRule type="cellIs" dxfId="1961" priority="179" operator="lessThan">
      <formula>0.00000999</formula>
    </cfRule>
    <cfRule type="cellIs" dxfId="1960" priority="180" operator="greaterThan">
      <formula>0.00001</formula>
    </cfRule>
  </conditionalFormatting>
  <conditionalFormatting sqref="L6">
    <cfRule type="cellIs" dxfId="1959" priority="161" operator="equal">
      <formula>"Cumplida"</formula>
    </cfRule>
    <cfRule type="cellIs" dxfId="1958" priority="162" operator="equal">
      <formula>"Abierta"</formula>
    </cfRule>
    <cfRule type="cellIs" dxfId="1957" priority="163" operator="equal">
      <formula>"No cumplida"</formula>
    </cfRule>
    <cfRule type="cellIs" dxfId="1956" priority="164" operator="equal">
      <formula>"Programado"</formula>
    </cfRule>
    <cfRule type="cellIs" dxfId="1955" priority="165" operator="equal">
      <formula>"Atascado"</formula>
    </cfRule>
    <cfRule type="cellIs" dxfId="1954" priority="166" operator="equal">
      <formula>"Cerrado"</formula>
    </cfRule>
    <cfRule type="cellIs" dxfId="1953" priority="167" operator="equal">
      <formula>"Abierto"</formula>
    </cfRule>
  </conditionalFormatting>
  <conditionalFormatting sqref="L11">
    <cfRule type="cellIs" dxfId="1952" priority="168" operator="equal">
      <formula>"-"</formula>
    </cfRule>
    <cfRule type="cellIs" dxfId="1951" priority="169" operator="lessThan">
      <formula>0.00000999</formula>
    </cfRule>
    <cfRule type="cellIs" dxfId="1950" priority="170" operator="greaterThan">
      <formula>0.00001</formula>
    </cfRule>
  </conditionalFormatting>
  <conditionalFormatting sqref="O6">
    <cfRule type="cellIs" dxfId="1949" priority="151" operator="equal">
      <formula>"Cumplida"</formula>
    </cfRule>
    <cfRule type="cellIs" dxfId="1948" priority="152" operator="equal">
      <formula>"Abierta"</formula>
    </cfRule>
    <cfRule type="cellIs" dxfId="1947" priority="153" operator="equal">
      <formula>"No cumplida"</formula>
    </cfRule>
    <cfRule type="cellIs" dxfId="1946" priority="154" operator="equal">
      <formula>"Programado"</formula>
    </cfRule>
    <cfRule type="cellIs" dxfId="1945" priority="155" operator="equal">
      <formula>"Atascado"</formula>
    </cfRule>
    <cfRule type="cellIs" dxfId="1944" priority="156" operator="equal">
      <formula>"Cerrado"</formula>
    </cfRule>
    <cfRule type="cellIs" dxfId="1943" priority="157" operator="equal">
      <formula>"Abierto"</formula>
    </cfRule>
  </conditionalFormatting>
  <conditionalFormatting sqref="O11">
    <cfRule type="cellIs" dxfId="1942" priority="158" operator="equal">
      <formula>"-"</formula>
    </cfRule>
    <cfRule type="cellIs" dxfId="1941" priority="159" operator="lessThan">
      <formula>0.00000999</formula>
    </cfRule>
    <cfRule type="cellIs" dxfId="1940" priority="160" operator="greaterThan">
      <formula>0.00001</formula>
    </cfRule>
  </conditionalFormatting>
  <conditionalFormatting sqref="C15">
    <cfRule type="cellIs" dxfId="1939" priority="141" operator="equal">
      <formula>"Cumplida"</formula>
    </cfRule>
    <cfRule type="cellIs" dxfId="1938" priority="142" operator="equal">
      <formula>"Abierta"</formula>
    </cfRule>
    <cfRule type="cellIs" dxfId="1937" priority="143" operator="equal">
      <formula>"No cumplida"</formula>
    </cfRule>
    <cfRule type="cellIs" dxfId="1936" priority="144" operator="equal">
      <formula>"Programado"</formula>
    </cfRule>
    <cfRule type="cellIs" dxfId="1935" priority="145" operator="equal">
      <formula>"Atascado"</formula>
    </cfRule>
    <cfRule type="cellIs" dxfId="1934" priority="146" operator="equal">
      <formula>"Cerrado"</formula>
    </cfRule>
    <cfRule type="cellIs" dxfId="1933" priority="147" operator="equal">
      <formula>"Abierto"</formula>
    </cfRule>
  </conditionalFormatting>
  <conditionalFormatting sqref="C20">
    <cfRule type="cellIs" dxfId="1932" priority="148" operator="equal">
      <formula>"-"</formula>
    </cfRule>
    <cfRule type="cellIs" dxfId="1931" priority="149" operator="lessThan">
      <formula>0.00000999</formula>
    </cfRule>
    <cfRule type="cellIs" dxfId="1930" priority="150" operator="greaterThan">
      <formula>0.00001</formula>
    </cfRule>
  </conditionalFormatting>
  <conditionalFormatting sqref="F15">
    <cfRule type="cellIs" dxfId="1929" priority="131" operator="equal">
      <formula>"Cumplida"</formula>
    </cfRule>
    <cfRule type="cellIs" dxfId="1928" priority="132" operator="equal">
      <formula>"Abierta"</formula>
    </cfRule>
    <cfRule type="cellIs" dxfId="1927" priority="133" operator="equal">
      <formula>"No cumplida"</formula>
    </cfRule>
    <cfRule type="cellIs" dxfId="1926" priority="134" operator="equal">
      <formula>"Programado"</formula>
    </cfRule>
    <cfRule type="cellIs" dxfId="1925" priority="135" operator="equal">
      <formula>"Atascado"</formula>
    </cfRule>
    <cfRule type="cellIs" dxfId="1924" priority="136" operator="equal">
      <formula>"Cerrado"</formula>
    </cfRule>
    <cfRule type="cellIs" dxfId="1923" priority="137" operator="equal">
      <formula>"Abierto"</formula>
    </cfRule>
  </conditionalFormatting>
  <conditionalFormatting sqref="F20">
    <cfRule type="cellIs" dxfId="1922" priority="138" operator="equal">
      <formula>"-"</formula>
    </cfRule>
    <cfRule type="cellIs" dxfId="1921" priority="139" operator="lessThan">
      <formula>0.00000999</formula>
    </cfRule>
    <cfRule type="cellIs" dxfId="1920" priority="140" operator="greaterThan">
      <formula>0.00001</formula>
    </cfRule>
  </conditionalFormatting>
  <conditionalFormatting sqref="I15">
    <cfRule type="cellIs" dxfId="1919" priority="121" operator="equal">
      <formula>"Cumplida"</formula>
    </cfRule>
    <cfRule type="cellIs" dxfId="1918" priority="122" operator="equal">
      <formula>"Abierta"</formula>
    </cfRule>
    <cfRule type="cellIs" dxfId="1917" priority="123" operator="equal">
      <formula>"No cumplida"</formula>
    </cfRule>
    <cfRule type="cellIs" dxfId="1916" priority="124" operator="equal">
      <formula>"Programado"</formula>
    </cfRule>
    <cfRule type="cellIs" dxfId="1915" priority="125" operator="equal">
      <formula>"Atascado"</formula>
    </cfRule>
    <cfRule type="cellIs" dxfId="1914" priority="126" operator="equal">
      <formula>"Cerrado"</formula>
    </cfRule>
    <cfRule type="cellIs" dxfId="1913" priority="127" operator="equal">
      <formula>"Abierto"</formula>
    </cfRule>
  </conditionalFormatting>
  <conditionalFormatting sqref="I20">
    <cfRule type="cellIs" dxfId="1912" priority="128" operator="equal">
      <formula>"-"</formula>
    </cfRule>
    <cfRule type="cellIs" dxfId="1911" priority="129" operator="lessThan">
      <formula>0.00000999</formula>
    </cfRule>
    <cfRule type="cellIs" dxfId="1910" priority="130" operator="greaterThan">
      <formula>0.00001</formula>
    </cfRule>
  </conditionalFormatting>
  <conditionalFormatting sqref="L15">
    <cfRule type="cellIs" dxfId="1909" priority="111" operator="equal">
      <formula>"Cumplida"</formula>
    </cfRule>
    <cfRule type="cellIs" dxfId="1908" priority="112" operator="equal">
      <formula>"Abierta"</formula>
    </cfRule>
    <cfRule type="cellIs" dxfId="1907" priority="113" operator="equal">
      <formula>"No cumplida"</formula>
    </cfRule>
    <cfRule type="cellIs" dxfId="1906" priority="114" operator="equal">
      <formula>"Programado"</formula>
    </cfRule>
    <cfRule type="cellIs" dxfId="1905" priority="115" operator="equal">
      <formula>"Atascado"</formula>
    </cfRule>
    <cfRule type="cellIs" dxfId="1904" priority="116" operator="equal">
      <formula>"Cerrado"</formula>
    </cfRule>
    <cfRule type="cellIs" dxfId="1903" priority="117" operator="equal">
      <formula>"Abierto"</formula>
    </cfRule>
  </conditionalFormatting>
  <conditionalFormatting sqref="O15">
    <cfRule type="cellIs" dxfId="1902" priority="101" operator="equal">
      <formula>"Cumplida"</formula>
    </cfRule>
    <cfRule type="cellIs" dxfId="1901" priority="102" operator="equal">
      <formula>"Abierta"</formula>
    </cfRule>
    <cfRule type="cellIs" dxfId="1900" priority="103" operator="equal">
      <formula>"No cumplida"</formula>
    </cfRule>
    <cfRule type="cellIs" dxfId="1899" priority="104" operator="equal">
      <formula>"Programado"</formula>
    </cfRule>
    <cfRule type="cellIs" dxfId="1898" priority="105" operator="equal">
      <formula>"Atascado"</formula>
    </cfRule>
    <cfRule type="cellIs" dxfId="1897" priority="106" operator="equal">
      <formula>"Cerrado"</formula>
    </cfRule>
    <cfRule type="cellIs" dxfId="1896" priority="107" operator="equal">
      <formula>"Abierto"</formula>
    </cfRule>
  </conditionalFormatting>
  <conditionalFormatting sqref="O20">
    <cfRule type="cellIs" dxfId="1895" priority="108" operator="equal">
      <formula>"-"</formula>
    </cfRule>
    <cfRule type="cellIs" dxfId="1894" priority="109" operator="lessThan">
      <formula>0.00000999</formula>
    </cfRule>
    <cfRule type="cellIs" dxfId="1893" priority="110" operator="greaterThan">
      <formula>0.00001</formula>
    </cfRule>
  </conditionalFormatting>
  <conditionalFormatting sqref="C24">
    <cfRule type="cellIs" dxfId="1892" priority="91" operator="equal">
      <formula>"Cumplida"</formula>
    </cfRule>
    <cfRule type="cellIs" dxfId="1891" priority="92" operator="equal">
      <formula>"Abierta"</formula>
    </cfRule>
    <cfRule type="cellIs" dxfId="1890" priority="93" operator="equal">
      <formula>"No cumplida"</formula>
    </cfRule>
    <cfRule type="cellIs" dxfId="1889" priority="94" operator="equal">
      <formula>"Programado"</formula>
    </cfRule>
    <cfRule type="cellIs" dxfId="1888" priority="95" operator="equal">
      <formula>"Atascado"</formula>
    </cfRule>
    <cfRule type="cellIs" dxfId="1887" priority="96" operator="equal">
      <formula>"Cerrado"</formula>
    </cfRule>
    <cfRule type="cellIs" dxfId="1886" priority="97" operator="equal">
      <formula>"Abierto"</formula>
    </cfRule>
  </conditionalFormatting>
  <conditionalFormatting sqref="C29">
    <cfRule type="cellIs" dxfId="1885" priority="98" operator="equal">
      <formula>"-"</formula>
    </cfRule>
    <cfRule type="cellIs" dxfId="1884" priority="99" operator="lessThan">
      <formula>0.00000999</formula>
    </cfRule>
    <cfRule type="cellIs" dxfId="1883" priority="100" operator="greaterThan">
      <formula>0.00001</formula>
    </cfRule>
  </conditionalFormatting>
  <conditionalFormatting sqref="F24">
    <cfRule type="cellIs" dxfId="1882" priority="81" operator="equal">
      <formula>"Cumplida"</formula>
    </cfRule>
    <cfRule type="cellIs" dxfId="1881" priority="82" operator="equal">
      <formula>"Abierta"</formula>
    </cfRule>
    <cfRule type="cellIs" dxfId="1880" priority="83" operator="equal">
      <formula>"No cumplida"</formula>
    </cfRule>
    <cfRule type="cellIs" dxfId="1879" priority="84" operator="equal">
      <formula>"Programado"</formula>
    </cfRule>
    <cfRule type="cellIs" dxfId="1878" priority="85" operator="equal">
      <formula>"Atascado"</formula>
    </cfRule>
    <cfRule type="cellIs" dxfId="1877" priority="86" operator="equal">
      <formula>"Cerrado"</formula>
    </cfRule>
    <cfRule type="cellIs" dxfId="1876" priority="87" operator="equal">
      <formula>"Abierto"</formula>
    </cfRule>
  </conditionalFormatting>
  <conditionalFormatting sqref="F29">
    <cfRule type="cellIs" dxfId="1875" priority="88" operator="equal">
      <formula>"-"</formula>
    </cfRule>
    <cfRule type="cellIs" dxfId="1874" priority="89" operator="lessThan">
      <formula>0.00000999</formula>
    </cfRule>
    <cfRule type="cellIs" dxfId="1873" priority="90" operator="greaterThan">
      <formula>0.00001</formula>
    </cfRule>
  </conditionalFormatting>
  <conditionalFormatting sqref="I24">
    <cfRule type="cellIs" dxfId="1872" priority="71" operator="equal">
      <formula>"Cumplida"</formula>
    </cfRule>
    <cfRule type="cellIs" dxfId="1871" priority="72" operator="equal">
      <formula>"Abierta"</formula>
    </cfRule>
    <cfRule type="cellIs" dxfId="1870" priority="73" operator="equal">
      <formula>"No cumplida"</formula>
    </cfRule>
    <cfRule type="cellIs" dxfId="1869" priority="74" operator="equal">
      <formula>"Programado"</formula>
    </cfRule>
    <cfRule type="cellIs" dxfId="1868" priority="75" operator="equal">
      <formula>"Atascado"</formula>
    </cfRule>
    <cfRule type="cellIs" dxfId="1867" priority="76" operator="equal">
      <formula>"Cerrado"</formula>
    </cfRule>
    <cfRule type="cellIs" dxfId="1866" priority="77" operator="equal">
      <formula>"Abierto"</formula>
    </cfRule>
  </conditionalFormatting>
  <conditionalFormatting sqref="I29">
    <cfRule type="cellIs" dxfId="1865" priority="78" operator="equal">
      <formula>"-"</formula>
    </cfRule>
    <cfRule type="cellIs" dxfId="1864" priority="79" operator="lessThan">
      <formula>0.00000999</formula>
    </cfRule>
    <cfRule type="cellIs" dxfId="1863" priority="80" operator="greaterThan">
      <formula>0.00001</formula>
    </cfRule>
  </conditionalFormatting>
  <conditionalFormatting sqref="L24">
    <cfRule type="cellIs" dxfId="1862" priority="61" operator="equal">
      <formula>"Cumplida"</formula>
    </cfRule>
    <cfRule type="cellIs" dxfId="1861" priority="62" operator="equal">
      <formula>"Abierta"</formula>
    </cfRule>
    <cfRule type="cellIs" dxfId="1860" priority="63" operator="equal">
      <formula>"No cumplida"</formula>
    </cfRule>
    <cfRule type="cellIs" dxfId="1859" priority="64" operator="equal">
      <formula>"Programado"</formula>
    </cfRule>
    <cfRule type="cellIs" dxfId="1858" priority="65" operator="equal">
      <formula>"Atascado"</formula>
    </cfRule>
    <cfRule type="cellIs" dxfId="1857" priority="66" operator="equal">
      <formula>"Cerrado"</formula>
    </cfRule>
    <cfRule type="cellIs" dxfId="1856" priority="67" operator="equal">
      <formula>"Abierto"</formula>
    </cfRule>
  </conditionalFormatting>
  <conditionalFormatting sqref="L29">
    <cfRule type="cellIs" dxfId="1855" priority="68" operator="equal">
      <formula>"-"</formula>
    </cfRule>
    <cfRule type="cellIs" dxfId="1854" priority="69" operator="lessThan">
      <formula>0.00000999</formula>
    </cfRule>
    <cfRule type="cellIs" dxfId="1853" priority="70" operator="greaterThan">
      <formula>0.00001</formula>
    </cfRule>
  </conditionalFormatting>
  <conditionalFormatting sqref="O24">
    <cfRule type="cellIs" dxfId="1852" priority="51" operator="equal">
      <formula>"Cumplida"</formula>
    </cfRule>
    <cfRule type="cellIs" dxfId="1851" priority="52" operator="equal">
      <formula>"Abierta"</formula>
    </cfRule>
    <cfRule type="cellIs" dxfId="1850" priority="53" operator="equal">
      <formula>"No cumplida"</formula>
    </cfRule>
    <cfRule type="cellIs" dxfId="1849" priority="54" operator="equal">
      <formula>"Programado"</formula>
    </cfRule>
    <cfRule type="cellIs" dxfId="1848" priority="55" operator="equal">
      <formula>"Atascado"</formula>
    </cfRule>
    <cfRule type="cellIs" dxfId="1847" priority="56" operator="equal">
      <formula>"Cerrado"</formula>
    </cfRule>
    <cfRule type="cellIs" dxfId="1846" priority="57" operator="equal">
      <formula>"Abierto"</formula>
    </cfRule>
  </conditionalFormatting>
  <conditionalFormatting sqref="O29">
    <cfRule type="cellIs" dxfId="1845" priority="58" operator="equal">
      <formula>"-"</formula>
    </cfRule>
    <cfRule type="cellIs" dxfId="1844" priority="59" operator="lessThan">
      <formula>0.00000999</formula>
    </cfRule>
    <cfRule type="cellIs" dxfId="1843" priority="60" operator="greaterThan">
      <formula>0.00001</formula>
    </cfRule>
  </conditionalFormatting>
  <conditionalFormatting sqref="C38">
    <cfRule type="cellIs" dxfId="1842" priority="48" operator="equal">
      <formula>"-"</formula>
    </cfRule>
    <cfRule type="cellIs" dxfId="1841" priority="49" operator="lessThan">
      <formula>0.00000999</formula>
    </cfRule>
    <cfRule type="cellIs" dxfId="1840" priority="50" operator="greaterThan">
      <formula>0.00001</formula>
    </cfRule>
  </conditionalFormatting>
  <conditionalFormatting sqref="F33">
    <cfRule type="cellIs" dxfId="1839" priority="31" operator="equal">
      <formula>"Cumplida"</formula>
    </cfRule>
    <cfRule type="cellIs" dxfId="1838" priority="32" operator="equal">
      <formula>"Abierta"</formula>
    </cfRule>
    <cfRule type="cellIs" dxfId="1837" priority="33" operator="equal">
      <formula>"No cumplida"</formula>
    </cfRule>
    <cfRule type="cellIs" dxfId="1836" priority="34" operator="equal">
      <formula>"Programado"</formula>
    </cfRule>
    <cfRule type="cellIs" dxfId="1835" priority="35" operator="equal">
      <formula>"Atascado"</formula>
    </cfRule>
    <cfRule type="cellIs" dxfId="1834" priority="36" operator="equal">
      <formula>"Cerrado"</formula>
    </cfRule>
    <cfRule type="cellIs" dxfId="1833" priority="37" operator="equal">
      <formula>"Abierto"</formula>
    </cfRule>
  </conditionalFormatting>
  <conditionalFormatting sqref="F38">
    <cfRule type="cellIs" dxfId="1832" priority="38" operator="equal">
      <formula>"-"</formula>
    </cfRule>
    <cfRule type="cellIs" dxfId="1831" priority="39" operator="lessThan">
      <formula>0.00000999</formula>
    </cfRule>
    <cfRule type="cellIs" dxfId="1830" priority="40" operator="greaterThan">
      <formula>0.00001</formula>
    </cfRule>
  </conditionalFormatting>
  <conditionalFormatting sqref="I33">
    <cfRule type="cellIs" dxfId="1829" priority="21" operator="equal">
      <formula>"Cumplida"</formula>
    </cfRule>
    <cfRule type="cellIs" dxfId="1828" priority="22" operator="equal">
      <formula>"Abierta"</formula>
    </cfRule>
    <cfRule type="cellIs" dxfId="1827" priority="23" operator="equal">
      <formula>"No cumplida"</formula>
    </cfRule>
    <cfRule type="cellIs" dxfId="1826" priority="24" operator="equal">
      <formula>"Programado"</formula>
    </cfRule>
    <cfRule type="cellIs" dxfId="1825" priority="25" operator="equal">
      <formula>"Atascado"</formula>
    </cfRule>
    <cfRule type="cellIs" dxfId="1824" priority="26" operator="equal">
      <formula>"Cerrado"</formula>
    </cfRule>
    <cfRule type="cellIs" dxfId="1823" priority="27" operator="equal">
      <formula>"Abierto"</formula>
    </cfRule>
  </conditionalFormatting>
  <conditionalFormatting sqref="I38">
    <cfRule type="cellIs" dxfId="1822" priority="28" operator="equal">
      <formula>"-"</formula>
    </cfRule>
    <cfRule type="cellIs" dxfId="1821" priority="29" operator="lessThan">
      <formula>0.00000999</formula>
    </cfRule>
    <cfRule type="cellIs" dxfId="1820" priority="30" operator="greaterThan">
      <formula>0.00001</formula>
    </cfRule>
  </conditionalFormatting>
  <conditionalFormatting sqref="L33">
    <cfRule type="cellIs" dxfId="1819" priority="11" operator="equal">
      <formula>"Cumplida"</formula>
    </cfRule>
    <cfRule type="cellIs" dxfId="1818" priority="12" operator="equal">
      <formula>"Abierta"</formula>
    </cfRule>
    <cfRule type="cellIs" dxfId="1817" priority="13" operator="equal">
      <formula>"No cumplida"</formula>
    </cfRule>
    <cfRule type="cellIs" dxfId="1816" priority="14" operator="equal">
      <formula>"Programado"</formula>
    </cfRule>
    <cfRule type="cellIs" dxfId="1815" priority="15" operator="equal">
      <formula>"Atascado"</formula>
    </cfRule>
    <cfRule type="cellIs" dxfId="1814" priority="16" operator="equal">
      <formula>"Cerrado"</formula>
    </cfRule>
    <cfRule type="cellIs" dxfId="1813" priority="17" operator="equal">
      <formula>"Abierto"</formula>
    </cfRule>
  </conditionalFormatting>
  <conditionalFormatting sqref="L38">
    <cfRule type="cellIs" dxfId="1812" priority="18" operator="equal">
      <formula>"-"</formula>
    </cfRule>
    <cfRule type="cellIs" dxfId="1811" priority="19" operator="lessThan">
      <formula>0.00000999</formula>
    </cfRule>
    <cfRule type="cellIs" dxfId="1810" priority="20" operator="greaterThan">
      <formula>0.00001</formula>
    </cfRule>
  </conditionalFormatting>
  <conditionalFormatting sqref="O33">
    <cfRule type="cellIs" dxfId="1809" priority="1" operator="equal">
      <formula>"Cumplida"</formula>
    </cfRule>
    <cfRule type="cellIs" dxfId="1808" priority="2" operator="equal">
      <formula>"Abierta"</formula>
    </cfRule>
    <cfRule type="cellIs" dxfId="1807" priority="3" operator="equal">
      <formula>"No cumplida"</formula>
    </cfRule>
    <cfRule type="cellIs" dxfId="1806" priority="4" operator="equal">
      <formula>"Programado"</formula>
    </cfRule>
    <cfRule type="cellIs" dxfId="1805" priority="5" operator="equal">
      <formula>"Atascado"</formula>
    </cfRule>
    <cfRule type="cellIs" dxfId="1804" priority="6" operator="equal">
      <formula>"Cerrado"</formula>
    </cfRule>
    <cfRule type="cellIs" dxfId="1803" priority="7" operator="equal">
      <formula>"Abierto"</formula>
    </cfRule>
  </conditionalFormatting>
  <conditionalFormatting sqref="O38">
    <cfRule type="cellIs" dxfId="1802" priority="8" operator="equal">
      <formula>"-"</formula>
    </cfRule>
    <cfRule type="cellIs" dxfId="1801" priority="9" operator="lessThan">
      <formula>0.00000999</formula>
    </cfRule>
    <cfRule type="cellIs" dxfId="1800" priority="10" operator="greaterThan">
      <formula>0.00001</formula>
    </cfRule>
  </conditionalFormatting>
  <dataValidations count="1">
    <dataValidation type="list" allowBlank="1" showInputMessage="1" showErrorMessage="1" sqref="C15 I33 L33 F33 O33 C33 I6 L6 F6 O6 I24 I15 C6 L24 F24 L15 O24 F15 O15 C24">
      <formula1>$B$42:$B$45</formula1>
    </dataValidation>
  </dataValidations>
  <pageMargins left="0.7" right="0.7" top="0.75" bottom="0.75" header="0.3" footer="0.3"/>
  <drawing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R45"/>
  <sheetViews>
    <sheetView showGridLines="0" showRowColHeaders="0" workbookViewId="0">
      <selection activeCell="L2" sqref="L2:L3"/>
    </sheetView>
  </sheetViews>
  <sheetFormatPr baseColWidth="10" defaultRowHeight="15" x14ac:dyDescent="0.25"/>
  <cols>
    <col min="1" max="1" width="2" customWidth="1"/>
    <col min="4" max="4" width="2.5703125" customWidth="1"/>
    <col min="7" max="7" width="2.5703125" customWidth="1"/>
    <col min="10" max="10" width="2.5703125" customWidth="1"/>
    <col min="13" max="13" width="2.5703125" customWidth="1"/>
    <col min="16" max="16" width="2.5703125" customWidth="1"/>
    <col min="17" max="17" width="15.28515625" bestFit="1" customWidth="1"/>
    <col min="18" max="18" width="10.140625" bestFit="1" customWidth="1"/>
  </cols>
  <sheetData>
    <row r="1" spans="2:18" ht="15.75" thickBot="1" x14ac:dyDescent="0.3"/>
    <row r="2" spans="2:18" ht="15.75" thickBot="1" x14ac:dyDescent="0.3">
      <c r="D2" s="46" t="s">
        <v>16</v>
      </c>
      <c r="E2" s="47"/>
      <c r="F2" s="19"/>
      <c r="G2" s="18"/>
      <c r="K2" s="42" t="s">
        <v>51</v>
      </c>
      <c r="L2" s="44">
        <v>0.03</v>
      </c>
    </row>
    <row r="3" spans="2:18" x14ac:dyDescent="0.25">
      <c r="C3" s="18"/>
      <c r="D3" s="18"/>
      <c r="E3" s="18"/>
      <c r="F3" s="18"/>
      <c r="G3" s="18"/>
      <c r="K3" s="43"/>
      <c r="L3" s="45"/>
    </row>
    <row r="5" spans="2:18" ht="14.25" customHeight="1" x14ac:dyDescent="0.25">
      <c r="B5" s="1" t="s">
        <v>2</v>
      </c>
      <c r="C5" s="2" t="s">
        <v>72</v>
      </c>
      <c r="E5" s="1" t="s">
        <v>2</v>
      </c>
      <c r="F5" s="2" t="s">
        <v>73</v>
      </c>
      <c r="H5" s="1" t="s">
        <v>2</v>
      </c>
      <c r="I5" s="2" t="s">
        <v>74</v>
      </c>
      <c r="K5" s="1" t="s">
        <v>2</v>
      </c>
      <c r="L5" s="2"/>
      <c r="N5" s="1" t="s">
        <v>2</v>
      </c>
      <c r="O5" s="2"/>
      <c r="Q5" s="3" t="s">
        <v>6</v>
      </c>
      <c r="R5" s="4">
        <f>SUM(R6:R8)</f>
        <v>2</v>
      </c>
    </row>
    <row r="6" spans="2:18" ht="14.25" customHeight="1" x14ac:dyDescent="0.25">
      <c r="B6" s="1" t="s">
        <v>3</v>
      </c>
      <c r="C6" s="2"/>
      <c r="E6" s="1" t="s">
        <v>3</v>
      </c>
      <c r="F6" s="2" t="s">
        <v>10</v>
      </c>
      <c r="H6" s="1" t="s">
        <v>3</v>
      </c>
      <c r="I6" s="2" t="s">
        <v>10</v>
      </c>
      <c r="K6" s="1" t="s">
        <v>3</v>
      </c>
      <c r="L6" s="2"/>
      <c r="N6" s="1" t="s">
        <v>3</v>
      </c>
      <c r="O6" s="2"/>
      <c r="Q6" s="1" t="s">
        <v>12</v>
      </c>
      <c r="R6" s="4">
        <f>COUNTIF($B$5:$O$39,"abierta")</f>
        <v>0</v>
      </c>
    </row>
    <row r="7" spans="2:18" ht="14.25" customHeight="1" x14ac:dyDescent="0.25">
      <c r="B7" s="1" t="s">
        <v>13</v>
      </c>
      <c r="C7" s="2"/>
      <c r="E7" s="1" t="s">
        <v>13</v>
      </c>
      <c r="F7" s="2">
        <v>1.4461359999999999E-2</v>
      </c>
      <c r="H7" s="1" t="s">
        <v>13</v>
      </c>
      <c r="I7" s="2">
        <v>0.02</v>
      </c>
      <c r="K7" s="1" t="s">
        <v>13</v>
      </c>
      <c r="L7" s="2"/>
      <c r="N7" s="1" t="s">
        <v>13</v>
      </c>
      <c r="O7" s="2"/>
      <c r="Q7" s="3" t="s">
        <v>7</v>
      </c>
      <c r="R7" s="4">
        <f>COUNTIF($B$5:$O$39,"cumplida")</f>
        <v>2</v>
      </c>
    </row>
    <row r="8" spans="2:18" ht="14.25" customHeight="1" x14ac:dyDescent="0.25">
      <c r="B8" s="1" t="s">
        <v>14</v>
      </c>
      <c r="C8" s="2">
        <f>C7*C11</f>
        <v>0</v>
      </c>
      <c r="E8" s="1" t="s">
        <v>14</v>
      </c>
      <c r="F8" s="2">
        <f>F7*F11</f>
        <v>1.2707982273010902E-4</v>
      </c>
      <c r="H8" s="1" t="s">
        <v>14</v>
      </c>
      <c r="I8" s="2">
        <f>I7*I11</f>
        <v>4.0160493827160696E-4</v>
      </c>
      <c r="K8" s="1" t="s">
        <v>14</v>
      </c>
      <c r="L8" s="2">
        <f>L7*L11</f>
        <v>0</v>
      </c>
      <c r="N8" s="1" t="s">
        <v>14</v>
      </c>
      <c r="O8" s="2">
        <f>O7*O11</f>
        <v>0</v>
      </c>
      <c r="Q8" s="3" t="s">
        <v>8</v>
      </c>
      <c r="R8" s="4">
        <f>COUNTIF($B$5:$O$39,"No cumplida")</f>
        <v>0</v>
      </c>
    </row>
    <row r="9" spans="2:18" ht="14.25" customHeight="1" x14ac:dyDescent="0.25">
      <c r="B9" s="6" t="s">
        <v>0</v>
      </c>
      <c r="C9" s="7">
        <v>9.3109999999999995E-5</v>
      </c>
      <c r="E9" s="6" t="s">
        <v>0</v>
      </c>
      <c r="F9" s="7">
        <v>4.3902999999999998E-4</v>
      </c>
      <c r="H9" s="6" t="s">
        <v>0</v>
      </c>
      <c r="I9" s="7">
        <v>8.0999999999999997E-7</v>
      </c>
      <c r="K9" s="6" t="s">
        <v>0</v>
      </c>
      <c r="L9" s="7"/>
      <c r="N9" s="6" t="s">
        <v>0</v>
      </c>
      <c r="O9" s="7"/>
      <c r="Q9" s="3" t="s">
        <v>49</v>
      </c>
      <c r="R9" s="4">
        <f>SUM(C7,F7,I7,L7,O7,C16,F16,I16,L16,O16,C25,F25,I25,L25,O25,C34,F34,I34,L34,O34)</f>
        <v>3.4461359999999996E-2</v>
      </c>
    </row>
    <row r="10" spans="2:18" ht="14.25" customHeight="1" x14ac:dyDescent="0.25">
      <c r="B10" s="6" t="s">
        <v>1</v>
      </c>
      <c r="C10" s="7">
        <v>8.5000000000000006E-5</v>
      </c>
      <c r="E10" s="6" t="s">
        <v>1</v>
      </c>
      <c r="F10" s="7">
        <v>4.4488999999999998E-4</v>
      </c>
      <c r="H10" s="6" t="s">
        <v>1</v>
      </c>
      <c r="I10" s="7">
        <v>8.2999999999999999E-7</v>
      </c>
      <c r="K10" s="6" t="s">
        <v>1</v>
      </c>
      <c r="L10" s="7"/>
      <c r="N10" s="6" t="s">
        <v>1</v>
      </c>
      <c r="O10" s="7"/>
      <c r="Q10" s="3" t="s">
        <v>53</v>
      </c>
      <c r="R10" s="4">
        <f>SUM(C8,F8,I8,L8,O8,O17,L17,I17,F17,C17,C26,F26,I26,L26,O26,O35,L35,I35,F35,C35)</f>
        <v>5.2868476100171604E-4</v>
      </c>
    </row>
    <row r="11" spans="2:18" ht="14.25" customHeight="1" x14ac:dyDescent="0.25">
      <c r="B11" s="6" t="s">
        <v>4</v>
      </c>
      <c r="C11" s="8">
        <f>IFERROR(((C10/C9)-((C10/C9)*0.0045))-1,"0")</f>
        <v>-9.1209322306948559E-2</v>
      </c>
      <c r="E11" s="6" t="s">
        <v>4</v>
      </c>
      <c r="F11" s="8">
        <f>IFERROR(((F10/F9)-((F10/F9)*0.0045))-1,"0")</f>
        <v>8.7875429925061699E-3</v>
      </c>
      <c r="H11" s="6" t="s">
        <v>4</v>
      </c>
      <c r="I11" s="8">
        <f>IFERROR(((I10/I9)-((I10/I9)*0.0045))-1,"0")</f>
        <v>2.0080246913580346E-2</v>
      </c>
      <c r="K11" s="6" t="s">
        <v>4</v>
      </c>
      <c r="L11" s="8" t="str">
        <f>IFERROR(((L10/L9)-((L10/L9)*0.0045))-1,"0")</f>
        <v>0</v>
      </c>
      <c r="N11" s="6" t="s">
        <v>4</v>
      </c>
      <c r="O11" s="8" t="str">
        <f>IFERROR(((O10/O9)-((O10/O9)*0.0045))-1,"0")</f>
        <v>0</v>
      </c>
      <c r="Q11" s="3" t="s">
        <v>15</v>
      </c>
      <c r="R11" s="4">
        <f>R10*R15</f>
        <v>4.2294780880137282</v>
      </c>
    </row>
    <row r="12" spans="2:18" ht="14.25" customHeight="1" x14ac:dyDescent="0.25">
      <c r="B12" s="6" t="s">
        <v>5</v>
      </c>
      <c r="C12" s="7">
        <f>C9-(C9*$L$2)</f>
        <v>9.0316699999999989E-5</v>
      </c>
      <c r="E12" s="6" t="s">
        <v>5</v>
      </c>
      <c r="F12" s="7">
        <f>F9-(F9*$L$2)</f>
        <v>4.2585909999999998E-4</v>
      </c>
      <c r="H12" s="6" t="s">
        <v>5</v>
      </c>
      <c r="I12" s="7">
        <f>I9-(I9*$L$2)</f>
        <v>7.8569999999999995E-7</v>
      </c>
      <c r="K12" s="6" t="s">
        <v>5</v>
      </c>
      <c r="L12" s="7">
        <f>L9-(L9*$L$2)</f>
        <v>0</v>
      </c>
      <c r="N12" s="6" t="s">
        <v>5</v>
      </c>
      <c r="O12" s="7">
        <f>O9-(O9*$L$2)</f>
        <v>0</v>
      </c>
      <c r="Q12" s="3" t="s">
        <v>52</v>
      </c>
      <c r="R12" s="4">
        <f>R11*R16</f>
        <v>29.606346616096097</v>
      </c>
    </row>
    <row r="13" spans="2:18" x14ac:dyDescent="0.25">
      <c r="Q13" s="3" t="s">
        <v>62</v>
      </c>
      <c r="R13" s="12">
        <f>IFERROR((R10/R9),"-")</f>
        <v>1.5341378314776784E-2</v>
      </c>
    </row>
    <row r="14" spans="2:18" ht="14.25" customHeight="1" x14ac:dyDescent="0.25">
      <c r="B14" s="1" t="s">
        <v>2</v>
      </c>
      <c r="C14" s="2"/>
      <c r="E14" s="1" t="s">
        <v>2</v>
      </c>
      <c r="F14" s="2"/>
      <c r="H14" s="1" t="s">
        <v>2</v>
      </c>
      <c r="I14" s="2"/>
      <c r="K14" s="1" t="s">
        <v>2</v>
      </c>
      <c r="L14" s="2"/>
      <c r="N14" s="1" t="s">
        <v>2</v>
      </c>
      <c r="O14" s="2"/>
      <c r="R14" s="5"/>
    </row>
    <row r="15" spans="2:18" ht="14.25" customHeight="1" x14ac:dyDescent="0.25">
      <c r="B15" s="1" t="s">
        <v>3</v>
      </c>
      <c r="C15" s="2"/>
      <c r="E15" s="1" t="s">
        <v>3</v>
      </c>
      <c r="F15" s="2"/>
      <c r="H15" s="1" t="s">
        <v>3</v>
      </c>
      <c r="I15" s="2"/>
      <c r="K15" s="1" t="s">
        <v>3</v>
      </c>
      <c r="L15" s="2"/>
      <c r="N15" s="1" t="s">
        <v>3</v>
      </c>
      <c r="O15" s="2"/>
      <c r="Q15" s="3" t="s">
        <v>57</v>
      </c>
      <c r="R15" s="4">
        <v>8000</v>
      </c>
    </row>
    <row r="16" spans="2:18" ht="14.25" customHeight="1" x14ac:dyDescent="0.25">
      <c r="B16" s="1" t="s">
        <v>13</v>
      </c>
      <c r="C16" s="2"/>
      <c r="E16" s="1" t="s">
        <v>13</v>
      </c>
      <c r="F16" s="2"/>
      <c r="H16" s="1" t="s">
        <v>13</v>
      </c>
      <c r="I16" s="2"/>
      <c r="K16" s="1" t="s">
        <v>13</v>
      </c>
      <c r="L16" s="2"/>
      <c r="N16" s="1" t="s">
        <v>13</v>
      </c>
      <c r="O16" s="2"/>
      <c r="Q16" s="3" t="s">
        <v>58</v>
      </c>
      <c r="R16" s="4">
        <v>7</v>
      </c>
    </row>
    <row r="17" spans="2:18" ht="14.25" customHeight="1" x14ac:dyDescent="0.25">
      <c r="B17" s="1" t="s">
        <v>14</v>
      </c>
      <c r="C17" s="2">
        <f>C16*C20</f>
        <v>0</v>
      </c>
      <c r="E17" s="1" t="s">
        <v>14</v>
      </c>
      <c r="F17" s="2">
        <f>F16*F20</f>
        <v>0</v>
      </c>
      <c r="H17" s="1" t="s">
        <v>14</v>
      </c>
      <c r="I17" s="2">
        <f>I16*I20</f>
        <v>0</v>
      </c>
      <c r="K17" s="1" t="s">
        <v>14</v>
      </c>
      <c r="L17" s="2">
        <f>L16*L20</f>
        <v>0</v>
      </c>
      <c r="N17" s="1" t="s">
        <v>14</v>
      </c>
      <c r="O17" s="2">
        <f>O16*O20</f>
        <v>0</v>
      </c>
      <c r="R17" s="5"/>
    </row>
    <row r="18" spans="2:18" ht="14.25" customHeight="1" x14ac:dyDescent="0.25">
      <c r="B18" s="6" t="s">
        <v>0</v>
      </c>
      <c r="C18" s="7"/>
      <c r="E18" s="6" t="s">
        <v>0</v>
      </c>
      <c r="F18" s="7"/>
      <c r="H18" s="6" t="s">
        <v>0</v>
      </c>
      <c r="I18" s="7"/>
      <c r="K18" s="6" t="s">
        <v>0</v>
      </c>
      <c r="L18" s="7"/>
      <c r="N18" s="6" t="s">
        <v>0</v>
      </c>
      <c r="O18" s="7"/>
    </row>
    <row r="19" spans="2:18" ht="14.25" customHeight="1" x14ac:dyDescent="0.25">
      <c r="B19" s="6" t="s">
        <v>1</v>
      </c>
      <c r="C19" s="7"/>
      <c r="E19" s="6" t="s">
        <v>1</v>
      </c>
      <c r="F19" s="7"/>
      <c r="H19" s="6" t="s">
        <v>1</v>
      </c>
      <c r="I19" s="7"/>
      <c r="K19" s="6" t="s">
        <v>1</v>
      </c>
      <c r="L19" s="7"/>
      <c r="N19" s="6" t="s">
        <v>1</v>
      </c>
      <c r="O19" s="7"/>
    </row>
    <row r="20" spans="2:18" ht="14.25" customHeight="1" x14ac:dyDescent="0.25">
      <c r="B20" s="6" t="s">
        <v>4</v>
      </c>
      <c r="C20" s="8" t="str">
        <f>IFERROR(((C19/C18)-((C19/C18)*0.0045))-1,"0")</f>
        <v>0</v>
      </c>
      <c r="E20" s="6" t="s">
        <v>4</v>
      </c>
      <c r="F20" s="8" t="str">
        <f>IFERROR(((F19/F18)-((F19/F18)*0.0045))-1,"0")</f>
        <v>0</v>
      </c>
      <c r="H20" s="6" t="s">
        <v>4</v>
      </c>
      <c r="I20" s="8" t="str">
        <f>IFERROR(((I19/I18)-((I19/I18)*0.0045))-1,"0")</f>
        <v>0</v>
      </c>
      <c r="K20" s="6" t="s">
        <v>4</v>
      </c>
      <c r="L20" s="8" t="str">
        <f>IFERROR(((L19/L18)-((L19/L18)*0.0045))-1,"0")</f>
        <v>0</v>
      </c>
      <c r="N20" s="6" t="s">
        <v>4</v>
      </c>
      <c r="O20" s="8" t="str">
        <f>IFERROR(((O19/O18)-((O19/O18)*0.0045))-1,"0")</f>
        <v>0</v>
      </c>
    </row>
    <row r="21" spans="2:18" ht="14.25" customHeight="1" x14ac:dyDescent="0.25">
      <c r="B21" s="6" t="s">
        <v>5</v>
      </c>
      <c r="C21" s="7">
        <f>C18-(C18*$L$2)</f>
        <v>0</v>
      </c>
      <c r="E21" s="6" t="s">
        <v>5</v>
      </c>
      <c r="F21" s="7">
        <f>F18-(F18*$L$2)</f>
        <v>0</v>
      </c>
      <c r="H21" s="6" t="s">
        <v>5</v>
      </c>
      <c r="I21" s="7">
        <f>I18-(I18*$L$2)</f>
        <v>0</v>
      </c>
      <c r="K21" s="6" t="s">
        <v>5</v>
      </c>
      <c r="L21" s="7">
        <f>L18-(L18*$L$2)</f>
        <v>0</v>
      </c>
      <c r="N21" s="6" t="s">
        <v>5</v>
      </c>
      <c r="O21" s="7">
        <f>O18-(O18*$L$2)</f>
        <v>0</v>
      </c>
    </row>
    <row r="22" spans="2:18" ht="14.25" customHeight="1" x14ac:dyDescent="0.25"/>
    <row r="23" spans="2:18" x14ac:dyDescent="0.25">
      <c r="B23" s="1" t="s">
        <v>2</v>
      </c>
      <c r="C23" s="2"/>
      <c r="E23" s="1" t="s">
        <v>2</v>
      </c>
      <c r="F23" s="2"/>
      <c r="H23" s="1" t="s">
        <v>2</v>
      </c>
      <c r="I23" s="2"/>
      <c r="K23" s="1" t="s">
        <v>2</v>
      </c>
      <c r="L23" s="2"/>
      <c r="N23" s="1" t="s">
        <v>2</v>
      </c>
      <c r="O23" s="2"/>
    </row>
    <row r="24" spans="2:18" ht="14.25" customHeight="1" x14ac:dyDescent="0.25">
      <c r="B24" s="1" t="s">
        <v>3</v>
      </c>
      <c r="C24" s="2"/>
      <c r="E24" s="1" t="s">
        <v>3</v>
      </c>
      <c r="F24" s="2"/>
      <c r="H24" s="1" t="s">
        <v>3</v>
      </c>
      <c r="I24" s="2"/>
      <c r="K24" s="1" t="s">
        <v>3</v>
      </c>
      <c r="L24" s="2"/>
      <c r="N24" s="1" t="s">
        <v>3</v>
      </c>
      <c r="O24" s="2"/>
    </row>
    <row r="25" spans="2:18" ht="14.25" customHeight="1" x14ac:dyDescent="0.25">
      <c r="B25" s="1" t="s">
        <v>13</v>
      </c>
      <c r="C25" s="2"/>
      <c r="E25" s="1" t="s">
        <v>13</v>
      </c>
      <c r="F25" s="2"/>
      <c r="H25" s="1" t="s">
        <v>13</v>
      </c>
      <c r="I25" s="2"/>
      <c r="K25" s="1" t="s">
        <v>13</v>
      </c>
      <c r="L25" s="2"/>
      <c r="N25" s="1" t="s">
        <v>13</v>
      </c>
      <c r="O25" s="2"/>
    </row>
    <row r="26" spans="2:18" ht="14.25" customHeight="1" x14ac:dyDescent="0.25">
      <c r="B26" s="1" t="s">
        <v>14</v>
      </c>
      <c r="C26" s="2">
        <f>C25*C29</f>
        <v>0</v>
      </c>
      <c r="E26" s="1" t="s">
        <v>14</v>
      </c>
      <c r="F26" s="2">
        <f>F25*F29</f>
        <v>0</v>
      </c>
      <c r="H26" s="1" t="s">
        <v>14</v>
      </c>
      <c r="I26" s="2">
        <f>I25*I29</f>
        <v>0</v>
      </c>
      <c r="K26" s="1" t="s">
        <v>14</v>
      </c>
      <c r="L26" s="2">
        <f>L25*L29</f>
        <v>0</v>
      </c>
      <c r="N26" s="1" t="s">
        <v>14</v>
      </c>
      <c r="O26" s="2">
        <f>O25*O29</f>
        <v>0</v>
      </c>
    </row>
    <row r="27" spans="2:18" ht="14.25" customHeight="1" x14ac:dyDescent="0.25">
      <c r="B27" s="6" t="s">
        <v>0</v>
      </c>
      <c r="C27" s="7"/>
      <c r="E27" s="6" t="s">
        <v>0</v>
      </c>
      <c r="F27" s="7"/>
      <c r="H27" s="6" t="s">
        <v>0</v>
      </c>
      <c r="I27" s="7"/>
      <c r="K27" s="6" t="s">
        <v>0</v>
      </c>
      <c r="L27" s="7"/>
      <c r="N27" s="6" t="s">
        <v>0</v>
      </c>
      <c r="O27" s="7"/>
    </row>
    <row r="28" spans="2:18" ht="14.25" customHeight="1" x14ac:dyDescent="0.25">
      <c r="B28" s="6" t="s">
        <v>1</v>
      </c>
      <c r="C28" s="7"/>
      <c r="E28" s="6" t="s">
        <v>1</v>
      </c>
      <c r="F28" s="7"/>
      <c r="H28" s="6" t="s">
        <v>1</v>
      </c>
      <c r="I28" s="7"/>
      <c r="K28" s="6" t="s">
        <v>1</v>
      </c>
      <c r="L28" s="7"/>
      <c r="N28" s="6" t="s">
        <v>1</v>
      </c>
      <c r="O28" s="7"/>
    </row>
    <row r="29" spans="2:18" ht="14.25" customHeight="1" x14ac:dyDescent="0.25">
      <c r="B29" s="6" t="s">
        <v>4</v>
      </c>
      <c r="C29" s="8" t="str">
        <f>IFERROR(((C28/C27)-((C28/C27)*0.0045))-1,"0")</f>
        <v>0</v>
      </c>
      <c r="E29" s="6" t="s">
        <v>4</v>
      </c>
      <c r="F29" s="8" t="str">
        <f>IFERROR(((F28/F27)-((F28/F27)*0.0045))-1,"0")</f>
        <v>0</v>
      </c>
      <c r="H29" s="6" t="s">
        <v>4</v>
      </c>
      <c r="I29" s="8" t="str">
        <f>IFERROR(((I28/I27)-((I28/I27)*0.0045))-1,"0")</f>
        <v>0</v>
      </c>
      <c r="K29" s="6" t="s">
        <v>4</v>
      </c>
      <c r="L29" s="8" t="str">
        <f>IFERROR(((L28/L27)-((L28/L27)*0.0045))-1,"0")</f>
        <v>0</v>
      </c>
      <c r="N29" s="6" t="s">
        <v>4</v>
      </c>
      <c r="O29" s="8" t="str">
        <f>IFERROR(((O28/O27)-((O28/O27)*0.0045))-1,"0")</f>
        <v>0</v>
      </c>
    </row>
    <row r="30" spans="2:18" ht="14.25" customHeight="1" x14ac:dyDescent="0.25">
      <c r="B30" s="6" t="s">
        <v>5</v>
      </c>
      <c r="C30" s="7">
        <f>C27-(C27*$L$2)</f>
        <v>0</v>
      </c>
      <c r="E30" s="6" t="s">
        <v>5</v>
      </c>
      <c r="F30" s="7">
        <f>F27-(F27*$L$2)</f>
        <v>0</v>
      </c>
      <c r="H30" s="6" t="s">
        <v>5</v>
      </c>
      <c r="I30" s="7">
        <f>I27-(I27*$L$2)</f>
        <v>0</v>
      </c>
      <c r="K30" s="6" t="s">
        <v>5</v>
      </c>
      <c r="L30" s="7">
        <f>L27-(L27*$L$2)</f>
        <v>0</v>
      </c>
      <c r="N30" s="6" t="s">
        <v>5</v>
      </c>
      <c r="O30" s="7">
        <f>O27-(O27*$L$2)</f>
        <v>0</v>
      </c>
    </row>
    <row r="31" spans="2:18" ht="14.25" customHeight="1" x14ac:dyDescent="0.25"/>
    <row r="32" spans="2:18" ht="14.25" customHeight="1" x14ac:dyDescent="0.25">
      <c r="B32" s="1" t="s">
        <v>2</v>
      </c>
      <c r="C32" s="2"/>
      <c r="E32" s="1" t="s">
        <v>2</v>
      </c>
      <c r="F32" s="2"/>
      <c r="H32" s="1" t="s">
        <v>2</v>
      </c>
      <c r="I32" s="2"/>
      <c r="K32" s="1" t="s">
        <v>2</v>
      </c>
      <c r="L32" s="2"/>
      <c r="N32" s="1" t="s">
        <v>2</v>
      </c>
      <c r="O32" s="2"/>
    </row>
    <row r="33" spans="2:15" x14ac:dyDescent="0.25">
      <c r="B33" s="1" t="s">
        <v>3</v>
      </c>
      <c r="C33" s="2"/>
      <c r="E33" s="1" t="s">
        <v>3</v>
      </c>
      <c r="F33" s="2"/>
      <c r="H33" s="1" t="s">
        <v>3</v>
      </c>
      <c r="I33" s="2"/>
      <c r="K33" s="1" t="s">
        <v>3</v>
      </c>
      <c r="L33" s="2"/>
      <c r="N33" s="1" t="s">
        <v>3</v>
      </c>
      <c r="O33" s="2"/>
    </row>
    <row r="34" spans="2:15" ht="14.25" customHeight="1" x14ac:dyDescent="0.25">
      <c r="B34" s="1" t="s">
        <v>13</v>
      </c>
      <c r="C34" s="2"/>
      <c r="E34" s="1" t="s">
        <v>13</v>
      </c>
      <c r="F34" s="2"/>
      <c r="H34" s="1" t="s">
        <v>13</v>
      </c>
      <c r="I34" s="2"/>
      <c r="K34" s="1" t="s">
        <v>13</v>
      </c>
      <c r="L34" s="2"/>
      <c r="N34" s="1" t="s">
        <v>13</v>
      </c>
      <c r="O34" s="2"/>
    </row>
    <row r="35" spans="2:15" ht="14.25" customHeight="1" x14ac:dyDescent="0.25">
      <c r="B35" s="1" t="s">
        <v>14</v>
      </c>
      <c r="C35" s="2">
        <f>C34*C38</f>
        <v>0</v>
      </c>
      <c r="E35" s="1" t="s">
        <v>14</v>
      </c>
      <c r="F35" s="2">
        <f>F34*F38</f>
        <v>0</v>
      </c>
      <c r="H35" s="1" t="s">
        <v>14</v>
      </c>
      <c r="I35" s="2">
        <f>I34*I38</f>
        <v>0</v>
      </c>
      <c r="K35" s="1" t="s">
        <v>14</v>
      </c>
      <c r="L35" s="2">
        <f>L34*L38</f>
        <v>0</v>
      </c>
      <c r="N35" s="1" t="s">
        <v>14</v>
      </c>
      <c r="O35" s="2">
        <f>O34*O38</f>
        <v>0</v>
      </c>
    </row>
    <row r="36" spans="2:15" ht="14.25" customHeight="1" x14ac:dyDescent="0.25">
      <c r="B36" s="6" t="s">
        <v>0</v>
      </c>
      <c r="C36" s="7"/>
      <c r="E36" s="6" t="s">
        <v>0</v>
      </c>
      <c r="F36" s="7"/>
      <c r="H36" s="6" t="s">
        <v>0</v>
      </c>
      <c r="I36" s="7"/>
      <c r="K36" s="6" t="s">
        <v>0</v>
      </c>
      <c r="L36" s="7"/>
      <c r="N36" s="6" t="s">
        <v>0</v>
      </c>
      <c r="O36" s="7"/>
    </row>
    <row r="37" spans="2:15" ht="14.25" customHeight="1" x14ac:dyDescent="0.25">
      <c r="B37" s="6" t="s">
        <v>1</v>
      </c>
      <c r="C37" s="7"/>
      <c r="E37" s="6" t="s">
        <v>1</v>
      </c>
      <c r="F37" s="7"/>
      <c r="H37" s="6" t="s">
        <v>1</v>
      </c>
      <c r="I37" s="7"/>
      <c r="K37" s="6" t="s">
        <v>1</v>
      </c>
      <c r="L37" s="7"/>
      <c r="N37" s="6" t="s">
        <v>1</v>
      </c>
      <c r="O37" s="7"/>
    </row>
    <row r="38" spans="2:15" ht="14.25" customHeight="1" x14ac:dyDescent="0.25">
      <c r="B38" s="6" t="s">
        <v>4</v>
      </c>
      <c r="C38" s="8" t="str">
        <f>IFERROR(((C37/C36)-((C37/C36)*0.0045))-1,"0")</f>
        <v>0</v>
      </c>
      <c r="E38" s="6" t="s">
        <v>4</v>
      </c>
      <c r="F38" s="8" t="str">
        <f>IFERROR(((F37/F36)-((F37/F36)*0.0045))-1,"0")</f>
        <v>0</v>
      </c>
      <c r="H38" s="6" t="s">
        <v>4</v>
      </c>
      <c r="I38" s="8" t="str">
        <f>IFERROR(((I37/I36)-((I37/I36)*0.0045))-1,"0")</f>
        <v>0</v>
      </c>
      <c r="K38" s="6" t="s">
        <v>4</v>
      </c>
      <c r="L38" s="8" t="str">
        <f>IFERROR(((L37/L36)-((L37/L36)*0.0045))-1,"0")</f>
        <v>0</v>
      </c>
      <c r="N38" s="6" t="s">
        <v>4</v>
      </c>
      <c r="O38" s="8" t="str">
        <f>IFERROR(((O37/O36)-((O37/O36)*0.0045))-1,"0")</f>
        <v>0</v>
      </c>
    </row>
    <row r="39" spans="2:15" ht="14.25" customHeight="1" x14ac:dyDescent="0.25">
      <c r="B39" s="6" t="s">
        <v>5</v>
      </c>
      <c r="C39" s="7">
        <f>C36-(C36*$L$2)</f>
        <v>0</v>
      </c>
      <c r="E39" s="6" t="s">
        <v>5</v>
      </c>
      <c r="F39" s="7">
        <f>F36-(F36*$L$2)</f>
        <v>0</v>
      </c>
      <c r="H39" s="6" t="s">
        <v>5</v>
      </c>
      <c r="I39" s="7">
        <f>I36-(I36*$L$2)</f>
        <v>0</v>
      </c>
      <c r="K39" s="6" t="s">
        <v>5</v>
      </c>
      <c r="L39" s="7">
        <f>L36-(L36*$L$2)</f>
        <v>0</v>
      </c>
      <c r="N39" s="6" t="s">
        <v>5</v>
      </c>
      <c r="O39" s="7">
        <f>O36-(O36*$L$2)</f>
        <v>0</v>
      </c>
    </row>
    <row r="40" spans="2:15" ht="14.25" customHeight="1" x14ac:dyDescent="0.25"/>
    <row r="41" spans="2:15" ht="14.25" customHeight="1" x14ac:dyDescent="0.25"/>
    <row r="43" spans="2:15" x14ac:dyDescent="0.25">
      <c r="B43" t="s">
        <v>9</v>
      </c>
    </row>
    <row r="44" spans="2:15" x14ac:dyDescent="0.25">
      <c r="B44" t="s">
        <v>10</v>
      </c>
    </row>
    <row r="45" spans="2:15" x14ac:dyDescent="0.25">
      <c r="B45" t="s">
        <v>11</v>
      </c>
    </row>
  </sheetData>
  <mergeCells count="3">
    <mergeCell ref="K2:K3"/>
    <mergeCell ref="L2:L3"/>
    <mergeCell ref="D2:E2"/>
  </mergeCells>
  <conditionalFormatting sqref="C6">
    <cfRule type="cellIs" dxfId="1799" priority="191" operator="equal">
      <formula>"Cumplida"</formula>
    </cfRule>
    <cfRule type="cellIs" dxfId="1798" priority="192" operator="equal">
      <formula>"Abierta"</formula>
    </cfRule>
    <cfRule type="cellIs" dxfId="1797" priority="193" operator="equal">
      <formula>"No cumplida"</formula>
    </cfRule>
    <cfRule type="cellIs" dxfId="1796" priority="194" operator="equal">
      <formula>"Programado"</formula>
    </cfRule>
    <cfRule type="cellIs" dxfId="1795" priority="195" operator="equal">
      <formula>"Atascado"</formula>
    </cfRule>
    <cfRule type="cellIs" dxfId="1794" priority="196" operator="equal">
      <formula>"Cerrado"</formula>
    </cfRule>
    <cfRule type="cellIs" dxfId="1793" priority="197" operator="equal">
      <formula>"Abierto"</formula>
    </cfRule>
  </conditionalFormatting>
  <conditionalFormatting sqref="C11">
    <cfRule type="cellIs" dxfId="1792" priority="198" operator="equal">
      <formula>"-"</formula>
    </cfRule>
    <cfRule type="cellIs" dxfId="1791" priority="199" operator="lessThan">
      <formula>0.00000999</formula>
    </cfRule>
    <cfRule type="cellIs" dxfId="1790" priority="200" operator="greaterThan">
      <formula>0.00001</formula>
    </cfRule>
  </conditionalFormatting>
  <conditionalFormatting sqref="L20">
    <cfRule type="cellIs" dxfId="1789" priority="118" operator="equal">
      <formula>"-"</formula>
    </cfRule>
    <cfRule type="cellIs" dxfId="1788" priority="119" operator="lessThan">
      <formula>0.00000999</formula>
    </cfRule>
    <cfRule type="cellIs" dxfId="1787" priority="120" operator="greaterThan">
      <formula>0.00001</formula>
    </cfRule>
  </conditionalFormatting>
  <conditionalFormatting sqref="F11">
    <cfRule type="cellIs" dxfId="1786" priority="188" operator="equal">
      <formula>"-"</formula>
    </cfRule>
    <cfRule type="cellIs" dxfId="1785" priority="189" operator="lessThan">
      <formula>0.00000999</formula>
    </cfRule>
    <cfRule type="cellIs" dxfId="1784" priority="190" operator="greaterThan">
      <formula>0.00001</formula>
    </cfRule>
  </conditionalFormatting>
  <conditionalFormatting sqref="C33">
    <cfRule type="cellIs" dxfId="1783" priority="41" operator="equal">
      <formula>"Cumplida"</formula>
    </cfRule>
    <cfRule type="cellIs" dxfId="1782" priority="42" operator="equal">
      <formula>"Abierta"</formula>
    </cfRule>
    <cfRule type="cellIs" dxfId="1781" priority="43" operator="equal">
      <formula>"No cumplida"</formula>
    </cfRule>
    <cfRule type="cellIs" dxfId="1780" priority="44" operator="equal">
      <formula>"Programado"</formula>
    </cfRule>
    <cfRule type="cellIs" dxfId="1779" priority="45" operator="equal">
      <formula>"Atascado"</formula>
    </cfRule>
    <cfRule type="cellIs" dxfId="1778" priority="46" operator="equal">
      <formula>"Cerrado"</formula>
    </cfRule>
    <cfRule type="cellIs" dxfId="1777" priority="47" operator="equal">
      <formula>"Abierto"</formula>
    </cfRule>
  </conditionalFormatting>
  <conditionalFormatting sqref="F6">
    <cfRule type="cellIs" dxfId="1776" priority="181" operator="equal">
      <formula>"Cumplida"</formula>
    </cfRule>
    <cfRule type="cellIs" dxfId="1775" priority="182" operator="equal">
      <formula>"Abierta"</formula>
    </cfRule>
    <cfRule type="cellIs" dxfId="1774" priority="183" operator="equal">
      <formula>"No cumplida"</formula>
    </cfRule>
    <cfRule type="cellIs" dxfId="1773" priority="184" operator="equal">
      <formula>"Programado"</formula>
    </cfRule>
    <cfRule type="cellIs" dxfId="1772" priority="185" operator="equal">
      <formula>"Atascado"</formula>
    </cfRule>
    <cfRule type="cellIs" dxfId="1771" priority="186" operator="equal">
      <formula>"Cerrado"</formula>
    </cfRule>
    <cfRule type="cellIs" dxfId="1770" priority="187" operator="equal">
      <formula>"Abierto"</formula>
    </cfRule>
  </conditionalFormatting>
  <conditionalFormatting sqref="I6">
    <cfRule type="cellIs" dxfId="1769" priority="171" operator="equal">
      <formula>"Cumplida"</formula>
    </cfRule>
    <cfRule type="cellIs" dxfId="1768" priority="172" operator="equal">
      <formula>"Abierta"</formula>
    </cfRule>
    <cfRule type="cellIs" dxfId="1767" priority="173" operator="equal">
      <formula>"No cumplida"</formula>
    </cfRule>
    <cfRule type="cellIs" dxfId="1766" priority="174" operator="equal">
      <formula>"Programado"</formula>
    </cfRule>
    <cfRule type="cellIs" dxfId="1765" priority="175" operator="equal">
      <formula>"Atascado"</formula>
    </cfRule>
    <cfRule type="cellIs" dxfId="1764" priority="176" operator="equal">
      <formula>"Cerrado"</formula>
    </cfRule>
    <cfRule type="cellIs" dxfId="1763" priority="177" operator="equal">
      <formula>"Abierto"</formula>
    </cfRule>
  </conditionalFormatting>
  <conditionalFormatting sqref="I11">
    <cfRule type="cellIs" dxfId="1762" priority="178" operator="equal">
      <formula>"-"</formula>
    </cfRule>
    <cfRule type="cellIs" dxfId="1761" priority="179" operator="lessThan">
      <formula>0.00000999</formula>
    </cfRule>
    <cfRule type="cellIs" dxfId="1760" priority="180" operator="greaterThan">
      <formula>0.00001</formula>
    </cfRule>
  </conditionalFormatting>
  <conditionalFormatting sqref="L6">
    <cfRule type="cellIs" dxfId="1759" priority="161" operator="equal">
      <formula>"Cumplida"</formula>
    </cfRule>
    <cfRule type="cellIs" dxfId="1758" priority="162" operator="equal">
      <formula>"Abierta"</formula>
    </cfRule>
    <cfRule type="cellIs" dxfId="1757" priority="163" operator="equal">
      <formula>"No cumplida"</formula>
    </cfRule>
    <cfRule type="cellIs" dxfId="1756" priority="164" operator="equal">
      <formula>"Programado"</formula>
    </cfRule>
    <cfRule type="cellIs" dxfId="1755" priority="165" operator="equal">
      <formula>"Atascado"</formula>
    </cfRule>
    <cfRule type="cellIs" dxfId="1754" priority="166" operator="equal">
      <formula>"Cerrado"</formula>
    </cfRule>
    <cfRule type="cellIs" dxfId="1753" priority="167" operator="equal">
      <formula>"Abierto"</formula>
    </cfRule>
  </conditionalFormatting>
  <conditionalFormatting sqref="L11">
    <cfRule type="cellIs" dxfId="1752" priority="168" operator="equal">
      <formula>"-"</formula>
    </cfRule>
    <cfRule type="cellIs" dxfId="1751" priority="169" operator="lessThan">
      <formula>0.00000999</formula>
    </cfRule>
    <cfRule type="cellIs" dxfId="1750" priority="170" operator="greaterThan">
      <formula>0.00001</formula>
    </cfRule>
  </conditionalFormatting>
  <conditionalFormatting sqref="O6">
    <cfRule type="cellIs" dxfId="1749" priority="151" operator="equal">
      <formula>"Cumplida"</formula>
    </cfRule>
    <cfRule type="cellIs" dxfId="1748" priority="152" operator="equal">
      <formula>"Abierta"</formula>
    </cfRule>
    <cfRule type="cellIs" dxfId="1747" priority="153" operator="equal">
      <formula>"No cumplida"</formula>
    </cfRule>
    <cfRule type="cellIs" dxfId="1746" priority="154" operator="equal">
      <formula>"Programado"</formula>
    </cfRule>
    <cfRule type="cellIs" dxfId="1745" priority="155" operator="equal">
      <formula>"Atascado"</formula>
    </cfRule>
    <cfRule type="cellIs" dxfId="1744" priority="156" operator="equal">
      <formula>"Cerrado"</formula>
    </cfRule>
    <cfRule type="cellIs" dxfId="1743" priority="157" operator="equal">
      <formula>"Abierto"</formula>
    </cfRule>
  </conditionalFormatting>
  <conditionalFormatting sqref="O11">
    <cfRule type="cellIs" dxfId="1742" priority="158" operator="equal">
      <formula>"-"</formula>
    </cfRule>
    <cfRule type="cellIs" dxfId="1741" priority="159" operator="lessThan">
      <formula>0.00000999</formula>
    </cfRule>
    <cfRule type="cellIs" dxfId="1740" priority="160" operator="greaterThan">
      <formula>0.00001</formula>
    </cfRule>
  </conditionalFormatting>
  <conditionalFormatting sqref="C15">
    <cfRule type="cellIs" dxfId="1739" priority="141" operator="equal">
      <formula>"Cumplida"</formula>
    </cfRule>
    <cfRule type="cellIs" dxfId="1738" priority="142" operator="equal">
      <formula>"Abierta"</formula>
    </cfRule>
    <cfRule type="cellIs" dxfId="1737" priority="143" operator="equal">
      <formula>"No cumplida"</formula>
    </cfRule>
    <cfRule type="cellIs" dxfId="1736" priority="144" operator="equal">
      <formula>"Programado"</formula>
    </cfRule>
    <cfRule type="cellIs" dxfId="1735" priority="145" operator="equal">
      <formula>"Atascado"</formula>
    </cfRule>
    <cfRule type="cellIs" dxfId="1734" priority="146" operator="equal">
      <formula>"Cerrado"</formula>
    </cfRule>
    <cfRule type="cellIs" dxfId="1733" priority="147" operator="equal">
      <formula>"Abierto"</formula>
    </cfRule>
  </conditionalFormatting>
  <conditionalFormatting sqref="C20">
    <cfRule type="cellIs" dxfId="1732" priority="148" operator="equal">
      <formula>"-"</formula>
    </cfRule>
    <cfRule type="cellIs" dxfId="1731" priority="149" operator="lessThan">
      <formula>0.00000999</formula>
    </cfRule>
    <cfRule type="cellIs" dxfId="1730" priority="150" operator="greaterThan">
      <formula>0.00001</formula>
    </cfRule>
  </conditionalFormatting>
  <conditionalFormatting sqref="F15">
    <cfRule type="cellIs" dxfId="1729" priority="131" operator="equal">
      <formula>"Cumplida"</formula>
    </cfRule>
    <cfRule type="cellIs" dxfId="1728" priority="132" operator="equal">
      <formula>"Abierta"</formula>
    </cfRule>
    <cfRule type="cellIs" dxfId="1727" priority="133" operator="equal">
      <formula>"No cumplida"</formula>
    </cfRule>
    <cfRule type="cellIs" dxfId="1726" priority="134" operator="equal">
      <formula>"Programado"</formula>
    </cfRule>
    <cfRule type="cellIs" dxfId="1725" priority="135" operator="equal">
      <formula>"Atascado"</formula>
    </cfRule>
    <cfRule type="cellIs" dxfId="1724" priority="136" operator="equal">
      <formula>"Cerrado"</formula>
    </cfRule>
    <cfRule type="cellIs" dxfId="1723" priority="137" operator="equal">
      <formula>"Abierto"</formula>
    </cfRule>
  </conditionalFormatting>
  <conditionalFormatting sqref="F20">
    <cfRule type="cellIs" dxfId="1722" priority="138" operator="equal">
      <formula>"-"</formula>
    </cfRule>
    <cfRule type="cellIs" dxfId="1721" priority="139" operator="lessThan">
      <formula>0.00000999</formula>
    </cfRule>
    <cfRule type="cellIs" dxfId="1720" priority="140" operator="greaterThan">
      <formula>0.00001</formula>
    </cfRule>
  </conditionalFormatting>
  <conditionalFormatting sqref="I15">
    <cfRule type="cellIs" dxfId="1719" priority="121" operator="equal">
      <formula>"Cumplida"</formula>
    </cfRule>
    <cfRule type="cellIs" dxfId="1718" priority="122" operator="equal">
      <formula>"Abierta"</formula>
    </cfRule>
    <cfRule type="cellIs" dxfId="1717" priority="123" operator="equal">
      <formula>"No cumplida"</formula>
    </cfRule>
    <cfRule type="cellIs" dxfId="1716" priority="124" operator="equal">
      <formula>"Programado"</formula>
    </cfRule>
    <cfRule type="cellIs" dxfId="1715" priority="125" operator="equal">
      <formula>"Atascado"</formula>
    </cfRule>
    <cfRule type="cellIs" dxfId="1714" priority="126" operator="equal">
      <formula>"Cerrado"</formula>
    </cfRule>
    <cfRule type="cellIs" dxfId="1713" priority="127" operator="equal">
      <formula>"Abierto"</formula>
    </cfRule>
  </conditionalFormatting>
  <conditionalFormatting sqref="I20">
    <cfRule type="cellIs" dxfId="1712" priority="128" operator="equal">
      <formula>"-"</formula>
    </cfRule>
    <cfRule type="cellIs" dxfId="1711" priority="129" operator="lessThan">
      <formula>0.00000999</formula>
    </cfRule>
    <cfRule type="cellIs" dxfId="1710" priority="130" operator="greaterThan">
      <formula>0.00001</formula>
    </cfRule>
  </conditionalFormatting>
  <conditionalFormatting sqref="L15">
    <cfRule type="cellIs" dxfId="1709" priority="111" operator="equal">
      <formula>"Cumplida"</formula>
    </cfRule>
    <cfRule type="cellIs" dxfId="1708" priority="112" operator="equal">
      <formula>"Abierta"</formula>
    </cfRule>
    <cfRule type="cellIs" dxfId="1707" priority="113" operator="equal">
      <formula>"No cumplida"</formula>
    </cfRule>
    <cfRule type="cellIs" dxfId="1706" priority="114" operator="equal">
      <formula>"Programado"</formula>
    </cfRule>
    <cfRule type="cellIs" dxfId="1705" priority="115" operator="equal">
      <formula>"Atascado"</formula>
    </cfRule>
    <cfRule type="cellIs" dxfId="1704" priority="116" operator="equal">
      <formula>"Cerrado"</formula>
    </cfRule>
    <cfRule type="cellIs" dxfId="1703" priority="117" operator="equal">
      <formula>"Abierto"</formula>
    </cfRule>
  </conditionalFormatting>
  <conditionalFormatting sqref="O15">
    <cfRule type="cellIs" dxfId="1702" priority="101" operator="equal">
      <formula>"Cumplida"</formula>
    </cfRule>
    <cfRule type="cellIs" dxfId="1701" priority="102" operator="equal">
      <formula>"Abierta"</formula>
    </cfRule>
    <cfRule type="cellIs" dxfId="1700" priority="103" operator="equal">
      <formula>"No cumplida"</formula>
    </cfRule>
    <cfRule type="cellIs" dxfId="1699" priority="104" operator="equal">
      <formula>"Programado"</formula>
    </cfRule>
    <cfRule type="cellIs" dxfId="1698" priority="105" operator="equal">
      <formula>"Atascado"</formula>
    </cfRule>
    <cfRule type="cellIs" dxfId="1697" priority="106" operator="equal">
      <formula>"Cerrado"</formula>
    </cfRule>
    <cfRule type="cellIs" dxfId="1696" priority="107" operator="equal">
      <formula>"Abierto"</formula>
    </cfRule>
  </conditionalFormatting>
  <conditionalFormatting sqref="O20">
    <cfRule type="cellIs" dxfId="1695" priority="108" operator="equal">
      <formula>"-"</formula>
    </cfRule>
    <cfRule type="cellIs" dxfId="1694" priority="109" operator="lessThan">
      <formula>0.00000999</formula>
    </cfRule>
    <cfRule type="cellIs" dxfId="1693" priority="110" operator="greaterThan">
      <formula>0.00001</formula>
    </cfRule>
  </conditionalFormatting>
  <conditionalFormatting sqref="C24">
    <cfRule type="cellIs" dxfId="1692" priority="91" operator="equal">
      <formula>"Cumplida"</formula>
    </cfRule>
    <cfRule type="cellIs" dxfId="1691" priority="92" operator="equal">
      <formula>"Abierta"</formula>
    </cfRule>
    <cfRule type="cellIs" dxfId="1690" priority="93" operator="equal">
      <formula>"No cumplida"</formula>
    </cfRule>
    <cfRule type="cellIs" dxfId="1689" priority="94" operator="equal">
      <formula>"Programado"</formula>
    </cfRule>
    <cfRule type="cellIs" dxfId="1688" priority="95" operator="equal">
      <formula>"Atascado"</formula>
    </cfRule>
    <cfRule type="cellIs" dxfId="1687" priority="96" operator="equal">
      <formula>"Cerrado"</formula>
    </cfRule>
    <cfRule type="cellIs" dxfId="1686" priority="97" operator="equal">
      <formula>"Abierto"</formula>
    </cfRule>
  </conditionalFormatting>
  <conditionalFormatting sqref="C29">
    <cfRule type="cellIs" dxfId="1685" priority="98" operator="equal">
      <formula>"-"</formula>
    </cfRule>
    <cfRule type="cellIs" dxfId="1684" priority="99" operator="lessThan">
      <formula>0.00000999</formula>
    </cfRule>
    <cfRule type="cellIs" dxfId="1683" priority="100" operator="greaterThan">
      <formula>0.00001</formula>
    </cfRule>
  </conditionalFormatting>
  <conditionalFormatting sqref="F24">
    <cfRule type="cellIs" dxfId="1682" priority="81" operator="equal">
      <formula>"Cumplida"</formula>
    </cfRule>
    <cfRule type="cellIs" dxfId="1681" priority="82" operator="equal">
      <formula>"Abierta"</formula>
    </cfRule>
    <cfRule type="cellIs" dxfId="1680" priority="83" operator="equal">
      <formula>"No cumplida"</formula>
    </cfRule>
    <cfRule type="cellIs" dxfId="1679" priority="84" operator="equal">
      <formula>"Programado"</formula>
    </cfRule>
    <cfRule type="cellIs" dxfId="1678" priority="85" operator="equal">
      <formula>"Atascado"</formula>
    </cfRule>
    <cfRule type="cellIs" dxfId="1677" priority="86" operator="equal">
      <formula>"Cerrado"</formula>
    </cfRule>
    <cfRule type="cellIs" dxfId="1676" priority="87" operator="equal">
      <formula>"Abierto"</formula>
    </cfRule>
  </conditionalFormatting>
  <conditionalFormatting sqref="F29">
    <cfRule type="cellIs" dxfId="1675" priority="88" operator="equal">
      <formula>"-"</formula>
    </cfRule>
    <cfRule type="cellIs" dxfId="1674" priority="89" operator="lessThan">
      <formula>0.00000999</formula>
    </cfRule>
    <cfRule type="cellIs" dxfId="1673" priority="90" operator="greaterThan">
      <formula>0.00001</formula>
    </cfRule>
  </conditionalFormatting>
  <conditionalFormatting sqref="I24">
    <cfRule type="cellIs" dxfId="1672" priority="71" operator="equal">
      <formula>"Cumplida"</formula>
    </cfRule>
    <cfRule type="cellIs" dxfId="1671" priority="72" operator="equal">
      <formula>"Abierta"</formula>
    </cfRule>
    <cfRule type="cellIs" dxfId="1670" priority="73" operator="equal">
      <formula>"No cumplida"</formula>
    </cfRule>
    <cfRule type="cellIs" dxfId="1669" priority="74" operator="equal">
      <formula>"Programado"</formula>
    </cfRule>
    <cfRule type="cellIs" dxfId="1668" priority="75" operator="equal">
      <formula>"Atascado"</formula>
    </cfRule>
    <cfRule type="cellIs" dxfId="1667" priority="76" operator="equal">
      <formula>"Cerrado"</formula>
    </cfRule>
    <cfRule type="cellIs" dxfId="1666" priority="77" operator="equal">
      <formula>"Abierto"</formula>
    </cfRule>
  </conditionalFormatting>
  <conditionalFormatting sqref="I29">
    <cfRule type="cellIs" dxfId="1665" priority="78" operator="equal">
      <formula>"-"</formula>
    </cfRule>
    <cfRule type="cellIs" dxfId="1664" priority="79" operator="lessThan">
      <formula>0.00000999</formula>
    </cfRule>
    <cfRule type="cellIs" dxfId="1663" priority="80" operator="greaterThan">
      <formula>0.00001</formula>
    </cfRule>
  </conditionalFormatting>
  <conditionalFormatting sqref="L24">
    <cfRule type="cellIs" dxfId="1662" priority="61" operator="equal">
      <formula>"Cumplida"</formula>
    </cfRule>
    <cfRule type="cellIs" dxfId="1661" priority="62" operator="equal">
      <formula>"Abierta"</formula>
    </cfRule>
    <cfRule type="cellIs" dxfId="1660" priority="63" operator="equal">
      <formula>"No cumplida"</formula>
    </cfRule>
    <cfRule type="cellIs" dxfId="1659" priority="64" operator="equal">
      <formula>"Programado"</formula>
    </cfRule>
    <cfRule type="cellIs" dxfId="1658" priority="65" operator="equal">
      <formula>"Atascado"</formula>
    </cfRule>
    <cfRule type="cellIs" dxfId="1657" priority="66" operator="equal">
      <formula>"Cerrado"</formula>
    </cfRule>
    <cfRule type="cellIs" dxfId="1656" priority="67" operator="equal">
      <formula>"Abierto"</formula>
    </cfRule>
  </conditionalFormatting>
  <conditionalFormatting sqref="L29">
    <cfRule type="cellIs" dxfId="1655" priority="68" operator="equal">
      <formula>"-"</formula>
    </cfRule>
    <cfRule type="cellIs" dxfId="1654" priority="69" operator="lessThan">
      <formula>0.00000999</formula>
    </cfRule>
    <cfRule type="cellIs" dxfId="1653" priority="70" operator="greaterThan">
      <formula>0.00001</formula>
    </cfRule>
  </conditionalFormatting>
  <conditionalFormatting sqref="O24">
    <cfRule type="cellIs" dxfId="1652" priority="51" operator="equal">
      <formula>"Cumplida"</formula>
    </cfRule>
    <cfRule type="cellIs" dxfId="1651" priority="52" operator="equal">
      <formula>"Abierta"</formula>
    </cfRule>
    <cfRule type="cellIs" dxfId="1650" priority="53" operator="equal">
      <formula>"No cumplida"</formula>
    </cfRule>
    <cfRule type="cellIs" dxfId="1649" priority="54" operator="equal">
      <formula>"Programado"</formula>
    </cfRule>
    <cfRule type="cellIs" dxfId="1648" priority="55" operator="equal">
      <formula>"Atascado"</formula>
    </cfRule>
    <cfRule type="cellIs" dxfId="1647" priority="56" operator="equal">
      <formula>"Cerrado"</formula>
    </cfRule>
    <cfRule type="cellIs" dxfId="1646" priority="57" operator="equal">
      <formula>"Abierto"</formula>
    </cfRule>
  </conditionalFormatting>
  <conditionalFormatting sqref="O29">
    <cfRule type="cellIs" dxfId="1645" priority="58" operator="equal">
      <formula>"-"</formula>
    </cfRule>
    <cfRule type="cellIs" dxfId="1644" priority="59" operator="lessThan">
      <formula>0.00000999</formula>
    </cfRule>
    <cfRule type="cellIs" dxfId="1643" priority="60" operator="greaterThan">
      <formula>0.00001</formula>
    </cfRule>
  </conditionalFormatting>
  <conditionalFormatting sqref="C38">
    <cfRule type="cellIs" dxfId="1642" priority="48" operator="equal">
      <formula>"-"</formula>
    </cfRule>
    <cfRule type="cellIs" dxfId="1641" priority="49" operator="lessThan">
      <formula>0.00000999</formula>
    </cfRule>
    <cfRule type="cellIs" dxfId="1640" priority="50" operator="greaterThan">
      <formula>0.00001</formula>
    </cfRule>
  </conditionalFormatting>
  <conditionalFormatting sqref="F33">
    <cfRule type="cellIs" dxfId="1639" priority="31" operator="equal">
      <formula>"Cumplida"</formula>
    </cfRule>
    <cfRule type="cellIs" dxfId="1638" priority="32" operator="equal">
      <formula>"Abierta"</formula>
    </cfRule>
    <cfRule type="cellIs" dxfId="1637" priority="33" operator="equal">
      <formula>"No cumplida"</formula>
    </cfRule>
    <cfRule type="cellIs" dxfId="1636" priority="34" operator="equal">
      <formula>"Programado"</formula>
    </cfRule>
    <cfRule type="cellIs" dxfId="1635" priority="35" operator="equal">
      <formula>"Atascado"</formula>
    </cfRule>
    <cfRule type="cellIs" dxfId="1634" priority="36" operator="equal">
      <formula>"Cerrado"</formula>
    </cfRule>
    <cfRule type="cellIs" dxfId="1633" priority="37" operator="equal">
      <formula>"Abierto"</formula>
    </cfRule>
  </conditionalFormatting>
  <conditionalFormatting sqref="F38">
    <cfRule type="cellIs" dxfId="1632" priority="38" operator="equal">
      <formula>"-"</formula>
    </cfRule>
    <cfRule type="cellIs" dxfId="1631" priority="39" operator="lessThan">
      <formula>0.00000999</formula>
    </cfRule>
    <cfRule type="cellIs" dxfId="1630" priority="40" operator="greaterThan">
      <formula>0.00001</formula>
    </cfRule>
  </conditionalFormatting>
  <conditionalFormatting sqref="I33">
    <cfRule type="cellIs" dxfId="1629" priority="21" operator="equal">
      <formula>"Cumplida"</formula>
    </cfRule>
    <cfRule type="cellIs" dxfId="1628" priority="22" operator="equal">
      <formula>"Abierta"</formula>
    </cfRule>
    <cfRule type="cellIs" dxfId="1627" priority="23" operator="equal">
      <formula>"No cumplida"</formula>
    </cfRule>
    <cfRule type="cellIs" dxfId="1626" priority="24" operator="equal">
      <formula>"Programado"</formula>
    </cfRule>
    <cfRule type="cellIs" dxfId="1625" priority="25" operator="equal">
      <formula>"Atascado"</formula>
    </cfRule>
    <cfRule type="cellIs" dxfId="1624" priority="26" operator="equal">
      <formula>"Cerrado"</formula>
    </cfRule>
    <cfRule type="cellIs" dxfId="1623" priority="27" operator="equal">
      <formula>"Abierto"</formula>
    </cfRule>
  </conditionalFormatting>
  <conditionalFormatting sqref="I38">
    <cfRule type="cellIs" dxfId="1622" priority="28" operator="equal">
      <formula>"-"</formula>
    </cfRule>
    <cfRule type="cellIs" dxfId="1621" priority="29" operator="lessThan">
      <formula>0.00000999</formula>
    </cfRule>
    <cfRule type="cellIs" dxfId="1620" priority="30" operator="greaterThan">
      <formula>0.00001</formula>
    </cfRule>
  </conditionalFormatting>
  <conditionalFormatting sqref="L33">
    <cfRule type="cellIs" dxfId="1619" priority="11" operator="equal">
      <formula>"Cumplida"</formula>
    </cfRule>
    <cfRule type="cellIs" dxfId="1618" priority="12" operator="equal">
      <formula>"Abierta"</formula>
    </cfRule>
    <cfRule type="cellIs" dxfId="1617" priority="13" operator="equal">
      <formula>"No cumplida"</formula>
    </cfRule>
    <cfRule type="cellIs" dxfId="1616" priority="14" operator="equal">
      <formula>"Programado"</formula>
    </cfRule>
    <cfRule type="cellIs" dxfId="1615" priority="15" operator="equal">
      <formula>"Atascado"</formula>
    </cfRule>
    <cfRule type="cellIs" dxfId="1614" priority="16" operator="equal">
      <formula>"Cerrado"</formula>
    </cfRule>
    <cfRule type="cellIs" dxfId="1613" priority="17" operator="equal">
      <formula>"Abierto"</formula>
    </cfRule>
  </conditionalFormatting>
  <conditionalFormatting sqref="L38">
    <cfRule type="cellIs" dxfId="1612" priority="18" operator="equal">
      <formula>"-"</formula>
    </cfRule>
    <cfRule type="cellIs" dxfId="1611" priority="19" operator="lessThan">
      <formula>0.00000999</formula>
    </cfRule>
    <cfRule type="cellIs" dxfId="1610" priority="20" operator="greaterThan">
      <formula>0.00001</formula>
    </cfRule>
  </conditionalFormatting>
  <conditionalFormatting sqref="O33">
    <cfRule type="cellIs" dxfId="1609" priority="1" operator="equal">
      <formula>"Cumplida"</formula>
    </cfRule>
    <cfRule type="cellIs" dxfId="1608" priority="2" operator="equal">
      <formula>"Abierta"</formula>
    </cfRule>
    <cfRule type="cellIs" dxfId="1607" priority="3" operator="equal">
      <formula>"No cumplida"</formula>
    </cfRule>
    <cfRule type="cellIs" dxfId="1606" priority="4" operator="equal">
      <formula>"Programado"</formula>
    </cfRule>
    <cfRule type="cellIs" dxfId="1605" priority="5" operator="equal">
      <formula>"Atascado"</formula>
    </cfRule>
    <cfRule type="cellIs" dxfId="1604" priority="6" operator="equal">
      <formula>"Cerrado"</formula>
    </cfRule>
    <cfRule type="cellIs" dxfId="1603" priority="7" operator="equal">
      <formula>"Abierto"</formula>
    </cfRule>
  </conditionalFormatting>
  <conditionalFormatting sqref="O38">
    <cfRule type="cellIs" dxfId="1602" priority="8" operator="equal">
      <formula>"-"</formula>
    </cfRule>
    <cfRule type="cellIs" dxfId="1601" priority="9" operator="lessThan">
      <formula>0.00000999</formula>
    </cfRule>
    <cfRule type="cellIs" dxfId="1600" priority="10" operator="greaterThan">
      <formula>0.00001</formula>
    </cfRule>
  </conditionalFormatting>
  <dataValidations count="1">
    <dataValidation type="list" allowBlank="1" showInputMessage="1" showErrorMessage="1" sqref="C15 I33 L33 F33 O33 C33 I6 L6 F6 O6 I24 I15 C6 L24 F24 L15 O24 F15 O15 C24">
      <formula1>$B$42:$B$45</formula1>
    </dataValidation>
  </dataValidations>
  <pageMargins left="0.7" right="0.7" top="0.75" bottom="0.75" header="0.3" footer="0.3"/>
  <drawing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R45"/>
  <sheetViews>
    <sheetView showGridLines="0" showRowColHeaders="0" workbookViewId="0">
      <selection activeCell="Q13" sqref="Q13:R13"/>
    </sheetView>
  </sheetViews>
  <sheetFormatPr baseColWidth="10" defaultRowHeight="15" x14ac:dyDescent="0.25"/>
  <cols>
    <col min="1" max="1" width="2" customWidth="1"/>
    <col min="4" max="4" width="2.5703125" customWidth="1"/>
    <col min="7" max="7" width="2.5703125" customWidth="1"/>
    <col min="10" max="10" width="2.5703125" customWidth="1"/>
    <col min="13" max="13" width="2.5703125" customWidth="1"/>
    <col min="16" max="16" width="2.5703125" customWidth="1"/>
    <col min="17" max="17" width="15.28515625" bestFit="1" customWidth="1"/>
    <col min="18" max="18" width="10.140625" bestFit="1" customWidth="1"/>
  </cols>
  <sheetData>
    <row r="1" spans="2:18" ht="15.75" thickBot="1" x14ac:dyDescent="0.3"/>
    <row r="2" spans="2:18" ht="15.75" thickBot="1" x14ac:dyDescent="0.3">
      <c r="D2" s="46" t="s">
        <v>16</v>
      </c>
      <c r="E2" s="47"/>
      <c r="F2" s="19"/>
      <c r="G2" s="18"/>
      <c r="K2" s="42" t="s">
        <v>51</v>
      </c>
      <c r="L2" s="44">
        <v>2.8500000000000001E-2</v>
      </c>
    </row>
    <row r="3" spans="2:18" x14ac:dyDescent="0.25">
      <c r="C3" s="18"/>
      <c r="D3" s="18"/>
      <c r="E3" s="18"/>
      <c r="F3" s="18"/>
      <c r="G3" s="18"/>
      <c r="K3" s="43"/>
      <c r="L3" s="45"/>
    </row>
    <row r="5" spans="2:18" ht="14.25" customHeight="1" x14ac:dyDescent="0.25">
      <c r="B5" s="1" t="s">
        <v>2</v>
      </c>
      <c r="C5" s="2"/>
      <c r="E5" s="1" t="s">
        <v>2</v>
      </c>
      <c r="F5" s="2"/>
      <c r="H5" s="1" t="s">
        <v>2</v>
      </c>
      <c r="I5" s="2"/>
      <c r="K5" s="1" t="s">
        <v>2</v>
      </c>
      <c r="L5" s="2"/>
      <c r="N5" s="1" t="s">
        <v>2</v>
      </c>
      <c r="O5" s="2"/>
      <c r="Q5" s="3" t="s">
        <v>6</v>
      </c>
      <c r="R5" s="4">
        <f>SUM(R6:R8)</f>
        <v>0</v>
      </c>
    </row>
    <row r="6" spans="2:18" ht="14.25" customHeight="1" x14ac:dyDescent="0.25">
      <c r="B6" s="1" t="s">
        <v>3</v>
      </c>
      <c r="C6" s="2"/>
      <c r="E6" s="1" t="s">
        <v>3</v>
      </c>
      <c r="F6" s="2"/>
      <c r="H6" s="1" t="s">
        <v>3</v>
      </c>
      <c r="I6" s="2"/>
      <c r="K6" s="1" t="s">
        <v>3</v>
      </c>
      <c r="L6" s="2"/>
      <c r="N6" s="1" t="s">
        <v>3</v>
      </c>
      <c r="O6" s="2"/>
      <c r="Q6" s="1" t="s">
        <v>12</v>
      </c>
      <c r="R6" s="4">
        <f>COUNTIF($B$5:$O$39,"abierta")</f>
        <v>0</v>
      </c>
    </row>
    <row r="7" spans="2:18" ht="14.25" customHeight="1" x14ac:dyDescent="0.25">
      <c r="B7" s="1" t="s">
        <v>13</v>
      </c>
      <c r="C7" s="2"/>
      <c r="E7" s="1" t="s">
        <v>13</v>
      </c>
      <c r="F7" s="2"/>
      <c r="H7" s="1" t="s">
        <v>13</v>
      </c>
      <c r="I7" s="2"/>
      <c r="K7" s="1" t="s">
        <v>13</v>
      </c>
      <c r="L7" s="2"/>
      <c r="N7" s="1" t="s">
        <v>13</v>
      </c>
      <c r="O7" s="2"/>
      <c r="Q7" s="3" t="s">
        <v>7</v>
      </c>
      <c r="R7" s="4">
        <f>COUNTIF($B$5:$O$39,"cumplida")</f>
        <v>0</v>
      </c>
    </row>
    <row r="8" spans="2:18" ht="14.25" customHeight="1" x14ac:dyDescent="0.25">
      <c r="B8" s="1" t="s">
        <v>14</v>
      </c>
      <c r="C8" s="2">
        <f>C7*C11</f>
        <v>0</v>
      </c>
      <c r="E8" s="1" t="s">
        <v>14</v>
      </c>
      <c r="F8" s="2">
        <f>F7*F11</f>
        <v>0</v>
      </c>
      <c r="H8" s="1" t="s">
        <v>14</v>
      </c>
      <c r="I8" s="2">
        <f>I7*I11</f>
        <v>0</v>
      </c>
      <c r="K8" s="1" t="s">
        <v>14</v>
      </c>
      <c r="L8" s="2">
        <f>L7*L11</f>
        <v>0</v>
      </c>
      <c r="N8" s="1" t="s">
        <v>14</v>
      </c>
      <c r="O8" s="2">
        <f>O7*O11</f>
        <v>0</v>
      </c>
      <c r="Q8" s="3" t="s">
        <v>8</v>
      </c>
      <c r="R8" s="4">
        <f>COUNTIF($B$5:$O$39,"No cumplida")</f>
        <v>0</v>
      </c>
    </row>
    <row r="9" spans="2:18" ht="14.25" customHeight="1" x14ac:dyDescent="0.25">
      <c r="B9" s="6" t="s">
        <v>0</v>
      </c>
      <c r="C9" s="7"/>
      <c r="E9" s="6" t="s">
        <v>0</v>
      </c>
      <c r="F9" s="7"/>
      <c r="H9" s="6" t="s">
        <v>0</v>
      </c>
      <c r="I9" s="7"/>
      <c r="K9" s="6" t="s">
        <v>0</v>
      </c>
      <c r="L9" s="7"/>
      <c r="N9" s="6" t="s">
        <v>0</v>
      </c>
      <c r="O9" s="7"/>
      <c r="Q9" s="3" t="s">
        <v>49</v>
      </c>
      <c r="R9" s="4">
        <f>SUM(C7,F7,I7,L7,O7,C16,F16,I16,L16,O16,C25,F25,I25,L25,O25,C34,F34,I34,L34,O34)</f>
        <v>0</v>
      </c>
    </row>
    <row r="10" spans="2:18" ht="14.25" customHeight="1" x14ac:dyDescent="0.25">
      <c r="B10" s="6" t="s">
        <v>1</v>
      </c>
      <c r="C10" s="7"/>
      <c r="E10" s="6" t="s">
        <v>1</v>
      </c>
      <c r="F10" s="7"/>
      <c r="H10" s="6" t="s">
        <v>1</v>
      </c>
      <c r="I10" s="7"/>
      <c r="K10" s="6" t="s">
        <v>1</v>
      </c>
      <c r="L10" s="7"/>
      <c r="N10" s="6" t="s">
        <v>1</v>
      </c>
      <c r="O10" s="7"/>
      <c r="Q10" s="3" t="s">
        <v>53</v>
      </c>
      <c r="R10" s="4">
        <f>SUM(C8,F8,I8,L8,O8,O17,L17,I17,F17,C17,C26,F26,I26,L26,O26,O35,L35,I35,F35,C35)</f>
        <v>0</v>
      </c>
    </row>
    <row r="11" spans="2:18" ht="14.25" customHeight="1" x14ac:dyDescent="0.25">
      <c r="B11" s="6" t="s">
        <v>4</v>
      </c>
      <c r="C11" s="8" t="str">
        <f>IFERROR(((C10/C9)-((C10/C9)*0.0045))-1,"0")</f>
        <v>0</v>
      </c>
      <c r="E11" s="6" t="s">
        <v>4</v>
      </c>
      <c r="F11" s="8" t="str">
        <f>IFERROR(((F10/F9)-((F10/F9)*0.0045))-1,"0")</f>
        <v>0</v>
      </c>
      <c r="H11" s="6" t="s">
        <v>4</v>
      </c>
      <c r="I11" s="8" t="str">
        <f>IFERROR(((I10/I9)-((I10/I9)*0.0045))-1,"0")</f>
        <v>0</v>
      </c>
      <c r="K11" s="6" t="s">
        <v>4</v>
      </c>
      <c r="L11" s="8" t="str">
        <f>IFERROR(((L10/L9)-((L10/L9)*0.0045))-1,"0")</f>
        <v>0</v>
      </c>
      <c r="N11" s="6" t="s">
        <v>4</v>
      </c>
      <c r="O11" s="8" t="str">
        <f>IFERROR(((O10/O9)-((O10/O9)*0.0045))-1,"0")</f>
        <v>0</v>
      </c>
      <c r="Q11" s="3" t="s">
        <v>15</v>
      </c>
      <c r="R11" s="4">
        <f>R10*R15</f>
        <v>0</v>
      </c>
    </row>
    <row r="12" spans="2:18" ht="14.25" customHeight="1" x14ac:dyDescent="0.25">
      <c r="B12" s="6" t="s">
        <v>5</v>
      </c>
      <c r="C12" s="7">
        <f>C9-(C9*$L$2)</f>
        <v>0</v>
      </c>
      <c r="E12" s="6" t="s">
        <v>5</v>
      </c>
      <c r="F12" s="7">
        <f>F9-(F9*$L$2)</f>
        <v>0</v>
      </c>
      <c r="H12" s="6" t="s">
        <v>5</v>
      </c>
      <c r="I12" s="7">
        <f>I9-(I9*$L$2)</f>
        <v>0</v>
      </c>
      <c r="K12" s="6" t="s">
        <v>5</v>
      </c>
      <c r="L12" s="7">
        <f>L9-(L9*$L$2)</f>
        <v>0</v>
      </c>
      <c r="N12" s="6" t="s">
        <v>5</v>
      </c>
      <c r="O12" s="7">
        <f>O9-(O9*$L$2)</f>
        <v>0</v>
      </c>
      <c r="Q12" s="3" t="s">
        <v>52</v>
      </c>
      <c r="R12" s="4">
        <f>R11*R16</f>
        <v>0</v>
      </c>
    </row>
    <row r="13" spans="2:18" x14ac:dyDescent="0.25">
      <c r="Q13" s="3" t="s">
        <v>62</v>
      </c>
      <c r="R13" s="12" t="str">
        <f>IFERROR((R10/R9),"-")</f>
        <v>-</v>
      </c>
    </row>
    <row r="14" spans="2:18" ht="14.25" customHeight="1" x14ac:dyDescent="0.25">
      <c r="B14" s="1" t="s">
        <v>2</v>
      </c>
      <c r="C14" s="2"/>
      <c r="E14" s="1" t="s">
        <v>2</v>
      </c>
      <c r="F14" s="2"/>
      <c r="H14" s="1" t="s">
        <v>2</v>
      </c>
      <c r="I14" s="2"/>
      <c r="K14" s="1" t="s">
        <v>2</v>
      </c>
      <c r="L14" s="2"/>
      <c r="N14" s="1" t="s">
        <v>2</v>
      </c>
      <c r="O14" s="2"/>
      <c r="R14" s="5"/>
    </row>
    <row r="15" spans="2:18" ht="14.25" customHeight="1" x14ac:dyDescent="0.25">
      <c r="B15" s="1" t="s">
        <v>3</v>
      </c>
      <c r="C15" s="2"/>
      <c r="E15" s="1" t="s">
        <v>3</v>
      </c>
      <c r="F15" s="2"/>
      <c r="H15" s="1" t="s">
        <v>3</v>
      </c>
      <c r="I15" s="2"/>
      <c r="K15" s="1" t="s">
        <v>3</v>
      </c>
      <c r="L15" s="2"/>
      <c r="N15" s="1" t="s">
        <v>3</v>
      </c>
      <c r="O15" s="2"/>
      <c r="Q15" s="3" t="s">
        <v>57</v>
      </c>
      <c r="R15" s="4">
        <v>2300</v>
      </c>
    </row>
    <row r="16" spans="2:18" ht="14.25" customHeight="1" x14ac:dyDescent="0.25">
      <c r="B16" s="1" t="s">
        <v>13</v>
      </c>
      <c r="C16" s="2"/>
      <c r="E16" s="1" t="s">
        <v>13</v>
      </c>
      <c r="F16" s="2"/>
      <c r="H16" s="1" t="s">
        <v>13</v>
      </c>
      <c r="I16" s="2"/>
      <c r="K16" s="1" t="s">
        <v>13</v>
      </c>
      <c r="L16" s="2"/>
      <c r="N16" s="1" t="s">
        <v>13</v>
      </c>
      <c r="O16" s="2"/>
      <c r="Q16" s="3" t="s">
        <v>58</v>
      </c>
      <c r="R16" s="4">
        <v>2900</v>
      </c>
    </row>
    <row r="17" spans="2:18" ht="14.25" customHeight="1" x14ac:dyDescent="0.25">
      <c r="B17" s="1" t="s">
        <v>14</v>
      </c>
      <c r="C17" s="2">
        <f>C16*C20</f>
        <v>0</v>
      </c>
      <c r="E17" s="1" t="s">
        <v>14</v>
      </c>
      <c r="F17" s="2">
        <f>F16*F20</f>
        <v>0</v>
      </c>
      <c r="H17" s="1" t="s">
        <v>14</v>
      </c>
      <c r="I17" s="2">
        <f>I16*I20</f>
        <v>0</v>
      </c>
      <c r="K17" s="1" t="s">
        <v>14</v>
      </c>
      <c r="L17" s="2">
        <f>L16*L20</f>
        <v>0</v>
      </c>
      <c r="N17" s="1" t="s">
        <v>14</v>
      </c>
      <c r="O17" s="2">
        <f>O16*O20</f>
        <v>0</v>
      </c>
      <c r="R17" s="5"/>
    </row>
    <row r="18" spans="2:18" ht="14.25" customHeight="1" x14ac:dyDescent="0.25">
      <c r="B18" s="6" t="s">
        <v>0</v>
      </c>
      <c r="C18" s="7"/>
      <c r="E18" s="6" t="s">
        <v>0</v>
      </c>
      <c r="F18" s="7"/>
      <c r="H18" s="6" t="s">
        <v>0</v>
      </c>
      <c r="I18" s="7"/>
      <c r="K18" s="6" t="s">
        <v>0</v>
      </c>
      <c r="L18" s="7"/>
      <c r="N18" s="6" t="s">
        <v>0</v>
      </c>
      <c r="O18" s="7"/>
    </row>
    <row r="19" spans="2:18" ht="14.25" customHeight="1" x14ac:dyDescent="0.25">
      <c r="B19" s="6" t="s">
        <v>1</v>
      </c>
      <c r="C19" s="7"/>
      <c r="E19" s="6" t="s">
        <v>1</v>
      </c>
      <c r="F19" s="7"/>
      <c r="H19" s="6" t="s">
        <v>1</v>
      </c>
      <c r="I19" s="7"/>
      <c r="K19" s="6" t="s">
        <v>1</v>
      </c>
      <c r="L19" s="7"/>
      <c r="N19" s="6" t="s">
        <v>1</v>
      </c>
      <c r="O19" s="7"/>
    </row>
    <row r="20" spans="2:18" ht="14.25" customHeight="1" x14ac:dyDescent="0.25">
      <c r="B20" s="6" t="s">
        <v>4</v>
      </c>
      <c r="C20" s="8" t="str">
        <f>IFERROR(((C19/C18)-((C19/C18)*0.0045))-1,"0")</f>
        <v>0</v>
      </c>
      <c r="E20" s="6" t="s">
        <v>4</v>
      </c>
      <c r="F20" s="8" t="str">
        <f>IFERROR(((F19/F18)-((F19/F18)*0.0045))-1,"0")</f>
        <v>0</v>
      </c>
      <c r="H20" s="6" t="s">
        <v>4</v>
      </c>
      <c r="I20" s="8" t="str">
        <f>IFERROR(((I19/I18)-((I19/I18)*0.0045))-1,"0")</f>
        <v>0</v>
      </c>
      <c r="K20" s="6" t="s">
        <v>4</v>
      </c>
      <c r="L20" s="8" t="str">
        <f>IFERROR(((L19/L18)-((L19/L18)*0.0045))-1,"0")</f>
        <v>0</v>
      </c>
      <c r="N20" s="6" t="s">
        <v>4</v>
      </c>
      <c r="O20" s="8" t="str">
        <f>IFERROR(((O19/O18)-((O19/O18)*0.0045))-1,"0")</f>
        <v>0</v>
      </c>
    </row>
    <row r="21" spans="2:18" ht="14.25" customHeight="1" x14ac:dyDescent="0.25">
      <c r="B21" s="6" t="s">
        <v>5</v>
      </c>
      <c r="C21" s="7">
        <f>C18-(C18*$L$2)</f>
        <v>0</v>
      </c>
      <c r="E21" s="6" t="s">
        <v>5</v>
      </c>
      <c r="F21" s="7">
        <f>F18-(F18*$L$2)</f>
        <v>0</v>
      </c>
      <c r="H21" s="6" t="s">
        <v>5</v>
      </c>
      <c r="I21" s="7">
        <f>I18-(I18*$L$2)</f>
        <v>0</v>
      </c>
      <c r="K21" s="6" t="s">
        <v>5</v>
      </c>
      <c r="L21" s="7">
        <f>L18-(L18*$L$2)</f>
        <v>0</v>
      </c>
      <c r="N21" s="6" t="s">
        <v>5</v>
      </c>
      <c r="O21" s="7">
        <f>O18-(O18*$L$2)</f>
        <v>0</v>
      </c>
    </row>
    <row r="22" spans="2:18" ht="14.25" customHeight="1" x14ac:dyDescent="0.25"/>
    <row r="23" spans="2:18" x14ac:dyDescent="0.25">
      <c r="B23" s="1" t="s">
        <v>2</v>
      </c>
      <c r="C23" s="2"/>
      <c r="E23" s="1" t="s">
        <v>2</v>
      </c>
      <c r="F23" s="2"/>
      <c r="H23" s="1" t="s">
        <v>2</v>
      </c>
      <c r="I23" s="2"/>
      <c r="K23" s="1" t="s">
        <v>2</v>
      </c>
      <c r="L23" s="2"/>
      <c r="N23" s="1" t="s">
        <v>2</v>
      </c>
      <c r="O23" s="2"/>
    </row>
    <row r="24" spans="2:18" ht="14.25" customHeight="1" x14ac:dyDescent="0.25">
      <c r="B24" s="1" t="s">
        <v>3</v>
      </c>
      <c r="C24" s="2"/>
      <c r="E24" s="1" t="s">
        <v>3</v>
      </c>
      <c r="F24" s="2"/>
      <c r="H24" s="1" t="s">
        <v>3</v>
      </c>
      <c r="I24" s="2"/>
      <c r="K24" s="1" t="s">
        <v>3</v>
      </c>
      <c r="L24" s="2"/>
      <c r="N24" s="1" t="s">
        <v>3</v>
      </c>
      <c r="O24" s="2"/>
    </row>
    <row r="25" spans="2:18" ht="14.25" customHeight="1" x14ac:dyDescent="0.25">
      <c r="B25" s="1" t="s">
        <v>13</v>
      </c>
      <c r="C25" s="2"/>
      <c r="E25" s="1" t="s">
        <v>13</v>
      </c>
      <c r="F25" s="2"/>
      <c r="H25" s="1" t="s">
        <v>13</v>
      </c>
      <c r="I25" s="2"/>
      <c r="K25" s="1" t="s">
        <v>13</v>
      </c>
      <c r="L25" s="2"/>
      <c r="N25" s="1" t="s">
        <v>13</v>
      </c>
      <c r="O25" s="2"/>
    </row>
    <row r="26" spans="2:18" ht="14.25" customHeight="1" x14ac:dyDescent="0.25">
      <c r="B26" s="1" t="s">
        <v>14</v>
      </c>
      <c r="C26" s="2">
        <f>C25*C29</f>
        <v>0</v>
      </c>
      <c r="E26" s="1" t="s">
        <v>14</v>
      </c>
      <c r="F26" s="2">
        <f>F25*F29</f>
        <v>0</v>
      </c>
      <c r="H26" s="1" t="s">
        <v>14</v>
      </c>
      <c r="I26" s="2">
        <f>I25*I29</f>
        <v>0</v>
      </c>
      <c r="K26" s="1" t="s">
        <v>14</v>
      </c>
      <c r="L26" s="2">
        <f>L25*L29</f>
        <v>0</v>
      </c>
      <c r="N26" s="1" t="s">
        <v>14</v>
      </c>
      <c r="O26" s="2">
        <f>O25*O29</f>
        <v>0</v>
      </c>
    </row>
    <row r="27" spans="2:18" ht="14.25" customHeight="1" x14ac:dyDescent="0.25">
      <c r="B27" s="6" t="s">
        <v>0</v>
      </c>
      <c r="C27" s="7"/>
      <c r="E27" s="6" t="s">
        <v>0</v>
      </c>
      <c r="F27" s="7"/>
      <c r="H27" s="6" t="s">
        <v>0</v>
      </c>
      <c r="I27" s="7"/>
      <c r="K27" s="6" t="s">
        <v>0</v>
      </c>
      <c r="L27" s="7"/>
      <c r="N27" s="6" t="s">
        <v>0</v>
      </c>
      <c r="O27" s="7"/>
    </row>
    <row r="28" spans="2:18" ht="14.25" customHeight="1" x14ac:dyDescent="0.25">
      <c r="B28" s="6" t="s">
        <v>1</v>
      </c>
      <c r="C28" s="7"/>
      <c r="E28" s="6" t="s">
        <v>1</v>
      </c>
      <c r="F28" s="7"/>
      <c r="H28" s="6" t="s">
        <v>1</v>
      </c>
      <c r="I28" s="7"/>
      <c r="K28" s="6" t="s">
        <v>1</v>
      </c>
      <c r="L28" s="7"/>
      <c r="N28" s="6" t="s">
        <v>1</v>
      </c>
      <c r="O28" s="7"/>
    </row>
    <row r="29" spans="2:18" ht="14.25" customHeight="1" x14ac:dyDescent="0.25">
      <c r="B29" s="6" t="s">
        <v>4</v>
      </c>
      <c r="C29" s="8" t="str">
        <f>IFERROR(((C28/C27)-((C28/C27)*0.0045))-1,"0")</f>
        <v>0</v>
      </c>
      <c r="E29" s="6" t="s">
        <v>4</v>
      </c>
      <c r="F29" s="8" t="str">
        <f>IFERROR(((F28/F27)-((F28/F27)*0.0045))-1,"0")</f>
        <v>0</v>
      </c>
      <c r="H29" s="6" t="s">
        <v>4</v>
      </c>
      <c r="I29" s="8" t="str">
        <f>IFERROR(((I28/I27)-((I28/I27)*0.0045))-1,"0")</f>
        <v>0</v>
      </c>
      <c r="K29" s="6" t="s">
        <v>4</v>
      </c>
      <c r="L29" s="8" t="str">
        <f>IFERROR(((L28/L27)-((L28/L27)*0.0045))-1,"0")</f>
        <v>0</v>
      </c>
      <c r="N29" s="6" t="s">
        <v>4</v>
      </c>
      <c r="O29" s="8" t="str">
        <f>IFERROR(((O28/O27)-((O28/O27)*0.0045))-1,"0")</f>
        <v>0</v>
      </c>
    </row>
    <row r="30" spans="2:18" ht="14.25" customHeight="1" x14ac:dyDescent="0.25">
      <c r="B30" s="6" t="s">
        <v>5</v>
      </c>
      <c r="C30" s="7">
        <f>C27-(C27*$L$2)</f>
        <v>0</v>
      </c>
      <c r="E30" s="6" t="s">
        <v>5</v>
      </c>
      <c r="F30" s="7">
        <f>F27-(F27*$L$2)</f>
        <v>0</v>
      </c>
      <c r="H30" s="6" t="s">
        <v>5</v>
      </c>
      <c r="I30" s="7">
        <f>I27-(I27*$L$2)</f>
        <v>0</v>
      </c>
      <c r="K30" s="6" t="s">
        <v>5</v>
      </c>
      <c r="L30" s="7">
        <f>L27-(L27*$L$2)</f>
        <v>0</v>
      </c>
      <c r="N30" s="6" t="s">
        <v>5</v>
      </c>
      <c r="O30" s="7">
        <f>O27-(O27*$L$2)</f>
        <v>0</v>
      </c>
    </row>
    <row r="31" spans="2:18" ht="14.25" customHeight="1" x14ac:dyDescent="0.25"/>
    <row r="32" spans="2:18" ht="14.25" customHeight="1" x14ac:dyDescent="0.25">
      <c r="B32" s="1" t="s">
        <v>2</v>
      </c>
      <c r="C32" s="2"/>
      <c r="E32" s="1" t="s">
        <v>2</v>
      </c>
      <c r="F32" s="2"/>
      <c r="H32" s="1" t="s">
        <v>2</v>
      </c>
      <c r="I32" s="2"/>
      <c r="K32" s="1" t="s">
        <v>2</v>
      </c>
      <c r="L32" s="2"/>
      <c r="N32" s="1" t="s">
        <v>2</v>
      </c>
      <c r="O32" s="2"/>
    </row>
    <row r="33" spans="2:15" x14ac:dyDescent="0.25">
      <c r="B33" s="1" t="s">
        <v>3</v>
      </c>
      <c r="C33" s="2"/>
      <c r="E33" s="1" t="s">
        <v>3</v>
      </c>
      <c r="F33" s="2"/>
      <c r="H33" s="1" t="s">
        <v>3</v>
      </c>
      <c r="I33" s="2"/>
      <c r="K33" s="1" t="s">
        <v>3</v>
      </c>
      <c r="L33" s="2"/>
      <c r="N33" s="1" t="s">
        <v>3</v>
      </c>
      <c r="O33" s="2"/>
    </row>
    <row r="34" spans="2:15" ht="14.25" customHeight="1" x14ac:dyDescent="0.25">
      <c r="B34" s="1" t="s">
        <v>13</v>
      </c>
      <c r="C34" s="2"/>
      <c r="E34" s="1" t="s">
        <v>13</v>
      </c>
      <c r="F34" s="2"/>
      <c r="H34" s="1" t="s">
        <v>13</v>
      </c>
      <c r="I34" s="2"/>
      <c r="K34" s="1" t="s">
        <v>13</v>
      </c>
      <c r="L34" s="2"/>
      <c r="N34" s="1" t="s">
        <v>13</v>
      </c>
      <c r="O34" s="2"/>
    </row>
    <row r="35" spans="2:15" ht="14.25" customHeight="1" x14ac:dyDescent="0.25">
      <c r="B35" s="1" t="s">
        <v>14</v>
      </c>
      <c r="C35" s="2">
        <f>C34*C38</f>
        <v>0</v>
      </c>
      <c r="E35" s="1" t="s">
        <v>14</v>
      </c>
      <c r="F35" s="2">
        <f>F34*F38</f>
        <v>0</v>
      </c>
      <c r="H35" s="1" t="s">
        <v>14</v>
      </c>
      <c r="I35" s="2">
        <f>I34*I38</f>
        <v>0</v>
      </c>
      <c r="K35" s="1" t="s">
        <v>14</v>
      </c>
      <c r="L35" s="2">
        <f>L34*L38</f>
        <v>0</v>
      </c>
      <c r="N35" s="1" t="s">
        <v>14</v>
      </c>
      <c r="O35" s="2">
        <f>O34*O38</f>
        <v>0</v>
      </c>
    </row>
    <row r="36" spans="2:15" ht="14.25" customHeight="1" x14ac:dyDescent="0.25">
      <c r="B36" s="6" t="s">
        <v>0</v>
      </c>
      <c r="C36" s="7"/>
      <c r="E36" s="6" t="s">
        <v>0</v>
      </c>
      <c r="F36" s="7"/>
      <c r="H36" s="6" t="s">
        <v>0</v>
      </c>
      <c r="I36" s="7"/>
      <c r="K36" s="6" t="s">
        <v>0</v>
      </c>
      <c r="L36" s="7"/>
      <c r="N36" s="6" t="s">
        <v>0</v>
      </c>
      <c r="O36" s="7"/>
    </row>
    <row r="37" spans="2:15" ht="14.25" customHeight="1" x14ac:dyDescent="0.25">
      <c r="B37" s="6" t="s">
        <v>1</v>
      </c>
      <c r="C37" s="7"/>
      <c r="E37" s="6" t="s">
        <v>1</v>
      </c>
      <c r="F37" s="7"/>
      <c r="H37" s="6" t="s">
        <v>1</v>
      </c>
      <c r="I37" s="7"/>
      <c r="K37" s="6" t="s">
        <v>1</v>
      </c>
      <c r="L37" s="7"/>
      <c r="N37" s="6" t="s">
        <v>1</v>
      </c>
      <c r="O37" s="7"/>
    </row>
    <row r="38" spans="2:15" ht="14.25" customHeight="1" x14ac:dyDescent="0.25">
      <c r="B38" s="6" t="s">
        <v>4</v>
      </c>
      <c r="C38" s="8" t="str">
        <f>IFERROR(((C37/C36)-((C37/C36)*0.0045))-1,"0")</f>
        <v>0</v>
      </c>
      <c r="E38" s="6" t="s">
        <v>4</v>
      </c>
      <c r="F38" s="8" t="str">
        <f>IFERROR(((F37/F36)-((F37/F36)*0.0045))-1,"0")</f>
        <v>0</v>
      </c>
      <c r="H38" s="6" t="s">
        <v>4</v>
      </c>
      <c r="I38" s="8" t="str">
        <f>IFERROR(((I37/I36)-((I37/I36)*0.0045))-1,"0")</f>
        <v>0</v>
      </c>
      <c r="K38" s="6" t="s">
        <v>4</v>
      </c>
      <c r="L38" s="8" t="str">
        <f>IFERROR(((L37/L36)-((L37/L36)*0.0045))-1,"0")</f>
        <v>0</v>
      </c>
      <c r="N38" s="6" t="s">
        <v>4</v>
      </c>
      <c r="O38" s="8" t="str">
        <f>IFERROR(((O37/O36)-((O37/O36)*0.0045))-1,"0")</f>
        <v>0</v>
      </c>
    </row>
    <row r="39" spans="2:15" ht="14.25" customHeight="1" x14ac:dyDescent="0.25">
      <c r="B39" s="6" t="s">
        <v>5</v>
      </c>
      <c r="C39" s="7">
        <f>C36-(C36*$L$2)</f>
        <v>0</v>
      </c>
      <c r="E39" s="6" t="s">
        <v>5</v>
      </c>
      <c r="F39" s="7">
        <f>F36-(F36*$L$2)</f>
        <v>0</v>
      </c>
      <c r="H39" s="6" t="s">
        <v>5</v>
      </c>
      <c r="I39" s="7">
        <f>I36-(I36*$L$2)</f>
        <v>0</v>
      </c>
      <c r="K39" s="6" t="s">
        <v>5</v>
      </c>
      <c r="L39" s="7">
        <f>L36-(L36*$L$2)</f>
        <v>0</v>
      </c>
      <c r="N39" s="6" t="s">
        <v>5</v>
      </c>
      <c r="O39" s="7">
        <f>O36-(O36*$L$2)</f>
        <v>0</v>
      </c>
    </row>
    <row r="40" spans="2:15" ht="14.25" customHeight="1" x14ac:dyDescent="0.25"/>
    <row r="41" spans="2:15" ht="14.25" customHeight="1" x14ac:dyDescent="0.25"/>
    <row r="43" spans="2:15" x14ac:dyDescent="0.25">
      <c r="B43" t="s">
        <v>9</v>
      </c>
    </row>
    <row r="44" spans="2:15" x14ac:dyDescent="0.25">
      <c r="B44" t="s">
        <v>10</v>
      </c>
    </row>
    <row r="45" spans="2:15" x14ac:dyDescent="0.25">
      <c r="B45" t="s">
        <v>11</v>
      </c>
    </row>
  </sheetData>
  <mergeCells count="3">
    <mergeCell ref="K2:K3"/>
    <mergeCell ref="L2:L3"/>
    <mergeCell ref="D2:E2"/>
  </mergeCells>
  <conditionalFormatting sqref="C6">
    <cfRule type="cellIs" dxfId="1599" priority="191" operator="equal">
      <formula>"Cumplida"</formula>
    </cfRule>
    <cfRule type="cellIs" dxfId="1598" priority="192" operator="equal">
      <formula>"Abierta"</formula>
    </cfRule>
    <cfRule type="cellIs" dxfId="1597" priority="193" operator="equal">
      <formula>"No cumplida"</formula>
    </cfRule>
    <cfRule type="cellIs" dxfId="1596" priority="194" operator="equal">
      <formula>"Programado"</formula>
    </cfRule>
    <cfRule type="cellIs" dxfId="1595" priority="195" operator="equal">
      <formula>"Atascado"</formula>
    </cfRule>
    <cfRule type="cellIs" dxfId="1594" priority="196" operator="equal">
      <formula>"Cerrado"</formula>
    </cfRule>
    <cfRule type="cellIs" dxfId="1593" priority="197" operator="equal">
      <formula>"Abierto"</formula>
    </cfRule>
  </conditionalFormatting>
  <conditionalFormatting sqref="C11">
    <cfRule type="cellIs" dxfId="1592" priority="198" operator="equal">
      <formula>"-"</formula>
    </cfRule>
    <cfRule type="cellIs" dxfId="1591" priority="199" operator="lessThan">
      <formula>0.00000999</formula>
    </cfRule>
    <cfRule type="cellIs" dxfId="1590" priority="200" operator="greaterThan">
      <formula>0.00001</formula>
    </cfRule>
  </conditionalFormatting>
  <conditionalFormatting sqref="L20">
    <cfRule type="cellIs" dxfId="1589" priority="118" operator="equal">
      <formula>"-"</formula>
    </cfRule>
    <cfRule type="cellIs" dxfId="1588" priority="119" operator="lessThan">
      <formula>0.00000999</formula>
    </cfRule>
    <cfRule type="cellIs" dxfId="1587" priority="120" operator="greaterThan">
      <formula>0.00001</formula>
    </cfRule>
  </conditionalFormatting>
  <conditionalFormatting sqref="F11">
    <cfRule type="cellIs" dxfId="1586" priority="188" operator="equal">
      <formula>"-"</formula>
    </cfRule>
    <cfRule type="cellIs" dxfId="1585" priority="189" operator="lessThan">
      <formula>0.00000999</formula>
    </cfRule>
    <cfRule type="cellIs" dxfId="1584" priority="190" operator="greaterThan">
      <formula>0.00001</formula>
    </cfRule>
  </conditionalFormatting>
  <conditionalFormatting sqref="C33">
    <cfRule type="cellIs" dxfId="1583" priority="41" operator="equal">
      <formula>"Cumplida"</formula>
    </cfRule>
    <cfRule type="cellIs" dxfId="1582" priority="42" operator="equal">
      <formula>"Abierta"</formula>
    </cfRule>
    <cfRule type="cellIs" dxfId="1581" priority="43" operator="equal">
      <formula>"No cumplida"</formula>
    </cfRule>
    <cfRule type="cellIs" dxfId="1580" priority="44" operator="equal">
      <formula>"Programado"</formula>
    </cfRule>
    <cfRule type="cellIs" dxfId="1579" priority="45" operator="equal">
      <formula>"Atascado"</formula>
    </cfRule>
    <cfRule type="cellIs" dxfId="1578" priority="46" operator="equal">
      <formula>"Cerrado"</formula>
    </cfRule>
    <cfRule type="cellIs" dxfId="1577" priority="47" operator="equal">
      <formula>"Abierto"</formula>
    </cfRule>
  </conditionalFormatting>
  <conditionalFormatting sqref="F6">
    <cfRule type="cellIs" dxfId="1576" priority="181" operator="equal">
      <formula>"Cumplida"</formula>
    </cfRule>
    <cfRule type="cellIs" dxfId="1575" priority="182" operator="equal">
      <formula>"Abierta"</formula>
    </cfRule>
    <cfRule type="cellIs" dxfId="1574" priority="183" operator="equal">
      <formula>"No cumplida"</formula>
    </cfRule>
    <cfRule type="cellIs" dxfId="1573" priority="184" operator="equal">
      <formula>"Programado"</formula>
    </cfRule>
    <cfRule type="cellIs" dxfId="1572" priority="185" operator="equal">
      <formula>"Atascado"</formula>
    </cfRule>
    <cfRule type="cellIs" dxfId="1571" priority="186" operator="equal">
      <formula>"Cerrado"</formula>
    </cfRule>
    <cfRule type="cellIs" dxfId="1570" priority="187" operator="equal">
      <formula>"Abierto"</formula>
    </cfRule>
  </conditionalFormatting>
  <conditionalFormatting sqref="I6">
    <cfRule type="cellIs" dxfId="1569" priority="171" operator="equal">
      <formula>"Cumplida"</formula>
    </cfRule>
    <cfRule type="cellIs" dxfId="1568" priority="172" operator="equal">
      <formula>"Abierta"</formula>
    </cfRule>
    <cfRule type="cellIs" dxfId="1567" priority="173" operator="equal">
      <formula>"No cumplida"</formula>
    </cfRule>
    <cfRule type="cellIs" dxfId="1566" priority="174" operator="equal">
      <formula>"Programado"</formula>
    </cfRule>
    <cfRule type="cellIs" dxfId="1565" priority="175" operator="equal">
      <formula>"Atascado"</formula>
    </cfRule>
    <cfRule type="cellIs" dxfId="1564" priority="176" operator="equal">
      <formula>"Cerrado"</formula>
    </cfRule>
    <cfRule type="cellIs" dxfId="1563" priority="177" operator="equal">
      <formula>"Abierto"</formula>
    </cfRule>
  </conditionalFormatting>
  <conditionalFormatting sqref="I11">
    <cfRule type="cellIs" dxfId="1562" priority="178" operator="equal">
      <formula>"-"</formula>
    </cfRule>
    <cfRule type="cellIs" dxfId="1561" priority="179" operator="lessThan">
      <formula>0.00000999</formula>
    </cfRule>
    <cfRule type="cellIs" dxfId="1560" priority="180" operator="greaterThan">
      <formula>0.00001</formula>
    </cfRule>
  </conditionalFormatting>
  <conditionalFormatting sqref="L6">
    <cfRule type="cellIs" dxfId="1559" priority="161" operator="equal">
      <formula>"Cumplida"</formula>
    </cfRule>
    <cfRule type="cellIs" dxfId="1558" priority="162" operator="equal">
      <formula>"Abierta"</formula>
    </cfRule>
    <cfRule type="cellIs" dxfId="1557" priority="163" operator="equal">
      <formula>"No cumplida"</formula>
    </cfRule>
    <cfRule type="cellIs" dxfId="1556" priority="164" operator="equal">
      <formula>"Programado"</formula>
    </cfRule>
    <cfRule type="cellIs" dxfId="1555" priority="165" operator="equal">
      <formula>"Atascado"</formula>
    </cfRule>
    <cfRule type="cellIs" dxfId="1554" priority="166" operator="equal">
      <formula>"Cerrado"</formula>
    </cfRule>
    <cfRule type="cellIs" dxfId="1553" priority="167" operator="equal">
      <formula>"Abierto"</formula>
    </cfRule>
  </conditionalFormatting>
  <conditionalFormatting sqref="L11">
    <cfRule type="cellIs" dxfId="1552" priority="168" operator="equal">
      <formula>"-"</formula>
    </cfRule>
    <cfRule type="cellIs" dxfId="1551" priority="169" operator="lessThan">
      <formula>0.00000999</formula>
    </cfRule>
    <cfRule type="cellIs" dxfId="1550" priority="170" operator="greaterThan">
      <formula>0.00001</formula>
    </cfRule>
  </conditionalFormatting>
  <conditionalFormatting sqref="O6">
    <cfRule type="cellIs" dxfId="1549" priority="151" operator="equal">
      <formula>"Cumplida"</formula>
    </cfRule>
    <cfRule type="cellIs" dxfId="1548" priority="152" operator="equal">
      <formula>"Abierta"</formula>
    </cfRule>
    <cfRule type="cellIs" dxfId="1547" priority="153" operator="equal">
      <formula>"No cumplida"</formula>
    </cfRule>
    <cfRule type="cellIs" dxfId="1546" priority="154" operator="equal">
      <formula>"Programado"</formula>
    </cfRule>
    <cfRule type="cellIs" dxfId="1545" priority="155" operator="equal">
      <formula>"Atascado"</formula>
    </cfRule>
    <cfRule type="cellIs" dxfId="1544" priority="156" operator="equal">
      <formula>"Cerrado"</formula>
    </cfRule>
    <cfRule type="cellIs" dxfId="1543" priority="157" operator="equal">
      <formula>"Abierto"</formula>
    </cfRule>
  </conditionalFormatting>
  <conditionalFormatting sqref="O11">
    <cfRule type="cellIs" dxfId="1542" priority="158" operator="equal">
      <formula>"-"</formula>
    </cfRule>
    <cfRule type="cellIs" dxfId="1541" priority="159" operator="lessThan">
      <formula>0.00000999</formula>
    </cfRule>
    <cfRule type="cellIs" dxfId="1540" priority="160" operator="greaterThan">
      <formula>0.00001</formula>
    </cfRule>
  </conditionalFormatting>
  <conditionalFormatting sqref="C15">
    <cfRule type="cellIs" dxfId="1539" priority="141" operator="equal">
      <formula>"Cumplida"</formula>
    </cfRule>
    <cfRule type="cellIs" dxfId="1538" priority="142" operator="equal">
      <formula>"Abierta"</formula>
    </cfRule>
    <cfRule type="cellIs" dxfId="1537" priority="143" operator="equal">
      <formula>"No cumplida"</formula>
    </cfRule>
    <cfRule type="cellIs" dxfId="1536" priority="144" operator="equal">
      <formula>"Programado"</formula>
    </cfRule>
    <cfRule type="cellIs" dxfId="1535" priority="145" operator="equal">
      <formula>"Atascado"</formula>
    </cfRule>
    <cfRule type="cellIs" dxfId="1534" priority="146" operator="equal">
      <formula>"Cerrado"</formula>
    </cfRule>
    <cfRule type="cellIs" dxfId="1533" priority="147" operator="equal">
      <formula>"Abierto"</formula>
    </cfRule>
  </conditionalFormatting>
  <conditionalFormatting sqref="C20">
    <cfRule type="cellIs" dxfId="1532" priority="148" operator="equal">
      <formula>"-"</formula>
    </cfRule>
    <cfRule type="cellIs" dxfId="1531" priority="149" operator="lessThan">
      <formula>0.00000999</formula>
    </cfRule>
    <cfRule type="cellIs" dxfId="1530" priority="150" operator="greaterThan">
      <formula>0.00001</formula>
    </cfRule>
  </conditionalFormatting>
  <conditionalFormatting sqref="F15">
    <cfRule type="cellIs" dxfId="1529" priority="131" operator="equal">
      <formula>"Cumplida"</formula>
    </cfRule>
    <cfRule type="cellIs" dxfId="1528" priority="132" operator="equal">
      <formula>"Abierta"</formula>
    </cfRule>
    <cfRule type="cellIs" dxfId="1527" priority="133" operator="equal">
      <formula>"No cumplida"</formula>
    </cfRule>
    <cfRule type="cellIs" dxfId="1526" priority="134" operator="equal">
      <formula>"Programado"</formula>
    </cfRule>
    <cfRule type="cellIs" dxfId="1525" priority="135" operator="equal">
      <formula>"Atascado"</formula>
    </cfRule>
    <cfRule type="cellIs" dxfId="1524" priority="136" operator="equal">
      <formula>"Cerrado"</formula>
    </cfRule>
    <cfRule type="cellIs" dxfId="1523" priority="137" operator="equal">
      <formula>"Abierto"</formula>
    </cfRule>
  </conditionalFormatting>
  <conditionalFormatting sqref="F20">
    <cfRule type="cellIs" dxfId="1522" priority="138" operator="equal">
      <formula>"-"</formula>
    </cfRule>
    <cfRule type="cellIs" dxfId="1521" priority="139" operator="lessThan">
      <formula>0.00000999</formula>
    </cfRule>
    <cfRule type="cellIs" dxfId="1520" priority="140" operator="greaterThan">
      <formula>0.00001</formula>
    </cfRule>
  </conditionalFormatting>
  <conditionalFormatting sqref="I15">
    <cfRule type="cellIs" dxfId="1519" priority="121" operator="equal">
      <formula>"Cumplida"</formula>
    </cfRule>
    <cfRule type="cellIs" dxfId="1518" priority="122" operator="equal">
      <formula>"Abierta"</formula>
    </cfRule>
    <cfRule type="cellIs" dxfId="1517" priority="123" operator="equal">
      <formula>"No cumplida"</formula>
    </cfRule>
    <cfRule type="cellIs" dxfId="1516" priority="124" operator="equal">
      <formula>"Programado"</formula>
    </cfRule>
    <cfRule type="cellIs" dxfId="1515" priority="125" operator="equal">
      <formula>"Atascado"</formula>
    </cfRule>
    <cfRule type="cellIs" dxfId="1514" priority="126" operator="equal">
      <formula>"Cerrado"</formula>
    </cfRule>
    <cfRule type="cellIs" dxfId="1513" priority="127" operator="equal">
      <formula>"Abierto"</formula>
    </cfRule>
  </conditionalFormatting>
  <conditionalFormatting sqref="I20">
    <cfRule type="cellIs" dxfId="1512" priority="128" operator="equal">
      <formula>"-"</formula>
    </cfRule>
    <cfRule type="cellIs" dxfId="1511" priority="129" operator="lessThan">
      <formula>0.00000999</formula>
    </cfRule>
    <cfRule type="cellIs" dxfId="1510" priority="130" operator="greaterThan">
      <formula>0.00001</formula>
    </cfRule>
  </conditionalFormatting>
  <conditionalFormatting sqref="L15">
    <cfRule type="cellIs" dxfId="1509" priority="111" operator="equal">
      <formula>"Cumplida"</formula>
    </cfRule>
    <cfRule type="cellIs" dxfId="1508" priority="112" operator="equal">
      <formula>"Abierta"</formula>
    </cfRule>
    <cfRule type="cellIs" dxfId="1507" priority="113" operator="equal">
      <formula>"No cumplida"</formula>
    </cfRule>
    <cfRule type="cellIs" dxfId="1506" priority="114" operator="equal">
      <formula>"Programado"</formula>
    </cfRule>
    <cfRule type="cellIs" dxfId="1505" priority="115" operator="equal">
      <formula>"Atascado"</formula>
    </cfRule>
    <cfRule type="cellIs" dxfId="1504" priority="116" operator="equal">
      <formula>"Cerrado"</formula>
    </cfRule>
    <cfRule type="cellIs" dxfId="1503" priority="117" operator="equal">
      <formula>"Abierto"</formula>
    </cfRule>
  </conditionalFormatting>
  <conditionalFormatting sqref="O15">
    <cfRule type="cellIs" dxfId="1502" priority="101" operator="equal">
      <formula>"Cumplida"</formula>
    </cfRule>
    <cfRule type="cellIs" dxfId="1501" priority="102" operator="equal">
      <formula>"Abierta"</formula>
    </cfRule>
    <cfRule type="cellIs" dxfId="1500" priority="103" operator="equal">
      <formula>"No cumplida"</formula>
    </cfRule>
    <cfRule type="cellIs" dxfId="1499" priority="104" operator="equal">
      <formula>"Programado"</formula>
    </cfRule>
    <cfRule type="cellIs" dxfId="1498" priority="105" operator="equal">
      <formula>"Atascado"</formula>
    </cfRule>
    <cfRule type="cellIs" dxfId="1497" priority="106" operator="equal">
      <formula>"Cerrado"</formula>
    </cfRule>
    <cfRule type="cellIs" dxfId="1496" priority="107" operator="equal">
      <formula>"Abierto"</formula>
    </cfRule>
  </conditionalFormatting>
  <conditionalFormatting sqref="O20">
    <cfRule type="cellIs" dxfId="1495" priority="108" operator="equal">
      <formula>"-"</formula>
    </cfRule>
    <cfRule type="cellIs" dxfId="1494" priority="109" operator="lessThan">
      <formula>0.00000999</formula>
    </cfRule>
    <cfRule type="cellIs" dxfId="1493" priority="110" operator="greaterThan">
      <formula>0.00001</formula>
    </cfRule>
  </conditionalFormatting>
  <conditionalFormatting sqref="C24">
    <cfRule type="cellIs" dxfId="1492" priority="91" operator="equal">
      <formula>"Cumplida"</formula>
    </cfRule>
    <cfRule type="cellIs" dxfId="1491" priority="92" operator="equal">
      <formula>"Abierta"</formula>
    </cfRule>
    <cfRule type="cellIs" dxfId="1490" priority="93" operator="equal">
      <formula>"No cumplida"</formula>
    </cfRule>
    <cfRule type="cellIs" dxfId="1489" priority="94" operator="equal">
      <formula>"Programado"</formula>
    </cfRule>
    <cfRule type="cellIs" dxfId="1488" priority="95" operator="equal">
      <formula>"Atascado"</formula>
    </cfRule>
    <cfRule type="cellIs" dxfId="1487" priority="96" operator="equal">
      <formula>"Cerrado"</formula>
    </cfRule>
    <cfRule type="cellIs" dxfId="1486" priority="97" operator="equal">
      <formula>"Abierto"</formula>
    </cfRule>
  </conditionalFormatting>
  <conditionalFormatting sqref="C29">
    <cfRule type="cellIs" dxfId="1485" priority="98" operator="equal">
      <formula>"-"</formula>
    </cfRule>
    <cfRule type="cellIs" dxfId="1484" priority="99" operator="lessThan">
      <formula>0.00000999</formula>
    </cfRule>
    <cfRule type="cellIs" dxfId="1483" priority="100" operator="greaterThan">
      <formula>0.00001</formula>
    </cfRule>
  </conditionalFormatting>
  <conditionalFormatting sqref="F24">
    <cfRule type="cellIs" dxfId="1482" priority="81" operator="equal">
      <formula>"Cumplida"</formula>
    </cfRule>
    <cfRule type="cellIs" dxfId="1481" priority="82" operator="equal">
      <formula>"Abierta"</formula>
    </cfRule>
    <cfRule type="cellIs" dxfId="1480" priority="83" operator="equal">
      <formula>"No cumplida"</formula>
    </cfRule>
    <cfRule type="cellIs" dxfId="1479" priority="84" operator="equal">
      <formula>"Programado"</formula>
    </cfRule>
    <cfRule type="cellIs" dxfId="1478" priority="85" operator="equal">
      <formula>"Atascado"</formula>
    </cfRule>
    <cfRule type="cellIs" dxfId="1477" priority="86" operator="equal">
      <formula>"Cerrado"</formula>
    </cfRule>
    <cfRule type="cellIs" dxfId="1476" priority="87" operator="equal">
      <formula>"Abierto"</formula>
    </cfRule>
  </conditionalFormatting>
  <conditionalFormatting sqref="F29">
    <cfRule type="cellIs" dxfId="1475" priority="88" operator="equal">
      <formula>"-"</formula>
    </cfRule>
    <cfRule type="cellIs" dxfId="1474" priority="89" operator="lessThan">
      <formula>0.00000999</formula>
    </cfRule>
    <cfRule type="cellIs" dxfId="1473" priority="90" operator="greaterThan">
      <formula>0.00001</formula>
    </cfRule>
  </conditionalFormatting>
  <conditionalFormatting sqref="I24">
    <cfRule type="cellIs" dxfId="1472" priority="71" operator="equal">
      <formula>"Cumplida"</formula>
    </cfRule>
    <cfRule type="cellIs" dxfId="1471" priority="72" operator="equal">
      <formula>"Abierta"</formula>
    </cfRule>
    <cfRule type="cellIs" dxfId="1470" priority="73" operator="equal">
      <formula>"No cumplida"</formula>
    </cfRule>
    <cfRule type="cellIs" dxfId="1469" priority="74" operator="equal">
      <formula>"Programado"</formula>
    </cfRule>
    <cfRule type="cellIs" dxfId="1468" priority="75" operator="equal">
      <formula>"Atascado"</formula>
    </cfRule>
    <cfRule type="cellIs" dxfId="1467" priority="76" operator="equal">
      <formula>"Cerrado"</formula>
    </cfRule>
    <cfRule type="cellIs" dxfId="1466" priority="77" operator="equal">
      <formula>"Abierto"</formula>
    </cfRule>
  </conditionalFormatting>
  <conditionalFormatting sqref="I29">
    <cfRule type="cellIs" dxfId="1465" priority="78" operator="equal">
      <formula>"-"</formula>
    </cfRule>
    <cfRule type="cellIs" dxfId="1464" priority="79" operator="lessThan">
      <formula>0.00000999</formula>
    </cfRule>
    <cfRule type="cellIs" dxfId="1463" priority="80" operator="greaterThan">
      <formula>0.00001</formula>
    </cfRule>
  </conditionalFormatting>
  <conditionalFormatting sqref="L24">
    <cfRule type="cellIs" dxfId="1462" priority="61" operator="equal">
      <formula>"Cumplida"</formula>
    </cfRule>
    <cfRule type="cellIs" dxfId="1461" priority="62" operator="equal">
      <formula>"Abierta"</formula>
    </cfRule>
    <cfRule type="cellIs" dxfId="1460" priority="63" operator="equal">
      <formula>"No cumplida"</formula>
    </cfRule>
    <cfRule type="cellIs" dxfId="1459" priority="64" operator="equal">
      <formula>"Programado"</formula>
    </cfRule>
    <cfRule type="cellIs" dxfId="1458" priority="65" operator="equal">
      <formula>"Atascado"</formula>
    </cfRule>
    <cfRule type="cellIs" dxfId="1457" priority="66" operator="equal">
      <formula>"Cerrado"</formula>
    </cfRule>
    <cfRule type="cellIs" dxfId="1456" priority="67" operator="equal">
      <formula>"Abierto"</formula>
    </cfRule>
  </conditionalFormatting>
  <conditionalFormatting sqref="L29">
    <cfRule type="cellIs" dxfId="1455" priority="68" operator="equal">
      <formula>"-"</formula>
    </cfRule>
    <cfRule type="cellIs" dxfId="1454" priority="69" operator="lessThan">
      <formula>0.00000999</formula>
    </cfRule>
    <cfRule type="cellIs" dxfId="1453" priority="70" operator="greaterThan">
      <formula>0.00001</formula>
    </cfRule>
  </conditionalFormatting>
  <conditionalFormatting sqref="O24">
    <cfRule type="cellIs" dxfId="1452" priority="51" operator="equal">
      <formula>"Cumplida"</formula>
    </cfRule>
    <cfRule type="cellIs" dxfId="1451" priority="52" operator="equal">
      <formula>"Abierta"</formula>
    </cfRule>
    <cfRule type="cellIs" dxfId="1450" priority="53" operator="equal">
      <formula>"No cumplida"</formula>
    </cfRule>
    <cfRule type="cellIs" dxfId="1449" priority="54" operator="equal">
      <formula>"Programado"</formula>
    </cfRule>
    <cfRule type="cellIs" dxfId="1448" priority="55" operator="equal">
      <formula>"Atascado"</formula>
    </cfRule>
    <cfRule type="cellIs" dxfId="1447" priority="56" operator="equal">
      <formula>"Cerrado"</formula>
    </cfRule>
    <cfRule type="cellIs" dxfId="1446" priority="57" operator="equal">
      <formula>"Abierto"</formula>
    </cfRule>
  </conditionalFormatting>
  <conditionalFormatting sqref="O29">
    <cfRule type="cellIs" dxfId="1445" priority="58" operator="equal">
      <formula>"-"</formula>
    </cfRule>
    <cfRule type="cellIs" dxfId="1444" priority="59" operator="lessThan">
      <formula>0.00000999</formula>
    </cfRule>
    <cfRule type="cellIs" dxfId="1443" priority="60" operator="greaterThan">
      <formula>0.00001</formula>
    </cfRule>
  </conditionalFormatting>
  <conditionalFormatting sqref="C38">
    <cfRule type="cellIs" dxfId="1442" priority="48" operator="equal">
      <formula>"-"</formula>
    </cfRule>
    <cfRule type="cellIs" dxfId="1441" priority="49" operator="lessThan">
      <formula>0.00000999</formula>
    </cfRule>
    <cfRule type="cellIs" dxfId="1440" priority="50" operator="greaterThan">
      <formula>0.00001</formula>
    </cfRule>
  </conditionalFormatting>
  <conditionalFormatting sqref="F33">
    <cfRule type="cellIs" dxfId="1439" priority="31" operator="equal">
      <formula>"Cumplida"</formula>
    </cfRule>
    <cfRule type="cellIs" dxfId="1438" priority="32" operator="equal">
      <formula>"Abierta"</formula>
    </cfRule>
    <cfRule type="cellIs" dxfId="1437" priority="33" operator="equal">
      <formula>"No cumplida"</formula>
    </cfRule>
    <cfRule type="cellIs" dxfId="1436" priority="34" operator="equal">
      <formula>"Programado"</formula>
    </cfRule>
    <cfRule type="cellIs" dxfId="1435" priority="35" operator="equal">
      <formula>"Atascado"</formula>
    </cfRule>
    <cfRule type="cellIs" dxfId="1434" priority="36" operator="equal">
      <formula>"Cerrado"</formula>
    </cfRule>
    <cfRule type="cellIs" dxfId="1433" priority="37" operator="equal">
      <formula>"Abierto"</formula>
    </cfRule>
  </conditionalFormatting>
  <conditionalFormatting sqref="F38">
    <cfRule type="cellIs" dxfId="1432" priority="38" operator="equal">
      <formula>"-"</formula>
    </cfRule>
    <cfRule type="cellIs" dxfId="1431" priority="39" operator="lessThan">
      <formula>0.00000999</formula>
    </cfRule>
    <cfRule type="cellIs" dxfId="1430" priority="40" operator="greaterThan">
      <formula>0.00001</formula>
    </cfRule>
  </conditionalFormatting>
  <conditionalFormatting sqref="I33">
    <cfRule type="cellIs" dxfId="1429" priority="21" operator="equal">
      <formula>"Cumplida"</formula>
    </cfRule>
    <cfRule type="cellIs" dxfId="1428" priority="22" operator="equal">
      <formula>"Abierta"</formula>
    </cfRule>
    <cfRule type="cellIs" dxfId="1427" priority="23" operator="equal">
      <formula>"No cumplida"</formula>
    </cfRule>
    <cfRule type="cellIs" dxfId="1426" priority="24" operator="equal">
      <formula>"Programado"</formula>
    </cfRule>
    <cfRule type="cellIs" dxfId="1425" priority="25" operator="equal">
      <formula>"Atascado"</formula>
    </cfRule>
    <cfRule type="cellIs" dxfId="1424" priority="26" operator="equal">
      <formula>"Cerrado"</formula>
    </cfRule>
    <cfRule type="cellIs" dxfId="1423" priority="27" operator="equal">
      <formula>"Abierto"</formula>
    </cfRule>
  </conditionalFormatting>
  <conditionalFormatting sqref="I38">
    <cfRule type="cellIs" dxfId="1422" priority="28" operator="equal">
      <formula>"-"</formula>
    </cfRule>
    <cfRule type="cellIs" dxfId="1421" priority="29" operator="lessThan">
      <formula>0.00000999</formula>
    </cfRule>
    <cfRule type="cellIs" dxfId="1420" priority="30" operator="greaterThan">
      <formula>0.00001</formula>
    </cfRule>
  </conditionalFormatting>
  <conditionalFormatting sqref="L33">
    <cfRule type="cellIs" dxfId="1419" priority="11" operator="equal">
      <formula>"Cumplida"</formula>
    </cfRule>
    <cfRule type="cellIs" dxfId="1418" priority="12" operator="equal">
      <formula>"Abierta"</formula>
    </cfRule>
    <cfRule type="cellIs" dxfId="1417" priority="13" operator="equal">
      <formula>"No cumplida"</formula>
    </cfRule>
    <cfRule type="cellIs" dxfId="1416" priority="14" operator="equal">
      <formula>"Programado"</formula>
    </cfRule>
    <cfRule type="cellIs" dxfId="1415" priority="15" operator="equal">
      <formula>"Atascado"</formula>
    </cfRule>
    <cfRule type="cellIs" dxfId="1414" priority="16" operator="equal">
      <formula>"Cerrado"</formula>
    </cfRule>
    <cfRule type="cellIs" dxfId="1413" priority="17" operator="equal">
      <formula>"Abierto"</formula>
    </cfRule>
  </conditionalFormatting>
  <conditionalFormatting sqref="L38">
    <cfRule type="cellIs" dxfId="1412" priority="18" operator="equal">
      <formula>"-"</formula>
    </cfRule>
    <cfRule type="cellIs" dxfId="1411" priority="19" operator="lessThan">
      <formula>0.00000999</formula>
    </cfRule>
    <cfRule type="cellIs" dxfId="1410" priority="20" operator="greaterThan">
      <formula>0.00001</formula>
    </cfRule>
  </conditionalFormatting>
  <conditionalFormatting sqref="O33">
    <cfRule type="cellIs" dxfId="1409" priority="1" operator="equal">
      <formula>"Cumplida"</formula>
    </cfRule>
    <cfRule type="cellIs" dxfId="1408" priority="2" operator="equal">
      <formula>"Abierta"</formula>
    </cfRule>
    <cfRule type="cellIs" dxfId="1407" priority="3" operator="equal">
      <formula>"No cumplida"</formula>
    </cfRule>
    <cfRule type="cellIs" dxfId="1406" priority="4" operator="equal">
      <formula>"Programado"</formula>
    </cfRule>
    <cfRule type="cellIs" dxfId="1405" priority="5" operator="equal">
      <formula>"Atascado"</formula>
    </cfRule>
    <cfRule type="cellIs" dxfId="1404" priority="6" operator="equal">
      <formula>"Cerrado"</formula>
    </cfRule>
    <cfRule type="cellIs" dxfId="1403" priority="7" operator="equal">
      <formula>"Abierto"</formula>
    </cfRule>
  </conditionalFormatting>
  <conditionalFormatting sqref="O38">
    <cfRule type="cellIs" dxfId="1402" priority="8" operator="equal">
      <formula>"-"</formula>
    </cfRule>
    <cfRule type="cellIs" dxfId="1401" priority="9" operator="lessThan">
      <formula>0.00000999</formula>
    </cfRule>
    <cfRule type="cellIs" dxfId="1400" priority="10" operator="greaterThan">
      <formula>0.00001</formula>
    </cfRule>
  </conditionalFormatting>
  <dataValidations count="1">
    <dataValidation type="list" allowBlank="1" showInputMessage="1" showErrorMessage="1" sqref="C15 I33 L33 F33 O33 C33 I6 L6 F6 O6 I24 I15 C6 L24 F24 L15 O24 F15 O15 C24">
      <formula1>$B$42:$B$45</formula1>
    </dataValidation>
  </dataValidations>
  <pageMargins left="0.7" right="0.7" top="0.75" bottom="0.75" header="0.3" footer="0.3"/>
  <drawing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R45"/>
  <sheetViews>
    <sheetView showGridLines="0" showRowColHeaders="0" workbookViewId="0">
      <selection activeCell="Q13" sqref="Q13:R13"/>
    </sheetView>
  </sheetViews>
  <sheetFormatPr baseColWidth="10" defaultRowHeight="15" x14ac:dyDescent="0.25"/>
  <cols>
    <col min="1" max="1" width="2" customWidth="1"/>
    <col min="4" max="4" width="2.5703125" customWidth="1"/>
    <col min="7" max="7" width="2.5703125" customWidth="1"/>
    <col min="10" max="10" width="2.5703125" customWidth="1"/>
    <col min="13" max="13" width="2.5703125" customWidth="1"/>
    <col min="16" max="16" width="2.5703125" customWidth="1"/>
    <col min="17" max="17" width="15.28515625" bestFit="1" customWidth="1"/>
    <col min="18" max="18" width="10.140625" bestFit="1" customWidth="1"/>
  </cols>
  <sheetData>
    <row r="1" spans="2:18" ht="15.75" thickBot="1" x14ac:dyDescent="0.3"/>
    <row r="2" spans="2:18" ht="15.75" thickBot="1" x14ac:dyDescent="0.3">
      <c r="D2" s="46" t="s">
        <v>16</v>
      </c>
      <c r="E2" s="47"/>
      <c r="F2" s="19"/>
      <c r="G2" s="18"/>
      <c r="K2" s="42" t="s">
        <v>51</v>
      </c>
      <c r="L2" s="44">
        <v>2.8500000000000001E-2</v>
      </c>
    </row>
    <row r="3" spans="2:18" x14ac:dyDescent="0.25">
      <c r="C3" s="18"/>
      <c r="D3" s="18"/>
      <c r="E3" s="18"/>
      <c r="F3" s="18"/>
      <c r="G3" s="18"/>
      <c r="K3" s="43"/>
      <c r="L3" s="45"/>
    </row>
    <row r="5" spans="2:18" ht="14.25" customHeight="1" x14ac:dyDescent="0.25">
      <c r="B5" s="1" t="s">
        <v>2</v>
      </c>
      <c r="C5" s="2"/>
      <c r="E5" s="1" t="s">
        <v>2</v>
      </c>
      <c r="F5" s="2"/>
      <c r="H5" s="1" t="s">
        <v>2</v>
      </c>
      <c r="I5" s="2"/>
      <c r="K5" s="1" t="s">
        <v>2</v>
      </c>
      <c r="L5" s="2"/>
      <c r="N5" s="1" t="s">
        <v>2</v>
      </c>
      <c r="O5" s="2"/>
      <c r="Q5" s="3" t="s">
        <v>6</v>
      </c>
      <c r="R5" s="4">
        <f>SUM(R6:R8)</f>
        <v>0</v>
      </c>
    </row>
    <row r="6" spans="2:18" ht="14.25" customHeight="1" x14ac:dyDescent="0.25">
      <c r="B6" s="1" t="s">
        <v>3</v>
      </c>
      <c r="C6" s="2"/>
      <c r="E6" s="1" t="s">
        <v>3</v>
      </c>
      <c r="F6" s="2"/>
      <c r="H6" s="1" t="s">
        <v>3</v>
      </c>
      <c r="I6" s="2"/>
      <c r="K6" s="1" t="s">
        <v>3</v>
      </c>
      <c r="L6" s="2"/>
      <c r="N6" s="1" t="s">
        <v>3</v>
      </c>
      <c r="O6" s="2"/>
      <c r="Q6" s="1" t="s">
        <v>12</v>
      </c>
      <c r="R6" s="4">
        <f>COUNTIF($B$5:$O$39,"abierta")</f>
        <v>0</v>
      </c>
    </row>
    <row r="7" spans="2:18" ht="14.25" customHeight="1" x14ac:dyDescent="0.25">
      <c r="B7" s="1" t="s">
        <v>13</v>
      </c>
      <c r="C7" s="2"/>
      <c r="E7" s="1" t="s">
        <v>13</v>
      </c>
      <c r="F7" s="2"/>
      <c r="H7" s="1" t="s">
        <v>13</v>
      </c>
      <c r="I7" s="2"/>
      <c r="K7" s="1" t="s">
        <v>13</v>
      </c>
      <c r="L7" s="2"/>
      <c r="N7" s="1" t="s">
        <v>13</v>
      </c>
      <c r="O7" s="2"/>
      <c r="Q7" s="3" t="s">
        <v>7</v>
      </c>
      <c r="R7" s="4">
        <f>COUNTIF($B$5:$O$39,"cumplida")</f>
        <v>0</v>
      </c>
    </row>
    <row r="8" spans="2:18" ht="14.25" customHeight="1" x14ac:dyDescent="0.25">
      <c r="B8" s="1" t="s">
        <v>14</v>
      </c>
      <c r="C8" s="2">
        <f>C7*C11</f>
        <v>0</v>
      </c>
      <c r="E8" s="1" t="s">
        <v>14</v>
      </c>
      <c r="F8" s="2">
        <f>F7*F11</f>
        <v>0</v>
      </c>
      <c r="H8" s="1" t="s">
        <v>14</v>
      </c>
      <c r="I8" s="2">
        <f>I7*I11</f>
        <v>0</v>
      </c>
      <c r="K8" s="1" t="s">
        <v>14</v>
      </c>
      <c r="L8" s="2">
        <f>L7*L11</f>
        <v>0</v>
      </c>
      <c r="N8" s="1" t="s">
        <v>14</v>
      </c>
      <c r="O8" s="2">
        <f>O7*O11</f>
        <v>0</v>
      </c>
      <c r="Q8" s="3" t="s">
        <v>8</v>
      </c>
      <c r="R8" s="4">
        <f>COUNTIF($B$5:$O$39,"No cumplida")</f>
        <v>0</v>
      </c>
    </row>
    <row r="9" spans="2:18" ht="14.25" customHeight="1" x14ac:dyDescent="0.25">
      <c r="B9" s="6" t="s">
        <v>0</v>
      </c>
      <c r="C9" s="7"/>
      <c r="E9" s="6" t="s">
        <v>0</v>
      </c>
      <c r="F9" s="7"/>
      <c r="H9" s="6" t="s">
        <v>0</v>
      </c>
      <c r="I9" s="7"/>
      <c r="K9" s="6" t="s">
        <v>0</v>
      </c>
      <c r="L9" s="7"/>
      <c r="N9" s="6" t="s">
        <v>0</v>
      </c>
      <c r="O9" s="7"/>
      <c r="Q9" s="3" t="s">
        <v>49</v>
      </c>
      <c r="R9" s="4">
        <f>SUM(C7,F7,I7,L7,O7,C16,F16,I16,L16,O16,C25,F25,I25,L25,O25,C34,F34,I34,L34,O34)</f>
        <v>0</v>
      </c>
    </row>
    <row r="10" spans="2:18" ht="14.25" customHeight="1" x14ac:dyDescent="0.25">
      <c r="B10" s="6" t="s">
        <v>1</v>
      </c>
      <c r="C10" s="7"/>
      <c r="E10" s="6" t="s">
        <v>1</v>
      </c>
      <c r="F10" s="7"/>
      <c r="H10" s="6" t="s">
        <v>1</v>
      </c>
      <c r="I10" s="7"/>
      <c r="K10" s="6" t="s">
        <v>1</v>
      </c>
      <c r="L10" s="7"/>
      <c r="N10" s="6" t="s">
        <v>1</v>
      </c>
      <c r="O10" s="7"/>
      <c r="Q10" s="3" t="s">
        <v>53</v>
      </c>
      <c r="R10" s="4">
        <f>SUM(C8,F8,I8,L8,O8,O17,L17,I17,F17,C17,C26,F26,I26,L26,O26,O35,L35,I35,F35,C35)</f>
        <v>0</v>
      </c>
    </row>
    <row r="11" spans="2:18" ht="14.25" customHeight="1" x14ac:dyDescent="0.25">
      <c r="B11" s="6" t="s">
        <v>4</v>
      </c>
      <c r="C11" s="8" t="str">
        <f>IFERROR(((C10/C9)-((C10/C9)*0.0045))-1,"0")</f>
        <v>0</v>
      </c>
      <c r="E11" s="6" t="s">
        <v>4</v>
      </c>
      <c r="F11" s="8" t="str">
        <f>IFERROR(((F10/F9)-((F10/F9)*0.0045))-1,"0")</f>
        <v>0</v>
      </c>
      <c r="H11" s="6" t="s">
        <v>4</v>
      </c>
      <c r="I11" s="8" t="str">
        <f>IFERROR(((I10/I9)-((I10/I9)*0.0045))-1,"0")</f>
        <v>0</v>
      </c>
      <c r="K11" s="6" t="s">
        <v>4</v>
      </c>
      <c r="L11" s="8" t="str">
        <f>IFERROR(((L10/L9)-((L10/L9)*0.0045))-1,"0")</f>
        <v>0</v>
      </c>
      <c r="N11" s="6" t="s">
        <v>4</v>
      </c>
      <c r="O11" s="8" t="str">
        <f>IFERROR(((O10/O9)-((O10/O9)*0.0045))-1,"0")</f>
        <v>0</v>
      </c>
      <c r="Q11" s="3" t="s">
        <v>15</v>
      </c>
      <c r="R11" s="4">
        <f>R10*R15</f>
        <v>0</v>
      </c>
    </row>
    <row r="12" spans="2:18" ht="14.25" customHeight="1" x14ac:dyDescent="0.25">
      <c r="B12" s="6" t="s">
        <v>5</v>
      </c>
      <c r="C12" s="7">
        <f>C9-(C9*$L$2)</f>
        <v>0</v>
      </c>
      <c r="E12" s="6" t="s">
        <v>5</v>
      </c>
      <c r="F12" s="7">
        <f>F9-(F9*$L$2)</f>
        <v>0</v>
      </c>
      <c r="H12" s="6" t="s">
        <v>5</v>
      </c>
      <c r="I12" s="7">
        <f>I9-(I9*$L$2)</f>
        <v>0</v>
      </c>
      <c r="K12" s="6" t="s">
        <v>5</v>
      </c>
      <c r="L12" s="7">
        <f>L9-(L9*$L$2)</f>
        <v>0</v>
      </c>
      <c r="N12" s="6" t="s">
        <v>5</v>
      </c>
      <c r="O12" s="7">
        <f>O9-(O9*$L$2)</f>
        <v>0</v>
      </c>
      <c r="Q12" s="3" t="s">
        <v>52</v>
      </c>
      <c r="R12" s="4">
        <f>R11*R16</f>
        <v>0</v>
      </c>
    </row>
    <row r="13" spans="2:18" x14ac:dyDescent="0.25">
      <c r="Q13" s="3" t="s">
        <v>62</v>
      </c>
      <c r="R13" s="12" t="str">
        <f>IFERROR((R10/R9),"-")</f>
        <v>-</v>
      </c>
    </row>
    <row r="14" spans="2:18" ht="14.25" customHeight="1" x14ac:dyDescent="0.25">
      <c r="B14" s="1" t="s">
        <v>2</v>
      </c>
      <c r="C14" s="2"/>
      <c r="E14" s="1" t="s">
        <v>2</v>
      </c>
      <c r="F14" s="2"/>
      <c r="H14" s="1" t="s">
        <v>2</v>
      </c>
      <c r="I14" s="2"/>
      <c r="K14" s="1" t="s">
        <v>2</v>
      </c>
      <c r="L14" s="2"/>
      <c r="N14" s="1" t="s">
        <v>2</v>
      </c>
      <c r="O14" s="2"/>
      <c r="R14" s="5"/>
    </row>
    <row r="15" spans="2:18" ht="14.25" customHeight="1" x14ac:dyDescent="0.25">
      <c r="B15" s="1" t="s">
        <v>3</v>
      </c>
      <c r="C15" s="2"/>
      <c r="E15" s="1" t="s">
        <v>3</v>
      </c>
      <c r="F15" s="2"/>
      <c r="H15" s="1" t="s">
        <v>3</v>
      </c>
      <c r="I15" s="2"/>
      <c r="K15" s="1" t="s">
        <v>3</v>
      </c>
      <c r="L15" s="2"/>
      <c r="N15" s="1" t="s">
        <v>3</v>
      </c>
      <c r="O15" s="2"/>
      <c r="Q15" s="3" t="s">
        <v>57</v>
      </c>
      <c r="R15" s="4">
        <v>2300</v>
      </c>
    </row>
    <row r="16" spans="2:18" ht="14.25" customHeight="1" x14ac:dyDescent="0.25">
      <c r="B16" s="1" t="s">
        <v>13</v>
      </c>
      <c r="C16" s="2"/>
      <c r="E16" s="1" t="s">
        <v>13</v>
      </c>
      <c r="F16" s="2"/>
      <c r="H16" s="1" t="s">
        <v>13</v>
      </c>
      <c r="I16" s="2"/>
      <c r="K16" s="1" t="s">
        <v>13</v>
      </c>
      <c r="L16" s="2"/>
      <c r="N16" s="1" t="s">
        <v>13</v>
      </c>
      <c r="O16" s="2"/>
      <c r="Q16" s="3" t="s">
        <v>58</v>
      </c>
      <c r="R16" s="4">
        <v>2900</v>
      </c>
    </row>
    <row r="17" spans="2:18" ht="14.25" customHeight="1" x14ac:dyDescent="0.25">
      <c r="B17" s="1" t="s">
        <v>14</v>
      </c>
      <c r="C17" s="2">
        <f>C16*C20</f>
        <v>0</v>
      </c>
      <c r="E17" s="1" t="s">
        <v>14</v>
      </c>
      <c r="F17" s="2">
        <f>F16*F20</f>
        <v>0</v>
      </c>
      <c r="H17" s="1" t="s">
        <v>14</v>
      </c>
      <c r="I17" s="2">
        <f>I16*I20</f>
        <v>0</v>
      </c>
      <c r="K17" s="1" t="s">
        <v>14</v>
      </c>
      <c r="L17" s="2">
        <f>L16*L20</f>
        <v>0</v>
      </c>
      <c r="N17" s="1" t="s">
        <v>14</v>
      </c>
      <c r="O17" s="2">
        <f>O16*O20</f>
        <v>0</v>
      </c>
      <c r="R17" s="5"/>
    </row>
    <row r="18" spans="2:18" ht="14.25" customHeight="1" x14ac:dyDescent="0.25">
      <c r="B18" s="6" t="s">
        <v>0</v>
      </c>
      <c r="C18" s="7"/>
      <c r="E18" s="6" t="s">
        <v>0</v>
      </c>
      <c r="F18" s="7"/>
      <c r="H18" s="6" t="s">
        <v>0</v>
      </c>
      <c r="I18" s="7"/>
      <c r="K18" s="6" t="s">
        <v>0</v>
      </c>
      <c r="L18" s="7"/>
      <c r="N18" s="6" t="s">
        <v>0</v>
      </c>
      <c r="O18" s="7"/>
    </row>
    <row r="19" spans="2:18" ht="14.25" customHeight="1" x14ac:dyDescent="0.25">
      <c r="B19" s="6" t="s">
        <v>1</v>
      </c>
      <c r="C19" s="7"/>
      <c r="E19" s="6" t="s">
        <v>1</v>
      </c>
      <c r="F19" s="7"/>
      <c r="H19" s="6" t="s">
        <v>1</v>
      </c>
      <c r="I19" s="7"/>
      <c r="K19" s="6" t="s">
        <v>1</v>
      </c>
      <c r="L19" s="7"/>
      <c r="N19" s="6" t="s">
        <v>1</v>
      </c>
      <c r="O19" s="7"/>
    </row>
    <row r="20" spans="2:18" ht="14.25" customHeight="1" x14ac:dyDescent="0.25">
      <c r="B20" s="6" t="s">
        <v>4</v>
      </c>
      <c r="C20" s="8" t="str">
        <f>IFERROR(((C19/C18)-((C19/C18)*0.0045))-1,"0")</f>
        <v>0</v>
      </c>
      <c r="E20" s="6" t="s">
        <v>4</v>
      </c>
      <c r="F20" s="8" t="str">
        <f>IFERROR(((F19/F18)-((F19/F18)*0.0045))-1,"0")</f>
        <v>0</v>
      </c>
      <c r="H20" s="6" t="s">
        <v>4</v>
      </c>
      <c r="I20" s="8" t="str">
        <f>IFERROR(((I19/I18)-((I19/I18)*0.0045))-1,"0")</f>
        <v>0</v>
      </c>
      <c r="K20" s="6" t="s">
        <v>4</v>
      </c>
      <c r="L20" s="8" t="str">
        <f>IFERROR(((L19/L18)-((L19/L18)*0.0045))-1,"0")</f>
        <v>0</v>
      </c>
      <c r="N20" s="6" t="s">
        <v>4</v>
      </c>
      <c r="O20" s="8" t="str">
        <f>IFERROR(((O19/O18)-((O19/O18)*0.0045))-1,"0")</f>
        <v>0</v>
      </c>
    </row>
    <row r="21" spans="2:18" ht="14.25" customHeight="1" x14ac:dyDescent="0.25">
      <c r="B21" s="6" t="s">
        <v>5</v>
      </c>
      <c r="C21" s="7">
        <f>C18-(C18*$L$2)</f>
        <v>0</v>
      </c>
      <c r="E21" s="6" t="s">
        <v>5</v>
      </c>
      <c r="F21" s="7">
        <f>F18-(F18*$L$2)</f>
        <v>0</v>
      </c>
      <c r="H21" s="6" t="s">
        <v>5</v>
      </c>
      <c r="I21" s="7">
        <f>I18-(I18*$L$2)</f>
        <v>0</v>
      </c>
      <c r="K21" s="6" t="s">
        <v>5</v>
      </c>
      <c r="L21" s="7">
        <f>L18-(L18*$L$2)</f>
        <v>0</v>
      </c>
      <c r="N21" s="6" t="s">
        <v>5</v>
      </c>
      <c r="O21" s="7">
        <f>O18-(O18*$L$2)</f>
        <v>0</v>
      </c>
    </row>
    <row r="22" spans="2:18" ht="14.25" customHeight="1" x14ac:dyDescent="0.25"/>
    <row r="23" spans="2:18" x14ac:dyDescent="0.25">
      <c r="B23" s="1" t="s">
        <v>2</v>
      </c>
      <c r="C23" s="2"/>
      <c r="E23" s="1" t="s">
        <v>2</v>
      </c>
      <c r="F23" s="2"/>
      <c r="H23" s="1" t="s">
        <v>2</v>
      </c>
      <c r="I23" s="2"/>
      <c r="K23" s="1" t="s">
        <v>2</v>
      </c>
      <c r="L23" s="2"/>
      <c r="N23" s="1" t="s">
        <v>2</v>
      </c>
      <c r="O23" s="2"/>
    </row>
    <row r="24" spans="2:18" ht="14.25" customHeight="1" x14ac:dyDescent="0.25">
      <c r="B24" s="1" t="s">
        <v>3</v>
      </c>
      <c r="C24" s="2"/>
      <c r="E24" s="1" t="s">
        <v>3</v>
      </c>
      <c r="F24" s="2"/>
      <c r="H24" s="1" t="s">
        <v>3</v>
      </c>
      <c r="I24" s="2"/>
      <c r="K24" s="1" t="s">
        <v>3</v>
      </c>
      <c r="L24" s="2"/>
      <c r="N24" s="1" t="s">
        <v>3</v>
      </c>
      <c r="O24" s="2"/>
    </row>
    <row r="25" spans="2:18" ht="14.25" customHeight="1" x14ac:dyDescent="0.25">
      <c r="B25" s="1" t="s">
        <v>13</v>
      </c>
      <c r="C25" s="2"/>
      <c r="E25" s="1" t="s">
        <v>13</v>
      </c>
      <c r="F25" s="2"/>
      <c r="H25" s="1" t="s">
        <v>13</v>
      </c>
      <c r="I25" s="2"/>
      <c r="K25" s="1" t="s">
        <v>13</v>
      </c>
      <c r="L25" s="2"/>
      <c r="N25" s="1" t="s">
        <v>13</v>
      </c>
      <c r="O25" s="2"/>
    </row>
    <row r="26" spans="2:18" ht="14.25" customHeight="1" x14ac:dyDescent="0.25">
      <c r="B26" s="1" t="s">
        <v>14</v>
      </c>
      <c r="C26" s="2">
        <f>C25*C29</f>
        <v>0</v>
      </c>
      <c r="E26" s="1" t="s">
        <v>14</v>
      </c>
      <c r="F26" s="2">
        <f>F25*F29</f>
        <v>0</v>
      </c>
      <c r="H26" s="1" t="s">
        <v>14</v>
      </c>
      <c r="I26" s="2">
        <f>I25*I29</f>
        <v>0</v>
      </c>
      <c r="K26" s="1" t="s">
        <v>14</v>
      </c>
      <c r="L26" s="2">
        <f>L25*L29</f>
        <v>0</v>
      </c>
      <c r="N26" s="1" t="s">
        <v>14</v>
      </c>
      <c r="O26" s="2">
        <f>O25*O29</f>
        <v>0</v>
      </c>
    </row>
    <row r="27" spans="2:18" ht="14.25" customHeight="1" x14ac:dyDescent="0.25">
      <c r="B27" s="6" t="s">
        <v>0</v>
      </c>
      <c r="C27" s="7"/>
      <c r="E27" s="6" t="s">
        <v>0</v>
      </c>
      <c r="F27" s="7"/>
      <c r="H27" s="6" t="s">
        <v>0</v>
      </c>
      <c r="I27" s="7"/>
      <c r="K27" s="6" t="s">
        <v>0</v>
      </c>
      <c r="L27" s="7"/>
      <c r="N27" s="6" t="s">
        <v>0</v>
      </c>
      <c r="O27" s="7"/>
    </row>
    <row r="28" spans="2:18" ht="14.25" customHeight="1" x14ac:dyDescent="0.25">
      <c r="B28" s="6" t="s">
        <v>1</v>
      </c>
      <c r="C28" s="7"/>
      <c r="E28" s="6" t="s">
        <v>1</v>
      </c>
      <c r="F28" s="7"/>
      <c r="H28" s="6" t="s">
        <v>1</v>
      </c>
      <c r="I28" s="7"/>
      <c r="K28" s="6" t="s">
        <v>1</v>
      </c>
      <c r="L28" s="7"/>
      <c r="N28" s="6" t="s">
        <v>1</v>
      </c>
      <c r="O28" s="7"/>
    </row>
    <row r="29" spans="2:18" ht="14.25" customHeight="1" x14ac:dyDescent="0.25">
      <c r="B29" s="6" t="s">
        <v>4</v>
      </c>
      <c r="C29" s="8" t="str">
        <f>IFERROR(((C28/C27)-((C28/C27)*0.0045))-1,"0")</f>
        <v>0</v>
      </c>
      <c r="E29" s="6" t="s">
        <v>4</v>
      </c>
      <c r="F29" s="8" t="str">
        <f>IFERROR(((F28/F27)-((F28/F27)*0.0045))-1,"0")</f>
        <v>0</v>
      </c>
      <c r="H29" s="6" t="s">
        <v>4</v>
      </c>
      <c r="I29" s="8" t="str">
        <f>IFERROR(((I28/I27)-((I28/I27)*0.0045))-1,"0")</f>
        <v>0</v>
      </c>
      <c r="K29" s="6" t="s">
        <v>4</v>
      </c>
      <c r="L29" s="8" t="str">
        <f>IFERROR(((L28/L27)-((L28/L27)*0.0045))-1,"0")</f>
        <v>0</v>
      </c>
      <c r="N29" s="6" t="s">
        <v>4</v>
      </c>
      <c r="O29" s="8" t="str">
        <f>IFERROR(((O28/O27)-((O28/O27)*0.0045))-1,"0")</f>
        <v>0</v>
      </c>
    </row>
    <row r="30" spans="2:18" ht="14.25" customHeight="1" x14ac:dyDescent="0.25">
      <c r="B30" s="6" t="s">
        <v>5</v>
      </c>
      <c r="C30" s="7">
        <f>C27-(C27*$L$2)</f>
        <v>0</v>
      </c>
      <c r="E30" s="6" t="s">
        <v>5</v>
      </c>
      <c r="F30" s="7">
        <f>F27-(F27*$L$2)</f>
        <v>0</v>
      </c>
      <c r="H30" s="6" t="s">
        <v>5</v>
      </c>
      <c r="I30" s="7">
        <f>I27-(I27*$L$2)</f>
        <v>0</v>
      </c>
      <c r="K30" s="6" t="s">
        <v>5</v>
      </c>
      <c r="L30" s="7">
        <f>L27-(L27*$L$2)</f>
        <v>0</v>
      </c>
      <c r="N30" s="6" t="s">
        <v>5</v>
      </c>
      <c r="O30" s="7">
        <f>O27-(O27*$L$2)</f>
        <v>0</v>
      </c>
    </row>
    <row r="31" spans="2:18" ht="14.25" customHeight="1" x14ac:dyDescent="0.25"/>
    <row r="32" spans="2:18" ht="14.25" customHeight="1" x14ac:dyDescent="0.25">
      <c r="B32" s="1" t="s">
        <v>2</v>
      </c>
      <c r="C32" s="2"/>
      <c r="E32" s="1" t="s">
        <v>2</v>
      </c>
      <c r="F32" s="2"/>
      <c r="H32" s="1" t="s">
        <v>2</v>
      </c>
      <c r="I32" s="2"/>
      <c r="K32" s="1" t="s">
        <v>2</v>
      </c>
      <c r="L32" s="2"/>
      <c r="N32" s="1" t="s">
        <v>2</v>
      </c>
      <c r="O32" s="2"/>
    </row>
    <row r="33" spans="2:15" x14ac:dyDescent="0.25">
      <c r="B33" s="1" t="s">
        <v>3</v>
      </c>
      <c r="C33" s="2"/>
      <c r="E33" s="1" t="s">
        <v>3</v>
      </c>
      <c r="F33" s="2"/>
      <c r="H33" s="1" t="s">
        <v>3</v>
      </c>
      <c r="I33" s="2"/>
      <c r="K33" s="1" t="s">
        <v>3</v>
      </c>
      <c r="L33" s="2"/>
      <c r="N33" s="1" t="s">
        <v>3</v>
      </c>
      <c r="O33" s="2"/>
    </row>
    <row r="34" spans="2:15" ht="14.25" customHeight="1" x14ac:dyDescent="0.25">
      <c r="B34" s="1" t="s">
        <v>13</v>
      </c>
      <c r="C34" s="2"/>
      <c r="E34" s="1" t="s">
        <v>13</v>
      </c>
      <c r="F34" s="2"/>
      <c r="H34" s="1" t="s">
        <v>13</v>
      </c>
      <c r="I34" s="2"/>
      <c r="K34" s="1" t="s">
        <v>13</v>
      </c>
      <c r="L34" s="2"/>
      <c r="N34" s="1" t="s">
        <v>13</v>
      </c>
      <c r="O34" s="2"/>
    </row>
    <row r="35" spans="2:15" ht="14.25" customHeight="1" x14ac:dyDescent="0.25">
      <c r="B35" s="1" t="s">
        <v>14</v>
      </c>
      <c r="C35" s="2">
        <f>C34*C38</f>
        <v>0</v>
      </c>
      <c r="E35" s="1" t="s">
        <v>14</v>
      </c>
      <c r="F35" s="2">
        <f>F34*F38</f>
        <v>0</v>
      </c>
      <c r="H35" s="1" t="s">
        <v>14</v>
      </c>
      <c r="I35" s="2">
        <f>I34*I38</f>
        <v>0</v>
      </c>
      <c r="K35" s="1" t="s">
        <v>14</v>
      </c>
      <c r="L35" s="2">
        <f>L34*L38</f>
        <v>0</v>
      </c>
      <c r="N35" s="1" t="s">
        <v>14</v>
      </c>
      <c r="O35" s="2">
        <f>O34*O38</f>
        <v>0</v>
      </c>
    </row>
    <row r="36" spans="2:15" ht="14.25" customHeight="1" x14ac:dyDescent="0.25">
      <c r="B36" s="6" t="s">
        <v>0</v>
      </c>
      <c r="C36" s="7"/>
      <c r="E36" s="6" t="s">
        <v>0</v>
      </c>
      <c r="F36" s="7"/>
      <c r="H36" s="6" t="s">
        <v>0</v>
      </c>
      <c r="I36" s="7"/>
      <c r="K36" s="6" t="s">
        <v>0</v>
      </c>
      <c r="L36" s="7"/>
      <c r="N36" s="6" t="s">
        <v>0</v>
      </c>
      <c r="O36" s="7"/>
    </row>
    <row r="37" spans="2:15" ht="14.25" customHeight="1" x14ac:dyDescent="0.25">
      <c r="B37" s="6" t="s">
        <v>1</v>
      </c>
      <c r="C37" s="7"/>
      <c r="E37" s="6" t="s">
        <v>1</v>
      </c>
      <c r="F37" s="7"/>
      <c r="H37" s="6" t="s">
        <v>1</v>
      </c>
      <c r="I37" s="7"/>
      <c r="K37" s="6" t="s">
        <v>1</v>
      </c>
      <c r="L37" s="7"/>
      <c r="N37" s="6" t="s">
        <v>1</v>
      </c>
      <c r="O37" s="7"/>
    </row>
    <row r="38" spans="2:15" ht="14.25" customHeight="1" x14ac:dyDescent="0.25">
      <c r="B38" s="6" t="s">
        <v>4</v>
      </c>
      <c r="C38" s="8" t="str">
        <f>IFERROR(((C37/C36)-((C37/C36)*0.0045))-1,"0")</f>
        <v>0</v>
      </c>
      <c r="E38" s="6" t="s">
        <v>4</v>
      </c>
      <c r="F38" s="8" t="str">
        <f>IFERROR(((F37/F36)-((F37/F36)*0.0045))-1,"0")</f>
        <v>0</v>
      </c>
      <c r="H38" s="6" t="s">
        <v>4</v>
      </c>
      <c r="I38" s="8" t="str">
        <f>IFERROR(((I37/I36)-((I37/I36)*0.0045))-1,"0")</f>
        <v>0</v>
      </c>
      <c r="K38" s="6" t="s">
        <v>4</v>
      </c>
      <c r="L38" s="8" t="str">
        <f>IFERROR(((L37/L36)-((L37/L36)*0.0045))-1,"0")</f>
        <v>0</v>
      </c>
      <c r="N38" s="6" t="s">
        <v>4</v>
      </c>
      <c r="O38" s="8" t="str">
        <f>IFERROR(((O37/O36)-((O37/O36)*0.0045))-1,"0")</f>
        <v>0</v>
      </c>
    </row>
    <row r="39" spans="2:15" ht="14.25" customHeight="1" x14ac:dyDescent="0.25">
      <c r="B39" s="6" t="s">
        <v>5</v>
      </c>
      <c r="C39" s="7">
        <f>C36-(C36*$L$2)</f>
        <v>0</v>
      </c>
      <c r="E39" s="6" t="s">
        <v>5</v>
      </c>
      <c r="F39" s="7">
        <f>F36-(F36*$L$2)</f>
        <v>0</v>
      </c>
      <c r="H39" s="6" t="s">
        <v>5</v>
      </c>
      <c r="I39" s="7">
        <f>I36-(I36*$L$2)</f>
        <v>0</v>
      </c>
      <c r="K39" s="6" t="s">
        <v>5</v>
      </c>
      <c r="L39" s="7">
        <f>L36-(L36*$L$2)</f>
        <v>0</v>
      </c>
      <c r="N39" s="6" t="s">
        <v>5</v>
      </c>
      <c r="O39" s="7">
        <f>O36-(O36*$L$2)</f>
        <v>0</v>
      </c>
    </row>
    <row r="40" spans="2:15" ht="14.25" customHeight="1" x14ac:dyDescent="0.25"/>
    <row r="41" spans="2:15" ht="14.25" customHeight="1" x14ac:dyDescent="0.25"/>
    <row r="43" spans="2:15" x14ac:dyDescent="0.25">
      <c r="B43" t="s">
        <v>9</v>
      </c>
    </row>
    <row r="44" spans="2:15" x14ac:dyDescent="0.25">
      <c r="B44" t="s">
        <v>10</v>
      </c>
    </row>
    <row r="45" spans="2:15" x14ac:dyDescent="0.25">
      <c r="B45" t="s">
        <v>11</v>
      </c>
    </row>
  </sheetData>
  <mergeCells count="3">
    <mergeCell ref="K2:K3"/>
    <mergeCell ref="L2:L3"/>
    <mergeCell ref="D2:E2"/>
  </mergeCells>
  <conditionalFormatting sqref="C6">
    <cfRule type="cellIs" dxfId="1399" priority="191" operator="equal">
      <formula>"Cumplida"</formula>
    </cfRule>
    <cfRule type="cellIs" dxfId="1398" priority="192" operator="equal">
      <formula>"Abierta"</formula>
    </cfRule>
    <cfRule type="cellIs" dxfId="1397" priority="193" operator="equal">
      <formula>"No cumplida"</formula>
    </cfRule>
    <cfRule type="cellIs" dxfId="1396" priority="194" operator="equal">
      <formula>"Programado"</formula>
    </cfRule>
    <cfRule type="cellIs" dxfId="1395" priority="195" operator="equal">
      <formula>"Atascado"</formula>
    </cfRule>
    <cfRule type="cellIs" dxfId="1394" priority="196" operator="equal">
      <formula>"Cerrado"</formula>
    </cfRule>
    <cfRule type="cellIs" dxfId="1393" priority="197" operator="equal">
      <formula>"Abierto"</formula>
    </cfRule>
  </conditionalFormatting>
  <conditionalFormatting sqref="C11">
    <cfRule type="cellIs" dxfId="1392" priority="198" operator="equal">
      <formula>"-"</formula>
    </cfRule>
    <cfRule type="cellIs" dxfId="1391" priority="199" operator="lessThan">
      <formula>0.00000999</formula>
    </cfRule>
    <cfRule type="cellIs" dxfId="1390" priority="200" operator="greaterThan">
      <formula>0.00001</formula>
    </cfRule>
  </conditionalFormatting>
  <conditionalFormatting sqref="L20">
    <cfRule type="cellIs" dxfId="1389" priority="118" operator="equal">
      <formula>"-"</formula>
    </cfRule>
    <cfRule type="cellIs" dxfId="1388" priority="119" operator="lessThan">
      <formula>0.00000999</formula>
    </cfRule>
    <cfRule type="cellIs" dxfId="1387" priority="120" operator="greaterThan">
      <formula>0.00001</formula>
    </cfRule>
  </conditionalFormatting>
  <conditionalFormatting sqref="F11">
    <cfRule type="cellIs" dxfId="1386" priority="188" operator="equal">
      <formula>"-"</formula>
    </cfRule>
    <cfRule type="cellIs" dxfId="1385" priority="189" operator="lessThan">
      <formula>0.00000999</formula>
    </cfRule>
    <cfRule type="cellIs" dxfId="1384" priority="190" operator="greaterThan">
      <formula>0.00001</formula>
    </cfRule>
  </conditionalFormatting>
  <conditionalFormatting sqref="C33">
    <cfRule type="cellIs" dxfId="1383" priority="41" operator="equal">
      <formula>"Cumplida"</formula>
    </cfRule>
    <cfRule type="cellIs" dxfId="1382" priority="42" operator="equal">
      <formula>"Abierta"</formula>
    </cfRule>
    <cfRule type="cellIs" dxfId="1381" priority="43" operator="equal">
      <formula>"No cumplida"</formula>
    </cfRule>
    <cfRule type="cellIs" dxfId="1380" priority="44" operator="equal">
      <formula>"Programado"</formula>
    </cfRule>
    <cfRule type="cellIs" dxfId="1379" priority="45" operator="equal">
      <formula>"Atascado"</formula>
    </cfRule>
    <cfRule type="cellIs" dxfId="1378" priority="46" operator="equal">
      <formula>"Cerrado"</formula>
    </cfRule>
    <cfRule type="cellIs" dxfId="1377" priority="47" operator="equal">
      <formula>"Abierto"</formula>
    </cfRule>
  </conditionalFormatting>
  <conditionalFormatting sqref="F6">
    <cfRule type="cellIs" dxfId="1376" priority="181" operator="equal">
      <formula>"Cumplida"</formula>
    </cfRule>
    <cfRule type="cellIs" dxfId="1375" priority="182" operator="equal">
      <formula>"Abierta"</formula>
    </cfRule>
    <cfRule type="cellIs" dxfId="1374" priority="183" operator="equal">
      <formula>"No cumplida"</formula>
    </cfRule>
    <cfRule type="cellIs" dxfId="1373" priority="184" operator="equal">
      <formula>"Programado"</formula>
    </cfRule>
    <cfRule type="cellIs" dxfId="1372" priority="185" operator="equal">
      <formula>"Atascado"</formula>
    </cfRule>
    <cfRule type="cellIs" dxfId="1371" priority="186" operator="equal">
      <formula>"Cerrado"</formula>
    </cfRule>
    <cfRule type="cellIs" dxfId="1370" priority="187" operator="equal">
      <formula>"Abierto"</formula>
    </cfRule>
  </conditionalFormatting>
  <conditionalFormatting sqref="I6">
    <cfRule type="cellIs" dxfId="1369" priority="171" operator="equal">
      <formula>"Cumplida"</formula>
    </cfRule>
    <cfRule type="cellIs" dxfId="1368" priority="172" operator="equal">
      <formula>"Abierta"</formula>
    </cfRule>
    <cfRule type="cellIs" dxfId="1367" priority="173" operator="equal">
      <formula>"No cumplida"</formula>
    </cfRule>
    <cfRule type="cellIs" dxfId="1366" priority="174" operator="equal">
      <formula>"Programado"</formula>
    </cfRule>
    <cfRule type="cellIs" dxfId="1365" priority="175" operator="equal">
      <formula>"Atascado"</formula>
    </cfRule>
    <cfRule type="cellIs" dxfId="1364" priority="176" operator="equal">
      <formula>"Cerrado"</formula>
    </cfRule>
    <cfRule type="cellIs" dxfId="1363" priority="177" operator="equal">
      <formula>"Abierto"</formula>
    </cfRule>
  </conditionalFormatting>
  <conditionalFormatting sqref="I11">
    <cfRule type="cellIs" dxfId="1362" priority="178" operator="equal">
      <formula>"-"</formula>
    </cfRule>
    <cfRule type="cellIs" dxfId="1361" priority="179" operator="lessThan">
      <formula>0.00000999</formula>
    </cfRule>
    <cfRule type="cellIs" dxfId="1360" priority="180" operator="greaterThan">
      <formula>0.00001</formula>
    </cfRule>
  </conditionalFormatting>
  <conditionalFormatting sqref="L6">
    <cfRule type="cellIs" dxfId="1359" priority="161" operator="equal">
      <formula>"Cumplida"</formula>
    </cfRule>
    <cfRule type="cellIs" dxfId="1358" priority="162" operator="equal">
      <formula>"Abierta"</formula>
    </cfRule>
    <cfRule type="cellIs" dxfId="1357" priority="163" operator="equal">
      <formula>"No cumplida"</formula>
    </cfRule>
    <cfRule type="cellIs" dxfId="1356" priority="164" operator="equal">
      <formula>"Programado"</formula>
    </cfRule>
    <cfRule type="cellIs" dxfId="1355" priority="165" operator="equal">
      <formula>"Atascado"</formula>
    </cfRule>
    <cfRule type="cellIs" dxfId="1354" priority="166" operator="equal">
      <formula>"Cerrado"</formula>
    </cfRule>
    <cfRule type="cellIs" dxfId="1353" priority="167" operator="equal">
      <formula>"Abierto"</formula>
    </cfRule>
  </conditionalFormatting>
  <conditionalFormatting sqref="L11">
    <cfRule type="cellIs" dxfId="1352" priority="168" operator="equal">
      <formula>"-"</formula>
    </cfRule>
    <cfRule type="cellIs" dxfId="1351" priority="169" operator="lessThan">
      <formula>0.00000999</formula>
    </cfRule>
    <cfRule type="cellIs" dxfId="1350" priority="170" operator="greaterThan">
      <formula>0.00001</formula>
    </cfRule>
  </conditionalFormatting>
  <conditionalFormatting sqref="O6">
    <cfRule type="cellIs" dxfId="1349" priority="151" operator="equal">
      <formula>"Cumplida"</formula>
    </cfRule>
    <cfRule type="cellIs" dxfId="1348" priority="152" operator="equal">
      <formula>"Abierta"</formula>
    </cfRule>
    <cfRule type="cellIs" dxfId="1347" priority="153" operator="equal">
      <formula>"No cumplida"</formula>
    </cfRule>
    <cfRule type="cellIs" dxfId="1346" priority="154" operator="equal">
      <formula>"Programado"</formula>
    </cfRule>
    <cfRule type="cellIs" dxfId="1345" priority="155" operator="equal">
      <formula>"Atascado"</formula>
    </cfRule>
    <cfRule type="cellIs" dxfId="1344" priority="156" operator="equal">
      <formula>"Cerrado"</formula>
    </cfRule>
    <cfRule type="cellIs" dxfId="1343" priority="157" operator="equal">
      <formula>"Abierto"</formula>
    </cfRule>
  </conditionalFormatting>
  <conditionalFormatting sqref="O11">
    <cfRule type="cellIs" dxfId="1342" priority="158" operator="equal">
      <formula>"-"</formula>
    </cfRule>
    <cfRule type="cellIs" dxfId="1341" priority="159" operator="lessThan">
      <formula>0.00000999</formula>
    </cfRule>
    <cfRule type="cellIs" dxfId="1340" priority="160" operator="greaterThan">
      <formula>0.00001</formula>
    </cfRule>
  </conditionalFormatting>
  <conditionalFormatting sqref="C15">
    <cfRule type="cellIs" dxfId="1339" priority="141" operator="equal">
      <formula>"Cumplida"</formula>
    </cfRule>
    <cfRule type="cellIs" dxfId="1338" priority="142" operator="equal">
      <formula>"Abierta"</formula>
    </cfRule>
    <cfRule type="cellIs" dxfId="1337" priority="143" operator="equal">
      <formula>"No cumplida"</formula>
    </cfRule>
    <cfRule type="cellIs" dxfId="1336" priority="144" operator="equal">
      <formula>"Programado"</formula>
    </cfRule>
    <cfRule type="cellIs" dxfId="1335" priority="145" operator="equal">
      <formula>"Atascado"</formula>
    </cfRule>
    <cfRule type="cellIs" dxfId="1334" priority="146" operator="equal">
      <formula>"Cerrado"</formula>
    </cfRule>
    <cfRule type="cellIs" dxfId="1333" priority="147" operator="equal">
      <formula>"Abierto"</formula>
    </cfRule>
  </conditionalFormatting>
  <conditionalFormatting sqref="C20">
    <cfRule type="cellIs" dxfId="1332" priority="148" operator="equal">
      <formula>"-"</formula>
    </cfRule>
    <cfRule type="cellIs" dxfId="1331" priority="149" operator="lessThan">
      <formula>0.00000999</formula>
    </cfRule>
    <cfRule type="cellIs" dxfId="1330" priority="150" operator="greaterThan">
      <formula>0.00001</formula>
    </cfRule>
  </conditionalFormatting>
  <conditionalFormatting sqref="F15">
    <cfRule type="cellIs" dxfId="1329" priority="131" operator="equal">
      <formula>"Cumplida"</formula>
    </cfRule>
    <cfRule type="cellIs" dxfId="1328" priority="132" operator="equal">
      <formula>"Abierta"</formula>
    </cfRule>
    <cfRule type="cellIs" dxfId="1327" priority="133" operator="equal">
      <formula>"No cumplida"</formula>
    </cfRule>
    <cfRule type="cellIs" dxfId="1326" priority="134" operator="equal">
      <formula>"Programado"</formula>
    </cfRule>
    <cfRule type="cellIs" dxfId="1325" priority="135" operator="equal">
      <formula>"Atascado"</formula>
    </cfRule>
    <cfRule type="cellIs" dxfId="1324" priority="136" operator="equal">
      <formula>"Cerrado"</formula>
    </cfRule>
    <cfRule type="cellIs" dxfId="1323" priority="137" operator="equal">
      <formula>"Abierto"</formula>
    </cfRule>
  </conditionalFormatting>
  <conditionalFormatting sqref="F20">
    <cfRule type="cellIs" dxfId="1322" priority="138" operator="equal">
      <formula>"-"</formula>
    </cfRule>
    <cfRule type="cellIs" dxfId="1321" priority="139" operator="lessThan">
      <formula>0.00000999</formula>
    </cfRule>
    <cfRule type="cellIs" dxfId="1320" priority="140" operator="greaterThan">
      <formula>0.00001</formula>
    </cfRule>
  </conditionalFormatting>
  <conditionalFormatting sqref="I15">
    <cfRule type="cellIs" dxfId="1319" priority="121" operator="equal">
      <formula>"Cumplida"</formula>
    </cfRule>
    <cfRule type="cellIs" dxfId="1318" priority="122" operator="equal">
      <formula>"Abierta"</formula>
    </cfRule>
    <cfRule type="cellIs" dxfId="1317" priority="123" operator="equal">
      <formula>"No cumplida"</formula>
    </cfRule>
    <cfRule type="cellIs" dxfId="1316" priority="124" operator="equal">
      <formula>"Programado"</formula>
    </cfRule>
    <cfRule type="cellIs" dxfId="1315" priority="125" operator="equal">
      <formula>"Atascado"</formula>
    </cfRule>
    <cfRule type="cellIs" dxfId="1314" priority="126" operator="equal">
      <formula>"Cerrado"</formula>
    </cfRule>
    <cfRule type="cellIs" dxfId="1313" priority="127" operator="equal">
      <formula>"Abierto"</formula>
    </cfRule>
  </conditionalFormatting>
  <conditionalFormatting sqref="I20">
    <cfRule type="cellIs" dxfId="1312" priority="128" operator="equal">
      <formula>"-"</formula>
    </cfRule>
    <cfRule type="cellIs" dxfId="1311" priority="129" operator="lessThan">
      <formula>0.00000999</formula>
    </cfRule>
    <cfRule type="cellIs" dxfId="1310" priority="130" operator="greaterThan">
      <formula>0.00001</formula>
    </cfRule>
  </conditionalFormatting>
  <conditionalFormatting sqref="L15">
    <cfRule type="cellIs" dxfId="1309" priority="111" operator="equal">
      <formula>"Cumplida"</formula>
    </cfRule>
    <cfRule type="cellIs" dxfId="1308" priority="112" operator="equal">
      <formula>"Abierta"</formula>
    </cfRule>
    <cfRule type="cellIs" dxfId="1307" priority="113" operator="equal">
      <formula>"No cumplida"</formula>
    </cfRule>
    <cfRule type="cellIs" dxfId="1306" priority="114" operator="equal">
      <formula>"Programado"</formula>
    </cfRule>
    <cfRule type="cellIs" dxfId="1305" priority="115" operator="equal">
      <formula>"Atascado"</formula>
    </cfRule>
    <cfRule type="cellIs" dxfId="1304" priority="116" operator="equal">
      <formula>"Cerrado"</formula>
    </cfRule>
    <cfRule type="cellIs" dxfId="1303" priority="117" operator="equal">
      <formula>"Abierto"</formula>
    </cfRule>
  </conditionalFormatting>
  <conditionalFormatting sqref="O15">
    <cfRule type="cellIs" dxfId="1302" priority="101" operator="equal">
      <formula>"Cumplida"</formula>
    </cfRule>
    <cfRule type="cellIs" dxfId="1301" priority="102" operator="equal">
      <formula>"Abierta"</formula>
    </cfRule>
    <cfRule type="cellIs" dxfId="1300" priority="103" operator="equal">
      <formula>"No cumplida"</formula>
    </cfRule>
    <cfRule type="cellIs" dxfId="1299" priority="104" operator="equal">
      <formula>"Programado"</formula>
    </cfRule>
    <cfRule type="cellIs" dxfId="1298" priority="105" operator="equal">
      <formula>"Atascado"</formula>
    </cfRule>
    <cfRule type="cellIs" dxfId="1297" priority="106" operator="equal">
      <formula>"Cerrado"</formula>
    </cfRule>
    <cfRule type="cellIs" dxfId="1296" priority="107" operator="equal">
      <formula>"Abierto"</formula>
    </cfRule>
  </conditionalFormatting>
  <conditionalFormatting sqref="O20">
    <cfRule type="cellIs" dxfId="1295" priority="108" operator="equal">
      <formula>"-"</formula>
    </cfRule>
    <cfRule type="cellIs" dxfId="1294" priority="109" operator="lessThan">
      <formula>0.00000999</formula>
    </cfRule>
    <cfRule type="cellIs" dxfId="1293" priority="110" operator="greaterThan">
      <formula>0.00001</formula>
    </cfRule>
  </conditionalFormatting>
  <conditionalFormatting sqref="C24">
    <cfRule type="cellIs" dxfId="1292" priority="91" operator="equal">
      <formula>"Cumplida"</formula>
    </cfRule>
    <cfRule type="cellIs" dxfId="1291" priority="92" operator="equal">
      <formula>"Abierta"</formula>
    </cfRule>
    <cfRule type="cellIs" dxfId="1290" priority="93" operator="equal">
      <formula>"No cumplida"</formula>
    </cfRule>
    <cfRule type="cellIs" dxfId="1289" priority="94" operator="equal">
      <formula>"Programado"</formula>
    </cfRule>
    <cfRule type="cellIs" dxfId="1288" priority="95" operator="equal">
      <formula>"Atascado"</formula>
    </cfRule>
    <cfRule type="cellIs" dxfId="1287" priority="96" operator="equal">
      <formula>"Cerrado"</formula>
    </cfRule>
    <cfRule type="cellIs" dxfId="1286" priority="97" operator="equal">
      <formula>"Abierto"</formula>
    </cfRule>
  </conditionalFormatting>
  <conditionalFormatting sqref="C29">
    <cfRule type="cellIs" dxfId="1285" priority="98" operator="equal">
      <formula>"-"</formula>
    </cfRule>
    <cfRule type="cellIs" dxfId="1284" priority="99" operator="lessThan">
      <formula>0.00000999</formula>
    </cfRule>
    <cfRule type="cellIs" dxfId="1283" priority="100" operator="greaterThan">
      <formula>0.00001</formula>
    </cfRule>
  </conditionalFormatting>
  <conditionalFormatting sqref="F24">
    <cfRule type="cellIs" dxfId="1282" priority="81" operator="equal">
      <formula>"Cumplida"</formula>
    </cfRule>
    <cfRule type="cellIs" dxfId="1281" priority="82" operator="equal">
      <formula>"Abierta"</formula>
    </cfRule>
    <cfRule type="cellIs" dxfId="1280" priority="83" operator="equal">
      <formula>"No cumplida"</formula>
    </cfRule>
    <cfRule type="cellIs" dxfId="1279" priority="84" operator="equal">
      <formula>"Programado"</formula>
    </cfRule>
    <cfRule type="cellIs" dxfId="1278" priority="85" operator="equal">
      <formula>"Atascado"</formula>
    </cfRule>
    <cfRule type="cellIs" dxfId="1277" priority="86" operator="equal">
      <formula>"Cerrado"</formula>
    </cfRule>
    <cfRule type="cellIs" dxfId="1276" priority="87" operator="equal">
      <formula>"Abierto"</formula>
    </cfRule>
  </conditionalFormatting>
  <conditionalFormatting sqref="F29">
    <cfRule type="cellIs" dxfId="1275" priority="88" operator="equal">
      <formula>"-"</formula>
    </cfRule>
    <cfRule type="cellIs" dxfId="1274" priority="89" operator="lessThan">
      <formula>0.00000999</formula>
    </cfRule>
    <cfRule type="cellIs" dxfId="1273" priority="90" operator="greaterThan">
      <formula>0.00001</formula>
    </cfRule>
  </conditionalFormatting>
  <conditionalFormatting sqref="I24">
    <cfRule type="cellIs" dxfId="1272" priority="71" operator="equal">
      <formula>"Cumplida"</formula>
    </cfRule>
    <cfRule type="cellIs" dxfId="1271" priority="72" operator="equal">
      <formula>"Abierta"</formula>
    </cfRule>
    <cfRule type="cellIs" dxfId="1270" priority="73" operator="equal">
      <formula>"No cumplida"</formula>
    </cfRule>
    <cfRule type="cellIs" dxfId="1269" priority="74" operator="equal">
      <formula>"Programado"</formula>
    </cfRule>
    <cfRule type="cellIs" dxfId="1268" priority="75" operator="equal">
      <formula>"Atascado"</formula>
    </cfRule>
    <cfRule type="cellIs" dxfId="1267" priority="76" operator="equal">
      <formula>"Cerrado"</formula>
    </cfRule>
    <cfRule type="cellIs" dxfId="1266" priority="77" operator="equal">
      <formula>"Abierto"</formula>
    </cfRule>
  </conditionalFormatting>
  <conditionalFormatting sqref="I29">
    <cfRule type="cellIs" dxfId="1265" priority="78" operator="equal">
      <formula>"-"</formula>
    </cfRule>
    <cfRule type="cellIs" dxfId="1264" priority="79" operator="lessThan">
      <formula>0.00000999</formula>
    </cfRule>
    <cfRule type="cellIs" dxfId="1263" priority="80" operator="greaterThan">
      <formula>0.00001</formula>
    </cfRule>
  </conditionalFormatting>
  <conditionalFormatting sqref="L24">
    <cfRule type="cellIs" dxfId="1262" priority="61" operator="equal">
      <formula>"Cumplida"</formula>
    </cfRule>
    <cfRule type="cellIs" dxfId="1261" priority="62" operator="equal">
      <formula>"Abierta"</formula>
    </cfRule>
    <cfRule type="cellIs" dxfId="1260" priority="63" operator="equal">
      <formula>"No cumplida"</formula>
    </cfRule>
    <cfRule type="cellIs" dxfId="1259" priority="64" operator="equal">
      <formula>"Programado"</formula>
    </cfRule>
    <cfRule type="cellIs" dxfId="1258" priority="65" operator="equal">
      <formula>"Atascado"</formula>
    </cfRule>
    <cfRule type="cellIs" dxfId="1257" priority="66" operator="equal">
      <formula>"Cerrado"</formula>
    </cfRule>
    <cfRule type="cellIs" dxfId="1256" priority="67" operator="equal">
      <formula>"Abierto"</formula>
    </cfRule>
  </conditionalFormatting>
  <conditionalFormatting sqref="L29">
    <cfRule type="cellIs" dxfId="1255" priority="68" operator="equal">
      <formula>"-"</formula>
    </cfRule>
    <cfRule type="cellIs" dxfId="1254" priority="69" operator="lessThan">
      <formula>0.00000999</formula>
    </cfRule>
    <cfRule type="cellIs" dxfId="1253" priority="70" operator="greaterThan">
      <formula>0.00001</formula>
    </cfRule>
  </conditionalFormatting>
  <conditionalFormatting sqref="O24">
    <cfRule type="cellIs" dxfId="1252" priority="51" operator="equal">
      <formula>"Cumplida"</formula>
    </cfRule>
    <cfRule type="cellIs" dxfId="1251" priority="52" operator="equal">
      <formula>"Abierta"</formula>
    </cfRule>
    <cfRule type="cellIs" dxfId="1250" priority="53" operator="equal">
      <formula>"No cumplida"</formula>
    </cfRule>
    <cfRule type="cellIs" dxfId="1249" priority="54" operator="equal">
      <formula>"Programado"</formula>
    </cfRule>
    <cfRule type="cellIs" dxfId="1248" priority="55" operator="equal">
      <formula>"Atascado"</formula>
    </cfRule>
    <cfRule type="cellIs" dxfId="1247" priority="56" operator="equal">
      <formula>"Cerrado"</formula>
    </cfRule>
    <cfRule type="cellIs" dxfId="1246" priority="57" operator="equal">
      <formula>"Abierto"</formula>
    </cfRule>
  </conditionalFormatting>
  <conditionalFormatting sqref="O29">
    <cfRule type="cellIs" dxfId="1245" priority="58" operator="equal">
      <formula>"-"</formula>
    </cfRule>
    <cfRule type="cellIs" dxfId="1244" priority="59" operator="lessThan">
      <formula>0.00000999</formula>
    </cfRule>
    <cfRule type="cellIs" dxfId="1243" priority="60" operator="greaterThan">
      <formula>0.00001</formula>
    </cfRule>
  </conditionalFormatting>
  <conditionalFormatting sqref="C38">
    <cfRule type="cellIs" dxfId="1242" priority="48" operator="equal">
      <formula>"-"</formula>
    </cfRule>
    <cfRule type="cellIs" dxfId="1241" priority="49" operator="lessThan">
      <formula>0.00000999</formula>
    </cfRule>
    <cfRule type="cellIs" dxfId="1240" priority="50" operator="greaterThan">
      <formula>0.00001</formula>
    </cfRule>
  </conditionalFormatting>
  <conditionalFormatting sqref="F33">
    <cfRule type="cellIs" dxfId="1239" priority="31" operator="equal">
      <formula>"Cumplida"</formula>
    </cfRule>
    <cfRule type="cellIs" dxfId="1238" priority="32" operator="equal">
      <formula>"Abierta"</formula>
    </cfRule>
    <cfRule type="cellIs" dxfId="1237" priority="33" operator="equal">
      <formula>"No cumplida"</formula>
    </cfRule>
    <cfRule type="cellIs" dxfId="1236" priority="34" operator="equal">
      <formula>"Programado"</formula>
    </cfRule>
    <cfRule type="cellIs" dxfId="1235" priority="35" operator="equal">
      <formula>"Atascado"</formula>
    </cfRule>
    <cfRule type="cellIs" dxfId="1234" priority="36" operator="equal">
      <formula>"Cerrado"</formula>
    </cfRule>
    <cfRule type="cellIs" dxfId="1233" priority="37" operator="equal">
      <formula>"Abierto"</formula>
    </cfRule>
  </conditionalFormatting>
  <conditionalFormatting sqref="F38">
    <cfRule type="cellIs" dxfId="1232" priority="38" operator="equal">
      <formula>"-"</formula>
    </cfRule>
    <cfRule type="cellIs" dxfId="1231" priority="39" operator="lessThan">
      <formula>0.00000999</formula>
    </cfRule>
    <cfRule type="cellIs" dxfId="1230" priority="40" operator="greaterThan">
      <formula>0.00001</formula>
    </cfRule>
  </conditionalFormatting>
  <conditionalFormatting sqref="I33">
    <cfRule type="cellIs" dxfId="1229" priority="21" operator="equal">
      <formula>"Cumplida"</formula>
    </cfRule>
    <cfRule type="cellIs" dxfId="1228" priority="22" operator="equal">
      <formula>"Abierta"</formula>
    </cfRule>
    <cfRule type="cellIs" dxfId="1227" priority="23" operator="equal">
      <formula>"No cumplida"</formula>
    </cfRule>
    <cfRule type="cellIs" dxfId="1226" priority="24" operator="equal">
      <formula>"Programado"</formula>
    </cfRule>
    <cfRule type="cellIs" dxfId="1225" priority="25" operator="equal">
      <formula>"Atascado"</formula>
    </cfRule>
    <cfRule type="cellIs" dxfId="1224" priority="26" operator="equal">
      <formula>"Cerrado"</formula>
    </cfRule>
    <cfRule type="cellIs" dxfId="1223" priority="27" operator="equal">
      <formula>"Abierto"</formula>
    </cfRule>
  </conditionalFormatting>
  <conditionalFormatting sqref="I38">
    <cfRule type="cellIs" dxfId="1222" priority="28" operator="equal">
      <formula>"-"</formula>
    </cfRule>
    <cfRule type="cellIs" dxfId="1221" priority="29" operator="lessThan">
      <formula>0.00000999</formula>
    </cfRule>
    <cfRule type="cellIs" dxfId="1220" priority="30" operator="greaterThan">
      <formula>0.00001</formula>
    </cfRule>
  </conditionalFormatting>
  <conditionalFormatting sqref="L33">
    <cfRule type="cellIs" dxfId="1219" priority="11" operator="equal">
      <formula>"Cumplida"</formula>
    </cfRule>
    <cfRule type="cellIs" dxfId="1218" priority="12" operator="equal">
      <formula>"Abierta"</formula>
    </cfRule>
    <cfRule type="cellIs" dxfId="1217" priority="13" operator="equal">
      <formula>"No cumplida"</formula>
    </cfRule>
    <cfRule type="cellIs" dxfId="1216" priority="14" operator="equal">
      <formula>"Programado"</formula>
    </cfRule>
    <cfRule type="cellIs" dxfId="1215" priority="15" operator="equal">
      <formula>"Atascado"</formula>
    </cfRule>
    <cfRule type="cellIs" dxfId="1214" priority="16" operator="equal">
      <formula>"Cerrado"</formula>
    </cfRule>
    <cfRule type="cellIs" dxfId="1213" priority="17" operator="equal">
      <formula>"Abierto"</formula>
    </cfRule>
  </conditionalFormatting>
  <conditionalFormatting sqref="L38">
    <cfRule type="cellIs" dxfId="1212" priority="18" operator="equal">
      <formula>"-"</formula>
    </cfRule>
    <cfRule type="cellIs" dxfId="1211" priority="19" operator="lessThan">
      <formula>0.00000999</formula>
    </cfRule>
    <cfRule type="cellIs" dxfId="1210" priority="20" operator="greaterThan">
      <formula>0.00001</formula>
    </cfRule>
  </conditionalFormatting>
  <conditionalFormatting sqref="O33">
    <cfRule type="cellIs" dxfId="1209" priority="1" operator="equal">
      <formula>"Cumplida"</formula>
    </cfRule>
    <cfRule type="cellIs" dxfId="1208" priority="2" operator="equal">
      <formula>"Abierta"</formula>
    </cfRule>
    <cfRule type="cellIs" dxfId="1207" priority="3" operator="equal">
      <formula>"No cumplida"</formula>
    </cfRule>
    <cfRule type="cellIs" dxfId="1206" priority="4" operator="equal">
      <formula>"Programado"</formula>
    </cfRule>
    <cfRule type="cellIs" dxfId="1205" priority="5" operator="equal">
      <formula>"Atascado"</formula>
    </cfRule>
    <cfRule type="cellIs" dxfId="1204" priority="6" operator="equal">
      <formula>"Cerrado"</formula>
    </cfRule>
    <cfRule type="cellIs" dxfId="1203" priority="7" operator="equal">
      <formula>"Abierto"</formula>
    </cfRule>
  </conditionalFormatting>
  <conditionalFormatting sqref="O38">
    <cfRule type="cellIs" dxfId="1202" priority="8" operator="equal">
      <formula>"-"</formula>
    </cfRule>
    <cfRule type="cellIs" dxfId="1201" priority="9" operator="lessThan">
      <formula>0.00000999</formula>
    </cfRule>
    <cfRule type="cellIs" dxfId="1200" priority="10" operator="greaterThan">
      <formula>0.00001</formula>
    </cfRule>
  </conditionalFormatting>
  <dataValidations count="1">
    <dataValidation type="list" allowBlank="1" showInputMessage="1" showErrorMessage="1" sqref="C15 I33 L33 F33 O33 C33 I6 L6 F6 O6 I24 I15 C6 L24 F24 L15 O24 F15 O15 C24">
      <formula1>$B$42:$B$45</formula1>
    </dataValidation>
  </dataValidations>
  <pageMargins left="0.7" right="0.7" top="0.75" bottom="0.75" header="0.3" footer="0.3"/>
  <drawing r:id="rId1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R45"/>
  <sheetViews>
    <sheetView showGridLines="0" showRowColHeaders="0" workbookViewId="0">
      <selection activeCell="Q13" sqref="Q13:R13"/>
    </sheetView>
  </sheetViews>
  <sheetFormatPr baseColWidth="10" defaultRowHeight="15" x14ac:dyDescent="0.25"/>
  <cols>
    <col min="1" max="1" width="2" customWidth="1"/>
    <col min="4" max="4" width="2.5703125" customWidth="1"/>
    <col min="7" max="7" width="2.5703125" customWidth="1"/>
    <col min="10" max="10" width="2.5703125" customWidth="1"/>
    <col min="13" max="13" width="2.5703125" customWidth="1"/>
    <col min="16" max="16" width="2.5703125" customWidth="1"/>
    <col min="17" max="17" width="15.28515625" bestFit="1" customWidth="1"/>
    <col min="18" max="18" width="10.140625" bestFit="1" customWidth="1"/>
  </cols>
  <sheetData>
    <row r="1" spans="2:18" ht="15.75" thickBot="1" x14ac:dyDescent="0.3"/>
    <row r="2" spans="2:18" ht="15.75" thickBot="1" x14ac:dyDescent="0.3">
      <c r="D2" s="46" t="s">
        <v>16</v>
      </c>
      <c r="E2" s="47"/>
      <c r="F2" s="19"/>
      <c r="G2" s="18"/>
      <c r="K2" s="42" t="s">
        <v>51</v>
      </c>
      <c r="L2" s="44">
        <v>2.8500000000000001E-2</v>
      </c>
    </row>
    <row r="3" spans="2:18" x14ac:dyDescent="0.25">
      <c r="C3" s="18"/>
      <c r="D3" s="18"/>
      <c r="E3" s="18"/>
      <c r="F3" s="18"/>
      <c r="G3" s="18"/>
      <c r="K3" s="43"/>
      <c r="L3" s="45"/>
    </row>
    <row r="5" spans="2:18" ht="14.25" customHeight="1" x14ac:dyDescent="0.25">
      <c r="B5" s="1" t="s">
        <v>2</v>
      </c>
      <c r="C5" s="2"/>
      <c r="E5" s="1" t="s">
        <v>2</v>
      </c>
      <c r="F5" s="2"/>
      <c r="H5" s="1" t="s">
        <v>2</v>
      </c>
      <c r="I5" s="2"/>
      <c r="K5" s="1" t="s">
        <v>2</v>
      </c>
      <c r="L5" s="2"/>
      <c r="N5" s="1" t="s">
        <v>2</v>
      </c>
      <c r="O5" s="2"/>
      <c r="Q5" s="3" t="s">
        <v>6</v>
      </c>
      <c r="R5" s="4">
        <f>SUM(R6:R8)</f>
        <v>0</v>
      </c>
    </row>
    <row r="6" spans="2:18" ht="14.25" customHeight="1" x14ac:dyDescent="0.25">
      <c r="B6" s="1" t="s">
        <v>3</v>
      </c>
      <c r="C6" s="2"/>
      <c r="E6" s="1" t="s">
        <v>3</v>
      </c>
      <c r="F6" s="2"/>
      <c r="H6" s="1" t="s">
        <v>3</v>
      </c>
      <c r="I6" s="2"/>
      <c r="K6" s="1" t="s">
        <v>3</v>
      </c>
      <c r="L6" s="2"/>
      <c r="N6" s="1" t="s">
        <v>3</v>
      </c>
      <c r="O6" s="2"/>
      <c r="Q6" s="1" t="s">
        <v>12</v>
      </c>
      <c r="R6" s="4">
        <f>COUNTIF($B$5:$O$39,"abierta")</f>
        <v>0</v>
      </c>
    </row>
    <row r="7" spans="2:18" ht="14.25" customHeight="1" x14ac:dyDescent="0.25">
      <c r="B7" s="1" t="s">
        <v>13</v>
      </c>
      <c r="C7" s="2"/>
      <c r="E7" s="1" t="s">
        <v>13</v>
      </c>
      <c r="F7" s="2"/>
      <c r="H7" s="1" t="s">
        <v>13</v>
      </c>
      <c r="I7" s="2"/>
      <c r="K7" s="1" t="s">
        <v>13</v>
      </c>
      <c r="L7" s="2"/>
      <c r="N7" s="1" t="s">
        <v>13</v>
      </c>
      <c r="O7" s="2"/>
      <c r="Q7" s="3" t="s">
        <v>7</v>
      </c>
      <c r="R7" s="4">
        <f>COUNTIF($B$5:$O$39,"cumplida")</f>
        <v>0</v>
      </c>
    </row>
    <row r="8" spans="2:18" ht="14.25" customHeight="1" x14ac:dyDescent="0.25">
      <c r="B8" s="1" t="s">
        <v>14</v>
      </c>
      <c r="C8" s="2">
        <f>C7*C11</f>
        <v>0</v>
      </c>
      <c r="E8" s="1" t="s">
        <v>14</v>
      </c>
      <c r="F8" s="2">
        <f>F7*F11</f>
        <v>0</v>
      </c>
      <c r="H8" s="1" t="s">
        <v>14</v>
      </c>
      <c r="I8" s="2">
        <f>I7*I11</f>
        <v>0</v>
      </c>
      <c r="K8" s="1" t="s">
        <v>14</v>
      </c>
      <c r="L8" s="2">
        <f>L7*L11</f>
        <v>0</v>
      </c>
      <c r="N8" s="1" t="s">
        <v>14</v>
      </c>
      <c r="O8" s="2">
        <f>O7*O11</f>
        <v>0</v>
      </c>
      <c r="Q8" s="3" t="s">
        <v>8</v>
      </c>
      <c r="R8" s="4">
        <f>COUNTIF($B$5:$O$39,"No cumplida")</f>
        <v>0</v>
      </c>
    </row>
    <row r="9" spans="2:18" ht="14.25" customHeight="1" x14ac:dyDescent="0.25">
      <c r="B9" s="6" t="s">
        <v>0</v>
      </c>
      <c r="C9" s="7"/>
      <c r="E9" s="6" t="s">
        <v>0</v>
      </c>
      <c r="F9" s="7"/>
      <c r="H9" s="6" t="s">
        <v>0</v>
      </c>
      <c r="I9" s="7"/>
      <c r="K9" s="6" t="s">
        <v>0</v>
      </c>
      <c r="L9" s="7"/>
      <c r="N9" s="6" t="s">
        <v>0</v>
      </c>
      <c r="O9" s="7"/>
      <c r="Q9" s="3" t="s">
        <v>49</v>
      </c>
      <c r="R9" s="4">
        <f>SUM(C7,F7,I7,L7,O7,C16,F16,I16,L16,O16,C25,F25,I25,L25,O25,C34,F34,I34,L34,O34)</f>
        <v>0</v>
      </c>
    </row>
    <row r="10" spans="2:18" ht="14.25" customHeight="1" x14ac:dyDescent="0.25">
      <c r="B10" s="6" t="s">
        <v>1</v>
      </c>
      <c r="C10" s="7"/>
      <c r="E10" s="6" t="s">
        <v>1</v>
      </c>
      <c r="F10" s="7"/>
      <c r="H10" s="6" t="s">
        <v>1</v>
      </c>
      <c r="I10" s="7"/>
      <c r="K10" s="6" t="s">
        <v>1</v>
      </c>
      <c r="L10" s="7"/>
      <c r="N10" s="6" t="s">
        <v>1</v>
      </c>
      <c r="O10" s="7"/>
      <c r="Q10" s="3" t="s">
        <v>53</v>
      </c>
      <c r="R10" s="4">
        <f>SUM(C8,F8,I8,L8,O8,O17,L17,I17,F17,C17,C26,F26,I26,L26,O26,O35,L35,I35,F35,C35)</f>
        <v>0</v>
      </c>
    </row>
    <row r="11" spans="2:18" ht="14.25" customHeight="1" x14ac:dyDescent="0.25">
      <c r="B11" s="6" t="s">
        <v>4</v>
      </c>
      <c r="C11" s="8" t="str">
        <f>IFERROR(((C10/C9)-((C10/C9)*0.0045))-1,"0")</f>
        <v>0</v>
      </c>
      <c r="E11" s="6" t="s">
        <v>4</v>
      </c>
      <c r="F11" s="8" t="str">
        <f>IFERROR(((F10/F9)-((F10/F9)*0.0045))-1,"0")</f>
        <v>0</v>
      </c>
      <c r="H11" s="6" t="s">
        <v>4</v>
      </c>
      <c r="I11" s="8" t="str">
        <f>IFERROR(((I10/I9)-((I10/I9)*0.0045))-1,"0")</f>
        <v>0</v>
      </c>
      <c r="K11" s="6" t="s">
        <v>4</v>
      </c>
      <c r="L11" s="8" t="str">
        <f>IFERROR(((L10/L9)-((L10/L9)*0.0045))-1,"0")</f>
        <v>0</v>
      </c>
      <c r="N11" s="6" t="s">
        <v>4</v>
      </c>
      <c r="O11" s="8" t="str">
        <f>IFERROR(((O10/O9)-((O10/O9)*0.0045))-1,"0")</f>
        <v>0</v>
      </c>
      <c r="Q11" s="3" t="s">
        <v>15</v>
      </c>
      <c r="R11" s="4">
        <f>R10*R15</f>
        <v>0</v>
      </c>
    </row>
    <row r="12" spans="2:18" ht="14.25" customHeight="1" x14ac:dyDescent="0.25">
      <c r="B12" s="6" t="s">
        <v>5</v>
      </c>
      <c r="C12" s="7">
        <f>C9-(C9*$L$2)</f>
        <v>0</v>
      </c>
      <c r="E12" s="6" t="s">
        <v>5</v>
      </c>
      <c r="F12" s="7">
        <f>F9-(F9*$L$2)</f>
        <v>0</v>
      </c>
      <c r="H12" s="6" t="s">
        <v>5</v>
      </c>
      <c r="I12" s="7">
        <f>I9-(I9*$L$2)</f>
        <v>0</v>
      </c>
      <c r="K12" s="6" t="s">
        <v>5</v>
      </c>
      <c r="L12" s="7">
        <f>L9-(L9*$L$2)</f>
        <v>0</v>
      </c>
      <c r="N12" s="6" t="s">
        <v>5</v>
      </c>
      <c r="O12" s="7">
        <f>O9-(O9*$L$2)</f>
        <v>0</v>
      </c>
      <c r="Q12" s="3" t="s">
        <v>52</v>
      </c>
      <c r="R12" s="4">
        <f>R11*R16</f>
        <v>0</v>
      </c>
    </row>
    <row r="13" spans="2:18" x14ac:dyDescent="0.25">
      <c r="Q13" s="3" t="s">
        <v>62</v>
      </c>
      <c r="R13" s="12" t="str">
        <f>IFERROR((R10/R9),"-")</f>
        <v>-</v>
      </c>
    </row>
    <row r="14" spans="2:18" ht="14.25" customHeight="1" x14ac:dyDescent="0.25">
      <c r="B14" s="1" t="s">
        <v>2</v>
      </c>
      <c r="C14" s="2"/>
      <c r="E14" s="1" t="s">
        <v>2</v>
      </c>
      <c r="F14" s="2"/>
      <c r="H14" s="1" t="s">
        <v>2</v>
      </c>
      <c r="I14" s="2"/>
      <c r="K14" s="1" t="s">
        <v>2</v>
      </c>
      <c r="L14" s="2"/>
      <c r="N14" s="1" t="s">
        <v>2</v>
      </c>
      <c r="O14" s="2"/>
      <c r="R14" s="5"/>
    </row>
    <row r="15" spans="2:18" ht="14.25" customHeight="1" x14ac:dyDescent="0.25">
      <c r="B15" s="1" t="s">
        <v>3</v>
      </c>
      <c r="C15" s="2"/>
      <c r="E15" s="1" t="s">
        <v>3</v>
      </c>
      <c r="F15" s="2"/>
      <c r="H15" s="1" t="s">
        <v>3</v>
      </c>
      <c r="I15" s="2"/>
      <c r="K15" s="1" t="s">
        <v>3</v>
      </c>
      <c r="L15" s="2"/>
      <c r="N15" s="1" t="s">
        <v>3</v>
      </c>
      <c r="O15" s="2"/>
      <c r="Q15" s="3" t="s">
        <v>57</v>
      </c>
      <c r="R15" s="4">
        <v>2300</v>
      </c>
    </row>
    <row r="16" spans="2:18" ht="14.25" customHeight="1" x14ac:dyDescent="0.25">
      <c r="B16" s="1" t="s">
        <v>13</v>
      </c>
      <c r="C16" s="2"/>
      <c r="E16" s="1" t="s">
        <v>13</v>
      </c>
      <c r="F16" s="2"/>
      <c r="H16" s="1" t="s">
        <v>13</v>
      </c>
      <c r="I16" s="2"/>
      <c r="K16" s="1" t="s">
        <v>13</v>
      </c>
      <c r="L16" s="2"/>
      <c r="N16" s="1" t="s">
        <v>13</v>
      </c>
      <c r="O16" s="2"/>
      <c r="Q16" s="3" t="s">
        <v>58</v>
      </c>
      <c r="R16" s="4">
        <v>2900</v>
      </c>
    </row>
    <row r="17" spans="2:18" ht="14.25" customHeight="1" x14ac:dyDescent="0.25">
      <c r="B17" s="1" t="s">
        <v>14</v>
      </c>
      <c r="C17" s="2">
        <f>C16*C20</f>
        <v>0</v>
      </c>
      <c r="E17" s="1" t="s">
        <v>14</v>
      </c>
      <c r="F17" s="2">
        <f>F16*F20</f>
        <v>0</v>
      </c>
      <c r="H17" s="1" t="s">
        <v>14</v>
      </c>
      <c r="I17" s="2">
        <f>I16*I20</f>
        <v>0</v>
      </c>
      <c r="K17" s="1" t="s">
        <v>14</v>
      </c>
      <c r="L17" s="2">
        <f>L16*L20</f>
        <v>0</v>
      </c>
      <c r="N17" s="1" t="s">
        <v>14</v>
      </c>
      <c r="O17" s="2">
        <f>O16*O20</f>
        <v>0</v>
      </c>
      <c r="R17" s="5"/>
    </row>
    <row r="18" spans="2:18" ht="14.25" customHeight="1" x14ac:dyDescent="0.25">
      <c r="B18" s="6" t="s">
        <v>0</v>
      </c>
      <c r="C18" s="7"/>
      <c r="E18" s="6" t="s">
        <v>0</v>
      </c>
      <c r="F18" s="7"/>
      <c r="H18" s="6" t="s">
        <v>0</v>
      </c>
      <c r="I18" s="7"/>
      <c r="K18" s="6" t="s">
        <v>0</v>
      </c>
      <c r="L18" s="7"/>
      <c r="N18" s="6" t="s">
        <v>0</v>
      </c>
      <c r="O18" s="7"/>
    </row>
    <row r="19" spans="2:18" ht="14.25" customHeight="1" x14ac:dyDescent="0.25">
      <c r="B19" s="6" t="s">
        <v>1</v>
      </c>
      <c r="C19" s="7"/>
      <c r="E19" s="6" t="s">
        <v>1</v>
      </c>
      <c r="F19" s="7"/>
      <c r="H19" s="6" t="s">
        <v>1</v>
      </c>
      <c r="I19" s="7"/>
      <c r="K19" s="6" t="s">
        <v>1</v>
      </c>
      <c r="L19" s="7"/>
      <c r="N19" s="6" t="s">
        <v>1</v>
      </c>
      <c r="O19" s="7"/>
    </row>
    <row r="20" spans="2:18" ht="14.25" customHeight="1" x14ac:dyDescent="0.25">
      <c r="B20" s="6" t="s">
        <v>4</v>
      </c>
      <c r="C20" s="8" t="str">
        <f>IFERROR(((C19/C18)-((C19/C18)*0.0045))-1,"0")</f>
        <v>0</v>
      </c>
      <c r="E20" s="6" t="s">
        <v>4</v>
      </c>
      <c r="F20" s="8" t="str">
        <f>IFERROR(((F19/F18)-((F19/F18)*0.0045))-1,"0")</f>
        <v>0</v>
      </c>
      <c r="H20" s="6" t="s">
        <v>4</v>
      </c>
      <c r="I20" s="8" t="str">
        <f>IFERROR(((I19/I18)-((I19/I18)*0.0045))-1,"0")</f>
        <v>0</v>
      </c>
      <c r="K20" s="6" t="s">
        <v>4</v>
      </c>
      <c r="L20" s="8" t="str">
        <f>IFERROR(((L19/L18)-((L19/L18)*0.0045))-1,"0")</f>
        <v>0</v>
      </c>
      <c r="N20" s="6" t="s">
        <v>4</v>
      </c>
      <c r="O20" s="8" t="str">
        <f>IFERROR(((O19/O18)-((O19/O18)*0.0045))-1,"0")</f>
        <v>0</v>
      </c>
    </row>
    <row r="21" spans="2:18" ht="14.25" customHeight="1" x14ac:dyDescent="0.25">
      <c r="B21" s="6" t="s">
        <v>5</v>
      </c>
      <c r="C21" s="7">
        <f>C18-(C18*$L$2)</f>
        <v>0</v>
      </c>
      <c r="E21" s="6" t="s">
        <v>5</v>
      </c>
      <c r="F21" s="7">
        <f>F18-(F18*$L$2)</f>
        <v>0</v>
      </c>
      <c r="H21" s="6" t="s">
        <v>5</v>
      </c>
      <c r="I21" s="7">
        <f>I18-(I18*$L$2)</f>
        <v>0</v>
      </c>
      <c r="K21" s="6" t="s">
        <v>5</v>
      </c>
      <c r="L21" s="7">
        <f>L18-(L18*$L$2)</f>
        <v>0</v>
      </c>
      <c r="N21" s="6" t="s">
        <v>5</v>
      </c>
      <c r="O21" s="7">
        <f>O18-(O18*$L$2)</f>
        <v>0</v>
      </c>
    </row>
    <row r="22" spans="2:18" ht="14.25" customHeight="1" x14ac:dyDescent="0.25"/>
    <row r="23" spans="2:18" x14ac:dyDescent="0.25">
      <c r="B23" s="1" t="s">
        <v>2</v>
      </c>
      <c r="C23" s="2"/>
      <c r="E23" s="1" t="s">
        <v>2</v>
      </c>
      <c r="F23" s="2"/>
      <c r="H23" s="1" t="s">
        <v>2</v>
      </c>
      <c r="I23" s="2"/>
      <c r="K23" s="1" t="s">
        <v>2</v>
      </c>
      <c r="L23" s="2"/>
      <c r="N23" s="1" t="s">
        <v>2</v>
      </c>
      <c r="O23" s="2"/>
    </row>
    <row r="24" spans="2:18" ht="14.25" customHeight="1" x14ac:dyDescent="0.25">
      <c r="B24" s="1" t="s">
        <v>3</v>
      </c>
      <c r="C24" s="2"/>
      <c r="E24" s="1" t="s">
        <v>3</v>
      </c>
      <c r="F24" s="2"/>
      <c r="H24" s="1" t="s">
        <v>3</v>
      </c>
      <c r="I24" s="2"/>
      <c r="K24" s="1" t="s">
        <v>3</v>
      </c>
      <c r="L24" s="2"/>
      <c r="N24" s="1" t="s">
        <v>3</v>
      </c>
      <c r="O24" s="2"/>
    </row>
    <row r="25" spans="2:18" ht="14.25" customHeight="1" x14ac:dyDescent="0.25">
      <c r="B25" s="1" t="s">
        <v>13</v>
      </c>
      <c r="C25" s="2"/>
      <c r="E25" s="1" t="s">
        <v>13</v>
      </c>
      <c r="F25" s="2"/>
      <c r="H25" s="1" t="s">
        <v>13</v>
      </c>
      <c r="I25" s="2"/>
      <c r="K25" s="1" t="s">
        <v>13</v>
      </c>
      <c r="L25" s="2"/>
      <c r="N25" s="1" t="s">
        <v>13</v>
      </c>
      <c r="O25" s="2"/>
    </row>
    <row r="26" spans="2:18" ht="14.25" customHeight="1" x14ac:dyDescent="0.25">
      <c r="B26" s="1" t="s">
        <v>14</v>
      </c>
      <c r="C26" s="2">
        <f>C25*C29</f>
        <v>0</v>
      </c>
      <c r="E26" s="1" t="s">
        <v>14</v>
      </c>
      <c r="F26" s="2">
        <f>F25*F29</f>
        <v>0</v>
      </c>
      <c r="H26" s="1" t="s">
        <v>14</v>
      </c>
      <c r="I26" s="2">
        <f>I25*I29</f>
        <v>0</v>
      </c>
      <c r="K26" s="1" t="s">
        <v>14</v>
      </c>
      <c r="L26" s="2">
        <f>L25*L29</f>
        <v>0</v>
      </c>
      <c r="N26" s="1" t="s">
        <v>14</v>
      </c>
      <c r="O26" s="2">
        <f>O25*O29</f>
        <v>0</v>
      </c>
    </row>
    <row r="27" spans="2:18" ht="14.25" customHeight="1" x14ac:dyDescent="0.25">
      <c r="B27" s="6" t="s">
        <v>0</v>
      </c>
      <c r="C27" s="7"/>
      <c r="E27" s="6" t="s">
        <v>0</v>
      </c>
      <c r="F27" s="7"/>
      <c r="H27" s="6" t="s">
        <v>0</v>
      </c>
      <c r="I27" s="7"/>
      <c r="K27" s="6" t="s">
        <v>0</v>
      </c>
      <c r="L27" s="7"/>
      <c r="N27" s="6" t="s">
        <v>0</v>
      </c>
      <c r="O27" s="7"/>
    </row>
    <row r="28" spans="2:18" ht="14.25" customHeight="1" x14ac:dyDescent="0.25">
      <c r="B28" s="6" t="s">
        <v>1</v>
      </c>
      <c r="C28" s="7"/>
      <c r="E28" s="6" t="s">
        <v>1</v>
      </c>
      <c r="F28" s="7"/>
      <c r="H28" s="6" t="s">
        <v>1</v>
      </c>
      <c r="I28" s="7"/>
      <c r="K28" s="6" t="s">
        <v>1</v>
      </c>
      <c r="L28" s="7"/>
      <c r="N28" s="6" t="s">
        <v>1</v>
      </c>
      <c r="O28" s="7"/>
    </row>
    <row r="29" spans="2:18" ht="14.25" customHeight="1" x14ac:dyDescent="0.25">
      <c r="B29" s="6" t="s">
        <v>4</v>
      </c>
      <c r="C29" s="8" t="str">
        <f>IFERROR(((C28/C27)-((C28/C27)*0.0045))-1,"0")</f>
        <v>0</v>
      </c>
      <c r="E29" s="6" t="s">
        <v>4</v>
      </c>
      <c r="F29" s="8" t="str">
        <f>IFERROR(((F28/F27)-((F28/F27)*0.0045))-1,"0")</f>
        <v>0</v>
      </c>
      <c r="H29" s="6" t="s">
        <v>4</v>
      </c>
      <c r="I29" s="8" t="str">
        <f>IFERROR(((I28/I27)-((I28/I27)*0.0045))-1,"0")</f>
        <v>0</v>
      </c>
      <c r="K29" s="6" t="s">
        <v>4</v>
      </c>
      <c r="L29" s="8" t="str">
        <f>IFERROR(((L28/L27)-((L28/L27)*0.0045))-1,"0")</f>
        <v>0</v>
      </c>
      <c r="N29" s="6" t="s">
        <v>4</v>
      </c>
      <c r="O29" s="8" t="str">
        <f>IFERROR(((O28/O27)-((O28/O27)*0.0045))-1,"0")</f>
        <v>0</v>
      </c>
    </row>
    <row r="30" spans="2:18" ht="14.25" customHeight="1" x14ac:dyDescent="0.25">
      <c r="B30" s="6" t="s">
        <v>5</v>
      </c>
      <c r="C30" s="7">
        <f>C27-(C27*$L$2)</f>
        <v>0</v>
      </c>
      <c r="E30" s="6" t="s">
        <v>5</v>
      </c>
      <c r="F30" s="7">
        <f>F27-(F27*$L$2)</f>
        <v>0</v>
      </c>
      <c r="H30" s="6" t="s">
        <v>5</v>
      </c>
      <c r="I30" s="7">
        <f>I27-(I27*$L$2)</f>
        <v>0</v>
      </c>
      <c r="K30" s="6" t="s">
        <v>5</v>
      </c>
      <c r="L30" s="7">
        <f>L27-(L27*$L$2)</f>
        <v>0</v>
      </c>
      <c r="N30" s="6" t="s">
        <v>5</v>
      </c>
      <c r="O30" s="7">
        <f>O27-(O27*$L$2)</f>
        <v>0</v>
      </c>
    </row>
    <row r="31" spans="2:18" ht="14.25" customHeight="1" x14ac:dyDescent="0.25"/>
    <row r="32" spans="2:18" ht="14.25" customHeight="1" x14ac:dyDescent="0.25">
      <c r="B32" s="1" t="s">
        <v>2</v>
      </c>
      <c r="C32" s="2"/>
      <c r="E32" s="1" t="s">
        <v>2</v>
      </c>
      <c r="F32" s="2"/>
      <c r="H32" s="1" t="s">
        <v>2</v>
      </c>
      <c r="I32" s="2"/>
      <c r="K32" s="1" t="s">
        <v>2</v>
      </c>
      <c r="L32" s="2"/>
      <c r="N32" s="1" t="s">
        <v>2</v>
      </c>
      <c r="O32" s="2"/>
    </row>
    <row r="33" spans="2:15" x14ac:dyDescent="0.25">
      <c r="B33" s="1" t="s">
        <v>3</v>
      </c>
      <c r="C33" s="2"/>
      <c r="E33" s="1" t="s">
        <v>3</v>
      </c>
      <c r="F33" s="2"/>
      <c r="H33" s="1" t="s">
        <v>3</v>
      </c>
      <c r="I33" s="2"/>
      <c r="K33" s="1" t="s">
        <v>3</v>
      </c>
      <c r="L33" s="2"/>
      <c r="N33" s="1" t="s">
        <v>3</v>
      </c>
      <c r="O33" s="2"/>
    </row>
    <row r="34" spans="2:15" ht="14.25" customHeight="1" x14ac:dyDescent="0.25">
      <c r="B34" s="1" t="s">
        <v>13</v>
      </c>
      <c r="C34" s="2"/>
      <c r="E34" s="1" t="s">
        <v>13</v>
      </c>
      <c r="F34" s="2"/>
      <c r="H34" s="1" t="s">
        <v>13</v>
      </c>
      <c r="I34" s="2"/>
      <c r="K34" s="1" t="s">
        <v>13</v>
      </c>
      <c r="L34" s="2"/>
      <c r="N34" s="1" t="s">
        <v>13</v>
      </c>
      <c r="O34" s="2"/>
    </row>
    <row r="35" spans="2:15" ht="14.25" customHeight="1" x14ac:dyDescent="0.25">
      <c r="B35" s="1" t="s">
        <v>14</v>
      </c>
      <c r="C35" s="2">
        <f>C34*C38</f>
        <v>0</v>
      </c>
      <c r="E35" s="1" t="s">
        <v>14</v>
      </c>
      <c r="F35" s="2">
        <f>F34*F38</f>
        <v>0</v>
      </c>
      <c r="H35" s="1" t="s">
        <v>14</v>
      </c>
      <c r="I35" s="2">
        <f>I34*I38</f>
        <v>0</v>
      </c>
      <c r="K35" s="1" t="s">
        <v>14</v>
      </c>
      <c r="L35" s="2">
        <f>L34*L38</f>
        <v>0</v>
      </c>
      <c r="N35" s="1" t="s">
        <v>14</v>
      </c>
      <c r="O35" s="2">
        <f>O34*O38</f>
        <v>0</v>
      </c>
    </row>
    <row r="36" spans="2:15" ht="14.25" customHeight="1" x14ac:dyDescent="0.25">
      <c r="B36" s="6" t="s">
        <v>0</v>
      </c>
      <c r="C36" s="7"/>
      <c r="E36" s="6" t="s">
        <v>0</v>
      </c>
      <c r="F36" s="7"/>
      <c r="H36" s="6" t="s">
        <v>0</v>
      </c>
      <c r="I36" s="7"/>
      <c r="K36" s="6" t="s">
        <v>0</v>
      </c>
      <c r="L36" s="7"/>
      <c r="N36" s="6" t="s">
        <v>0</v>
      </c>
      <c r="O36" s="7"/>
    </row>
    <row r="37" spans="2:15" ht="14.25" customHeight="1" x14ac:dyDescent="0.25">
      <c r="B37" s="6" t="s">
        <v>1</v>
      </c>
      <c r="C37" s="7"/>
      <c r="E37" s="6" t="s">
        <v>1</v>
      </c>
      <c r="F37" s="7"/>
      <c r="H37" s="6" t="s">
        <v>1</v>
      </c>
      <c r="I37" s="7"/>
      <c r="K37" s="6" t="s">
        <v>1</v>
      </c>
      <c r="L37" s="7"/>
      <c r="N37" s="6" t="s">
        <v>1</v>
      </c>
      <c r="O37" s="7"/>
    </row>
    <row r="38" spans="2:15" ht="14.25" customHeight="1" x14ac:dyDescent="0.25">
      <c r="B38" s="6" t="s">
        <v>4</v>
      </c>
      <c r="C38" s="8" t="str">
        <f>IFERROR(((C37/C36)-((C37/C36)*0.0045))-1,"0")</f>
        <v>0</v>
      </c>
      <c r="E38" s="6" t="s">
        <v>4</v>
      </c>
      <c r="F38" s="8" t="str">
        <f>IFERROR(((F37/F36)-((F37/F36)*0.0045))-1,"0")</f>
        <v>0</v>
      </c>
      <c r="H38" s="6" t="s">
        <v>4</v>
      </c>
      <c r="I38" s="8" t="str">
        <f>IFERROR(((I37/I36)-((I37/I36)*0.0045))-1,"0")</f>
        <v>0</v>
      </c>
      <c r="K38" s="6" t="s">
        <v>4</v>
      </c>
      <c r="L38" s="8" t="str">
        <f>IFERROR(((L37/L36)-((L37/L36)*0.0045))-1,"0")</f>
        <v>0</v>
      </c>
      <c r="N38" s="6" t="s">
        <v>4</v>
      </c>
      <c r="O38" s="8" t="str">
        <f>IFERROR(((O37/O36)-((O37/O36)*0.0045))-1,"0")</f>
        <v>0</v>
      </c>
    </row>
    <row r="39" spans="2:15" ht="14.25" customHeight="1" x14ac:dyDescent="0.25">
      <c r="B39" s="6" t="s">
        <v>5</v>
      </c>
      <c r="C39" s="7">
        <f>C36-(C36*$L$2)</f>
        <v>0</v>
      </c>
      <c r="E39" s="6" t="s">
        <v>5</v>
      </c>
      <c r="F39" s="7">
        <f>F36-(F36*$L$2)</f>
        <v>0</v>
      </c>
      <c r="H39" s="6" t="s">
        <v>5</v>
      </c>
      <c r="I39" s="7">
        <f>I36-(I36*$L$2)</f>
        <v>0</v>
      </c>
      <c r="K39" s="6" t="s">
        <v>5</v>
      </c>
      <c r="L39" s="7">
        <f>L36-(L36*$L$2)</f>
        <v>0</v>
      </c>
      <c r="N39" s="6" t="s">
        <v>5</v>
      </c>
      <c r="O39" s="7">
        <f>O36-(O36*$L$2)</f>
        <v>0</v>
      </c>
    </row>
    <row r="40" spans="2:15" ht="14.25" customHeight="1" x14ac:dyDescent="0.25"/>
    <row r="41" spans="2:15" ht="14.25" customHeight="1" x14ac:dyDescent="0.25"/>
    <row r="43" spans="2:15" x14ac:dyDescent="0.25">
      <c r="B43" t="s">
        <v>9</v>
      </c>
    </row>
    <row r="44" spans="2:15" x14ac:dyDescent="0.25">
      <c r="B44" t="s">
        <v>10</v>
      </c>
    </row>
    <row r="45" spans="2:15" x14ac:dyDescent="0.25">
      <c r="B45" t="s">
        <v>11</v>
      </c>
    </row>
  </sheetData>
  <mergeCells count="3">
    <mergeCell ref="K2:K3"/>
    <mergeCell ref="L2:L3"/>
    <mergeCell ref="D2:E2"/>
  </mergeCells>
  <conditionalFormatting sqref="C6">
    <cfRule type="cellIs" dxfId="1199" priority="191" operator="equal">
      <formula>"Cumplida"</formula>
    </cfRule>
    <cfRule type="cellIs" dxfId="1198" priority="192" operator="equal">
      <formula>"Abierta"</formula>
    </cfRule>
    <cfRule type="cellIs" dxfId="1197" priority="193" operator="equal">
      <formula>"No cumplida"</formula>
    </cfRule>
    <cfRule type="cellIs" dxfId="1196" priority="194" operator="equal">
      <formula>"Programado"</formula>
    </cfRule>
    <cfRule type="cellIs" dxfId="1195" priority="195" operator="equal">
      <formula>"Atascado"</formula>
    </cfRule>
    <cfRule type="cellIs" dxfId="1194" priority="196" operator="equal">
      <formula>"Cerrado"</formula>
    </cfRule>
    <cfRule type="cellIs" dxfId="1193" priority="197" operator="equal">
      <formula>"Abierto"</formula>
    </cfRule>
  </conditionalFormatting>
  <conditionalFormatting sqref="C11">
    <cfRule type="cellIs" dxfId="1192" priority="198" operator="equal">
      <formula>"-"</formula>
    </cfRule>
    <cfRule type="cellIs" dxfId="1191" priority="199" operator="lessThan">
      <formula>0.00000999</formula>
    </cfRule>
    <cfRule type="cellIs" dxfId="1190" priority="200" operator="greaterThan">
      <formula>0.00001</formula>
    </cfRule>
  </conditionalFormatting>
  <conditionalFormatting sqref="L20">
    <cfRule type="cellIs" dxfId="1189" priority="118" operator="equal">
      <formula>"-"</formula>
    </cfRule>
    <cfRule type="cellIs" dxfId="1188" priority="119" operator="lessThan">
      <formula>0.00000999</formula>
    </cfRule>
    <cfRule type="cellIs" dxfId="1187" priority="120" operator="greaterThan">
      <formula>0.00001</formula>
    </cfRule>
  </conditionalFormatting>
  <conditionalFormatting sqref="F11">
    <cfRule type="cellIs" dxfId="1186" priority="188" operator="equal">
      <formula>"-"</formula>
    </cfRule>
    <cfRule type="cellIs" dxfId="1185" priority="189" operator="lessThan">
      <formula>0.00000999</formula>
    </cfRule>
    <cfRule type="cellIs" dxfId="1184" priority="190" operator="greaterThan">
      <formula>0.00001</formula>
    </cfRule>
  </conditionalFormatting>
  <conditionalFormatting sqref="C33">
    <cfRule type="cellIs" dxfId="1183" priority="41" operator="equal">
      <formula>"Cumplida"</formula>
    </cfRule>
    <cfRule type="cellIs" dxfId="1182" priority="42" operator="equal">
      <formula>"Abierta"</formula>
    </cfRule>
    <cfRule type="cellIs" dxfId="1181" priority="43" operator="equal">
      <formula>"No cumplida"</formula>
    </cfRule>
    <cfRule type="cellIs" dxfId="1180" priority="44" operator="equal">
      <formula>"Programado"</formula>
    </cfRule>
    <cfRule type="cellIs" dxfId="1179" priority="45" operator="equal">
      <formula>"Atascado"</formula>
    </cfRule>
    <cfRule type="cellIs" dxfId="1178" priority="46" operator="equal">
      <formula>"Cerrado"</formula>
    </cfRule>
    <cfRule type="cellIs" dxfId="1177" priority="47" operator="equal">
      <formula>"Abierto"</formula>
    </cfRule>
  </conditionalFormatting>
  <conditionalFormatting sqref="F6">
    <cfRule type="cellIs" dxfId="1176" priority="181" operator="equal">
      <formula>"Cumplida"</formula>
    </cfRule>
    <cfRule type="cellIs" dxfId="1175" priority="182" operator="equal">
      <formula>"Abierta"</formula>
    </cfRule>
    <cfRule type="cellIs" dxfId="1174" priority="183" operator="equal">
      <formula>"No cumplida"</formula>
    </cfRule>
    <cfRule type="cellIs" dxfId="1173" priority="184" operator="equal">
      <formula>"Programado"</formula>
    </cfRule>
    <cfRule type="cellIs" dxfId="1172" priority="185" operator="equal">
      <formula>"Atascado"</formula>
    </cfRule>
    <cfRule type="cellIs" dxfId="1171" priority="186" operator="equal">
      <formula>"Cerrado"</formula>
    </cfRule>
    <cfRule type="cellIs" dxfId="1170" priority="187" operator="equal">
      <formula>"Abierto"</formula>
    </cfRule>
  </conditionalFormatting>
  <conditionalFormatting sqref="I6">
    <cfRule type="cellIs" dxfId="1169" priority="171" operator="equal">
      <formula>"Cumplida"</formula>
    </cfRule>
    <cfRule type="cellIs" dxfId="1168" priority="172" operator="equal">
      <formula>"Abierta"</formula>
    </cfRule>
    <cfRule type="cellIs" dxfId="1167" priority="173" operator="equal">
      <formula>"No cumplida"</formula>
    </cfRule>
    <cfRule type="cellIs" dxfId="1166" priority="174" operator="equal">
      <formula>"Programado"</formula>
    </cfRule>
    <cfRule type="cellIs" dxfId="1165" priority="175" operator="equal">
      <formula>"Atascado"</formula>
    </cfRule>
    <cfRule type="cellIs" dxfId="1164" priority="176" operator="equal">
      <formula>"Cerrado"</formula>
    </cfRule>
    <cfRule type="cellIs" dxfId="1163" priority="177" operator="equal">
      <formula>"Abierto"</formula>
    </cfRule>
  </conditionalFormatting>
  <conditionalFormatting sqref="I11">
    <cfRule type="cellIs" dxfId="1162" priority="178" operator="equal">
      <formula>"-"</formula>
    </cfRule>
    <cfRule type="cellIs" dxfId="1161" priority="179" operator="lessThan">
      <formula>0.00000999</formula>
    </cfRule>
    <cfRule type="cellIs" dxfId="1160" priority="180" operator="greaterThan">
      <formula>0.00001</formula>
    </cfRule>
  </conditionalFormatting>
  <conditionalFormatting sqref="L6">
    <cfRule type="cellIs" dxfId="1159" priority="161" operator="equal">
      <formula>"Cumplida"</formula>
    </cfRule>
    <cfRule type="cellIs" dxfId="1158" priority="162" operator="equal">
      <formula>"Abierta"</formula>
    </cfRule>
    <cfRule type="cellIs" dxfId="1157" priority="163" operator="equal">
      <formula>"No cumplida"</formula>
    </cfRule>
    <cfRule type="cellIs" dxfId="1156" priority="164" operator="equal">
      <formula>"Programado"</formula>
    </cfRule>
    <cfRule type="cellIs" dxfId="1155" priority="165" operator="equal">
      <formula>"Atascado"</formula>
    </cfRule>
    <cfRule type="cellIs" dxfId="1154" priority="166" operator="equal">
      <formula>"Cerrado"</formula>
    </cfRule>
    <cfRule type="cellIs" dxfId="1153" priority="167" operator="equal">
      <formula>"Abierto"</formula>
    </cfRule>
  </conditionalFormatting>
  <conditionalFormatting sqref="L11">
    <cfRule type="cellIs" dxfId="1152" priority="168" operator="equal">
      <formula>"-"</formula>
    </cfRule>
    <cfRule type="cellIs" dxfId="1151" priority="169" operator="lessThan">
      <formula>0.00000999</formula>
    </cfRule>
    <cfRule type="cellIs" dxfId="1150" priority="170" operator="greaterThan">
      <formula>0.00001</formula>
    </cfRule>
  </conditionalFormatting>
  <conditionalFormatting sqref="O6">
    <cfRule type="cellIs" dxfId="1149" priority="151" operator="equal">
      <formula>"Cumplida"</formula>
    </cfRule>
    <cfRule type="cellIs" dxfId="1148" priority="152" operator="equal">
      <formula>"Abierta"</formula>
    </cfRule>
    <cfRule type="cellIs" dxfId="1147" priority="153" operator="equal">
      <formula>"No cumplida"</formula>
    </cfRule>
    <cfRule type="cellIs" dxfId="1146" priority="154" operator="equal">
      <formula>"Programado"</formula>
    </cfRule>
    <cfRule type="cellIs" dxfId="1145" priority="155" operator="equal">
      <formula>"Atascado"</formula>
    </cfRule>
    <cfRule type="cellIs" dxfId="1144" priority="156" operator="equal">
      <formula>"Cerrado"</formula>
    </cfRule>
    <cfRule type="cellIs" dxfId="1143" priority="157" operator="equal">
      <formula>"Abierto"</formula>
    </cfRule>
  </conditionalFormatting>
  <conditionalFormatting sqref="O11">
    <cfRule type="cellIs" dxfId="1142" priority="158" operator="equal">
      <formula>"-"</formula>
    </cfRule>
    <cfRule type="cellIs" dxfId="1141" priority="159" operator="lessThan">
      <formula>0.00000999</formula>
    </cfRule>
    <cfRule type="cellIs" dxfId="1140" priority="160" operator="greaterThan">
      <formula>0.00001</formula>
    </cfRule>
  </conditionalFormatting>
  <conditionalFormatting sqref="C15">
    <cfRule type="cellIs" dxfId="1139" priority="141" operator="equal">
      <formula>"Cumplida"</formula>
    </cfRule>
    <cfRule type="cellIs" dxfId="1138" priority="142" operator="equal">
      <formula>"Abierta"</formula>
    </cfRule>
    <cfRule type="cellIs" dxfId="1137" priority="143" operator="equal">
      <formula>"No cumplida"</formula>
    </cfRule>
    <cfRule type="cellIs" dxfId="1136" priority="144" operator="equal">
      <formula>"Programado"</formula>
    </cfRule>
    <cfRule type="cellIs" dxfId="1135" priority="145" operator="equal">
      <formula>"Atascado"</formula>
    </cfRule>
    <cfRule type="cellIs" dxfId="1134" priority="146" operator="equal">
      <formula>"Cerrado"</formula>
    </cfRule>
    <cfRule type="cellIs" dxfId="1133" priority="147" operator="equal">
      <formula>"Abierto"</formula>
    </cfRule>
  </conditionalFormatting>
  <conditionalFormatting sqref="C20">
    <cfRule type="cellIs" dxfId="1132" priority="148" operator="equal">
      <formula>"-"</formula>
    </cfRule>
    <cfRule type="cellIs" dxfId="1131" priority="149" operator="lessThan">
      <formula>0.00000999</formula>
    </cfRule>
    <cfRule type="cellIs" dxfId="1130" priority="150" operator="greaterThan">
      <formula>0.00001</formula>
    </cfRule>
  </conditionalFormatting>
  <conditionalFormatting sqref="F15">
    <cfRule type="cellIs" dxfId="1129" priority="131" operator="equal">
      <formula>"Cumplida"</formula>
    </cfRule>
    <cfRule type="cellIs" dxfId="1128" priority="132" operator="equal">
      <formula>"Abierta"</formula>
    </cfRule>
    <cfRule type="cellIs" dxfId="1127" priority="133" operator="equal">
      <formula>"No cumplida"</formula>
    </cfRule>
    <cfRule type="cellIs" dxfId="1126" priority="134" operator="equal">
      <formula>"Programado"</formula>
    </cfRule>
    <cfRule type="cellIs" dxfId="1125" priority="135" operator="equal">
      <formula>"Atascado"</formula>
    </cfRule>
    <cfRule type="cellIs" dxfId="1124" priority="136" operator="equal">
      <formula>"Cerrado"</formula>
    </cfRule>
    <cfRule type="cellIs" dxfId="1123" priority="137" operator="equal">
      <formula>"Abierto"</formula>
    </cfRule>
  </conditionalFormatting>
  <conditionalFormatting sqref="F20">
    <cfRule type="cellIs" dxfId="1122" priority="138" operator="equal">
      <formula>"-"</formula>
    </cfRule>
    <cfRule type="cellIs" dxfId="1121" priority="139" operator="lessThan">
      <formula>0.00000999</formula>
    </cfRule>
    <cfRule type="cellIs" dxfId="1120" priority="140" operator="greaterThan">
      <formula>0.00001</formula>
    </cfRule>
  </conditionalFormatting>
  <conditionalFormatting sqref="I15">
    <cfRule type="cellIs" dxfId="1119" priority="121" operator="equal">
      <formula>"Cumplida"</formula>
    </cfRule>
    <cfRule type="cellIs" dxfId="1118" priority="122" operator="equal">
      <formula>"Abierta"</formula>
    </cfRule>
    <cfRule type="cellIs" dxfId="1117" priority="123" operator="equal">
      <formula>"No cumplida"</formula>
    </cfRule>
    <cfRule type="cellIs" dxfId="1116" priority="124" operator="equal">
      <formula>"Programado"</formula>
    </cfRule>
    <cfRule type="cellIs" dxfId="1115" priority="125" operator="equal">
      <formula>"Atascado"</formula>
    </cfRule>
    <cfRule type="cellIs" dxfId="1114" priority="126" operator="equal">
      <formula>"Cerrado"</formula>
    </cfRule>
    <cfRule type="cellIs" dxfId="1113" priority="127" operator="equal">
      <formula>"Abierto"</formula>
    </cfRule>
  </conditionalFormatting>
  <conditionalFormatting sqref="I20">
    <cfRule type="cellIs" dxfId="1112" priority="128" operator="equal">
      <formula>"-"</formula>
    </cfRule>
    <cfRule type="cellIs" dxfId="1111" priority="129" operator="lessThan">
      <formula>0.00000999</formula>
    </cfRule>
    <cfRule type="cellIs" dxfId="1110" priority="130" operator="greaterThan">
      <formula>0.00001</formula>
    </cfRule>
  </conditionalFormatting>
  <conditionalFormatting sqref="L15">
    <cfRule type="cellIs" dxfId="1109" priority="111" operator="equal">
      <formula>"Cumplida"</formula>
    </cfRule>
    <cfRule type="cellIs" dxfId="1108" priority="112" operator="equal">
      <formula>"Abierta"</formula>
    </cfRule>
    <cfRule type="cellIs" dxfId="1107" priority="113" operator="equal">
      <formula>"No cumplida"</formula>
    </cfRule>
    <cfRule type="cellIs" dxfId="1106" priority="114" operator="equal">
      <formula>"Programado"</formula>
    </cfRule>
    <cfRule type="cellIs" dxfId="1105" priority="115" operator="equal">
      <formula>"Atascado"</formula>
    </cfRule>
    <cfRule type="cellIs" dxfId="1104" priority="116" operator="equal">
      <formula>"Cerrado"</formula>
    </cfRule>
    <cfRule type="cellIs" dxfId="1103" priority="117" operator="equal">
      <formula>"Abierto"</formula>
    </cfRule>
  </conditionalFormatting>
  <conditionalFormatting sqref="O15">
    <cfRule type="cellIs" dxfId="1102" priority="101" operator="equal">
      <formula>"Cumplida"</formula>
    </cfRule>
    <cfRule type="cellIs" dxfId="1101" priority="102" operator="equal">
      <formula>"Abierta"</formula>
    </cfRule>
    <cfRule type="cellIs" dxfId="1100" priority="103" operator="equal">
      <formula>"No cumplida"</formula>
    </cfRule>
    <cfRule type="cellIs" dxfId="1099" priority="104" operator="equal">
      <formula>"Programado"</formula>
    </cfRule>
    <cfRule type="cellIs" dxfId="1098" priority="105" operator="equal">
      <formula>"Atascado"</formula>
    </cfRule>
    <cfRule type="cellIs" dxfId="1097" priority="106" operator="equal">
      <formula>"Cerrado"</formula>
    </cfRule>
    <cfRule type="cellIs" dxfId="1096" priority="107" operator="equal">
      <formula>"Abierto"</formula>
    </cfRule>
  </conditionalFormatting>
  <conditionalFormatting sqref="O20">
    <cfRule type="cellIs" dxfId="1095" priority="108" operator="equal">
      <formula>"-"</formula>
    </cfRule>
    <cfRule type="cellIs" dxfId="1094" priority="109" operator="lessThan">
      <formula>0.00000999</formula>
    </cfRule>
    <cfRule type="cellIs" dxfId="1093" priority="110" operator="greaterThan">
      <formula>0.00001</formula>
    </cfRule>
  </conditionalFormatting>
  <conditionalFormatting sqref="C24">
    <cfRule type="cellIs" dxfId="1092" priority="91" operator="equal">
      <formula>"Cumplida"</formula>
    </cfRule>
    <cfRule type="cellIs" dxfId="1091" priority="92" operator="equal">
      <formula>"Abierta"</formula>
    </cfRule>
    <cfRule type="cellIs" dxfId="1090" priority="93" operator="equal">
      <formula>"No cumplida"</formula>
    </cfRule>
    <cfRule type="cellIs" dxfId="1089" priority="94" operator="equal">
      <formula>"Programado"</formula>
    </cfRule>
    <cfRule type="cellIs" dxfId="1088" priority="95" operator="equal">
      <formula>"Atascado"</formula>
    </cfRule>
    <cfRule type="cellIs" dxfId="1087" priority="96" operator="equal">
      <formula>"Cerrado"</formula>
    </cfRule>
    <cfRule type="cellIs" dxfId="1086" priority="97" operator="equal">
      <formula>"Abierto"</formula>
    </cfRule>
  </conditionalFormatting>
  <conditionalFormatting sqref="C29">
    <cfRule type="cellIs" dxfId="1085" priority="98" operator="equal">
      <formula>"-"</formula>
    </cfRule>
    <cfRule type="cellIs" dxfId="1084" priority="99" operator="lessThan">
      <formula>0.00000999</formula>
    </cfRule>
    <cfRule type="cellIs" dxfId="1083" priority="100" operator="greaterThan">
      <formula>0.00001</formula>
    </cfRule>
  </conditionalFormatting>
  <conditionalFormatting sqref="F24">
    <cfRule type="cellIs" dxfId="1082" priority="81" operator="equal">
      <formula>"Cumplida"</formula>
    </cfRule>
    <cfRule type="cellIs" dxfId="1081" priority="82" operator="equal">
      <formula>"Abierta"</formula>
    </cfRule>
    <cfRule type="cellIs" dxfId="1080" priority="83" operator="equal">
      <formula>"No cumplida"</formula>
    </cfRule>
    <cfRule type="cellIs" dxfId="1079" priority="84" operator="equal">
      <formula>"Programado"</formula>
    </cfRule>
    <cfRule type="cellIs" dxfId="1078" priority="85" operator="equal">
      <formula>"Atascado"</formula>
    </cfRule>
    <cfRule type="cellIs" dxfId="1077" priority="86" operator="equal">
      <formula>"Cerrado"</formula>
    </cfRule>
    <cfRule type="cellIs" dxfId="1076" priority="87" operator="equal">
      <formula>"Abierto"</formula>
    </cfRule>
  </conditionalFormatting>
  <conditionalFormatting sqref="F29">
    <cfRule type="cellIs" dxfId="1075" priority="88" operator="equal">
      <formula>"-"</formula>
    </cfRule>
    <cfRule type="cellIs" dxfId="1074" priority="89" operator="lessThan">
      <formula>0.00000999</formula>
    </cfRule>
    <cfRule type="cellIs" dxfId="1073" priority="90" operator="greaterThan">
      <formula>0.00001</formula>
    </cfRule>
  </conditionalFormatting>
  <conditionalFormatting sqref="I24">
    <cfRule type="cellIs" dxfId="1072" priority="71" operator="equal">
      <formula>"Cumplida"</formula>
    </cfRule>
    <cfRule type="cellIs" dxfId="1071" priority="72" operator="equal">
      <formula>"Abierta"</formula>
    </cfRule>
    <cfRule type="cellIs" dxfId="1070" priority="73" operator="equal">
      <formula>"No cumplida"</formula>
    </cfRule>
    <cfRule type="cellIs" dxfId="1069" priority="74" operator="equal">
      <formula>"Programado"</formula>
    </cfRule>
    <cfRule type="cellIs" dxfId="1068" priority="75" operator="equal">
      <formula>"Atascado"</formula>
    </cfRule>
    <cfRule type="cellIs" dxfId="1067" priority="76" operator="equal">
      <formula>"Cerrado"</formula>
    </cfRule>
    <cfRule type="cellIs" dxfId="1066" priority="77" operator="equal">
      <formula>"Abierto"</formula>
    </cfRule>
  </conditionalFormatting>
  <conditionalFormatting sqref="I29">
    <cfRule type="cellIs" dxfId="1065" priority="78" operator="equal">
      <formula>"-"</formula>
    </cfRule>
    <cfRule type="cellIs" dxfId="1064" priority="79" operator="lessThan">
      <formula>0.00000999</formula>
    </cfRule>
    <cfRule type="cellIs" dxfId="1063" priority="80" operator="greaterThan">
      <formula>0.00001</formula>
    </cfRule>
  </conditionalFormatting>
  <conditionalFormatting sqref="L24">
    <cfRule type="cellIs" dxfId="1062" priority="61" operator="equal">
      <formula>"Cumplida"</formula>
    </cfRule>
    <cfRule type="cellIs" dxfId="1061" priority="62" operator="equal">
      <formula>"Abierta"</formula>
    </cfRule>
    <cfRule type="cellIs" dxfId="1060" priority="63" operator="equal">
      <formula>"No cumplida"</formula>
    </cfRule>
    <cfRule type="cellIs" dxfId="1059" priority="64" operator="equal">
      <formula>"Programado"</formula>
    </cfRule>
    <cfRule type="cellIs" dxfId="1058" priority="65" operator="equal">
      <formula>"Atascado"</formula>
    </cfRule>
    <cfRule type="cellIs" dxfId="1057" priority="66" operator="equal">
      <formula>"Cerrado"</formula>
    </cfRule>
    <cfRule type="cellIs" dxfId="1056" priority="67" operator="equal">
      <formula>"Abierto"</formula>
    </cfRule>
  </conditionalFormatting>
  <conditionalFormatting sqref="L29">
    <cfRule type="cellIs" dxfId="1055" priority="68" operator="equal">
      <formula>"-"</formula>
    </cfRule>
    <cfRule type="cellIs" dxfId="1054" priority="69" operator="lessThan">
      <formula>0.00000999</formula>
    </cfRule>
    <cfRule type="cellIs" dxfId="1053" priority="70" operator="greaterThan">
      <formula>0.00001</formula>
    </cfRule>
  </conditionalFormatting>
  <conditionalFormatting sqref="O24">
    <cfRule type="cellIs" dxfId="1052" priority="51" operator="equal">
      <formula>"Cumplida"</formula>
    </cfRule>
    <cfRule type="cellIs" dxfId="1051" priority="52" operator="equal">
      <formula>"Abierta"</formula>
    </cfRule>
    <cfRule type="cellIs" dxfId="1050" priority="53" operator="equal">
      <formula>"No cumplida"</formula>
    </cfRule>
    <cfRule type="cellIs" dxfId="1049" priority="54" operator="equal">
      <formula>"Programado"</formula>
    </cfRule>
    <cfRule type="cellIs" dxfId="1048" priority="55" operator="equal">
      <formula>"Atascado"</formula>
    </cfRule>
    <cfRule type="cellIs" dxfId="1047" priority="56" operator="equal">
      <formula>"Cerrado"</formula>
    </cfRule>
    <cfRule type="cellIs" dxfId="1046" priority="57" operator="equal">
      <formula>"Abierto"</formula>
    </cfRule>
  </conditionalFormatting>
  <conditionalFormatting sqref="O29">
    <cfRule type="cellIs" dxfId="1045" priority="58" operator="equal">
      <formula>"-"</formula>
    </cfRule>
    <cfRule type="cellIs" dxfId="1044" priority="59" operator="lessThan">
      <formula>0.00000999</formula>
    </cfRule>
    <cfRule type="cellIs" dxfId="1043" priority="60" operator="greaterThan">
      <formula>0.00001</formula>
    </cfRule>
  </conditionalFormatting>
  <conditionalFormatting sqref="C38">
    <cfRule type="cellIs" dxfId="1042" priority="48" operator="equal">
      <formula>"-"</formula>
    </cfRule>
    <cfRule type="cellIs" dxfId="1041" priority="49" operator="lessThan">
      <formula>0.00000999</formula>
    </cfRule>
    <cfRule type="cellIs" dxfId="1040" priority="50" operator="greaterThan">
      <formula>0.00001</formula>
    </cfRule>
  </conditionalFormatting>
  <conditionalFormatting sqref="F33">
    <cfRule type="cellIs" dxfId="1039" priority="31" operator="equal">
      <formula>"Cumplida"</formula>
    </cfRule>
    <cfRule type="cellIs" dxfId="1038" priority="32" operator="equal">
      <formula>"Abierta"</formula>
    </cfRule>
    <cfRule type="cellIs" dxfId="1037" priority="33" operator="equal">
      <formula>"No cumplida"</formula>
    </cfRule>
    <cfRule type="cellIs" dxfId="1036" priority="34" operator="equal">
      <formula>"Programado"</formula>
    </cfRule>
    <cfRule type="cellIs" dxfId="1035" priority="35" operator="equal">
      <formula>"Atascado"</formula>
    </cfRule>
    <cfRule type="cellIs" dxfId="1034" priority="36" operator="equal">
      <formula>"Cerrado"</formula>
    </cfRule>
    <cfRule type="cellIs" dxfId="1033" priority="37" operator="equal">
      <formula>"Abierto"</formula>
    </cfRule>
  </conditionalFormatting>
  <conditionalFormatting sqref="F38">
    <cfRule type="cellIs" dxfId="1032" priority="38" operator="equal">
      <formula>"-"</formula>
    </cfRule>
    <cfRule type="cellIs" dxfId="1031" priority="39" operator="lessThan">
      <formula>0.00000999</formula>
    </cfRule>
    <cfRule type="cellIs" dxfId="1030" priority="40" operator="greaterThan">
      <formula>0.00001</formula>
    </cfRule>
  </conditionalFormatting>
  <conditionalFormatting sqref="I33">
    <cfRule type="cellIs" dxfId="1029" priority="21" operator="equal">
      <formula>"Cumplida"</formula>
    </cfRule>
    <cfRule type="cellIs" dxfId="1028" priority="22" operator="equal">
      <formula>"Abierta"</formula>
    </cfRule>
    <cfRule type="cellIs" dxfId="1027" priority="23" operator="equal">
      <formula>"No cumplida"</formula>
    </cfRule>
    <cfRule type="cellIs" dxfId="1026" priority="24" operator="equal">
      <formula>"Programado"</formula>
    </cfRule>
    <cfRule type="cellIs" dxfId="1025" priority="25" operator="equal">
      <formula>"Atascado"</formula>
    </cfRule>
    <cfRule type="cellIs" dxfId="1024" priority="26" operator="equal">
      <formula>"Cerrado"</formula>
    </cfRule>
    <cfRule type="cellIs" dxfId="1023" priority="27" operator="equal">
      <formula>"Abierto"</formula>
    </cfRule>
  </conditionalFormatting>
  <conditionalFormatting sqref="I38">
    <cfRule type="cellIs" dxfId="1022" priority="28" operator="equal">
      <formula>"-"</formula>
    </cfRule>
    <cfRule type="cellIs" dxfId="1021" priority="29" operator="lessThan">
      <formula>0.00000999</formula>
    </cfRule>
    <cfRule type="cellIs" dxfId="1020" priority="30" operator="greaterThan">
      <formula>0.00001</formula>
    </cfRule>
  </conditionalFormatting>
  <conditionalFormatting sqref="L33">
    <cfRule type="cellIs" dxfId="1019" priority="11" operator="equal">
      <formula>"Cumplida"</formula>
    </cfRule>
    <cfRule type="cellIs" dxfId="1018" priority="12" operator="equal">
      <formula>"Abierta"</formula>
    </cfRule>
    <cfRule type="cellIs" dxfId="1017" priority="13" operator="equal">
      <formula>"No cumplida"</formula>
    </cfRule>
    <cfRule type="cellIs" dxfId="1016" priority="14" operator="equal">
      <formula>"Programado"</formula>
    </cfRule>
    <cfRule type="cellIs" dxfId="1015" priority="15" operator="equal">
      <formula>"Atascado"</formula>
    </cfRule>
    <cfRule type="cellIs" dxfId="1014" priority="16" operator="equal">
      <formula>"Cerrado"</formula>
    </cfRule>
    <cfRule type="cellIs" dxfId="1013" priority="17" operator="equal">
      <formula>"Abierto"</formula>
    </cfRule>
  </conditionalFormatting>
  <conditionalFormatting sqref="L38">
    <cfRule type="cellIs" dxfId="1012" priority="18" operator="equal">
      <formula>"-"</formula>
    </cfRule>
    <cfRule type="cellIs" dxfId="1011" priority="19" operator="lessThan">
      <formula>0.00000999</formula>
    </cfRule>
    <cfRule type="cellIs" dxfId="1010" priority="20" operator="greaterThan">
      <formula>0.00001</formula>
    </cfRule>
  </conditionalFormatting>
  <conditionalFormatting sqref="O33">
    <cfRule type="cellIs" dxfId="1009" priority="1" operator="equal">
      <formula>"Cumplida"</formula>
    </cfRule>
    <cfRule type="cellIs" dxfId="1008" priority="2" operator="equal">
      <formula>"Abierta"</formula>
    </cfRule>
    <cfRule type="cellIs" dxfId="1007" priority="3" operator="equal">
      <formula>"No cumplida"</formula>
    </cfRule>
    <cfRule type="cellIs" dxfId="1006" priority="4" operator="equal">
      <formula>"Programado"</formula>
    </cfRule>
    <cfRule type="cellIs" dxfId="1005" priority="5" operator="equal">
      <formula>"Atascado"</formula>
    </cfRule>
    <cfRule type="cellIs" dxfId="1004" priority="6" operator="equal">
      <formula>"Cerrado"</formula>
    </cfRule>
    <cfRule type="cellIs" dxfId="1003" priority="7" operator="equal">
      <formula>"Abierto"</formula>
    </cfRule>
  </conditionalFormatting>
  <conditionalFormatting sqref="O38">
    <cfRule type="cellIs" dxfId="1002" priority="8" operator="equal">
      <formula>"-"</formula>
    </cfRule>
    <cfRule type="cellIs" dxfId="1001" priority="9" operator="lessThan">
      <formula>0.00000999</formula>
    </cfRule>
    <cfRule type="cellIs" dxfId="1000" priority="10" operator="greaterThan">
      <formula>0.00001</formula>
    </cfRule>
  </conditionalFormatting>
  <dataValidations count="1">
    <dataValidation type="list" allowBlank="1" showInputMessage="1" showErrorMessage="1" sqref="C15 I33 L33 F33 O33 C33 I6 L6 F6 O6 I24 I15 C6 L24 F24 L15 O24 F15 O15 C24">
      <formula1>$B$42:$B$45</formula1>
    </dataValidation>
  </dataValidations>
  <pageMargins left="0.7" right="0.7" top="0.75" bottom="0.75" header="0.3" footer="0.3"/>
  <drawing r:id="rId1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R45"/>
  <sheetViews>
    <sheetView showGridLines="0" showRowColHeaders="0" workbookViewId="0">
      <selection activeCell="Q13" sqref="Q13:R13"/>
    </sheetView>
  </sheetViews>
  <sheetFormatPr baseColWidth="10" defaultRowHeight="15" x14ac:dyDescent="0.25"/>
  <cols>
    <col min="1" max="1" width="2" customWidth="1"/>
    <col min="4" max="4" width="2.5703125" customWidth="1"/>
    <col min="7" max="7" width="2.5703125" customWidth="1"/>
    <col min="10" max="10" width="2.5703125" customWidth="1"/>
    <col min="13" max="13" width="2.5703125" customWidth="1"/>
    <col min="16" max="16" width="2.5703125" customWidth="1"/>
    <col min="17" max="17" width="15.28515625" bestFit="1" customWidth="1"/>
    <col min="18" max="18" width="10.140625" bestFit="1" customWidth="1"/>
  </cols>
  <sheetData>
    <row r="1" spans="2:18" ht="15.75" thickBot="1" x14ac:dyDescent="0.3"/>
    <row r="2" spans="2:18" ht="15.75" thickBot="1" x14ac:dyDescent="0.3">
      <c r="D2" s="46" t="s">
        <v>16</v>
      </c>
      <c r="E2" s="47"/>
      <c r="F2" s="19"/>
      <c r="G2" s="18"/>
      <c r="K2" s="42" t="s">
        <v>51</v>
      </c>
      <c r="L2" s="44">
        <v>2.8500000000000001E-2</v>
      </c>
    </row>
    <row r="3" spans="2:18" x14ac:dyDescent="0.25">
      <c r="C3" s="18"/>
      <c r="D3" s="18"/>
      <c r="E3" s="18"/>
      <c r="F3" s="18"/>
      <c r="G3" s="18"/>
      <c r="K3" s="43"/>
      <c r="L3" s="45"/>
    </row>
    <row r="5" spans="2:18" ht="14.25" customHeight="1" x14ac:dyDescent="0.25">
      <c r="B5" s="1" t="s">
        <v>2</v>
      </c>
      <c r="C5" s="2"/>
      <c r="E5" s="1" t="s">
        <v>2</v>
      </c>
      <c r="F5" s="2"/>
      <c r="H5" s="1" t="s">
        <v>2</v>
      </c>
      <c r="I5" s="2"/>
      <c r="K5" s="1" t="s">
        <v>2</v>
      </c>
      <c r="L5" s="2"/>
      <c r="N5" s="1" t="s">
        <v>2</v>
      </c>
      <c r="O5" s="2"/>
      <c r="Q5" s="3" t="s">
        <v>6</v>
      </c>
      <c r="R5" s="4">
        <f>SUM(R6:R8)</f>
        <v>0</v>
      </c>
    </row>
    <row r="6" spans="2:18" ht="14.25" customHeight="1" x14ac:dyDescent="0.25">
      <c r="B6" s="1" t="s">
        <v>3</v>
      </c>
      <c r="C6" s="2"/>
      <c r="E6" s="1" t="s">
        <v>3</v>
      </c>
      <c r="F6" s="2"/>
      <c r="H6" s="1" t="s">
        <v>3</v>
      </c>
      <c r="I6" s="2"/>
      <c r="K6" s="1" t="s">
        <v>3</v>
      </c>
      <c r="L6" s="2"/>
      <c r="N6" s="1" t="s">
        <v>3</v>
      </c>
      <c r="O6" s="2"/>
      <c r="Q6" s="1" t="s">
        <v>12</v>
      </c>
      <c r="R6" s="4">
        <f>COUNTIF($B$5:$O$39,"abierta")</f>
        <v>0</v>
      </c>
    </row>
    <row r="7" spans="2:18" ht="14.25" customHeight="1" x14ac:dyDescent="0.25">
      <c r="B7" s="1" t="s">
        <v>13</v>
      </c>
      <c r="C7" s="2"/>
      <c r="E7" s="1" t="s">
        <v>13</v>
      </c>
      <c r="F7" s="2"/>
      <c r="H7" s="1" t="s">
        <v>13</v>
      </c>
      <c r="I7" s="2"/>
      <c r="K7" s="1" t="s">
        <v>13</v>
      </c>
      <c r="L7" s="2"/>
      <c r="N7" s="1" t="s">
        <v>13</v>
      </c>
      <c r="O7" s="2"/>
      <c r="Q7" s="3" t="s">
        <v>7</v>
      </c>
      <c r="R7" s="4">
        <f>COUNTIF($B$5:$O$39,"cumplida")</f>
        <v>0</v>
      </c>
    </row>
    <row r="8" spans="2:18" ht="14.25" customHeight="1" x14ac:dyDescent="0.25">
      <c r="B8" s="1" t="s">
        <v>14</v>
      </c>
      <c r="C8" s="2">
        <f>C7*C11</f>
        <v>0</v>
      </c>
      <c r="E8" s="1" t="s">
        <v>14</v>
      </c>
      <c r="F8" s="2">
        <f>F7*F11</f>
        <v>0</v>
      </c>
      <c r="H8" s="1" t="s">
        <v>14</v>
      </c>
      <c r="I8" s="2">
        <f>I7*I11</f>
        <v>0</v>
      </c>
      <c r="K8" s="1" t="s">
        <v>14</v>
      </c>
      <c r="L8" s="2">
        <f>L7*L11</f>
        <v>0</v>
      </c>
      <c r="N8" s="1" t="s">
        <v>14</v>
      </c>
      <c r="O8" s="2">
        <f>O7*O11</f>
        <v>0</v>
      </c>
      <c r="Q8" s="3" t="s">
        <v>8</v>
      </c>
      <c r="R8" s="4">
        <f>COUNTIF($B$5:$O$39,"No cumplida")</f>
        <v>0</v>
      </c>
    </row>
    <row r="9" spans="2:18" ht="14.25" customHeight="1" x14ac:dyDescent="0.25">
      <c r="B9" s="6" t="s">
        <v>0</v>
      </c>
      <c r="C9" s="7"/>
      <c r="E9" s="6" t="s">
        <v>0</v>
      </c>
      <c r="F9" s="7"/>
      <c r="H9" s="6" t="s">
        <v>0</v>
      </c>
      <c r="I9" s="7"/>
      <c r="K9" s="6" t="s">
        <v>0</v>
      </c>
      <c r="L9" s="7"/>
      <c r="N9" s="6" t="s">
        <v>0</v>
      </c>
      <c r="O9" s="7"/>
      <c r="Q9" s="3" t="s">
        <v>49</v>
      </c>
      <c r="R9" s="4">
        <f>SUM(C7,F7,I7,L7,O7,C16,F16,I16,L16,O16,C25,F25,I25,L25,O25,C34,F34,I34,L34,O34)</f>
        <v>0</v>
      </c>
    </row>
    <row r="10" spans="2:18" ht="14.25" customHeight="1" x14ac:dyDescent="0.25">
      <c r="B10" s="6" t="s">
        <v>1</v>
      </c>
      <c r="C10" s="7"/>
      <c r="E10" s="6" t="s">
        <v>1</v>
      </c>
      <c r="F10" s="7"/>
      <c r="H10" s="6" t="s">
        <v>1</v>
      </c>
      <c r="I10" s="7"/>
      <c r="K10" s="6" t="s">
        <v>1</v>
      </c>
      <c r="L10" s="7"/>
      <c r="N10" s="6" t="s">
        <v>1</v>
      </c>
      <c r="O10" s="7"/>
      <c r="Q10" s="3" t="s">
        <v>53</v>
      </c>
      <c r="R10" s="4">
        <f>SUM(C8,F8,I8,L8,O8,O17,L17,I17,F17,C17,C26,F26,I26,L26,O26,O35,L35,I35,F35,C35)</f>
        <v>0</v>
      </c>
    </row>
    <row r="11" spans="2:18" ht="14.25" customHeight="1" x14ac:dyDescent="0.25">
      <c r="B11" s="6" t="s">
        <v>4</v>
      </c>
      <c r="C11" s="8" t="str">
        <f>IFERROR(((C10/C9)-((C10/C9)*0.0045))-1,"0")</f>
        <v>0</v>
      </c>
      <c r="E11" s="6" t="s">
        <v>4</v>
      </c>
      <c r="F11" s="8" t="str">
        <f>IFERROR(((F10/F9)-((F10/F9)*0.0045))-1,"0")</f>
        <v>0</v>
      </c>
      <c r="H11" s="6" t="s">
        <v>4</v>
      </c>
      <c r="I11" s="8" t="str">
        <f>IFERROR(((I10/I9)-((I10/I9)*0.0045))-1,"0")</f>
        <v>0</v>
      </c>
      <c r="K11" s="6" t="s">
        <v>4</v>
      </c>
      <c r="L11" s="8" t="str">
        <f>IFERROR(((L10/L9)-((L10/L9)*0.0045))-1,"0")</f>
        <v>0</v>
      </c>
      <c r="N11" s="6" t="s">
        <v>4</v>
      </c>
      <c r="O11" s="8" t="str">
        <f>IFERROR(((O10/O9)-((O10/O9)*0.0045))-1,"0")</f>
        <v>0</v>
      </c>
      <c r="Q11" s="3" t="s">
        <v>15</v>
      </c>
      <c r="R11" s="4">
        <f>R10*R15</f>
        <v>0</v>
      </c>
    </row>
    <row r="12" spans="2:18" ht="14.25" customHeight="1" x14ac:dyDescent="0.25">
      <c r="B12" s="6" t="s">
        <v>5</v>
      </c>
      <c r="C12" s="7">
        <f>C9-(C9*$L$2)</f>
        <v>0</v>
      </c>
      <c r="E12" s="6" t="s">
        <v>5</v>
      </c>
      <c r="F12" s="7">
        <f>F9-(F9*$L$2)</f>
        <v>0</v>
      </c>
      <c r="H12" s="6" t="s">
        <v>5</v>
      </c>
      <c r="I12" s="7">
        <f>I9-(I9*$L$2)</f>
        <v>0</v>
      </c>
      <c r="K12" s="6" t="s">
        <v>5</v>
      </c>
      <c r="L12" s="7">
        <f>L9-(L9*$L$2)</f>
        <v>0</v>
      </c>
      <c r="N12" s="6" t="s">
        <v>5</v>
      </c>
      <c r="O12" s="7">
        <f>O9-(O9*$L$2)</f>
        <v>0</v>
      </c>
      <c r="Q12" s="3" t="s">
        <v>52</v>
      </c>
      <c r="R12" s="4">
        <f>R11*R16</f>
        <v>0</v>
      </c>
    </row>
    <row r="13" spans="2:18" x14ac:dyDescent="0.25">
      <c r="Q13" s="3" t="s">
        <v>62</v>
      </c>
      <c r="R13" s="12" t="str">
        <f>IFERROR((R10/R9),"-")</f>
        <v>-</v>
      </c>
    </row>
    <row r="14" spans="2:18" ht="14.25" customHeight="1" x14ac:dyDescent="0.25">
      <c r="B14" s="1" t="s">
        <v>2</v>
      </c>
      <c r="C14" s="2"/>
      <c r="E14" s="1" t="s">
        <v>2</v>
      </c>
      <c r="F14" s="2"/>
      <c r="H14" s="1" t="s">
        <v>2</v>
      </c>
      <c r="I14" s="2"/>
      <c r="K14" s="1" t="s">
        <v>2</v>
      </c>
      <c r="L14" s="2"/>
      <c r="N14" s="1" t="s">
        <v>2</v>
      </c>
      <c r="O14" s="2"/>
      <c r="R14" s="5"/>
    </row>
    <row r="15" spans="2:18" ht="14.25" customHeight="1" x14ac:dyDescent="0.25">
      <c r="B15" s="1" t="s">
        <v>3</v>
      </c>
      <c r="C15" s="2"/>
      <c r="E15" s="1" t="s">
        <v>3</v>
      </c>
      <c r="F15" s="2"/>
      <c r="H15" s="1" t="s">
        <v>3</v>
      </c>
      <c r="I15" s="2"/>
      <c r="K15" s="1" t="s">
        <v>3</v>
      </c>
      <c r="L15" s="2"/>
      <c r="N15" s="1" t="s">
        <v>3</v>
      </c>
      <c r="O15" s="2"/>
      <c r="Q15" s="3" t="s">
        <v>57</v>
      </c>
      <c r="R15" s="4">
        <v>2300</v>
      </c>
    </row>
    <row r="16" spans="2:18" ht="14.25" customHeight="1" x14ac:dyDescent="0.25">
      <c r="B16" s="1" t="s">
        <v>13</v>
      </c>
      <c r="C16" s="2"/>
      <c r="E16" s="1" t="s">
        <v>13</v>
      </c>
      <c r="F16" s="2"/>
      <c r="H16" s="1" t="s">
        <v>13</v>
      </c>
      <c r="I16" s="2"/>
      <c r="K16" s="1" t="s">
        <v>13</v>
      </c>
      <c r="L16" s="2"/>
      <c r="N16" s="1" t="s">
        <v>13</v>
      </c>
      <c r="O16" s="2"/>
      <c r="Q16" s="3" t="s">
        <v>58</v>
      </c>
      <c r="R16" s="4">
        <v>2900</v>
      </c>
    </row>
    <row r="17" spans="2:18" ht="14.25" customHeight="1" x14ac:dyDescent="0.25">
      <c r="B17" s="1" t="s">
        <v>14</v>
      </c>
      <c r="C17" s="2">
        <f>C16*C20</f>
        <v>0</v>
      </c>
      <c r="E17" s="1" t="s">
        <v>14</v>
      </c>
      <c r="F17" s="2">
        <f>F16*F20</f>
        <v>0</v>
      </c>
      <c r="H17" s="1" t="s">
        <v>14</v>
      </c>
      <c r="I17" s="2">
        <f>I16*I20</f>
        <v>0</v>
      </c>
      <c r="K17" s="1" t="s">
        <v>14</v>
      </c>
      <c r="L17" s="2">
        <f>L16*L20</f>
        <v>0</v>
      </c>
      <c r="N17" s="1" t="s">
        <v>14</v>
      </c>
      <c r="O17" s="2">
        <f>O16*O20</f>
        <v>0</v>
      </c>
      <c r="R17" s="5"/>
    </row>
    <row r="18" spans="2:18" ht="14.25" customHeight="1" x14ac:dyDescent="0.25">
      <c r="B18" s="6" t="s">
        <v>0</v>
      </c>
      <c r="C18" s="7"/>
      <c r="E18" s="6" t="s">
        <v>0</v>
      </c>
      <c r="F18" s="7"/>
      <c r="H18" s="6" t="s">
        <v>0</v>
      </c>
      <c r="I18" s="7"/>
      <c r="K18" s="6" t="s">
        <v>0</v>
      </c>
      <c r="L18" s="7"/>
      <c r="N18" s="6" t="s">
        <v>0</v>
      </c>
      <c r="O18" s="7"/>
    </row>
    <row r="19" spans="2:18" ht="14.25" customHeight="1" x14ac:dyDescent="0.25">
      <c r="B19" s="6" t="s">
        <v>1</v>
      </c>
      <c r="C19" s="7"/>
      <c r="E19" s="6" t="s">
        <v>1</v>
      </c>
      <c r="F19" s="7"/>
      <c r="H19" s="6" t="s">
        <v>1</v>
      </c>
      <c r="I19" s="7"/>
      <c r="K19" s="6" t="s">
        <v>1</v>
      </c>
      <c r="L19" s="7"/>
      <c r="N19" s="6" t="s">
        <v>1</v>
      </c>
      <c r="O19" s="7"/>
    </row>
    <row r="20" spans="2:18" ht="14.25" customHeight="1" x14ac:dyDescent="0.25">
      <c r="B20" s="6" t="s">
        <v>4</v>
      </c>
      <c r="C20" s="8" t="str">
        <f>IFERROR(((C19/C18)-((C19/C18)*0.0045))-1,"0")</f>
        <v>0</v>
      </c>
      <c r="E20" s="6" t="s">
        <v>4</v>
      </c>
      <c r="F20" s="8" t="str">
        <f>IFERROR(((F19/F18)-((F19/F18)*0.0045))-1,"0")</f>
        <v>0</v>
      </c>
      <c r="H20" s="6" t="s">
        <v>4</v>
      </c>
      <c r="I20" s="8" t="str">
        <f>IFERROR(((I19/I18)-((I19/I18)*0.0045))-1,"0")</f>
        <v>0</v>
      </c>
      <c r="K20" s="6" t="s">
        <v>4</v>
      </c>
      <c r="L20" s="8" t="str">
        <f>IFERROR(((L19/L18)-((L19/L18)*0.0045))-1,"0")</f>
        <v>0</v>
      </c>
      <c r="N20" s="6" t="s">
        <v>4</v>
      </c>
      <c r="O20" s="8" t="str">
        <f>IFERROR(((O19/O18)-((O19/O18)*0.0045))-1,"0")</f>
        <v>0</v>
      </c>
    </row>
    <row r="21" spans="2:18" ht="14.25" customHeight="1" x14ac:dyDescent="0.25">
      <c r="B21" s="6" t="s">
        <v>5</v>
      </c>
      <c r="C21" s="7">
        <f>C18-(C18*$L$2)</f>
        <v>0</v>
      </c>
      <c r="E21" s="6" t="s">
        <v>5</v>
      </c>
      <c r="F21" s="7">
        <f>F18-(F18*$L$2)</f>
        <v>0</v>
      </c>
      <c r="H21" s="6" t="s">
        <v>5</v>
      </c>
      <c r="I21" s="7">
        <f>I18-(I18*$L$2)</f>
        <v>0</v>
      </c>
      <c r="K21" s="6" t="s">
        <v>5</v>
      </c>
      <c r="L21" s="7">
        <f>L18-(L18*$L$2)</f>
        <v>0</v>
      </c>
      <c r="N21" s="6" t="s">
        <v>5</v>
      </c>
      <c r="O21" s="7">
        <f>O18-(O18*$L$2)</f>
        <v>0</v>
      </c>
    </row>
    <row r="22" spans="2:18" ht="14.25" customHeight="1" x14ac:dyDescent="0.25"/>
    <row r="23" spans="2:18" x14ac:dyDescent="0.25">
      <c r="B23" s="1" t="s">
        <v>2</v>
      </c>
      <c r="C23" s="2"/>
      <c r="E23" s="1" t="s">
        <v>2</v>
      </c>
      <c r="F23" s="2"/>
      <c r="H23" s="1" t="s">
        <v>2</v>
      </c>
      <c r="I23" s="2"/>
      <c r="K23" s="1" t="s">
        <v>2</v>
      </c>
      <c r="L23" s="2"/>
      <c r="N23" s="1" t="s">
        <v>2</v>
      </c>
      <c r="O23" s="2"/>
    </row>
    <row r="24" spans="2:18" ht="14.25" customHeight="1" x14ac:dyDescent="0.25">
      <c r="B24" s="1" t="s">
        <v>3</v>
      </c>
      <c r="C24" s="2"/>
      <c r="E24" s="1" t="s">
        <v>3</v>
      </c>
      <c r="F24" s="2"/>
      <c r="H24" s="1" t="s">
        <v>3</v>
      </c>
      <c r="I24" s="2"/>
      <c r="K24" s="1" t="s">
        <v>3</v>
      </c>
      <c r="L24" s="2"/>
      <c r="N24" s="1" t="s">
        <v>3</v>
      </c>
      <c r="O24" s="2"/>
    </row>
    <row r="25" spans="2:18" ht="14.25" customHeight="1" x14ac:dyDescent="0.25">
      <c r="B25" s="1" t="s">
        <v>13</v>
      </c>
      <c r="C25" s="2"/>
      <c r="E25" s="1" t="s">
        <v>13</v>
      </c>
      <c r="F25" s="2"/>
      <c r="H25" s="1" t="s">
        <v>13</v>
      </c>
      <c r="I25" s="2"/>
      <c r="K25" s="1" t="s">
        <v>13</v>
      </c>
      <c r="L25" s="2"/>
      <c r="N25" s="1" t="s">
        <v>13</v>
      </c>
      <c r="O25" s="2"/>
    </row>
    <row r="26" spans="2:18" ht="14.25" customHeight="1" x14ac:dyDescent="0.25">
      <c r="B26" s="1" t="s">
        <v>14</v>
      </c>
      <c r="C26" s="2">
        <f>C25*C29</f>
        <v>0</v>
      </c>
      <c r="E26" s="1" t="s">
        <v>14</v>
      </c>
      <c r="F26" s="2">
        <f>F25*F29</f>
        <v>0</v>
      </c>
      <c r="H26" s="1" t="s">
        <v>14</v>
      </c>
      <c r="I26" s="2">
        <f>I25*I29</f>
        <v>0</v>
      </c>
      <c r="K26" s="1" t="s">
        <v>14</v>
      </c>
      <c r="L26" s="2">
        <f>L25*L29</f>
        <v>0</v>
      </c>
      <c r="N26" s="1" t="s">
        <v>14</v>
      </c>
      <c r="O26" s="2">
        <f>O25*O29</f>
        <v>0</v>
      </c>
    </row>
    <row r="27" spans="2:18" ht="14.25" customHeight="1" x14ac:dyDescent="0.25">
      <c r="B27" s="6" t="s">
        <v>0</v>
      </c>
      <c r="C27" s="7"/>
      <c r="E27" s="6" t="s">
        <v>0</v>
      </c>
      <c r="F27" s="7"/>
      <c r="H27" s="6" t="s">
        <v>0</v>
      </c>
      <c r="I27" s="7"/>
      <c r="K27" s="6" t="s">
        <v>0</v>
      </c>
      <c r="L27" s="7"/>
      <c r="N27" s="6" t="s">
        <v>0</v>
      </c>
      <c r="O27" s="7"/>
    </row>
    <row r="28" spans="2:18" ht="14.25" customHeight="1" x14ac:dyDescent="0.25">
      <c r="B28" s="6" t="s">
        <v>1</v>
      </c>
      <c r="C28" s="7"/>
      <c r="E28" s="6" t="s">
        <v>1</v>
      </c>
      <c r="F28" s="7"/>
      <c r="H28" s="6" t="s">
        <v>1</v>
      </c>
      <c r="I28" s="7"/>
      <c r="K28" s="6" t="s">
        <v>1</v>
      </c>
      <c r="L28" s="7"/>
      <c r="N28" s="6" t="s">
        <v>1</v>
      </c>
      <c r="O28" s="7"/>
    </row>
    <row r="29" spans="2:18" ht="14.25" customHeight="1" x14ac:dyDescent="0.25">
      <c r="B29" s="6" t="s">
        <v>4</v>
      </c>
      <c r="C29" s="8" t="str">
        <f>IFERROR(((C28/C27)-((C28/C27)*0.0045))-1,"0")</f>
        <v>0</v>
      </c>
      <c r="E29" s="6" t="s">
        <v>4</v>
      </c>
      <c r="F29" s="8" t="str">
        <f>IFERROR(((F28/F27)-((F28/F27)*0.0045))-1,"0")</f>
        <v>0</v>
      </c>
      <c r="H29" s="6" t="s">
        <v>4</v>
      </c>
      <c r="I29" s="8" t="str">
        <f>IFERROR(((I28/I27)-((I28/I27)*0.0045))-1,"0")</f>
        <v>0</v>
      </c>
      <c r="K29" s="6" t="s">
        <v>4</v>
      </c>
      <c r="L29" s="8" t="str">
        <f>IFERROR(((L28/L27)-((L28/L27)*0.0045))-1,"0")</f>
        <v>0</v>
      </c>
      <c r="N29" s="6" t="s">
        <v>4</v>
      </c>
      <c r="O29" s="8" t="str">
        <f>IFERROR(((O28/O27)-((O28/O27)*0.0045))-1,"0")</f>
        <v>0</v>
      </c>
    </row>
    <row r="30" spans="2:18" ht="14.25" customHeight="1" x14ac:dyDescent="0.25">
      <c r="B30" s="6" t="s">
        <v>5</v>
      </c>
      <c r="C30" s="7">
        <f>C27-(C27*$L$2)</f>
        <v>0</v>
      </c>
      <c r="E30" s="6" t="s">
        <v>5</v>
      </c>
      <c r="F30" s="7">
        <f>F27-(F27*$L$2)</f>
        <v>0</v>
      </c>
      <c r="H30" s="6" t="s">
        <v>5</v>
      </c>
      <c r="I30" s="7">
        <f>I27-(I27*$L$2)</f>
        <v>0</v>
      </c>
      <c r="K30" s="6" t="s">
        <v>5</v>
      </c>
      <c r="L30" s="7">
        <f>L27-(L27*$L$2)</f>
        <v>0</v>
      </c>
      <c r="N30" s="6" t="s">
        <v>5</v>
      </c>
      <c r="O30" s="7">
        <f>O27-(O27*$L$2)</f>
        <v>0</v>
      </c>
    </row>
    <row r="31" spans="2:18" ht="14.25" customHeight="1" x14ac:dyDescent="0.25"/>
    <row r="32" spans="2:18" ht="14.25" customHeight="1" x14ac:dyDescent="0.25">
      <c r="B32" s="1" t="s">
        <v>2</v>
      </c>
      <c r="C32" s="2"/>
      <c r="E32" s="1" t="s">
        <v>2</v>
      </c>
      <c r="F32" s="2"/>
      <c r="H32" s="1" t="s">
        <v>2</v>
      </c>
      <c r="I32" s="2"/>
      <c r="K32" s="1" t="s">
        <v>2</v>
      </c>
      <c r="L32" s="2"/>
      <c r="N32" s="1" t="s">
        <v>2</v>
      </c>
      <c r="O32" s="2"/>
    </row>
    <row r="33" spans="2:15" x14ac:dyDescent="0.25">
      <c r="B33" s="1" t="s">
        <v>3</v>
      </c>
      <c r="C33" s="2"/>
      <c r="E33" s="1" t="s">
        <v>3</v>
      </c>
      <c r="F33" s="2"/>
      <c r="H33" s="1" t="s">
        <v>3</v>
      </c>
      <c r="I33" s="2"/>
      <c r="K33" s="1" t="s">
        <v>3</v>
      </c>
      <c r="L33" s="2"/>
      <c r="N33" s="1" t="s">
        <v>3</v>
      </c>
      <c r="O33" s="2"/>
    </row>
    <row r="34" spans="2:15" ht="14.25" customHeight="1" x14ac:dyDescent="0.25">
      <c r="B34" s="1" t="s">
        <v>13</v>
      </c>
      <c r="C34" s="2"/>
      <c r="E34" s="1" t="s">
        <v>13</v>
      </c>
      <c r="F34" s="2"/>
      <c r="H34" s="1" t="s">
        <v>13</v>
      </c>
      <c r="I34" s="2"/>
      <c r="K34" s="1" t="s">
        <v>13</v>
      </c>
      <c r="L34" s="2"/>
      <c r="N34" s="1" t="s">
        <v>13</v>
      </c>
      <c r="O34" s="2"/>
    </row>
    <row r="35" spans="2:15" ht="14.25" customHeight="1" x14ac:dyDescent="0.25">
      <c r="B35" s="1" t="s">
        <v>14</v>
      </c>
      <c r="C35" s="2">
        <f>C34*C38</f>
        <v>0</v>
      </c>
      <c r="E35" s="1" t="s">
        <v>14</v>
      </c>
      <c r="F35" s="2">
        <f>F34*F38</f>
        <v>0</v>
      </c>
      <c r="H35" s="1" t="s">
        <v>14</v>
      </c>
      <c r="I35" s="2">
        <f>I34*I38</f>
        <v>0</v>
      </c>
      <c r="K35" s="1" t="s">
        <v>14</v>
      </c>
      <c r="L35" s="2">
        <f>L34*L38</f>
        <v>0</v>
      </c>
      <c r="N35" s="1" t="s">
        <v>14</v>
      </c>
      <c r="O35" s="2">
        <f>O34*O38</f>
        <v>0</v>
      </c>
    </row>
    <row r="36" spans="2:15" ht="14.25" customHeight="1" x14ac:dyDescent="0.25">
      <c r="B36" s="6" t="s">
        <v>0</v>
      </c>
      <c r="C36" s="7"/>
      <c r="E36" s="6" t="s">
        <v>0</v>
      </c>
      <c r="F36" s="7"/>
      <c r="H36" s="6" t="s">
        <v>0</v>
      </c>
      <c r="I36" s="7"/>
      <c r="K36" s="6" t="s">
        <v>0</v>
      </c>
      <c r="L36" s="7"/>
      <c r="N36" s="6" t="s">
        <v>0</v>
      </c>
      <c r="O36" s="7"/>
    </row>
    <row r="37" spans="2:15" ht="14.25" customHeight="1" x14ac:dyDescent="0.25">
      <c r="B37" s="6" t="s">
        <v>1</v>
      </c>
      <c r="C37" s="7"/>
      <c r="E37" s="6" t="s">
        <v>1</v>
      </c>
      <c r="F37" s="7"/>
      <c r="H37" s="6" t="s">
        <v>1</v>
      </c>
      <c r="I37" s="7"/>
      <c r="K37" s="6" t="s">
        <v>1</v>
      </c>
      <c r="L37" s="7"/>
      <c r="N37" s="6" t="s">
        <v>1</v>
      </c>
      <c r="O37" s="7"/>
    </row>
    <row r="38" spans="2:15" ht="14.25" customHeight="1" x14ac:dyDescent="0.25">
      <c r="B38" s="6" t="s">
        <v>4</v>
      </c>
      <c r="C38" s="8" t="str">
        <f>IFERROR(((C37/C36)-((C37/C36)*0.0045))-1,"0")</f>
        <v>0</v>
      </c>
      <c r="E38" s="6" t="s">
        <v>4</v>
      </c>
      <c r="F38" s="8" t="str">
        <f>IFERROR(((F37/F36)-((F37/F36)*0.0045))-1,"0")</f>
        <v>0</v>
      </c>
      <c r="H38" s="6" t="s">
        <v>4</v>
      </c>
      <c r="I38" s="8" t="str">
        <f>IFERROR(((I37/I36)-((I37/I36)*0.0045))-1,"0")</f>
        <v>0</v>
      </c>
      <c r="K38" s="6" t="s">
        <v>4</v>
      </c>
      <c r="L38" s="8" t="str">
        <f>IFERROR(((L37/L36)-((L37/L36)*0.0045))-1,"0")</f>
        <v>0</v>
      </c>
      <c r="N38" s="6" t="s">
        <v>4</v>
      </c>
      <c r="O38" s="8" t="str">
        <f>IFERROR(((O37/O36)-((O37/O36)*0.0045))-1,"0")</f>
        <v>0</v>
      </c>
    </row>
    <row r="39" spans="2:15" ht="14.25" customHeight="1" x14ac:dyDescent="0.25">
      <c r="B39" s="6" t="s">
        <v>5</v>
      </c>
      <c r="C39" s="7">
        <f>C36-(C36*$L$2)</f>
        <v>0</v>
      </c>
      <c r="E39" s="6" t="s">
        <v>5</v>
      </c>
      <c r="F39" s="7">
        <f>F36-(F36*$L$2)</f>
        <v>0</v>
      </c>
      <c r="H39" s="6" t="s">
        <v>5</v>
      </c>
      <c r="I39" s="7">
        <f>I36-(I36*$L$2)</f>
        <v>0</v>
      </c>
      <c r="K39" s="6" t="s">
        <v>5</v>
      </c>
      <c r="L39" s="7">
        <f>L36-(L36*$L$2)</f>
        <v>0</v>
      </c>
      <c r="N39" s="6" t="s">
        <v>5</v>
      </c>
      <c r="O39" s="7">
        <f>O36-(O36*$L$2)</f>
        <v>0</v>
      </c>
    </row>
    <row r="40" spans="2:15" ht="14.25" customHeight="1" x14ac:dyDescent="0.25"/>
    <row r="41" spans="2:15" ht="14.25" customHeight="1" x14ac:dyDescent="0.25"/>
    <row r="43" spans="2:15" x14ac:dyDescent="0.25">
      <c r="B43" t="s">
        <v>9</v>
      </c>
    </row>
    <row r="44" spans="2:15" x14ac:dyDescent="0.25">
      <c r="B44" t="s">
        <v>10</v>
      </c>
    </row>
    <row r="45" spans="2:15" x14ac:dyDescent="0.25">
      <c r="B45" t="s">
        <v>11</v>
      </c>
    </row>
  </sheetData>
  <mergeCells count="3">
    <mergeCell ref="K2:K3"/>
    <mergeCell ref="L2:L3"/>
    <mergeCell ref="D2:E2"/>
  </mergeCells>
  <conditionalFormatting sqref="C6">
    <cfRule type="cellIs" dxfId="999" priority="191" operator="equal">
      <formula>"Cumplida"</formula>
    </cfRule>
    <cfRule type="cellIs" dxfId="998" priority="192" operator="equal">
      <formula>"Abierta"</formula>
    </cfRule>
    <cfRule type="cellIs" dxfId="997" priority="193" operator="equal">
      <formula>"No cumplida"</formula>
    </cfRule>
    <cfRule type="cellIs" dxfId="996" priority="194" operator="equal">
      <formula>"Programado"</formula>
    </cfRule>
    <cfRule type="cellIs" dxfId="995" priority="195" operator="equal">
      <formula>"Atascado"</formula>
    </cfRule>
    <cfRule type="cellIs" dxfId="994" priority="196" operator="equal">
      <formula>"Cerrado"</formula>
    </cfRule>
    <cfRule type="cellIs" dxfId="993" priority="197" operator="equal">
      <formula>"Abierto"</formula>
    </cfRule>
  </conditionalFormatting>
  <conditionalFormatting sqref="C11">
    <cfRule type="cellIs" dxfId="992" priority="198" operator="equal">
      <formula>"-"</formula>
    </cfRule>
    <cfRule type="cellIs" dxfId="991" priority="199" operator="lessThan">
      <formula>0.00000999</formula>
    </cfRule>
    <cfRule type="cellIs" dxfId="990" priority="200" operator="greaterThan">
      <formula>0.00001</formula>
    </cfRule>
  </conditionalFormatting>
  <conditionalFormatting sqref="L20">
    <cfRule type="cellIs" dxfId="989" priority="118" operator="equal">
      <formula>"-"</formula>
    </cfRule>
    <cfRule type="cellIs" dxfId="988" priority="119" operator="lessThan">
      <formula>0.00000999</formula>
    </cfRule>
    <cfRule type="cellIs" dxfId="987" priority="120" operator="greaterThan">
      <formula>0.00001</formula>
    </cfRule>
  </conditionalFormatting>
  <conditionalFormatting sqref="F11">
    <cfRule type="cellIs" dxfId="986" priority="188" operator="equal">
      <formula>"-"</formula>
    </cfRule>
    <cfRule type="cellIs" dxfId="985" priority="189" operator="lessThan">
      <formula>0.00000999</formula>
    </cfRule>
    <cfRule type="cellIs" dxfId="984" priority="190" operator="greaterThan">
      <formula>0.00001</formula>
    </cfRule>
  </conditionalFormatting>
  <conditionalFormatting sqref="C33">
    <cfRule type="cellIs" dxfId="983" priority="41" operator="equal">
      <formula>"Cumplida"</formula>
    </cfRule>
    <cfRule type="cellIs" dxfId="982" priority="42" operator="equal">
      <formula>"Abierta"</formula>
    </cfRule>
    <cfRule type="cellIs" dxfId="981" priority="43" operator="equal">
      <formula>"No cumplida"</formula>
    </cfRule>
    <cfRule type="cellIs" dxfId="980" priority="44" operator="equal">
      <formula>"Programado"</formula>
    </cfRule>
    <cfRule type="cellIs" dxfId="979" priority="45" operator="equal">
      <formula>"Atascado"</formula>
    </cfRule>
    <cfRule type="cellIs" dxfId="978" priority="46" operator="equal">
      <formula>"Cerrado"</formula>
    </cfRule>
    <cfRule type="cellIs" dxfId="977" priority="47" operator="equal">
      <formula>"Abierto"</formula>
    </cfRule>
  </conditionalFormatting>
  <conditionalFormatting sqref="F6">
    <cfRule type="cellIs" dxfId="976" priority="181" operator="equal">
      <formula>"Cumplida"</formula>
    </cfRule>
    <cfRule type="cellIs" dxfId="975" priority="182" operator="equal">
      <formula>"Abierta"</formula>
    </cfRule>
    <cfRule type="cellIs" dxfId="974" priority="183" operator="equal">
      <formula>"No cumplida"</formula>
    </cfRule>
    <cfRule type="cellIs" dxfId="973" priority="184" operator="equal">
      <formula>"Programado"</formula>
    </cfRule>
    <cfRule type="cellIs" dxfId="972" priority="185" operator="equal">
      <formula>"Atascado"</formula>
    </cfRule>
    <cfRule type="cellIs" dxfId="971" priority="186" operator="equal">
      <formula>"Cerrado"</formula>
    </cfRule>
    <cfRule type="cellIs" dxfId="970" priority="187" operator="equal">
      <formula>"Abierto"</formula>
    </cfRule>
  </conditionalFormatting>
  <conditionalFormatting sqref="I6">
    <cfRule type="cellIs" dxfId="969" priority="171" operator="equal">
      <formula>"Cumplida"</formula>
    </cfRule>
    <cfRule type="cellIs" dxfId="968" priority="172" operator="equal">
      <formula>"Abierta"</formula>
    </cfRule>
    <cfRule type="cellIs" dxfId="967" priority="173" operator="equal">
      <formula>"No cumplida"</formula>
    </cfRule>
    <cfRule type="cellIs" dxfId="966" priority="174" operator="equal">
      <formula>"Programado"</formula>
    </cfRule>
    <cfRule type="cellIs" dxfId="965" priority="175" operator="equal">
      <formula>"Atascado"</formula>
    </cfRule>
    <cfRule type="cellIs" dxfId="964" priority="176" operator="equal">
      <formula>"Cerrado"</formula>
    </cfRule>
    <cfRule type="cellIs" dxfId="963" priority="177" operator="equal">
      <formula>"Abierto"</formula>
    </cfRule>
  </conditionalFormatting>
  <conditionalFormatting sqref="I11">
    <cfRule type="cellIs" dxfId="962" priority="178" operator="equal">
      <formula>"-"</formula>
    </cfRule>
    <cfRule type="cellIs" dxfId="961" priority="179" operator="lessThan">
      <formula>0.00000999</formula>
    </cfRule>
    <cfRule type="cellIs" dxfId="960" priority="180" operator="greaterThan">
      <formula>0.00001</formula>
    </cfRule>
  </conditionalFormatting>
  <conditionalFormatting sqref="L6">
    <cfRule type="cellIs" dxfId="959" priority="161" operator="equal">
      <formula>"Cumplida"</formula>
    </cfRule>
    <cfRule type="cellIs" dxfId="958" priority="162" operator="equal">
      <formula>"Abierta"</formula>
    </cfRule>
    <cfRule type="cellIs" dxfId="957" priority="163" operator="equal">
      <formula>"No cumplida"</formula>
    </cfRule>
    <cfRule type="cellIs" dxfId="956" priority="164" operator="equal">
      <formula>"Programado"</formula>
    </cfRule>
    <cfRule type="cellIs" dxfId="955" priority="165" operator="equal">
      <formula>"Atascado"</formula>
    </cfRule>
    <cfRule type="cellIs" dxfId="954" priority="166" operator="equal">
      <formula>"Cerrado"</formula>
    </cfRule>
    <cfRule type="cellIs" dxfId="953" priority="167" operator="equal">
      <formula>"Abierto"</formula>
    </cfRule>
  </conditionalFormatting>
  <conditionalFormatting sqref="L11">
    <cfRule type="cellIs" dxfId="952" priority="168" operator="equal">
      <formula>"-"</formula>
    </cfRule>
    <cfRule type="cellIs" dxfId="951" priority="169" operator="lessThan">
      <formula>0.00000999</formula>
    </cfRule>
    <cfRule type="cellIs" dxfId="950" priority="170" operator="greaterThan">
      <formula>0.00001</formula>
    </cfRule>
  </conditionalFormatting>
  <conditionalFormatting sqref="O6">
    <cfRule type="cellIs" dxfId="949" priority="151" operator="equal">
      <formula>"Cumplida"</formula>
    </cfRule>
    <cfRule type="cellIs" dxfId="948" priority="152" operator="equal">
      <formula>"Abierta"</formula>
    </cfRule>
    <cfRule type="cellIs" dxfId="947" priority="153" operator="equal">
      <formula>"No cumplida"</formula>
    </cfRule>
    <cfRule type="cellIs" dxfId="946" priority="154" operator="equal">
      <formula>"Programado"</formula>
    </cfRule>
    <cfRule type="cellIs" dxfId="945" priority="155" operator="equal">
      <formula>"Atascado"</formula>
    </cfRule>
    <cfRule type="cellIs" dxfId="944" priority="156" operator="equal">
      <formula>"Cerrado"</formula>
    </cfRule>
    <cfRule type="cellIs" dxfId="943" priority="157" operator="equal">
      <formula>"Abierto"</formula>
    </cfRule>
  </conditionalFormatting>
  <conditionalFormatting sqref="O11">
    <cfRule type="cellIs" dxfId="942" priority="158" operator="equal">
      <formula>"-"</formula>
    </cfRule>
    <cfRule type="cellIs" dxfId="941" priority="159" operator="lessThan">
      <formula>0.00000999</formula>
    </cfRule>
    <cfRule type="cellIs" dxfId="940" priority="160" operator="greaterThan">
      <formula>0.00001</formula>
    </cfRule>
  </conditionalFormatting>
  <conditionalFormatting sqref="C15">
    <cfRule type="cellIs" dxfId="939" priority="141" operator="equal">
      <formula>"Cumplida"</formula>
    </cfRule>
    <cfRule type="cellIs" dxfId="938" priority="142" operator="equal">
      <formula>"Abierta"</formula>
    </cfRule>
    <cfRule type="cellIs" dxfId="937" priority="143" operator="equal">
      <formula>"No cumplida"</formula>
    </cfRule>
    <cfRule type="cellIs" dxfId="936" priority="144" operator="equal">
      <formula>"Programado"</formula>
    </cfRule>
    <cfRule type="cellIs" dxfId="935" priority="145" operator="equal">
      <formula>"Atascado"</formula>
    </cfRule>
    <cfRule type="cellIs" dxfId="934" priority="146" operator="equal">
      <formula>"Cerrado"</formula>
    </cfRule>
    <cfRule type="cellIs" dxfId="933" priority="147" operator="equal">
      <formula>"Abierto"</formula>
    </cfRule>
  </conditionalFormatting>
  <conditionalFormatting sqref="C20">
    <cfRule type="cellIs" dxfId="932" priority="148" operator="equal">
      <formula>"-"</formula>
    </cfRule>
    <cfRule type="cellIs" dxfId="931" priority="149" operator="lessThan">
      <formula>0.00000999</formula>
    </cfRule>
    <cfRule type="cellIs" dxfId="930" priority="150" operator="greaterThan">
      <formula>0.00001</formula>
    </cfRule>
  </conditionalFormatting>
  <conditionalFormatting sqref="F15">
    <cfRule type="cellIs" dxfId="929" priority="131" operator="equal">
      <formula>"Cumplida"</formula>
    </cfRule>
    <cfRule type="cellIs" dxfId="928" priority="132" operator="equal">
      <formula>"Abierta"</formula>
    </cfRule>
    <cfRule type="cellIs" dxfId="927" priority="133" operator="equal">
      <formula>"No cumplida"</formula>
    </cfRule>
    <cfRule type="cellIs" dxfId="926" priority="134" operator="equal">
      <formula>"Programado"</formula>
    </cfRule>
    <cfRule type="cellIs" dxfId="925" priority="135" operator="equal">
      <formula>"Atascado"</formula>
    </cfRule>
    <cfRule type="cellIs" dxfId="924" priority="136" operator="equal">
      <formula>"Cerrado"</formula>
    </cfRule>
    <cfRule type="cellIs" dxfId="923" priority="137" operator="equal">
      <formula>"Abierto"</formula>
    </cfRule>
  </conditionalFormatting>
  <conditionalFormatting sqref="F20">
    <cfRule type="cellIs" dxfId="922" priority="138" operator="equal">
      <formula>"-"</formula>
    </cfRule>
    <cfRule type="cellIs" dxfId="921" priority="139" operator="lessThan">
      <formula>0.00000999</formula>
    </cfRule>
    <cfRule type="cellIs" dxfId="920" priority="140" operator="greaterThan">
      <formula>0.00001</formula>
    </cfRule>
  </conditionalFormatting>
  <conditionalFormatting sqref="I15">
    <cfRule type="cellIs" dxfId="919" priority="121" operator="equal">
      <formula>"Cumplida"</formula>
    </cfRule>
    <cfRule type="cellIs" dxfId="918" priority="122" operator="equal">
      <formula>"Abierta"</formula>
    </cfRule>
    <cfRule type="cellIs" dxfId="917" priority="123" operator="equal">
      <formula>"No cumplida"</formula>
    </cfRule>
    <cfRule type="cellIs" dxfId="916" priority="124" operator="equal">
      <formula>"Programado"</formula>
    </cfRule>
    <cfRule type="cellIs" dxfId="915" priority="125" operator="equal">
      <formula>"Atascado"</formula>
    </cfRule>
    <cfRule type="cellIs" dxfId="914" priority="126" operator="equal">
      <formula>"Cerrado"</formula>
    </cfRule>
    <cfRule type="cellIs" dxfId="913" priority="127" operator="equal">
      <formula>"Abierto"</formula>
    </cfRule>
  </conditionalFormatting>
  <conditionalFormatting sqref="I20">
    <cfRule type="cellIs" dxfId="912" priority="128" operator="equal">
      <formula>"-"</formula>
    </cfRule>
    <cfRule type="cellIs" dxfId="911" priority="129" operator="lessThan">
      <formula>0.00000999</formula>
    </cfRule>
    <cfRule type="cellIs" dxfId="910" priority="130" operator="greaterThan">
      <formula>0.00001</formula>
    </cfRule>
  </conditionalFormatting>
  <conditionalFormatting sqref="L15">
    <cfRule type="cellIs" dxfId="909" priority="111" operator="equal">
      <formula>"Cumplida"</formula>
    </cfRule>
    <cfRule type="cellIs" dxfId="908" priority="112" operator="equal">
      <formula>"Abierta"</formula>
    </cfRule>
    <cfRule type="cellIs" dxfId="907" priority="113" operator="equal">
      <formula>"No cumplida"</formula>
    </cfRule>
    <cfRule type="cellIs" dxfId="906" priority="114" operator="equal">
      <formula>"Programado"</formula>
    </cfRule>
    <cfRule type="cellIs" dxfId="905" priority="115" operator="equal">
      <formula>"Atascado"</formula>
    </cfRule>
    <cfRule type="cellIs" dxfId="904" priority="116" operator="equal">
      <formula>"Cerrado"</formula>
    </cfRule>
    <cfRule type="cellIs" dxfId="903" priority="117" operator="equal">
      <formula>"Abierto"</formula>
    </cfRule>
  </conditionalFormatting>
  <conditionalFormatting sqref="O15">
    <cfRule type="cellIs" dxfId="902" priority="101" operator="equal">
      <formula>"Cumplida"</formula>
    </cfRule>
    <cfRule type="cellIs" dxfId="901" priority="102" operator="equal">
      <formula>"Abierta"</formula>
    </cfRule>
    <cfRule type="cellIs" dxfId="900" priority="103" operator="equal">
      <formula>"No cumplida"</formula>
    </cfRule>
    <cfRule type="cellIs" dxfId="899" priority="104" operator="equal">
      <formula>"Programado"</formula>
    </cfRule>
    <cfRule type="cellIs" dxfId="898" priority="105" operator="equal">
      <formula>"Atascado"</formula>
    </cfRule>
    <cfRule type="cellIs" dxfId="897" priority="106" operator="equal">
      <formula>"Cerrado"</formula>
    </cfRule>
    <cfRule type="cellIs" dxfId="896" priority="107" operator="equal">
      <formula>"Abierto"</formula>
    </cfRule>
  </conditionalFormatting>
  <conditionalFormatting sqref="O20">
    <cfRule type="cellIs" dxfId="895" priority="108" operator="equal">
      <formula>"-"</formula>
    </cfRule>
    <cfRule type="cellIs" dxfId="894" priority="109" operator="lessThan">
      <formula>0.00000999</formula>
    </cfRule>
    <cfRule type="cellIs" dxfId="893" priority="110" operator="greaterThan">
      <formula>0.00001</formula>
    </cfRule>
  </conditionalFormatting>
  <conditionalFormatting sqref="C24">
    <cfRule type="cellIs" dxfId="892" priority="91" operator="equal">
      <formula>"Cumplida"</formula>
    </cfRule>
    <cfRule type="cellIs" dxfId="891" priority="92" operator="equal">
      <formula>"Abierta"</formula>
    </cfRule>
    <cfRule type="cellIs" dxfId="890" priority="93" operator="equal">
      <formula>"No cumplida"</formula>
    </cfRule>
    <cfRule type="cellIs" dxfId="889" priority="94" operator="equal">
      <formula>"Programado"</formula>
    </cfRule>
    <cfRule type="cellIs" dxfId="888" priority="95" operator="equal">
      <formula>"Atascado"</formula>
    </cfRule>
    <cfRule type="cellIs" dxfId="887" priority="96" operator="equal">
      <formula>"Cerrado"</formula>
    </cfRule>
    <cfRule type="cellIs" dxfId="886" priority="97" operator="equal">
      <formula>"Abierto"</formula>
    </cfRule>
  </conditionalFormatting>
  <conditionalFormatting sqref="C29">
    <cfRule type="cellIs" dxfId="885" priority="98" operator="equal">
      <formula>"-"</formula>
    </cfRule>
    <cfRule type="cellIs" dxfId="884" priority="99" operator="lessThan">
      <formula>0.00000999</formula>
    </cfRule>
    <cfRule type="cellIs" dxfId="883" priority="100" operator="greaterThan">
      <formula>0.00001</formula>
    </cfRule>
  </conditionalFormatting>
  <conditionalFormatting sqref="F24">
    <cfRule type="cellIs" dxfId="882" priority="81" operator="equal">
      <formula>"Cumplida"</formula>
    </cfRule>
    <cfRule type="cellIs" dxfId="881" priority="82" operator="equal">
      <formula>"Abierta"</formula>
    </cfRule>
    <cfRule type="cellIs" dxfId="880" priority="83" operator="equal">
      <formula>"No cumplida"</formula>
    </cfRule>
    <cfRule type="cellIs" dxfId="879" priority="84" operator="equal">
      <formula>"Programado"</formula>
    </cfRule>
    <cfRule type="cellIs" dxfId="878" priority="85" operator="equal">
      <formula>"Atascado"</formula>
    </cfRule>
    <cfRule type="cellIs" dxfId="877" priority="86" operator="equal">
      <formula>"Cerrado"</formula>
    </cfRule>
    <cfRule type="cellIs" dxfId="876" priority="87" operator="equal">
      <formula>"Abierto"</formula>
    </cfRule>
  </conditionalFormatting>
  <conditionalFormatting sqref="F29">
    <cfRule type="cellIs" dxfId="875" priority="88" operator="equal">
      <formula>"-"</formula>
    </cfRule>
    <cfRule type="cellIs" dxfId="874" priority="89" operator="lessThan">
      <formula>0.00000999</formula>
    </cfRule>
    <cfRule type="cellIs" dxfId="873" priority="90" operator="greaterThan">
      <formula>0.00001</formula>
    </cfRule>
  </conditionalFormatting>
  <conditionalFormatting sqref="I24">
    <cfRule type="cellIs" dxfId="872" priority="71" operator="equal">
      <formula>"Cumplida"</formula>
    </cfRule>
    <cfRule type="cellIs" dxfId="871" priority="72" operator="equal">
      <formula>"Abierta"</formula>
    </cfRule>
    <cfRule type="cellIs" dxfId="870" priority="73" operator="equal">
      <formula>"No cumplida"</formula>
    </cfRule>
    <cfRule type="cellIs" dxfId="869" priority="74" operator="equal">
      <formula>"Programado"</formula>
    </cfRule>
    <cfRule type="cellIs" dxfId="868" priority="75" operator="equal">
      <formula>"Atascado"</formula>
    </cfRule>
    <cfRule type="cellIs" dxfId="867" priority="76" operator="equal">
      <formula>"Cerrado"</formula>
    </cfRule>
    <cfRule type="cellIs" dxfId="866" priority="77" operator="equal">
      <formula>"Abierto"</formula>
    </cfRule>
  </conditionalFormatting>
  <conditionalFormatting sqref="I29">
    <cfRule type="cellIs" dxfId="865" priority="78" operator="equal">
      <formula>"-"</formula>
    </cfRule>
    <cfRule type="cellIs" dxfId="864" priority="79" operator="lessThan">
      <formula>0.00000999</formula>
    </cfRule>
    <cfRule type="cellIs" dxfId="863" priority="80" operator="greaterThan">
      <formula>0.00001</formula>
    </cfRule>
  </conditionalFormatting>
  <conditionalFormatting sqref="L24">
    <cfRule type="cellIs" dxfId="862" priority="61" operator="equal">
      <formula>"Cumplida"</formula>
    </cfRule>
    <cfRule type="cellIs" dxfId="861" priority="62" operator="equal">
      <formula>"Abierta"</formula>
    </cfRule>
    <cfRule type="cellIs" dxfId="860" priority="63" operator="equal">
      <formula>"No cumplida"</formula>
    </cfRule>
    <cfRule type="cellIs" dxfId="859" priority="64" operator="equal">
      <formula>"Programado"</formula>
    </cfRule>
    <cfRule type="cellIs" dxfId="858" priority="65" operator="equal">
      <formula>"Atascado"</formula>
    </cfRule>
    <cfRule type="cellIs" dxfId="857" priority="66" operator="equal">
      <formula>"Cerrado"</formula>
    </cfRule>
    <cfRule type="cellIs" dxfId="856" priority="67" operator="equal">
      <formula>"Abierto"</formula>
    </cfRule>
  </conditionalFormatting>
  <conditionalFormatting sqref="L29">
    <cfRule type="cellIs" dxfId="855" priority="68" operator="equal">
      <formula>"-"</formula>
    </cfRule>
    <cfRule type="cellIs" dxfId="854" priority="69" operator="lessThan">
      <formula>0.00000999</formula>
    </cfRule>
    <cfRule type="cellIs" dxfId="853" priority="70" operator="greaterThan">
      <formula>0.00001</formula>
    </cfRule>
  </conditionalFormatting>
  <conditionalFormatting sqref="O24">
    <cfRule type="cellIs" dxfId="852" priority="51" operator="equal">
      <formula>"Cumplida"</formula>
    </cfRule>
    <cfRule type="cellIs" dxfId="851" priority="52" operator="equal">
      <formula>"Abierta"</formula>
    </cfRule>
    <cfRule type="cellIs" dxfId="850" priority="53" operator="equal">
      <formula>"No cumplida"</formula>
    </cfRule>
    <cfRule type="cellIs" dxfId="849" priority="54" operator="equal">
      <formula>"Programado"</formula>
    </cfRule>
    <cfRule type="cellIs" dxfId="848" priority="55" operator="equal">
      <formula>"Atascado"</formula>
    </cfRule>
    <cfRule type="cellIs" dxfId="847" priority="56" operator="equal">
      <formula>"Cerrado"</formula>
    </cfRule>
    <cfRule type="cellIs" dxfId="846" priority="57" operator="equal">
      <formula>"Abierto"</formula>
    </cfRule>
  </conditionalFormatting>
  <conditionalFormatting sqref="O29">
    <cfRule type="cellIs" dxfId="845" priority="58" operator="equal">
      <formula>"-"</formula>
    </cfRule>
    <cfRule type="cellIs" dxfId="844" priority="59" operator="lessThan">
      <formula>0.00000999</formula>
    </cfRule>
    <cfRule type="cellIs" dxfId="843" priority="60" operator="greaterThan">
      <formula>0.00001</formula>
    </cfRule>
  </conditionalFormatting>
  <conditionalFormatting sqref="C38">
    <cfRule type="cellIs" dxfId="842" priority="48" operator="equal">
      <formula>"-"</formula>
    </cfRule>
    <cfRule type="cellIs" dxfId="841" priority="49" operator="lessThan">
      <formula>0.00000999</formula>
    </cfRule>
    <cfRule type="cellIs" dxfId="840" priority="50" operator="greaterThan">
      <formula>0.00001</formula>
    </cfRule>
  </conditionalFormatting>
  <conditionalFormatting sqref="F33">
    <cfRule type="cellIs" dxfId="839" priority="31" operator="equal">
      <formula>"Cumplida"</formula>
    </cfRule>
    <cfRule type="cellIs" dxfId="838" priority="32" operator="equal">
      <formula>"Abierta"</formula>
    </cfRule>
    <cfRule type="cellIs" dxfId="837" priority="33" operator="equal">
      <formula>"No cumplida"</formula>
    </cfRule>
    <cfRule type="cellIs" dxfId="836" priority="34" operator="equal">
      <formula>"Programado"</formula>
    </cfRule>
    <cfRule type="cellIs" dxfId="835" priority="35" operator="equal">
      <formula>"Atascado"</formula>
    </cfRule>
    <cfRule type="cellIs" dxfId="834" priority="36" operator="equal">
      <formula>"Cerrado"</formula>
    </cfRule>
    <cfRule type="cellIs" dxfId="833" priority="37" operator="equal">
      <formula>"Abierto"</formula>
    </cfRule>
  </conditionalFormatting>
  <conditionalFormatting sqref="F38">
    <cfRule type="cellIs" dxfId="832" priority="38" operator="equal">
      <formula>"-"</formula>
    </cfRule>
    <cfRule type="cellIs" dxfId="831" priority="39" operator="lessThan">
      <formula>0.00000999</formula>
    </cfRule>
    <cfRule type="cellIs" dxfId="830" priority="40" operator="greaterThan">
      <formula>0.00001</formula>
    </cfRule>
  </conditionalFormatting>
  <conditionalFormatting sqref="I33">
    <cfRule type="cellIs" dxfId="829" priority="21" operator="equal">
      <formula>"Cumplida"</formula>
    </cfRule>
    <cfRule type="cellIs" dxfId="828" priority="22" operator="equal">
      <formula>"Abierta"</formula>
    </cfRule>
    <cfRule type="cellIs" dxfId="827" priority="23" operator="equal">
      <formula>"No cumplida"</formula>
    </cfRule>
    <cfRule type="cellIs" dxfId="826" priority="24" operator="equal">
      <formula>"Programado"</formula>
    </cfRule>
    <cfRule type="cellIs" dxfId="825" priority="25" operator="equal">
      <formula>"Atascado"</formula>
    </cfRule>
    <cfRule type="cellIs" dxfId="824" priority="26" operator="equal">
      <formula>"Cerrado"</formula>
    </cfRule>
    <cfRule type="cellIs" dxfId="823" priority="27" operator="equal">
      <formula>"Abierto"</formula>
    </cfRule>
  </conditionalFormatting>
  <conditionalFormatting sqref="I38">
    <cfRule type="cellIs" dxfId="822" priority="28" operator="equal">
      <formula>"-"</formula>
    </cfRule>
    <cfRule type="cellIs" dxfId="821" priority="29" operator="lessThan">
      <formula>0.00000999</formula>
    </cfRule>
    <cfRule type="cellIs" dxfId="820" priority="30" operator="greaterThan">
      <formula>0.00001</formula>
    </cfRule>
  </conditionalFormatting>
  <conditionalFormatting sqref="L33">
    <cfRule type="cellIs" dxfId="819" priority="11" operator="equal">
      <formula>"Cumplida"</formula>
    </cfRule>
    <cfRule type="cellIs" dxfId="818" priority="12" operator="equal">
      <formula>"Abierta"</formula>
    </cfRule>
    <cfRule type="cellIs" dxfId="817" priority="13" operator="equal">
      <formula>"No cumplida"</formula>
    </cfRule>
    <cfRule type="cellIs" dxfId="816" priority="14" operator="equal">
      <formula>"Programado"</formula>
    </cfRule>
    <cfRule type="cellIs" dxfId="815" priority="15" operator="equal">
      <formula>"Atascado"</formula>
    </cfRule>
    <cfRule type="cellIs" dxfId="814" priority="16" operator="equal">
      <formula>"Cerrado"</formula>
    </cfRule>
    <cfRule type="cellIs" dxfId="813" priority="17" operator="equal">
      <formula>"Abierto"</formula>
    </cfRule>
  </conditionalFormatting>
  <conditionalFormatting sqref="L38">
    <cfRule type="cellIs" dxfId="812" priority="18" operator="equal">
      <formula>"-"</formula>
    </cfRule>
    <cfRule type="cellIs" dxfId="811" priority="19" operator="lessThan">
      <formula>0.00000999</formula>
    </cfRule>
    <cfRule type="cellIs" dxfId="810" priority="20" operator="greaterThan">
      <formula>0.00001</formula>
    </cfRule>
  </conditionalFormatting>
  <conditionalFormatting sqref="O33">
    <cfRule type="cellIs" dxfId="809" priority="1" operator="equal">
      <formula>"Cumplida"</formula>
    </cfRule>
    <cfRule type="cellIs" dxfId="808" priority="2" operator="equal">
      <formula>"Abierta"</formula>
    </cfRule>
    <cfRule type="cellIs" dxfId="807" priority="3" operator="equal">
      <formula>"No cumplida"</formula>
    </cfRule>
    <cfRule type="cellIs" dxfId="806" priority="4" operator="equal">
      <formula>"Programado"</formula>
    </cfRule>
    <cfRule type="cellIs" dxfId="805" priority="5" operator="equal">
      <formula>"Atascado"</formula>
    </cfRule>
    <cfRule type="cellIs" dxfId="804" priority="6" operator="equal">
      <formula>"Cerrado"</formula>
    </cfRule>
    <cfRule type="cellIs" dxfId="803" priority="7" operator="equal">
      <formula>"Abierto"</formula>
    </cfRule>
  </conditionalFormatting>
  <conditionalFormatting sqref="O38">
    <cfRule type="cellIs" dxfId="802" priority="8" operator="equal">
      <formula>"-"</formula>
    </cfRule>
    <cfRule type="cellIs" dxfId="801" priority="9" operator="lessThan">
      <formula>0.00000999</formula>
    </cfRule>
    <cfRule type="cellIs" dxfId="800" priority="10" operator="greaterThan">
      <formula>0.00001</formula>
    </cfRule>
  </conditionalFormatting>
  <dataValidations count="1">
    <dataValidation type="list" allowBlank="1" showInputMessage="1" showErrorMessage="1" sqref="C15 I33 L33 F33 O33 C33 I6 L6 F6 O6 I24 I15 C6 L24 F24 L15 O24 F15 O15 C24">
      <formula1>$B$42:$B$45</formula1>
    </dataValidation>
  </dataValidations>
  <pageMargins left="0.7" right="0.7" top="0.75" bottom="0.75" header="0.3" footer="0.3"/>
  <drawing r:id="rId1"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R45"/>
  <sheetViews>
    <sheetView showGridLines="0" showRowColHeaders="0" workbookViewId="0">
      <selection activeCell="Q13" sqref="Q13:R13"/>
    </sheetView>
  </sheetViews>
  <sheetFormatPr baseColWidth="10" defaultRowHeight="15" x14ac:dyDescent="0.25"/>
  <cols>
    <col min="1" max="1" width="2" customWidth="1"/>
    <col min="4" max="4" width="2.5703125" customWidth="1"/>
    <col min="7" max="7" width="2.5703125" customWidth="1"/>
    <col min="10" max="10" width="2.5703125" customWidth="1"/>
    <col min="13" max="13" width="2.5703125" customWidth="1"/>
    <col min="16" max="16" width="2.5703125" customWidth="1"/>
    <col min="17" max="17" width="15.28515625" bestFit="1" customWidth="1"/>
    <col min="18" max="18" width="10.140625" bestFit="1" customWidth="1"/>
  </cols>
  <sheetData>
    <row r="1" spans="2:18" ht="15.75" thickBot="1" x14ac:dyDescent="0.3"/>
    <row r="2" spans="2:18" ht="15.75" thickBot="1" x14ac:dyDescent="0.3">
      <c r="D2" s="46" t="s">
        <v>16</v>
      </c>
      <c r="E2" s="47"/>
      <c r="F2" s="19"/>
      <c r="G2" s="18"/>
      <c r="K2" s="42" t="s">
        <v>51</v>
      </c>
      <c r="L2" s="44">
        <v>2.8500000000000001E-2</v>
      </c>
    </row>
    <row r="3" spans="2:18" x14ac:dyDescent="0.25">
      <c r="C3" s="18"/>
      <c r="D3" s="18"/>
      <c r="E3" s="18"/>
      <c r="F3" s="18"/>
      <c r="G3" s="18"/>
      <c r="K3" s="43"/>
      <c r="L3" s="45"/>
    </row>
    <row r="5" spans="2:18" ht="14.25" customHeight="1" x14ac:dyDescent="0.25">
      <c r="B5" s="1" t="s">
        <v>2</v>
      </c>
      <c r="C5" s="2"/>
      <c r="E5" s="1" t="s">
        <v>2</v>
      </c>
      <c r="F5" s="2"/>
      <c r="H5" s="1" t="s">
        <v>2</v>
      </c>
      <c r="I5" s="2"/>
      <c r="K5" s="1" t="s">
        <v>2</v>
      </c>
      <c r="L5" s="2"/>
      <c r="N5" s="1" t="s">
        <v>2</v>
      </c>
      <c r="O5" s="2"/>
      <c r="Q5" s="3" t="s">
        <v>6</v>
      </c>
      <c r="R5" s="4">
        <f>SUM(R6:R8)</f>
        <v>0</v>
      </c>
    </row>
    <row r="6" spans="2:18" ht="14.25" customHeight="1" x14ac:dyDescent="0.25">
      <c r="B6" s="1" t="s">
        <v>3</v>
      </c>
      <c r="C6" s="2"/>
      <c r="E6" s="1" t="s">
        <v>3</v>
      </c>
      <c r="F6" s="2"/>
      <c r="H6" s="1" t="s">
        <v>3</v>
      </c>
      <c r="I6" s="2"/>
      <c r="K6" s="1" t="s">
        <v>3</v>
      </c>
      <c r="L6" s="2"/>
      <c r="N6" s="1" t="s">
        <v>3</v>
      </c>
      <c r="O6" s="2"/>
      <c r="Q6" s="1" t="s">
        <v>12</v>
      </c>
      <c r="R6" s="4">
        <f>COUNTIF($B$5:$O$39,"abierta")</f>
        <v>0</v>
      </c>
    </row>
    <row r="7" spans="2:18" ht="14.25" customHeight="1" x14ac:dyDescent="0.25">
      <c r="B7" s="1" t="s">
        <v>13</v>
      </c>
      <c r="C7" s="2"/>
      <c r="E7" s="1" t="s">
        <v>13</v>
      </c>
      <c r="F7" s="2"/>
      <c r="H7" s="1" t="s">
        <v>13</v>
      </c>
      <c r="I7" s="2"/>
      <c r="K7" s="1" t="s">
        <v>13</v>
      </c>
      <c r="L7" s="2"/>
      <c r="N7" s="1" t="s">
        <v>13</v>
      </c>
      <c r="O7" s="2"/>
      <c r="Q7" s="3" t="s">
        <v>7</v>
      </c>
      <c r="R7" s="4">
        <f>COUNTIF($B$5:$O$39,"cumplida")</f>
        <v>0</v>
      </c>
    </row>
    <row r="8" spans="2:18" ht="14.25" customHeight="1" x14ac:dyDescent="0.25">
      <c r="B8" s="1" t="s">
        <v>14</v>
      </c>
      <c r="C8" s="2">
        <f>C7*C11</f>
        <v>0</v>
      </c>
      <c r="E8" s="1" t="s">
        <v>14</v>
      </c>
      <c r="F8" s="2">
        <f>F7*F11</f>
        <v>0</v>
      </c>
      <c r="H8" s="1" t="s">
        <v>14</v>
      </c>
      <c r="I8" s="2">
        <f>I7*I11</f>
        <v>0</v>
      </c>
      <c r="K8" s="1" t="s">
        <v>14</v>
      </c>
      <c r="L8" s="2">
        <f>L7*L11</f>
        <v>0</v>
      </c>
      <c r="N8" s="1" t="s">
        <v>14</v>
      </c>
      <c r="O8" s="2">
        <f>O7*O11</f>
        <v>0</v>
      </c>
      <c r="Q8" s="3" t="s">
        <v>8</v>
      </c>
      <c r="R8" s="4">
        <f>COUNTIF($B$5:$O$39,"No cumplida")</f>
        <v>0</v>
      </c>
    </row>
    <row r="9" spans="2:18" ht="14.25" customHeight="1" x14ac:dyDescent="0.25">
      <c r="B9" s="6" t="s">
        <v>0</v>
      </c>
      <c r="C9" s="7"/>
      <c r="E9" s="6" t="s">
        <v>0</v>
      </c>
      <c r="F9" s="7"/>
      <c r="H9" s="6" t="s">
        <v>0</v>
      </c>
      <c r="I9" s="7"/>
      <c r="K9" s="6" t="s">
        <v>0</v>
      </c>
      <c r="L9" s="7"/>
      <c r="N9" s="6" t="s">
        <v>0</v>
      </c>
      <c r="O9" s="7"/>
      <c r="Q9" s="3" t="s">
        <v>49</v>
      </c>
      <c r="R9" s="4">
        <f>SUM(C7,F7,I7,L7,O7,C16,F16,I16,L16,O16,C25,F25,I25,L25,O25,C34,F34,I34,L34,O34)</f>
        <v>0</v>
      </c>
    </row>
    <row r="10" spans="2:18" ht="14.25" customHeight="1" x14ac:dyDescent="0.25">
      <c r="B10" s="6" t="s">
        <v>1</v>
      </c>
      <c r="C10" s="7"/>
      <c r="E10" s="6" t="s">
        <v>1</v>
      </c>
      <c r="F10" s="7"/>
      <c r="H10" s="6" t="s">
        <v>1</v>
      </c>
      <c r="I10" s="7"/>
      <c r="K10" s="6" t="s">
        <v>1</v>
      </c>
      <c r="L10" s="7"/>
      <c r="N10" s="6" t="s">
        <v>1</v>
      </c>
      <c r="O10" s="7"/>
      <c r="Q10" s="3" t="s">
        <v>53</v>
      </c>
      <c r="R10" s="4">
        <f>SUM(C8,F8,I8,L8,O8,O17,L17,I17,F17,C17,C26,F26,I26,L26,O26,O35,L35,I35,F35,C35)</f>
        <v>0</v>
      </c>
    </row>
    <row r="11" spans="2:18" ht="14.25" customHeight="1" x14ac:dyDescent="0.25">
      <c r="B11" s="6" t="s">
        <v>4</v>
      </c>
      <c r="C11" s="8" t="str">
        <f>IFERROR(((C10/C9)-((C10/C9)*0.0045))-1,"0")</f>
        <v>0</v>
      </c>
      <c r="E11" s="6" t="s">
        <v>4</v>
      </c>
      <c r="F11" s="8" t="str">
        <f>IFERROR(((F10/F9)-((F10/F9)*0.0045))-1,"0")</f>
        <v>0</v>
      </c>
      <c r="H11" s="6" t="s">
        <v>4</v>
      </c>
      <c r="I11" s="8" t="str">
        <f>IFERROR(((I10/I9)-((I10/I9)*0.0045))-1,"0")</f>
        <v>0</v>
      </c>
      <c r="K11" s="6" t="s">
        <v>4</v>
      </c>
      <c r="L11" s="8" t="str">
        <f>IFERROR(((L10/L9)-((L10/L9)*0.0045))-1,"0")</f>
        <v>0</v>
      </c>
      <c r="N11" s="6" t="s">
        <v>4</v>
      </c>
      <c r="O11" s="8" t="str">
        <f>IFERROR(((O10/O9)-((O10/O9)*0.0045))-1,"0")</f>
        <v>0</v>
      </c>
      <c r="Q11" s="3" t="s">
        <v>15</v>
      </c>
      <c r="R11" s="4">
        <f>R10*R15</f>
        <v>0</v>
      </c>
    </row>
    <row r="12" spans="2:18" ht="14.25" customHeight="1" x14ac:dyDescent="0.25">
      <c r="B12" s="6" t="s">
        <v>5</v>
      </c>
      <c r="C12" s="7">
        <f>C9-(C9*$L$2)</f>
        <v>0</v>
      </c>
      <c r="E12" s="6" t="s">
        <v>5</v>
      </c>
      <c r="F12" s="7">
        <f>F9-(F9*$L$2)</f>
        <v>0</v>
      </c>
      <c r="H12" s="6" t="s">
        <v>5</v>
      </c>
      <c r="I12" s="7">
        <f>I9-(I9*$L$2)</f>
        <v>0</v>
      </c>
      <c r="K12" s="6" t="s">
        <v>5</v>
      </c>
      <c r="L12" s="7">
        <f>L9-(L9*$L$2)</f>
        <v>0</v>
      </c>
      <c r="N12" s="6" t="s">
        <v>5</v>
      </c>
      <c r="O12" s="7">
        <f>O9-(O9*$L$2)</f>
        <v>0</v>
      </c>
      <c r="Q12" s="3" t="s">
        <v>52</v>
      </c>
      <c r="R12" s="4">
        <f>R11*R16</f>
        <v>0</v>
      </c>
    </row>
    <row r="13" spans="2:18" x14ac:dyDescent="0.25">
      <c r="Q13" s="3" t="s">
        <v>62</v>
      </c>
      <c r="R13" s="12" t="str">
        <f>IFERROR((R10/R9),"-")</f>
        <v>-</v>
      </c>
    </row>
    <row r="14" spans="2:18" ht="14.25" customHeight="1" x14ac:dyDescent="0.25">
      <c r="B14" s="1" t="s">
        <v>2</v>
      </c>
      <c r="C14" s="2"/>
      <c r="E14" s="1" t="s">
        <v>2</v>
      </c>
      <c r="F14" s="2"/>
      <c r="H14" s="1" t="s">
        <v>2</v>
      </c>
      <c r="I14" s="2"/>
      <c r="K14" s="1" t="s">
        <v>2</v>
      </c>
      <c r="L14" s="2"/>
      <c r="N14" s="1" t="s">
        <v>2</v>
      </c>
      <c r="O14" s="2"/>
      <c r="R14" s="5"/>
    </row>
    <row r="15" spans="2:18" ht="14.25" customHeight="1" x14ac:dyDescent="0.25">
      <c r="B15" s="1" t="s">
        <v>3</v>
      </c>
      <c r="C15" s="2"/>
      <c r="E15" s="1" t="s">
        <v>3</v>
      </c>
      <c r="F15" s="2"/>
      <c r="H15" s="1" t="s">
        <v>3</v>
      </c>
      <c r="I15" s="2"/>
      <c r="K15" s="1" t="s">
        <v>3</v>
      </c>
      <c r="L15" s="2"/>
      <c r="N15" s="1" t="s">
        <v>3</v>
      </c>
      <c r="O15" s="2"/>
      <c r="Q15" s="3" t="s">
        <v>57</v>
      </c>
      <c r="R15" s="4">
        <v>2300</v>
      </c>
    </row>
    <row r="16" spans="2:18" ht="14.25" customHeight="1" x14ac:dyDescent="0.25">
      <c r="B16" s="1" t="s">
        <v>13</v>
      </c>
      <c r="C16" s="2"/>
      <c r="E16" s="1" t="s">
        <v>13</v>
      </c>
      <c r="F16" s="2"/>
      <c r="H16" s="1" t="s">
        <v>13</v>
      </c>
      <c r="I16" s="2"/>
      <c r="K16" s="1" t="s">
        <v>13</v>
      </c>
      <c r="L16" s="2"/>
      <c r="N16" s="1" t="s">
        <v>13</v>
      </c>
      <c r="O16" s="2"/>
      <c r="Q16" s="3" t="s">
        <v>58</v>
      </c>
      <c r="R16" s="4">
        <v>2900</v>
      </c>
    </row>
    <row r="17" spans="2:18" ht="14.25" customHeight="1" x14ac:dyDescent="0.25">
      <c r="B17" s="1" t="s">
        <v>14</v>
      </c>
      <c r="C17" s="2">
        <f>C16*C20</f>
        <v>0</v>
      </c>
      <c r="E17" s="1" t="s">
        <v>14</v>
      </c>
      <c r="F17" s="2">
        <f>F16*F20</f>
        <v>0</v>
      </c>
      <c r="H17" s="1" t="s">
        <v>14</v>
      </c>
      <c r="I17" s="2">
        <f>I16*I20</f>
        <v>0</v>
      </c>
      <c r="K17" s="1" t="s">
        <v>14</v>
      </c>
      <c r="L17" s="2">
        <f>L16*L20</f>
        <v>0</v>
      </c>
      <c r="N17" s="1" t="s">
        <v>14</v>
      </c>
      <c r="O17" s="2">
        <f>O16*O20</f>
        <v>0</v>
      </c>
      <c r="R17" s="5"/>
    </row>
    <row r="18" spans="2:18" ht="14.25" customHeight="1" x14ac:dyDescent="0.25">
      <c r="B18" s="6" t="s">
        <v>0</v>
      </c>
      <c r="C18" s="7"/>
      <c r="E18" s="6" t="s">
        <v>0</v>
      </c>
      <c r="F18" s="7"/>
      <c r="H18" s="6" t="s">
        <v>0</v>
      </c>
      <c r="I18" s="7"/>
      <c r="K18" s="6" t="s">
        <v>0</v>
      </c>
      <c r="L18" s="7"/>
      <c r="N18" s="6" t="s">
        <v>0</v>
      </c>
      <c r="O18" s="7"/>
    </row>
    <row r="19" spans="2:18" ht="14.25" customHeight="1" x14ac:dyDescent="0.25">
      <c r="B19" s="6" t="s">
        <v>1</v>
      </c>
      <c r="C19" s="7"/>
      <c r="E19" s="6" t="s">
        <v>1</v>
      </c>
      <c r="F19" s="7"/>
      <c r="H19" s="6" t="s">
        <v>1</v>
      </c>
      <c r="I19" s="7"/>
      <c r="K19" s="6" t="s">
        <v>1</v>
      </c>
      <c r="L19" s="7"/>
      <c r="N19" s="6" t="s">
        <v>1</v>
      </c>
      <c r="O19" s="7"/>
    </row>
    <row r="20" spans="2:18" ht="14.25" customHeight="1" x14ac:dyDescent="0.25">
      <c r="B20" s="6" t="s">
        <v>4</v>
      </c>
      <c r="C20" s="8" t="str">
        <f>IFERROR(((C19/C18)-((C19/C18)*0.0045))-1,"0")</f>
        <v>0</v>
      </c>
      <c r="E20" s="6" t="s">
        <v>4</v>
      </c>
      <c r="F20" s="8" t="str">
        <f>IFERROR(((F19/F18)-((F19/F18)*0.0045))-1,"0")</f>
        <v>0</v>
      </c>
      <c r="H20" s="6" t="s">
        <v>4</v>
      </c>
      <c r="I20" s="8" t="str">
        <f>IFERROR(((I19/I18)-((I19/I18)*0.0045))-1,"0")</f>
        <v>0</v>
      </c>
      <c r="K20" s="6" t="s">
        <v>4</v>
      </c>
      <c r="L20" s="8" t="str">
        <f>IFERROR(((L19/L18)-((L19/L18)*0.0045))-1,"0")</f>
        <v>0</v>
      </c>
      <c r="N20" s="6" t="s">
        <v>4</v>
      </c>
      <c r="O20" s="8" t="str">
        <f>IFERROR(((O19/O18)-((O19/O18)*0.0045))-1,"0")</f>
        <v>0</v>
      </c>
    </row>
    <row r="21" spans="2:18" ht="14.25" customHeight="1" x14ac:dyDescent="0.25">
      <c r="B21" s="6" t="s">
        <v>5</v>
      </c>
      <c r="C21" s="7">
        <f>C18-(C18*$L$2)</f>
        <v>0</v>
      </c>
      <c r="E21" s="6" t="s">
        <v>5</v>
      </c>
      <c r="F21" s="7">
        <f>F18-(F18*$L$2)</f>
        <v>0</v>
      </c>
      <c r="H21" s="6" t="s">
        <v>5</v>
      </c>
      <c r="I21" s="7">
        <f>I18-(I18*$L$2)</f>
        <v>0</v>
      </c>
      <c r="K21" s="6" t="s">
        <v>5</v>
      </c>
      <c r="L21" s="7">
        <f>L18-(L18*$L$2)</f>
        <v>0</v>
      </c>
      <c r="N21" s="6" t="s">
        <v>5</v>
      </c>
      <c r="O21" s="7">
        <f>O18-(O18*$L$2)</f>
        <v>0</v>
      </c>
    </row>
    <row r="22" spans="2:18" ht="14.25" customHeight="1" x14ac:dyDescent="0.25"/>
    <row r="23" spans="2:18" x14ac:dyDescent="0.25">
      <c r="B23" s="1" t="s">
        <v>2</v>
      </c>
      <c r="C23" s="2"/>
      <c r="E23" s="1" t="s">
        <v>2</v>
      </c>
      <c r="F23" s="2"/>
      <c r="H23" s="1" t="s">
        <v>2</v>
      </c>
      <c r="I23" s="2"/>
      <c r="K23" s="1" t="s">
        <v>2</v>
      </c>
      <c r="L23" s="2"/>
      <c r="N23" s="1" t="s">
        <v>2</v>
      </c>
      <c r="O23" s="2"/>
    </row>
    <row r="24" spans="2:18" ht="14.25" customHeight="1" x14ac:dyDescent="0.25">
      <c r="B24" s="1" t="s">
        <v>3</v>
      </c>
      <c r="C24" s="2"/>
      <c r="E24" s="1" t="s">
        <v>3</v>
      </c>
      <c r="F24" s="2"/>
      <c r="H24" s="1" t="s">
        <v>3</v>
      </c>
      <c r="I24" s="2"/>
      <c r="K24" s="1" t="s">
        <v>3</v>
      </c>
      <c r="L24" s="2"/>
      <c r="N24" s="1" t="s">
        <v>3</v>
      </c>
      <c r="O24" s="2"/>
    </row>
    <row r="25" spans="2:18" ht="14.25" customHeight="1" x14ac:dyDescent="0.25">
      <c r="B25" s="1" t="s">
        <v>13</v>
      </c>
      <c r="C25" s="2"/>
      <c r="E25" s="1" t="s">
        <v>13</v>
      </c>
      <c r="F25" s="2"/>
      <c r="H25" s="1" t="s">
        <v>13</v>
      </c>
      <c r="I25" s="2"/>
      <c r="K25" s="1" t="s">
        <v>13</v>
      </c>
      <c r="L25" s="2"/>
      <c r="N25" s="1" t="s">
        <v>13</v>
      </c>
      <c r="O25" s="2"/>
    </row>
    <row r="26" spans="2:18" ht="14.25" customHeight="1" x14ac:dyDescent="0.25">
      <c r="B26" s="1" t="s">
        <v>14</v>
      </c>
      <c r="C26" s="2">
        <f>C25*C29</f>
        <v>0</v>
      </c>
      <c r="E26" s="1" t="s">
        <v>14</v>
      </c>
      <c r="F26" s="2">
        <f>F25*F29</f>
        <v>0</v>
      </c>
      <c r="H26" s="1" t="s">
        <v>14</v>
      </c>
      <c r="I26" s="2">
        <f>I25*I29</f>
        <v>0</v>
      </c>
      <c r="K26" s="1" t="s">
        <v>14</v>
      </c>
      <c r="L26" s="2">
        <f>L25*L29</f>
        <v>0</v>
      </c>
      <c r="N26" s="1" t="s">
        <v>14</v>
      </c>
      <c r="O26" s="2">
        <f>O25*O29</f>
        <v>0</v>
      </c>
    </row>
    <row r="27" spans="2:18" ht="14.25" customHeight="1" x14ac:dyDescent="0.25">
      <c r="B27" s="6" t="s">
        <v>0</v>
      </c>
      <c r="C27" s="7"/>
      <c r="E27" s="6" t="s">
        <v>0</v>
      </c>
      <c r="F27" s="7"/>
      <c r="H27" s="6" t="s">
        <v>0</v>
      </c>
      <c r="I27" s="7"/>
      <c r="K27" s="6" t="s">
        <v>0</v>
      </c>
      <c r="L27" s="7"/>
      <c r="N27" s="6" t="s">
        <v>0</v>
      </c>
      <c r="O27" s="7"/>
    </row>
    <row r="28" spans="2:18" ht="14.25" customHeight="1" x14ac:dyDescent="0.25">
      <c r="B28" s="6" t="s">
        <v>1</v>
      </c>
      <c r="C28" s="7"/>
      <c r="E28" s="6" t="s">
        <v>1</v>
      </c>
      <c r="F28" s="7"/>
      <c r="H28" s="6" t="s">
        <v>1</v>
      </c>
      <c r="I28" s="7"/>
      <c r="K28" s="6" t="s">
        <v>1</v>
      </c>
      <c r="L28" s="7"/>
      <c r="N28" s="6" t="s">
        <v>1</v>
      </c>
      <c r="O28" s="7"/>
    </row>
    <row r="29" spans="2:18" ht="14.25" customHeight="1" x14ac:dyDescent="0.25">
      <c r="B29" s="6" t="s">
        <v>4</v>
      </c>
      <c r="C29" s="8" t="str">
        <f>IFERROR(((C28/C27)-((C28/C27)*0.0045))-1,"0")</f>
        <v>0</v>
      </c>
      <c r="E29" s="6" t="s">
        <v>4</v>
      </c>
      <c r="F29" s="8" t="str">
        <f>IFERROR(((F28/F27)-((F28/F27)*0.0045))-1,"0")</f>
        <v>0</v>
      </c>
      <c r="H29" s="6" t="s">
        <v>4</v>
      </c>
      <c r="I29" s="8" t="str">
        <f>IFERROR(((I28/I27)-((I28/I27)*0.0045))-1,"0")</f>
        <v>0</v>
      </c>
      <c r="K29" s="6" t="s">
        <v>4</v>
      </c>
      <c r="L29" s="8" t="str">
        <f>IFERROR(((L28/L27)-((L28/L27)*0.0045))-1,"0")</f>
        <v>0</v>
      </c>
      <c r="N29" s="6" t="s">
        <v>4</v>
      </c>
      <c r="O29" s="8" t="str">
        <f>IFERROR(((O28/O27)-((O28/O27)*0.0045))-1,"0")</f>
        <v>0</v>
      </c>
    </row>
    <row r="30" spans="2:18" ht="14.25" customHeight="1" x14ac:dyDescent="0.25">
      <c r="B30" s="6" t="s">
        <v>5</v>
      </c>
      <c r="C30" s="7">
        <f>C27-(C27*$L$2)</f>
        <v>0</v>
      </c>
      <c r="E30" s="6" t="s">
        <v>5</v>
      </c>
      <c r="F30" s="7">
        <f>F27-(F27*$L$2)</f>
        <v>0</v>
      </c>
      <c r="H30" s="6" t="s">
        <v>5</v>
      </c>
      <c r="I30" s="7">
        <f>I27-(I27*$L$2)</f>
        <v>0</v>
      </c>
      <c r="K30" s="6" t="s">
        <v>5</v>
      </c>
      <c r="L30" s="7">
        <f>L27-(L27*$L$2)</f>
        <v>0</v>
      </c>
      <c r="N30" s="6" t="s">
        <v>5</v>
      </c>
      <c r="O30" s="7">
        <f>O27-(O27*$L$2)</f>
        <v>0</v>
      </c>
    </row>
    <row r="31" spans="2:18" ht="14.25" customHeight="1" x14ac:dyDescent="0.25"/>
    <row r="32" spans="2:18" ht="14.25" customHeight="1" x14ac:dyDescent="0.25">
      <c r="B32" s="1" t="s">
        <v>2</v>
      </c>
      <c r="C32" s="2"/>
      <c r="E32" s="1" t="s">
        <v>2</v>
      </c>
      <c r="F32" s="2"/>
      <c r="H32" s="1" t="s">
        <v>2</v>
      </c>
      <c r="I32" s="2"/>
      <c r="K32" s="1" t="s">
        <v>2</v>
      </c>
      <c r="L32" s="2"/>
      <c r="N32" s="1" t="s">
        <v>2</v>
      </c>
      <c r="O32" s="2"/>
    </row>
    <row r="33" spans="2:15" x14ac:dyDescent="0.25">
      <c r="B33" s="1" t="s">
        <v>3</v>
      </c>
      <c r="C33" s="2"/>
      <c r="E33" s="1" t="s">
        <v>3</v>
      </c>
      <c r="F33" s="2"/>
      <c r="H33" s="1" t="s">
        <v>3</v>
      </c>
      <c r="I33" s="2"/>
      <c r="K33" s="1" t="s">
        <v>3</v>
      </c>
      <c r="L33" s="2"/>
      <c r="N33" s="1" t="s">
        <v>3</v>
      </c>
      <c r="O33" s="2"/>
    </row>
    <row r="34" spans="2:15" ht="14.25" customHeight="1" x14ac:dyDescent="0.25">
      <c r="B34" s="1" t="s">
        <v>13</v>
      </c>
      <c r="C34" s="2"/>
      <c r="E34" s="1" t="s">
        <v>13</v>
      </c>
      <c r="F34" s="2"/>
      <c r="H34" s="1" t="s">
        <v>13</v>
      </c>
      <c r="I34" s="2"/>
      <c r="K34" s="1" t="s">
        <v>13</v>
      </c>
      <c r="L34" s="2"/>
      <c r="N34" s="1" t="s">
        <v>13</v>
      </c>
      <c r="O34" s="2"/>
    </row>
    <row r="35" spans="2:15" ht="14.25" customHeight="1" x14ac:dyDescent="0.25">
      <c r="B35" s="1" t="s">
        <v>14</v>
      </c>
      <c r="C35" s="2">
        <f>C34*C38</f>
        <v>0</v>
      </c>
      <c r="E35" s="1" t="s">
        <v>14</v>
      </c>
      <c r="F35" s="2">
        <f>F34*F38</f>
        <v>0</v>
      </c>
      <c r="H35" s="1" t="s">
        <v>14</v>
      </c>
      <c r="I35" s="2">
        <f>I34*I38</f>
        <v>0</v>
      </c>
      <c r="K35" s="1" t="s">
        <v>14</v>
      </c>
      <c r="L35" s="2">
        <f>L34*L38</f>
        <v>0</v>
      </c>
      <c r="N35" s="1" t="s">
        <v>14</v>
      </c>
      <c r="O35" s="2">
        <f>O34*O38</f>
        <v>0</v>
      </c>
    </row>
    <row r="36" spans="2:15" ht="14.25" customHeight="1" x14ac:dyDescent="0.25">
      <c r="B36" s="6" t="s">
        <v>0</v>
      </c>
      <c r="C36" s="7"/>
      <c r="E36" s="6" t="s">
        <v>0</v>
      </c>
      <c r="F36" s="7"/>
      <c r="H36" s="6" t="s">
        <v>0</v>
      </c>
      <c r="I36" s="7"/>
      <c r="K36" s="6" t="s">
        <v>0</v>
      </c>
      <c r="L36" s="7"/>
      <c r="N36" s="6" t="s">
        <v>0</v>
      </c>
      <c r="O36" s="7"/>
    </row>
    <row r="37" spans="2:15" ht="14.25" customHeight="1" x14ac:dyDescent="0.25">
      <c r="B37" s="6" t="s">
        <v>1</v>
      </c>
      <c r="C37" s="7"/>
      <c r="E37" s="6" t="s">
        <v>1</v>
      </c>
      <c r="F37" s="7"/>
      <c r="H37" s="6" t="s">
        <v>1</v>
      </c>
      <c r="I37" s="7"/>
      <c r="K37" s="6" t="s">
        <v>1</v>
      </c>
      <c r="L37" s="7"/>
      <c r="N37" s="6" t="s">
        <v>1</v>
      </c>
      <c r="O37" s="7"/>
    </row>
    <row r="38" spans="2:15" ht="14.25" customHeight="1" x14ac:dyDescent="0.25">
      <c r="B38" s="6" t="s">
        <v>4</v>
      </c>
      <c r="C38" s="8" t="str">
        <f>IFERROR(((C37/C36)-((C37/C36)*0.0045))-1,"0")</f>
        <v>0</v>
      </c>
      <c r="E38" s="6" t="s">
        <v>4</v>
      </c>
      <c r="F38" s="8" t="str">
        <f>IFERROR(((F37/F36)-((F37/F36)*0.0045))-1,"0")</f>
        <v>0</v>
      </c>
      <c r="H38" s="6" t="s">
        <v>4</v>
      </c>
      <c r="I38" s="8" t="str">
        <f>IFERROR(((I37/I36)-((I37/I36)*0.0045))-1,"0")</f>
        <v>0</v>
      </c>
      <c r="K38" s="6" t="s">
        <v>4</v>
      </c>
      <c r="L38" s="8" t="str">
        <f>IFERROR(((L37/L36)-((L37/L36)*0.0045))-1,"0")</f>
        <v>0</v>
      </c>
      <c r="N38" s="6" t="s">
        <v>4</v>
      </c>
      <c r="O38" s="8" t="str">
        <f>IFERROR(((O37/O36)-((O37/O36)*0.0045))-1,"0")</f>
        <v>0</v>
      </c>
    </row>
    <row r="39" spans="2:15" ht="14.25" customHeight="1" x14ac:dyDescent="0.25">
      <c r="B39" s="6" t="s">
        <v>5</v>
      </c>
      <c r="C39" s="7">
        <f>C36-(C36*$L$2)</f>
        <v>0</v>
      </c>
      <c r="E39" s="6" t="s">
        <v>5</v>
      </c>
      <c r="F39" s="7">
        <f>F36-(F36*$L$2)</f>
        <v>0</v>
      </c>
      <c r="H39" s="6" t="s">
        <v>5</v>
      </c>
      <c r="I39" s="7">
        <f>I36-(I36*$L$2)</f>
        <v>0</v>
      </c>
      <c r="K39" s="6" t="s">
        <v>5</v>
      </c>
      <c r="L39" s="7">
        <f>L36-(L36*$L$2)</f>
        <v>0</v>
      </c>
      <c r="N39" s="6" t="s">
        <v>5</v>
      </c>
      <c r="O39" s="7">
        <f>O36-(O36*$L$2)</f>
        <v>0</v>
      </c>
    </row>
    <row r="40" spans="2:15" ht="14.25" customHeight="1" x14ac:dyDescent="0.25"/>
    <row r="41" spans="2:15" ht="14.25" customHeight="1" x14ac:dyDescent="0.25"/>
    <row r="43" spans="2:15" x14ac:dyDescent="0.25">
      <c r="B43" t="s">
        <v>9</v>
      </c>
    </row>
    <row r="44" spans="2:15" x14ac:dyDescent="0.25">
      <c r="B44" t="s">
        <v>10</v>
      </c>
    </row>
    <row r="45" spans="2:15" x14ac:dyDescent="0.25">
      <c r="B45" t="s">
        <v>11</v>
      </c>
    </row>
  </sheetData>
  <mergeCells count="3">
    <mergeCell ref="K2:K3"/>
    <mergeCell ref="L2:L3"/>
    <mergeCell ref="D2:E2"/>
  </mergeCells>
  <conditionalFormatting sqref="C6">
    <cfRule type="cellIs" dxfId="799" priority="191" operator="equal">
      <formula>"Cumplida"</formula>
    </cfRule>
    <cfRule type="cellIs" dxfId="798" priority="192" operator="equal">
      <formula>"Abierta"</formula>
    </cfRule>
    <cfRule type="cellIs" dxfId="797" priority="193" operator="equal">
      <formula>"No cumplida"</formula>
    </cfRule>
    <cfRule type="cellIs" dxfId="796" priority="194" operator="equal">
      <formula>"Programado"</formula>
    </cfRule>
    <cfRule type="cellIs" dxfId="795" priority="195" operator="equal">
      <formula>"Atascado"</formula>
    </cfRule>
    <cfRule type="cellIs" dxfId="794" priority="196" operator="equal">
      <formula>"Cerrado"</formula>
    </cfRule>
    <cfRule type="cellIs" dxfId="793" priority="197" operator="equal">
      <formula>"Abierto"</formula>
    </cfRule>
  </conditionalFormatting>
  <conditionalFormatting sqref="C11">
    <cfRule type="cellIs" dxfId="792" priority="198" operator="equal">
      <formula>"-"</formula>
    </cfRule>
    <cfRule type="cellIs" dxfId="791" priority="199" operator="lessThan">
      <formula>0.00000999</formula>
    </cfRule>
    <cfRule type="cellIs" dxfId="790" priority="200" operator="greaterThan">
      <formula>0.00001</formula>
    </cfRule>
  </conditionalFormatting>
  <conditionalFormatting sqref="L20">
    <cfRule type="cellIs" dxfId="789" priority="118" operator="equal">
      <formula>"-"</formula>
    </cfRule>
    <cfRule type="cellIs" dxfId="788" priority="119" operator="lessThan">
      <formula>0.00000999</formula>
    </cfRule>
    <cfRule type="cellIs" dxfId="787" priority="120" operator="greaterThan">
      <formula>0.00001</formula>
    </cfRule>
  </conditionalFormatting>
  <conditionalFormatting sqref="F11">
    <cfRule type="cellIs" dxfId="786" priority="188" operator="equal">
      <formula>"-"</formula>
    </cfRule>
    <cfRule type="cellIs" dxfId="785" priority="189" operator="lessThan">
      <formula>0.00000999</formula>
    </cfRule>
    <cfRule type="cellIs" dxfId="784" priority="190" operator="greaterThan">
      <formula>0.00001</formula>
    </cfRule>
  </conditionalFormatting>
  <conditionalFormatting sqref="C33">
    <cfRule type="cellIs" dxfId="783" priority="41" operator="equal">
      <formula>"Cumplida"</formula>
    </cfRule>
    <cfRule type="cellIs" dxfId="782" priority="42" operator="equal">
      <formula>"Abierta"</formula>
    </cfRule>
    <cfRule type="cellIs" dxfId="781" priority="43" operator="equal">
      <formula>"No cumplida"</formula>
    </cfRule>
    <cfRule type="cellIs" dxfId="780" priority="44" operator="equal">
      <formula>"Programado"</formula>
    </cfRule>
    <cfRule type="cellIs" dxfId="779" priority="45" operator="equal">
      <formula>"Atascado"</formula>
    </cfRule>
    <cfRule type="cellIs" dxfId="778" priority="46" operator="equal">
      <formula>"Cerrado"</formula>
    </cfRule>
    <cfRule type="cellIs" dxfId="777" priority="47" operator="equal">
      <formula>"Abierto"</formula>
    </cfRule>
  </conditionalFormatting>
  <conditionalFormatting sqref="F6">
    <cfRule type="cellIs" dxfId="776" priority="181" operator="equal">
      <formula>"Cumplida"</formula>
    </cfRule>
    <cfRule type="cellIs" dxfId="775" priority="182" operator="equal">
      <formula>"Abierta"</formula>
    </cfRule>
    <cfRule type="cellIs" dxfId="774" priority="183" operator="equal">
      <formula>"No cumplida"</formula>
    </cfRule>
    <cfRule type="cellIs" dxfId="773" priority="184" operator="equal">
      <formula>"Programado"</formula>
    </cfRule>
    <cfRule type="cellIs" dxfId="772" priority="185" operator="equal">
      <formula>"Atascado"</formula>
    </cfRule>
    <cfRule type="cellIs" dxfId="771" priority="186" operator="equal">
      <formula>"Cerrado"</formula>
    </cfRule>
    <cfRule type="cellIs" dxfId="770" priority="187" operator="equal">
      <formula>"Abierto"</formula>
    </cfRule>
  </conditionalFormatting>
  <conditionalFormatting sqref="I6">
    <cfRule type="cellIs" dxfId="769" priority="171" operator="equal">
      <formula>"Cumplida"</formula>
    </cfRule>
    <cfRule type="cellIs" dxfId="768" priority="172" operator="equal">
      <formula>"Abierta"</formula>
    </cfRule>
    <cfRule type="cellIs" dxfId="767" priority="173" operator="equal">
      <formula>"No cumplida"</formula>
    </cfRule>
    <cfRule type="cellIs" dxfId="766" priority="174" operator="equal">
      <formula>"Programado"</formula>
    </cfRule>
    <cfRule type="cellIs" dxfId="765" priority="175" operator="equal">
      <formula>"Atascado"</formula>
    </cfRule>
    <cfRule type="cellIs" dxfId="764" priority="176" operator="equal">
      <formula>"Cerrado"</formula>
    </cfRule>
    <cfRule type="cellIs" dxfId="763" priority="177" operator="equal">
      <formula>"Abierto"</formula>
    </cfRule>
  </conditionalFormatting>
  <conditionalFormatting sqref="I11">
    <cfRule type="cellIs" dxfId="762" priority="178" operator="equal">
      <formula>"-"</formula>
    </cfRule>
    <cfRule type="cellIs" dxfId="761" priority="179" operator="lessThan">
      <formula>0.00000999</formula>
    </cfRule>
    <cfRule type="cellIs" dxfId="760" priority="180" operator="greaterThan">
      <formula>0.00001</formula>
    </cfRule>
  </conditionalFormatting>
  <conditionalFormatting sqref="L6">
    <cfRule type="cellIs" dxfId="759" priority="161" operator="equal">
      <formula>"Cumplida"</formula>
    </cfRule>
    <cfRule type="cellIs" dxfId="758" priority="162" operator="equal">
      <formula>"Abierta"</formula>
    </cfRule>
    <cfRule type="cellIs" dxfId="757" priority="163" operator="equal">
      <formula>"No cumplida"</formula>
    </cfRule>
    <cfRule type="cellIs" dxfId="756" priority="164" operator="equal">
      <formula>"Programado"</formula>
    </cfRule>
    <cfRule type="cellIs" dxfId="755" priority="165" operator="equal">
      <formula>"Atascado"</formula>
    </cfRule>
    <cfRule type="cellIs" dxfId="754" priority="166" operator="equal">
      <formula>"Cerrado"</formula>
    </cfRule>
    <cfRule type="cellIs" dxfId="753" priority="167" operator="equal">
      <formula>"Abierto"</formula>
    </cfRule>
  </conditionalFormatting>
  <conditionalFormatting sqref="L11">
    <cfRule type="cellIs" dxfId="752" priority="168" operator="equal">
      <formula>"-"</formula>
    </cfRule>
    <cfRule type="cellIs" dxfId="751" priority="169" operator="lessThan">
      <formula>0.00000999</formula>
    </cfRule>
    <cfRule type="cellIs" dxfId="750" priority="170" operator="greaterThan">
      <formula>0.00001</formula>
    </cfRule>
  </conditionalFormatting>
  <conditionalFormatting sqref="O6">
    <cfRule type="cellIs" dxfId="749" priority="151" operator="equal">
      <formula>"Cumplida"</formula>
    </cfRule>
    <cfRule type="cellIs" dxfId="748" priority="152" operator="equal">
      <formula>"Abierta"</formula>
    </cfRule>
    <cfRule type="cellIs" dxfId="747" priority="153" operator="equal">
      <formula>"No cumplida"</formula>
    </cfRule>
    <cfRule type="cellIs" dxfId="746" priority="154" operator="equal">
      <formula>"Programado"</formula>
    </cfRule>
    <cfRule type="cellIs" dxfId="745" priority="155" operator="equal">
      <formula>"Atascado"</formula>
    </cfRule>
    <cfRule type="cellIs" dxfId="744" priority="156" operator="equal">
      <formula>"Cerrado"</formula>
    </cfRule>
    <cfRule type="cellIs" dxfId="743" priority="157" operator="equal">
      <formula>"Abierto"</formula>
    </cfRule>
  </conditionalFormatting>
  <conditionalFormatting sqref="O11">
    <cfRule type="cellIs" dxfId="742" priority="158" operator="equal">
      <formula>"-"</formula>
    </cfRule>
    <cfRule type="cellIs" dxfId="741" priority="159" operator="lessThan">
      <formula>0.00000999</formula>
    </cfRule>
    <cfRule type="cellIs" dxfId="740" priority="160" operator="greaterThan">
      <formula>0.00001</formula>
    </cfRule>
  </conditionalFormatting>
  <conditionalFormatting sqref="C15">
    <cfRule type="cellIs" dxfId="739" priority="141" operator="equal">
      <formula>"Cumplida"</formula>
    </cfRule>
    <cfRule type="cellIs" dxfId="738" priority="142" operator="equal">
      <formula>"Abierta"</formula>
    </cfRule>
    <cfRule type="cellIs" dxfId="737" priority="143" operator="equal">
      <formula>"No cumplida"</formula>
    </cfRule>
    <cfRule type="cellIs" dxfId="736" priority="144" operator="equal">
      <formula>"Programado"</formula>
    </cfRule>
    <cfRule type="cellIs" dxfId="735" priority="145" operator="equal">
      <formula>"Atascado"</formula>
    </cfRule>
    <cfRule type="cellIs" dxfId="734" priority="146" operator="equal">
      <formula>"Cerrado"</formula>
    </cfRule>
    <cfRule type="cellIs" dxfId="733" priority="147" operator="equal">
      <formula>"Abierto"</formula>
    </cfRule>
  </conditionalFormatting>
  <conditionalFormatting sqref="C20">
    <cfRule type="cellIs" dxfId="732" priority="148" operator="equal">
      <formula>"-"</formula>
    </cfRule>
    <cfRule type="cellIs" dxfId="731" priority="149" operator="lessThan">
      <formula>0.00000999</formula>
    </cfRule>
    <cfRule type="cellIs" dxfId="730" priority="150" operator="greaterThan">
      <formula>0.00001</formula>
    </cfRule>
  </conditionalFormatting>
  <conditionalFormatting sqref="F15">
    <cfRule type="cellIs" dxfId="729" priority="131" operator="equal">
      <formula>"Cumplida"</formula>
    </cfRule>
    <cfRule type="cellIs" dxfId="728" priority="132" operator="equal">
      <formula>"Abierta"</formula>
    </cfRule>
    <cfRule type="cellIs" dxfId="727" priority="133" operator="equal">
      <formula>"No cumplida"</formula>
    </cfRule>
    <cfRule type="cellIs" dxfId="726" priority="134" operator="equal">
      <formula>"Programado"</formula>
    </cfRule>
    <cfRule type="cellIs" dxfId="725" priority="135" operator="equal">
      <formula>"Atascado"</formula>
    </cfRule>
    <cfRule type="cellIs" dxfId="724" priority="136" operator="equal">
      <formula>"Cerrado"</formula>
    </cfRule>
    <cfRule type="cellIs" dxfId="723" priority="137" operator="equal">
      <formula>"Abierto"</formula>
    </cfRule>
  </conditionalFormatting>
  <conditionalFormatting sqref="F20">
    <cfRule type="cellIs" dxfId="722" priority="138" operator="equal">
      <formula>"-"</formula>
    </cfRule>
    <cfRule type="cellIs" dxfId="721" priority="139" operator="lessThan">
      <formula>0.00000999</formula>
    </cfRule>
    <cfRule type="cellIs" dxfId="720" priority="140" operator="greaterThan">
      <formula>0.00001</formula>
    </cfRule>
  </conditionalFormatting>
  <conditionalFormatting sqref="I15">
    <cfRule type="cellIs" dxfId="719" priority="121" operator="equal">
      <formula>"Cumplida"</formula>
    </cfRule>
    <cfRule type="cellIs" dxfId="718" priority="122" operator="equal">
      <formula>"Abierta"</formula>
    </cfRule>
    <cfRule type="cellIs" dxfId="717" priority="123" operator="equal">
      <formula>"No cumplida"</formula>
    </cfRule>
    <cfRule type="cellIs" dxfId="716" priority="124" operator="equal">
      <formula>"Programado"</formula>
    </cfRule>
    <cfRule type="cellIs" dxfId="715" priority="125" operator="equal">
      <formula>"Atascado"</formula>
    </cfRule>
    <cfRule type="cellIs" dxfId="714" priority="126" operator="equal">
      <formula>"Cerrado"</formula>
    </cfRule>
    <cfRule type="cellIs" dxfId="713" priority="127" operator="equal">
      <formula>"Abierto"</formula>
    </cfRule>
  </conditionalFormatting>
  <conditionalFormatting sqref="I20">
    <cfRule type="cellIs" dxfId="712" priority="128" operator="equal">
      <formula>"-"</formula>
    </cfRule>
    <cfRule type="cellIs" dxfId="711" priority="129" operator="lessThan">
      <formula>0.00000999</formula>
    </cfRule>
    <cfRule type="cellIs" dxfId="710" priority="130" operator="greaterThan">
      <formula>0.00001</formula>
    </cfRule>
  </conditionalFormatting>
  <conditionalFormatting sqref="L15">
    <cfRule type="cellIs" dxfId="709" priority="111" operator="equal">
      <formula>"Cumplida"</formula>
    </cfRule>
    <cfRule type="cellIs" dxfId="708" priority="112" operator="equal">
      <formula>"Abierta"</formula>
    </cfRule>
    <cfRule type="cellIs" dxfId="707" priority="113" operator="equal">
      <formula>"No cumplida"</formula>
    </cfRule>
    <cfRule type="cellIs" dxfId="706" priority="114" operator="equal">
      <formula>"Programado"</formula>
    </cfRule>
    <cfRule type="cellIs" dxfId="705" priority="115" operator="equal">
      <formula>"Atascado"</formula>
    </cfRule>
    <cfRule type="cellIs" dxfId="704" priority="116" operator="equal">
      <formula>"Cerrado"</formula>
    </cfRule>
    <cfRule type="cellIs" dxfId="703" priority="117" operator="equal">
      <formula>"Abierto"</formula>
    </cfRule>
  </conditionalFormatting>
  <conditionalFormatting sqref="O15">
    <cfRule type="cellIs" dxfId="702" priority="101" operator="equal">
      <formula>"Cumplida"</formula>
    </cfRule>
    <cfRule type="cellIs" dxfId="701" priority="102" operator="equal">
      <formula>"Abierta"</formula>
    </cfRule>
    <cfRule type="cellIs" dxfId="700" priority="103" operator="equal">
      <formula>"No cumplida"</formula>
    </cfRule>
    <cfRule type="cellIs" dxfId="699" priority="104" operator="equal">
      <formula>"Programado"</formula>
    </cfRule>
    <cfRule type="cellIs" dxfId="698" priority="105" operator="equal">
      <formula>"Atascado"</formula>
    </cfRule>
    <cfRule type="cellIs" dxfId="697" priority="106" operator="equal">
      <formula>"Cerrado"</formula>
    </cfRule>
    <cfRule type="cellIs" dxfId="696" priority="107" operator="equal">
      <formula>"Abierto"</formula>
    </cfRule>
  </conditionalFormatting>
  <conditionalFormatting sqref="O20">
    <cfRule type="cellIs" dxfId="695" priority="108" operator="equal">
      <formula>"-"</formula>
    </cfRule>
    <cfRule type="cellIs" dxfId="694" priority="109" operator="lessThan">
      <formula>0.00000999</formula>
    </cfRule>
    <cfRule type="cellIs" dxfId="693" priority="110" operator="greaterThan">
      <formula>0.00001</formula>
    </cfRule>
  </conditionalFormatting>
  <conditionalFormatting sqref="C24">
    <cfRule type="cellIs" dxfId="692" priority="91" operator="equal">
      <formula>"Cumplida"</formula>
    </cfRule>
    <cfRule type="cellIs" dxfId="691" priority="92" operator="equal">
      <formula>"Abierta"</formula>
    </cfRule>
    <cfRule type="cellIs" dxfId="690" priority="93" operator="equal">
      <formula>"No cumplida"</formula>
    </cfRule>
    <cfRule type="cellIs" dxfId="689" priority="94" operator="equal">
      <formula>"Programado"</formula>
    </cfRule>
    <cfRule type="cellIs" dxfId="688" priority="95" operator="equal">
      <formula>"Atascado"</formula>
    </cfRule>
    <cfRule type="cellIs" dxfId="687" priority="96" operator="equal">
      <formula>"Cerrado"</formula>
    </cfRule>
    <cfRule type="cellIs" dxfId="686" priority="97" operator="equal">
      <formula>"Abierto"</formula>
    </cfRule>
  </conditionalFormatting>
  <conditionalFormatting sqref="C29">
    <cfRule type="cellIs" dxfId="685" priority="98" operator="equal">
      <formula>"-"</formula>
    </cfRule>
    <cfRule type="cellIs" dxfId="684" priority="99" operator="lessThan">
      <formula>0.00000999</formula>
    </cfRule>
    <cfRule type="cellIs" dxfId="683" priority="100" operator="greaterThan">
      <formula>0.00001</formula>
    </cfRule>
  </conditionalFormatting>
  <conditionalFormatting sqref="F24">
    <cfRule type="cellIs" dxfId="682" priority="81" operator="equal">
      <formula>"Cumplida"</formula>
    </cfRule>
    <cfRule type="cellIs" dxfId="681" priority="82" operator="equal">
      <formula>"Abierta"</formula>
    </cfRule>
    <cfRule type="cellIs" dxfId="680" priority="83" operator="equal">
      <formula>"No cumplida"</formula>
    </cfRule>
    <cfRule type="cellIs" dxfId="679" priority="84" operator="equal">
      <formula>"Programado"</formula>
    </cfRule>
    <cfRule type="cellIs" dxfId="678" priority="85" operator="equal">
      <formula>"Atascado"</formula>
    </cfRule>
    <cfRule type="cellIs" dxfId="677" priority="86" operator="equal">
      <formula>"Cerrado"</formula>
    </cfRule>
    <cfRule type="cellIs" dxfId="676" priority="87" operator="equal">
      <formula>"Abierto"</formula>
    </cfRule>
  </conditionalFormatting>
  <conditionalFormatting sqref="F29">
    <cfRule type="cellIs" dxfId="675" priority="88" operator="equal">
      <formula>"-"</formula>
    </cfRule>
    <cfRule type="cellIs" dxfId="674" priority="89" operator="lessThan">
      <formula>0.00000999</formula>
    </cfRule>
    <cfRule type="cellIs" dxfId="673" priority="90" operator="greaterThan">
      <formula>0.00001</formula>
    </cfRule>
  </conditionalFormatting>
  <conditionalFormatting sqref="I24">
    <cfRule type="cellIs" dxfId="672" priority="71" operator="equal">
      <formula>"Cumplida"</formula>
    </cfRule>
    <cfRule type="cellIs" dxfId="671" priority="72" operator="equal">
      <formula>"Abierta"</formula>
    </cfRule>
    <cfRule type="cellIs" dxfId="670" priority="73" operator="equal">
      <formula>"No cumplida"</formula>
    </cfRule>
    <cfRule type="cellIs" dxfId="669" priority="74" operator="equal">
      <formula>"Programado"</formula>
    </cfRule>
    <cfRule type="cellIs" dxfId="668" priority="75" operator="equal">
      <formula>"Atascado"</formula>
    </cfRule>
    <cfRule type="cellIs" dxfId="667" priority="76" operator="equal">
      <formula>"Cerrado"</formula>
    </cfRule>
    <cfRule type="cellIs" dxfId="666" priority="77" operator="equal">
      <formula>"Abierto"</formula>
    </cfRule>
  </conditionalFormatting>
  <conditionalFormatting sqref="I29">
    <cfRule type="cellIs" dxfId="665" priority="78" operator="equal">
      <formula>"-"</formula>
    </cfRule>
    <cfRule type="cellIs" dxfId="664" priority="79" operator="lessThan">
      <formula>0.00000999</formula>
    </cfRule>
    <cfRule type="cellIs" dxfId="663" priority="80" operator="greaterThan">
      <formula>0.00001</formula>
    </cfRule>
  </conditionalFormatting>
  <conditionalFormatting sqref="L24">
    <cfRule type="cellIs" dxfId="662" priority="61" operator="equal">
      <formula>"Cumplida"</formula>
    </cfRule>
    <cfRule type="cellIs" dxfId="661" priority="62" operator="equal">
      <formula>"Abierta"</formula>
    </cfRule>
    <cfRule type="cellIs" dxfId="660" priority="63" operator="equal">
      <formula>"No cumplida"</formula>
    </cfRule>
    <cfRule type="cellIs" dxfId="659" priority="64" operator="equal">
      <formula>"Programado"</formula>
    </cfRule>
    <cfRule type="cellIs" dxfId="658" priority="65" operator="equal">
      <formula>"Atascado"</formula>
    </cfRule>
    <cfRule type="cellIs" dxfId="657" priority="66" operator="equal">
      <formula>"Cerrado"</formula>
    </cfRule>
    <cfRule type="cellIs" dxfId="656" priority="67" operator="equal">
      <formula>"Abierto"</formula>
    </cfRule>
  </conditionalFormatting>
  <conditionalFormatting sqref="L29">
    <cfRule type="cellIs" dxfId="655" priority="68" operator="equal">
      <formula>"-"</formula>
    </cfRule>
    <cfRule type="cellIs" dxfId="654" priority="69" operator="lessThan">
      <formula>0.00000999</formula>
    </cfRule>
    <cfRule type="cellIs" dxfId="653" priority="70" operator="greaterThan">
      <formula>0.00001</formula>
    </cfRule>
  </conditionalFormatting>
  <conditionalFormatting sqref="O24">
    <cfRule type="cellIs" dxfId="652" priority="51" operator="equal">
      <formula>"Cumplida"</formula>
    </cfRule>
    <cfRule type="cellIs" dxfId="651" priority="52" operator="equal">
      <formula>"Abierta"</formula>
    </cfRule>
    <cfRule type="cellIs" dxfId="650" priority="53" operator="equal">
      <formula>"No cumplida"</formula>
    </cfRule>
    <cfRule type="cellIs" dxfId="649" priority="54" operator="equal">
      <formula>"Programado"</formula>
    </cfRule>
    <cfRule type="cellIs" dxfId="648" priority="55" operator="equal">
      <formula>"Atascado"</formula>
    </cfRule>
    <cfRule type="cellIs" dxfId="647" priority="56" operator="equal">
      <formula>"Cerrado"</formula>
    </cfRule>
    <cfRule type="cellIs" dxfId="646" priority="57" operator="equal">
      <formula>"Abierto"</formula>
    </cfRule>
  </conditionalFormatting>
  <conditionalFormatting sqref="O29">
    <cfRule type="cellIs" dxfId="645" priority="58" operator="equal">
      <formula>"-"</formula>
    </cfRule>
    <cfRule type="cellIs" dxfId="644" priority="59" operator="lessThan">
      <formula>0.00000999</formula>
    </cfRule>
    <cfRule type="cellIs" dxfId="643" priority="60" operator="greaterThan">
      <formula>0.00001</formula>
    </cfRule>
  </conditionalFormatting>
  <conditionalFormatting sqref="C38">
    <cfRule type="cellIs" dxfId="642" priority="48" operator="equal">
      <formula>"-"</formula>
    </cfRule>
    <cfRule type="cellIs" dxfId="641" priority="49" operator="lessThan">
      <formula>0.00000999</formula>
    </cfRule>
    <cfRule type="cellIs" dxfId="640" priority="50" operator="greaterThan">
      <formula>0.00001</formula>
    </cfRule>
  </conditionalFormatting>
  <conditionalFormatting sqref="F33">
    <cfRule type="cellIs" dxfId="639" priority="31" operator="equal">
      <formula>"Cumplida"</formula>
    </cfRule>
    <cfRule type="cellIs" dxfId="638" priority="32" operator="equal">
      <formula>"Abierta"</formula>
    </cfRule>
    <cfRule type="cellIs" dxfId="637" priority="33" operator="equal">
      <formula>"No cumplida"</formula>
    </cfRule>
    <cfRule type="cellIs" dxfId="636" priority="34" operator="equal">
      <formula>"Programado"</formula>
    </cfRule>
    <cfRule type="cellIs" dxfId="635" priority="35" operator="equal">
      <formula>"Atascado"</formula>
    </cfRule>
    <cfRule type="cellIs" dxfId="634" priority="36" operator="equal">
      <formula>"Cerrado"</formula>
    </cfRule>
    <cfRule type="cellIs" dxfId="633" priority="37" operator="equal">
      <formula>"Abierto"</formula>
    </cfRule>
  </conditionalFormatting>
  <conditionalFormatting sqref="F38">
    <cfRule type="cellIs" dxfId="632" priority="38" operator="equal">
      <formula>"-"</formula>
    </cfRule>
    <cfRule type="cellIs" dxfId="631" priority="39" operator="lessThan">
      <formula>0.00000999</formula>
    </cfRule>
    <cfRule type="cellIs" dxfId="630" priority="40" operator="greaterThan">
      <formula>0.00001</formula>
    </cfRule>
  </conditionalFormatting>
  <conditionalFormatting sqref="I33">
    <cfRule type="cellIs" dxfId="629" priority="21" operator="equal">
      <formula>"Cumplida"</formula>
    </cfRule>
    <cfRule type="cellIs" dxfId="628" priority="22" operator="equal">
      <formula>"Abierta"</formula>
    </cfRule>
    <cfRule type="cellIs" dxfId="627" priority="23" operator="equal">
      <formula>"No cumplida"</formula>
    </cfRule>
    <cfRule type="cellIs" dxfId="626" priority="24" operator="equal">
      <formula>"Programado"</formula>
    </cfRule>
    <cfRule type="cellIs" dxfId="625" priority="25" operator="equal">
      <formula>"Atascado"</formula>
    </cfRule>
    <cfRule type="cellIs" dxfId="624" priority="26" operator="equal">
      <formula>"Cerrado"</formula>
    </cfRule>
    <cfRule type="cellIs" dxfId="623" priority="27" operator="equal">
      <formula>"Abierto"</formula>
    </cfRule>
  </conditionalFormatting>
  <conditionalFormatting sqref="I38">
    <cfRule type="cellIs" dxfId="622" priority="28" operator="equal">
      <formula>"-"</formula>
    </cfRule>
    <cfRule type="cellIs" dxfId="621" priority="29" operator="lessThan">
      <formula>0.00000999</formula>
    </cfRule>
    <cfRule type="cellIs" dxfId="620" priority="30" operator="greaterThan">
      <formula>0.00001</formula>
    </cfRule>
  </conditionalFormatting>
  <conditionalFormatting sqref="L33">
    <cfRule type="cellIs" dxfId="619" priority="11" operator="equal">
      <formula>"Cumplida"</formula>
    </cfRule>
    <cfRule type="cellIs" dxfId="618" priority="12" operator="equal">
      <formula>"Abierta"</formula>
    </cfRule>
    <cfRule type="cellIs" dxfId="617" priority="13" operator="equal">
      <formula>"No cumplida"</formula>
    </cfRule>
    <cfRule type="cellIs" dxfId="616" priority="14" operator="equal">
      <formula>"Programado"</formula>
    </cfRule>
    <cfRule type="cellIs" dxfId="615" priority="15" operator="equal">
      <formula>"Atascado"</formula>
    </cfRule>
    <cfRule type="cellIs" dxfId="614" priority="16" operator="equal">
      <formula>"Cerrado"</formula>
    </cfRule>
    <cfRule type="cellIs" dxfId="613" priority="17" operator="equal">
      <formula>"Abierto"</formula>
    </cfRule>
  </conditionalFormatting>
  <conditionalFormatting sqref="L38">
    <cfRule type="cellIs" dxfId="612" priority="18" operator="equal">
      <formula>"-"</formula>
    </cfRule>
    <cfRule type="cellIs" dxfId="611" priority="19" operator="lessThan">
      <formula>0.00000999</formula>
    </cfRule>
    <cfRule type="cellIs" dxfId="610" priority="20" operator="greaterThan">
      <formula>0.00001</formula>
    </cfRule>
  </conditionalFormatting>
  <conditionalFormatting sqref="O33">
    <cfRule type="cellIs" dxfId="609" priority="1" operator="equal">
      <formula>"Cumplida"</formula>
    </cfRule>
    <cfRule type="cellIs" dxfId="608" priority="2" operator="equal">
      <formula>"Abierta"</formula>
    </cfRule>
    <cfRule type="cellIs" dxfId="607" priority="3" operator="equal">
      <formula>"No cumplida"</formula>
    </cfRule>
    <cfRule type="cellIs" dxfId="606" priority="4" operator="equal">
      <formula>"Programado"</formula>
    </cfRule>
    <cfRule type="cellIs" dxfId="605" priority="5" operator="equal">
      <formula>"Atascado"</formula>
    </cfRule>
    <cfRule type="cellIs" dxfId="604" priority="6" operator="equal">
      <formula>"Cerrado"</formula>
    </cfRule>
    <cfRule type="cellIs" dxfId="603" priority="7" operator="equal">
      <formula>"Abierto"</formula>
    </cfRule>
  </conditionalFormatting>
  <conditionalFormatting sqref="O38">
    <cfRule type="cellIs" dxfId="602" priority="8" operator="equal">
      <formula>"-"</formula>
    </cfRule>
    <cfRule type="cellIs" dxfId="601" priority="9" operator="lessThan">
      <formula>0.00000999</formula>
    </cfRule>
    <cfRule type="cellIs" dxfId="600" priority="10" operator="greaterThan">
      <formula>0.00001</formula>
    </cfRule>
  </conditionalFormatting>
  <dataValidations count="1">
    <dataValidation type="list" allowBlank="1" showInputMessage="1" showErrorMessage="1" sqref="C15 I33 L33 F33 O33 C33 I6 L6 F6 O6 I24 I15 C6 L24 F24 L15 O24 F15 O15 C24">
      <formula1>$B$42:$B$45</formula1>
    </dataValidation>
  </dataValidations>
  <pageMargins left="0.7" right="0.7" top="0.75" bottom="0.75" header="0.3" footer="0.3"/>
  <drawing r:id="rId1"/>
  <legacy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R45"/>
  <sheetViews>
    <sheetView showGridLines="0" showRowColHeaders="0" workbookViewId="0">
      <selection activeCell="Q13" sqref="Q13:R13"/>
    </sheetView>
  </sheetViews>
  <sheetFormatPr baseColWidth="10" defaultRowHeight="15" x14ac:dyDescent="0.25"/>
  <cols>
    <col min="1" max="1" width="2" customWidth="1"/>
    <col min="4" max="4" width="2.5703125" customWidth="1"/>
    <col min="7" max="7" width="2.5703125" customWidth="1"/>
    <col min="10" max="10" width="2.5703125" customWidth="1"/>
    <col min="13" max="13" width="2.5703125" customWidth="1"/>
    <col min="16" max="16" width="2.5703125" customWidth="1"/>
    <col min="17" max="17" width="15.28515625" bestFit="1" customWidth="1"/>
    <col min="18" max="18" width="10.140625" bestFit="1" customWidth="1"/>
  </cols>
  <sheetData>
    <row r="1" spans="2:18" ht="15.75" thickBot="1" x14ac:dyDescent="0.3"/>
    <row r="2" spans="2:18" ht="15.75" thickBot="1" x14ac:dyDescent="0.3">
      <c r="D2" s="46" t="s">
        <v>16</v>
      </c>
      <c r="E2" s="47"/>
      <c r="F2" s="19"/>
      <c r="G2" s="18"/>
      <c r="K2" s="42" t="s">
        <v>51</v>
      </c>
      <c r="L2" s="44">
        <v>2.8500000000000001E-2</v>
      </c>
    </row>
    <row r="3" spans="2:18" x14ac:dyDescent="0.25">
      <c r="C3" s="18"/>
      <c r="D3" s="18"/>
      <c r="E3" s="18"/>
      <c r="F3" s="18"/>
      <c r="G3" s="18"/>
      <c r="K3" s="43"/>
      <c r="L3" s="45"/>
    </row>
    <row r="5" spans="2:18" ht="14.25" customHeight="1" x14ac:dyDescent="0.25">
      <c r="B5" s="1" t="s">
        <v>2</v>
      </c>
      <c r="C5" s="2"/>
      <c r="E5" s="1" t="s">
        <v>2</v>
      </c>
      <c r="F5" s="2"/>
      <c r="H5" s="1" t="s">
        <v>2</v>
      </c>
      <c r="I5" s="2"/>
      <c r="K5" s="1" t="s">
        <v>2</v>
      </c>
      <c r="L5" s="2"/>
      <c r="N5" s="1" t="s">
        <v>2</v>
      </c>
      <c r="O5" s="2"/>
      <c r="Q5" s="3" t="s">
        <v>6</v>
      </c>
      <c r="R5" s="4">
        <f>SUM(R6:R8)</f>
        <v>0</v>
      </c>
    </row>
    <row r="6" spans="2:18" ht="14.25" customHeight="1" x14ac:dyDescent="0.25">
      <c r="B6" s="1" t="s">
        <v>3</v>
      </c>
      <c r="C6" s="2"/>
      <c r="E6" s="1" t="s">
        <v>3</v>
      </c>
      <c r="F6" s="2"/>
      <c r="H6" s="1" t="s">
        <v>3</v>
      </c>
      <c r="I6" s="2"/>
      <c r="K6" s="1" t="s">
        <v>3</v>
      </c>
      <c r="L6" s="2"/>
      <c r="N6" s="1" t="s">
        <v>3</v>
      </c>
      <c r="O6" s="2"/>
      <c r="Q6" s="1" t="s">
        <v>12</v>
      </c>
      <c r="R6" s="4">
        <f>COUNTIF($B$5:$O$39,"abierta")</f>
        <v>0</v>
      </c>
    </row>
    <row r="7" spans="2:18" ht="14.25" customHeight="1" x14ac:dyDescent="0.25">
      <c r="B7" s="1" t="s">
        <v>13</v>
      </c>
      <c r="C7" s="2"/>
      <c r="E7" s="1" t="s">
        <v>13</v>
      </c>
      <c r="F7" s="2"/>
      <c r="H7" s="1" t="s">
        <v>13</v>
      </c>
      <c r="I7" s="2"/>
      <c r="K7" s="1" t="s">
        <v>13</v>
      </c>
      <c r="L7" s="2"/>
      <c r="N7" s="1" t="s">
        <v>13</v>
      </c>
      <c r="O7" s="2"/>
      <c r="Q7" s="3" t="s">
        <v>7</v>
      </c>
      <c r="R7" s="4">
        <f>COUNTIF($B$5:$O$39,"cumplida")</f>
        <v>0</v>
      </c>
    </row>
    <row r="8" spans="2:18" ht="14.25" customHeight="1" x14ac:dyDescent="0.25">
      <c r="B8" s="1" t="s">
        <v>14</v>
      </c>
      <c r="C8" s="2">
        <f>C7*C11</f>
        <v>0</v>
      </c>
      <c r="E8" s="1" t="s">
        <v>14</v>
      </c>
      <c r="F8" s="2">
        <f>F7*F11</f>
        <v>0</v>
      </c>
      <c r="H8" s="1" t="s">
        <v>14</v>
      </c>
      <c r="I8" s="2">
        <f>I7*I11</f>
        <v>0</v>
      </c>
      <c r="K8" s="1" t="s">
        <v>14</v>
      </c>
      <c r="L8" s="2">
        <f>L7*L11</f>
        <v>0</v>
      </c>
      <c r="N8" s="1" t="s">
        <v>14</v>
      </c>
      <c r="O8" s="2">
        <f>O7*O11</f>
        <v>0</v>
      </c>
      <c r="Q8" s="3" t="s">
        <v>8</v>
      </c>
      <c r="R8" s="4">
        <f>COUNTIF($B$5:$O$39,"No cumplida")</f>
        <v>0</v>
      </c>
    </row>
    <row r="9" spans="2:18" ht="14.25" customHeight="1" x14ac:dyDescent="0.25">
      <c r="B9" s="6" t="s">
        <v>0</v>
      </c>
      <c r="C9" s="7"/>
      <c r="E9" s="6" t="s">
        <v>0</v>
      </c>
      <c r="F9" s="7"/>
      <c r="H9" s="6" t="s">
        <v>0</v>
      </c>
      <c r="I9" s="7"/>
      <c r="K9" s="6" t="s">
        <v>0</v>
      </c>
      <c r="L9" s="7"/>
      <c r="N9" s="6" t="s">
        <v>0</v>
      </c>
      <c r="O9" s="7"/>
      <c r="Q9" s="3" t="s">
        <v>49</v>
      </c>
      <c r="R9" s="4">
        <f>SUM(C7,F7,I7,L7,O7,C16,F16,I16,L16,O16,C25,F25,I25,L25,O25,C34,F34,I34,L34,O34)</f>
        <v>0</v>
      </c>
    </row>
    <row r="10" spans="2:18" ht="14.25" customHeight="1" x14ac:dyDescent="0.25">
      <c r="B10" s="6" t="s">
        <v>1</v>
      </c>
      <c r="C10" s="7"/>
      <c r="E10" s="6" t="s">
        <v>1</v>
      </c>
      <c r="F10" s="7"/>
      <c r="H10" s="6" t="s">
        <v>1</v>
      </c>
      <c r="I10" s="7"/>
      <c r="K10" s="6" t="s">
        <v>1</v>
      </c>
      <c r="L10" s="7"/>
      <c r="N10" s="6" t="s">
        <v>1</v>
      </c>
      <c r="O10" s="7"/>
      <c r="Q10" s="3" t="s">
        <v>53</v>
      </c>
      <c r="R10" s="4">
        <f>SUM(C8,F8,I8,L8,O8,O17,L17,I17,F17,C17,C26,F26,I26,L26,O26,O35,L35,I35,F35,C35)</f>
        <v>0</v>
      </c>
    </row>
    <row r="11" spans="2:18" ht="14.25" customHeight="1" x14ac:dyDescent="0.25">
      <c r="B11" s="6" t="s">
        <v>4</v>
      </c>
      <c r="C11" s="8" t="str">
        <f>IFERROR(((C10/C9)-((C10/C9)*0.0045))-1,"0")</f>
        <v>0</v>
      </c>
      <c r="E11" s="6" t="s">
        <v>4</v>
      </c>
      <c r="F11" s="8" t="str">
        <f>IFERROR(((F10/F9)-((F10/F9)*0.0045))-1,"0")</f>
        <v>0</v>
      </c>
      <c r="H11" s="6" t="s">
        <v>4</v>
      </c>
      <c r="I11" s="8" t="str">
        <f>IFERROR(((I10/I9)-((I10/I9)*0.0045))-1,"0")</f>
        <v>0</v>
      </c>
      <c r="K11" s="6" t="s">
        <v>4</v>
      </c>
      <c r="L11" s="8" t="str">
        <f>IFERROR(((L10/L9)-((L10/L9)*0.0045))-1,"0")</f>
        <v>0</v>
      </c>
      <c r="N11" s="6" t="s">
        <v>4</v>
      </c>
      <c r="O11" s="8" t="str">
        <f>IFERROR(((O10/O9)-((O10/O9)*0.0045))-1,"0")</f>
        <v>0</v>
      </c>
      <c r="Q11" s="3" t="s">
        <v>15</v>
      </c>
      <c r="R11" s="4">
        <f>R10*R15</f>
        <v>0</v>
      </c>
    </row>
    <row r="12" spans="2:18" ht="14.25" customHeight="1" x14ac:dyDescent="0.25">
      <c r="B12" s="6" t="s">
        <v>5</v>
      </c>
      <c r="C12" s="7">
        <f>C9-(C9*$L$2)</f>
        <v>0</v>
      </c>
      <c r="E12" s="6" t="s">
        <v>5</v>
      </c>
      <c r="F12" s="7">
        <f>F9-(F9*$L$2)</f>
        <v>0</v>
      </c>
      <c r="H12" s="6" t="s">
        <v>5</v>
      </c>
      <c r="I12" s="7">
        <f>I9-(I9*$L$2)</f>
        <v>0</v>
      </c>
      <c r="K12" s="6" t="s">
        <v>5</v>
      </c>
      <c r="L12" s="7">
        <f>L9-(L9*$L$2)</f>
        <v>0</v>
      </c>
      <c r="N12" s="6" t="s">
        <v>5</v>
      </c>
      <c r="O12" s="7">
        <f>O9-(O9*$L$2)</f>
        <v>0</v>
      </c>
      <c r="Q12" s="3" t="s">
        <v>52</v>
      </c>
      <c r="R12" s="4">
        <f>R11*R16</f>
        <v>0</v>
      </c>
    </row>
    <row r="13" spans="2:18" x14ac:dyDescent="0.25">
      <c r="Q13" s="3" t="s">
        <v>62</v>
      </c>
      <c r="R13" s="12" t="str">
        <f>IFERROR((R10/R9),"-")</f>
        <v>-</v>
      </c>
    </row>
    <row r="14" spans="2:18" ht="14.25" customHeight="1" x14ac:dyDescent="0.25">
      <c r="B14" s="1" t="s">
        <v>2</v>
      </c>
      <c r="C14" s="2"/>
      <c r="E14" s="1" t="s">
        <v>2</v>
      </c>
      <c r="F14" s="2"/>
      <c r="H14" s="1" t="s">
        <v>2</v>
      </c>
      <c r="I14" s="2"/>
      <c r="K14" s="1" t="s">
        <v>2</v>
      </c>
      <c r="L14" s="2"/>
      <c r="N14" s="1" t="s">
        <v>2</v>
      </c>
      <c r="O14" s="2"/>
      <c r="R14" s="5"/>
    </row>
    <row r="15" spans="2:18" ht="14.25" customHeight="1" x14ac:dyDescent="0.25">
      <c r="B15" s="1" t="s">
        <v>3</v>
      </c>
      <c r="C15" s="2"/>
      <c r="E15" s="1" t="s">
        <v>3</v>
      </c>
      <c r="F15" s="2"/>
      <c r="H15" s="1" t="s">
        <v>3</v>
      </c>
      <c r="I15" s="2"/>
      <c r="K15" s="1" t="s">
        <v>3</v>
      </c>
      <c r="L15" s="2"/>
      <c r="N15" s="1" t="s">
        <v>3</v>
      </c>
      <c r="O15" s="2"/>
      <c r="Q15" s="3" t="s">
        <v>57</v>
      </c>
      <c r="R15" s="4">
        <v>2300</v>
      </c>
    </row>
    <row r="16" spans="2:18" ht="14.25" customHeight="1" x14ac:dyDescent="0.25">
      <c r="B16" s="1" t="s">
        <v>13</v>
      </c>
      <c r="C16" s="2"/>
      <c r="E16" s="1" t="s">
        <v>13</v>
      </c>
      <c r="F16" s="2"/>
      <c r="H16" s="1" t="s">
        <v>13</v>
      </c>
      <c r="I16" s="2"/>
      <c r="K16" s="1" t="s">
        <v>13</v>
      </c>
      <c r="L16" s="2"/>
      <c r="N16" s="1" t="s">
        <v>13</v>
      </c>
      <c r="O16" s="2"/>
      <c r="Q16" s="3" t="s">
        <v>58</v>
      </c>
      <c r="R16" s="4">
        <v>2900</v>
      </c>
    </row>
    <row r="17" spans="2:18" ht="14.25" customHeight="1" x14ac:dyDescent="0.25">
      <c r="B17" s="1" t="s">
        <v>14</v>
      </c>
      <c r="C17" s="2">
        <f>C16*C20</f>
        <v>0</v>
      </c>
      <c r="E17" s="1" t="s">
        <v>14</v>
      </c>
      <c r="F17" s="2">
        <f>F16*F20</f>
        <v>0</v>
      </c>
      <c r="H17" s="1" t="s">
        <v>14</v>
      </c>
      <c r="I17" s="2">
        <f>I16*I20</f>
        <v>0</v>
      </c>
      <c r="K17" s="1" t="s">
        <v>14</v>
      </c>
      <c r="L17" s="2">
        <f>L16*L20</f>
        <v>0</v>
      </c>
      <c r="N17" s="1" t="s">
        <v>14</v>
      </c>
      <c r="O17" s="2">
        <f>O16*O20</f>
        <v>0</v>
      </c>
      <c r="R17" s="5"/>
    </row>
    <row r="18" spans="2:18" ht="14.25" customHeight="1" x14ac:dyDescent="0.25">
      <c r="B18" s="6" t="s">
        <v>0</v>
      </c>
      <c r="C18" s="7"/>
      <c r="E18" s="6" t="s">
        <v>0</v>
      </c>
      <c r="F18" s="7"/>
      <c r="H18" s="6" t="s">
        <v>0</v>
      </c>
      <c r="I18" s="7"/>
      <c r="K18" s="6" t="s">
        <v>0</v>
      </c>
      <c r="L18" s="7"/>
      <c r="N18" s="6" t="s">
        <v>0</v>
      </c>
      <c r="O18" s="7"/>
    </row>
    <row r="19" spans="2:18" ht="14.25" customHeight="1" x14ac:dyDescent="0.25">
      <c r="B19" s="6" t="s">
        <v>1</v>
      </c>
      <c r="C19" s="7"/>
      <c r="E19" s="6" t="s">
        <v>1</v>
      </c>
      <c r="F19" s="7"/>
      <c r="H19" s="6" t="s">
        <v>1</v>
      </c>
      <c r="I19" s="7"/>
      <c r="K19" s="6" t="s">
        <v>1</v>
      </c>
      <c r="L19" s="7"/>
      <c r="N19" s="6" t="s">
        <v>1</v>
      </c>
      <c r="O19" s="7"/>
    </row>
    <row r="20" spans="2:18" ht="14.25" customHeight="1" x14ac:dyDescent="0.25">
      <c r="B20" s="6" t="s">
        <v>4</v>
      </c>
      <c r="C20" s="8" t="str">
        <f>IFERROR(((C19/C18)-((C19/C18)*0.0045))-1,"0")</f>
        <v>0</v>
      </c>
      <c r="E20" s="6" t="s">
        <v>4</v>
      </c>
      <c r="F20" s="8" t="str">
        <f>IFERROR(((F19/F18)-((F19/F18)*0.0045))-1,"0")</f>
        <v>0</v>
      </c>
      <c r="H20" s="6" t="s">
        <v>4</v>
      </c>
      <c r="I20" s="8" t="str">
        <f>IFERROR(((I19/I18)-((I19/I18)*0.0045))-1,"0")</f>
        <v>0</v>
      </c>
      <c r="K20" s="6" t="s">
        <v>4</v>
      </c>
      <c r="L20" s="8" t="str">
        <f>IFERROR(((L19/L18)-((L19/L18)*0.0045))-1,"0")</f>
        <v>0</v>
      </c>
      <c r="N20" s="6" t="s">
        <v>4</v>
      </c>
      <c r="O20" s="8" t="str">
        <f>IFERROR(((O19/O18)-((O19/O18)*0.0045))-1,"0")</f>
        <v>0</v>
      </c>
    </row>
    <row r="21" spans="2:18" ht="14.25" customHeight="1" x14ac:dyDescent="0.25">
      <c r="B21" s="6" t="s">
        <v>5</v>
      </c>
      <c r="C21" s="7">
        <f>C18-(C18*$L$2)</f>
        <v>0</v>
      </c>
      <c r="E21" s="6" t="s">
        <v>5</v>
      </c>
      <c r="F21" s="7">
        <f>F18-(F18*$L$2)</f>
        <v>0</v>
      </c>
      <c r="H21" s="6" t="s">
        <v>5</v>
      </c>
      <c r="I21" s="7">
        <f>I18-(I18*$L$2)</f>
        <v>0</v>
      </c>
      <c r="K21" s="6" t="s">
        <v>5</v>
      </c>
      <c r="L21" s="7">
        <f>L18-(L18*$L$2)</f>
        <v>0</v>
      </c>
      <c r="N21" s="6" t="s">
        <v>5</v>
      </c>
      <c r="O21" s="7">
        <f>O18-(O18*$L$2)</f>
        <v>0</v>
      </c>
    </row>
    <row r="22" spans="2:18" ht="14.25" customHeight="1" x14ac:dyDescent="0.25"/>
    <row r="23" spans="2:18" x14ac:dyDescent="0.25">
      <c r="B23" s="1" t="s">
        <v>2</v>
      </c>
      <c r="C23" s="2"/>
      <c r="E23" s="1" t="s">
        <v>2</v>
      </c>
      <c r="F23" s="2"/>
      <c r="H23" s="1" t="s">
        <v>2</v>
      </c>
      <c r="I23" s="2"/>
      <c r="K23" s="1" t="s">
        <v>2</v>
      </c>
      <c r="L23" s="2"/>
      <c r="N23" s="1" t="s">
        <v>2</v>
      </c>
      <c r="O23" s="2"/>
    </row>
    <row r="24" spans="2:18" ht="14.25" customHeight="1" x14ac:dyDescent="0.25">
      <c r="B24" s="1" t="s">
        <v>3</v>
      </c>
      <c r="C24" s="2"/>
      <c r="E24" s="1" t="s">
        <v>3</v>
      </c>
      <c r="F24" s="2"/>
      <c r="H24" s="1" t="s">
        <v>3</v>
      </c>
      <c r="I24" s="2"/>
      <c r="K24" s="1" t="s">
        <v>3</v>
      </c>
      <c r="L24" s="2"/>
      <c r="N24" s="1" t="s">
        <v>3</v>
      </c>
      <c r="O24" s="2"/>
    </row>
    <row r="25" spans="2:18" ht="14.25" customHeight="1" x14ac:dyDescent="0.25">
      <c r="B25" s="1" t="s">
        <v>13</v>
      </c>
      <c r="C25" s="2"/>
      <c r="E25" s="1" t="s">
        <v>13</v>
      </c>
      <c r="F25" s="2"/>
      <c r="H25" s="1" t="s">
        <v>13</v>
      </c>
      <c r="I25" s="2"/>
      <c r="K25" s="1" t="s">
        <v>13</v>
      </c>
      <c r="L25" s="2"/>
      <c r="N25" s="1" t="s">
        <v>13</v>
      </c>
      <c r="O25" s="2"/>
    </row>
    <row r="26" spans="2:18" ht="14.25" customHeight="1" x14ac:dyDescent="0.25">
      <c r="B26" s="1" t="s">
        <v>14</v>
      </c>
      <c r="C26" s="2">
        <f>C25*C29</f>
        <v>0</v>
      </c>
      <c r="E26" s="1" t="s">
        <v>14</v>
      </c>
      <c r="F26" s="2">
        <f>F25*F29</f>
        <v>0</v>
      </c>
      <c r="H26" s="1" t="s">
        <v>14</v>
      </c>
      <c r="I26" s="2">
        <f>I25*I29</f>
        <v>0</v>
      </c>
      <c r="K26" s="1" t="s">
        <v>14</v>
      </c>
      <c r="L26" s="2">
        <f>L25*L29</f>
        <v>0</v>
      </c>
      <c r="N26" s="1" t="s">
        <v>14</v>
      </c>
      <c r="O26" s="2">
        <f>O25*O29</f>
        <v>0</v>
      </c>
    </row>
    <row r="27" spans="2:18" ht="14.25" customHeight="1" x14ac:dyDescent="0.25">
      <c r="B27" s="6" t="s">
        <v>0</v>
      </c>
      <c r="C27" s="7"/>
      <c r="E27" s="6" t="s">
        <v>0</v>
      </c>
      <c r="F27" s="7"/>
      <c r="H27" s="6" t="s">
        <v>0</v>
      </c>
      <c r="I27" s="7"/>
      <c r="K27" s="6" t="s">
        <v>0</v>
      </c>
      <c r="L27" s="7"/>
      <c r="N27" s="6" t="s">
        <v>0</v>
      </c>
      <c r="O27" s="7"/>
    </row>
    <row r="28" spans="2:18" ht="14.25" customHeight="1" x14ac:dyDescent="0.25">
      <c r="B28" s="6" t="s">
        <v>1</v>
      </c>
      <c r="C28" s="7"/>
      <c r="E28" s="6" t="s">
        <v>1</v>
      </c>
      <c r="F28" s="7"/>
      <c r="H28" s="6" t="s">
        <v>1</v>
      </c>
      <c r="I28" s="7"/>
      <c r="K28" s="6" t="s">
        <v>1</v>
      </c>
      <c r="L28" s="7"/>
      <c r="N28" s="6" t="s">
        <v>1</v>
      </c>
      <c r="O28" s="7"/>
    </row>
    <row r="29" spans="2:18" ht="14.25" customHeight="1" x14ac:dyDescent="0.25">
      <c r="B29" s="6" t="s">
        <v>4</v>
      </c>
      <c r="C29" s="8" t="str">
        <f>IFERROR(((C28/C27)-((C28/C27)*0.0045))-1,"0")</f>
        <v>0</v>
      </c>
      <c r="E29" s="6" t="s">
        <v>4</v>
      </c>
      <c r="F29" s="8" t="str">
        <f>IFERROR(((F28/F27)-((F28/F27)*0.0045))-1,"0")</f>
        <v>0</v>
      </c>
      <c r="H29" s="6" t="s">
        <v>4</v>
      </c>
      <c r="I29" s="8" t="str">
        <f>IFERROR(((I28/I27)-((I28/I27)*0.0045))-1,"0")</f>
        <v>0</v>
      </c>
      <c r="K29" s="6" t="s">
        <v>4</v>
      </c>
      <c r="L29" s="8" t="str">
        <f>IFERROR(((L28/L27)-((L28/L27)*0.0045))-1,"0")</f>
        <v>0</v>
      </c>
      <c r="N29" s="6" t="s">
        <v>4</v>
      </c>
      <c r="O29" s="8" t="str">
        <f>IFERROR(((O28/O27)-((O28/O27)*0.0045))-1,"0")</f>
        <v>0</v>
      </c>
    </row>
    <row r="30" spans="2:18" ht="14.25" customHeight="1" x14ac:dyDescent="0.25">
      <c r="B30" s="6" t="s">
        <v>5</v>
      </c>
      <c r="C30" s="7">
        <f>C27-(C27*$L$2)</f>
        <v>0</v>
      </c>
      <c r="E30" s="6" t="s">
        <v>5</v>
      </c>
      <c r="F30" s="7">
        <f>F27-(F27*$L$2)</f>
        <v>0</v>
      </c>
      <c r="H30" s="6" t="s">
        <v>5</v>
      </c>
      <c r="I30" s="7">
        <f>I27-(I27*$L$2)</f>
        <v>0</v>
      </c>
      <c r="K30" s="6" t="s">
        <v>5</v>
      </c>
      <c r="L30" s="7">
        <f>L27-(L27*$L$2)</f>
        <v>0</v>
      </c>
      <c r="N30" s="6" t="s">
        <v>5</v>
      </c>
      <c r="O30" s="7">
        <f>O27-(O27*$L$2)</f>
        <v>0</v>
      </c>
    </row>
    <row r="31" spans="2:18" ht="14.25" customHeight="1" x14ac:dyDescent="0.25"/>
    <row r="32" spans="2:18" ht="14.25" customHeight="1" x14ac:dyDescent="0.25">
      <c r="B32" s="1" t="s">
        <v>2</v>
      </c>
      <c r="C32" s="2"/>
      <c r="E32" s="1" t="s">
        <v>2</v>
      </c>
      <c r="F32" s="2"/>
      <c r="H32" s="1" t="s">
        <v>2</v>
      </c>
      <c r="I32" s="2"/>
      <c r="K32" s="1" t="s">
        <v>2</v>
      </c>
      <c r="L32" s="2"/>
      <c r="N32" s="1" t="s">
        <v>2</v>
      </c>
      <c r="O32" s="2"/>
    </row>
    <row r="33" spans="2:15" x14ac:dyDescent="0.25">
      <c r="B33" s="1" t="s">
        <v>3</v>
      </c>
      <c r="C33" s="2"/>
      <c r="E33" s="1" t="s">
        <v>3</v>
      </c>
      <c r="F33" s="2"/>
      <c r="H33" s="1" t="s">
        <v>3</v>
      </c>
      <c r="I33" s="2"/>
      <c r="K33" s="1" t="s">
        <v>3</v>
      </c>
      <c r="L33" s="2"/>
      <c r="N33" s="1" t="s">
        <v>3</v>
      </c>
      <c r="O33" s="2"/>
    </row>
    <row r="34" spans="2:15" ht="14.25" customHeight="1" x14ac:dyDescent="0.25">
      <c r="B34" s="1" t="s">
        <v>13</v>
      </c>
      <c r="C34" s="2"/>
      <c r="E34" s="1" t="s">
        <v>13</v>
      </c>
      <c r="F34" s="2"/>
      <c r="H34" s="1" t="s">
        <v>13</v>
      </c>
      <c r="I34" s="2"/>
      <c r="K34" s="1" t="s">
        <v>13</v>
      </c>
      <c r="L34" s="2"/>
      <c r="N34" s="1" t="s">
        <v>13</v>
      </c>
      <c r="O34" s="2"/>
    </row>
    <row r="35" spans="2:15" ht="14.25" customHeight="1" x14ac:dyDescent="0.25">
      <c r="B35" s="1" t="s">
        <v>14</v>
      </c>
      <c r="C35" s="2">
        <f>C34*C38</f>
        <v>0</v>
      </c>
      <c r="E35" s="1" t="s">
        <v>14</v>
      </c>
      <c r="F35" s="2">
        <f>F34*F38</f>
        <v>0</v>
      </c>
      <c r="H35" s="1" t="s">
        <v>14</v>
      </c>
      <c r="I35" s="2">
        <f>I34*I38</f>
        <v>0</v>
      </c>
      <c r="K35" s="1" t="s">
        <v>14</v>
      </c>
      <c r="L35" s="2">
        <f>L34*L38</f>
        <v>0</v>
      </c>
      <c r="N35" s="1" t="s">
        <v>14</v>
      </c>
      <c r="O35" s="2">
        <f>O34*O38</f>
        <v>0</v>
      </c>
    </row>
    <row r="36" spans="2:15" ht="14.25" customHeight="1" x14ac:dyDescent="0.25">
      <c r="B36" s="6" t="s">
        <v>0</v>
      </c>
      <c r="C36" s="7"/>
      <c r="E36" s="6" t="s">
        <v>0</v>
      </c>
      <c r="F36" s="7"/>
      <c r="H36" s="6" t="s">
        <v>0</v>
      </c>
      <c r="I36" s="7"/>
      <c r="K36" s="6" t="s">
        <v>0</v>
      </c>
      <c r="L36" s="7"/>
      <c r="N36" s="6" t="s">
        <v>0</v>
      </c>
      <c r="O36" s="7"/>
    </row>
    <row r="37" spans="2:15" ht="14.25" customHeight="1" x14ac:dyDescent="0.25">
      <c r="B37" s="6" t="s">
        <v>1</v>
      </c>
      <c r="C37" s="7"/>
      <c r="E37" s="6" t="s">
        <v>1</v>
      </c>
      <c r="F37" s="7"/>
      <c r="H37" s="6" t="s">
        <v>1</v>
      </c>
      <c r="I37" s="7"/>
      <c r="K37" s="6" t="s">
        <v>1</v>
      </c>
      <c r="L37" s="7"/>
      <c r="N37" s="6" t="s">
        <v>1</v>
      </c>
      <c r="O37" s="7"/>
    </row>
    <row r="38" spans="2:15" ht="14.25" customHeight="1" x14ac:dyDescent="0.25">
      <c r="B38" s="6" t="s">
        <v>4</v>
      </c>
      <c r="C38" s="8" t="str">
        <f>IFERROR(((C37/C36)-((C37/C36)*0.0045))-1,"0")</f>
        <v>0</v>
      </c>
      <c r="E38" s="6" t="s">
        <v>4</v>
      </c>
      <c r="F38" s="8" t="str">
        <f>IFERROR(((F37/F36)-((F37/F36)*0.0045))-1,"0")</f>
        <v>0</v>
      </c>
      <c r="H38" s="6" t="s">
        <v>4</v>
      </c>
      <c r="I38" s="8" t="str">
        <f>IFERROR(((I37/I36)-((I37/I36)*0.0045))-1,"0")</f>
        <v>0</v>
      </c>
      <c r="K38" s="6" t="s">
        <v>4</v>
      </c>
      <c r="L38" s="8" t="str">
        <f>IFERROR(((L37/L36)-((L37/L36)*0.0045))-1,"0")</f>
        <v>0</v>
      </c>
      <c r="N38" s="6" t="s">
        <v>4</v>
      </c>
      <c r="O38" s="8" t="str">
        <f>IFERROR(((O37/O36)-((O37/O36)*0.0045))-1,"0")</f>
        <v>0</v>
      </c>
    </row>
    <row r="39" spans="2:15" ht="14.25" customHeight="1" x14ac:dyDescent="0.25">
      <c r="B39" s="6" t="s">
        <v>5</v>
      </c>
      <c r="C39" s="7">
        <f>C36-(C36*$L$2)</f>
        <v>0</v>
      </c>
      <c r="E39" s="6" t="s">
        <v>5</v>
      </c>
      <c r="F39" s="7">
        <f>F36-(F36*$L$2)</f>
        <v>0</v>
      </c>
      <c r="H39" s="6" t="s">
        <v>5</v>
      </c>
      <c r="I39" s="7">
        <f>I36-(I36*$L$2)</f>
        <v>0</v>
      </c>
      <c r="K39" s="6" t="s">
        <v>5</v>
      </c>
      <c r="L39" s="7">
        <f>L36-(L36*$L$2)</f>
        <v>0</v>
      </c>
      <c r="N39" s="6" t="s">
        <v>5</v>
      </c>
      <c r="O39" s="7">
        <f>O36-(O36*$L$2)</f>
        <v>0</v>
      </c>
    </row>
    <row r="40" spans="2:15" ht="14.25" customHeight="1" x14ac:dyDescent="0.25"/>
    <row r="41" spans="2:15" ht="14.25" customHeight="1" x14ac:dyDescent="0.25"/>
    <row r="43" spans="2:15" x14ac:dyDescent="0.25">
      <c r="B43" t="s">
        <v>9</v>
      </c>
    </row>
    <row r="44" spans="2:15" x14ac:dyDescent="0.25">
      <c r="B44" t="s">
        <v>10</v>
      </c>
    </row>
    <row r="45" spans="2:15" x14ac:dyDescent="0.25">
      <c r="B45" t="s">
        <v>11</v>
      </c>
    </row>
  </sheetData>
  <mergeCells count="3">
    <mergeCell ref="K2:K3"/>
    <mergeCell ref="L2:L3"/>
    <mergeCell ref="D2:E2"/>
  </mergeCells>
  <conditionalFormatting sqref="C6">
    <cfRule type="cellIs" dxfId="599" priority="191" operator="equal">
      <formula>"Cumplida"</formula>
    </cfRule>
    <cfRule type="cellIs" dxfId="598" priority="192" operator="equal">
      <formula>"Abierta"</formula>
    </cfRule>
    <cfRule type="cellIs" dxfId="597" priority="193" operator="equal">
      <formula>"No cumplida"</formula>
    </cfRule>
    <cfRule type="cellIs" dxfId="596" priority="194" operator="equal">
      <formula>"Programado"</formula>
    </cfRule>
    <cfRule type="cellIs" dxfId="595" priority="195" operator="equal">
      <formula>"Atascado"</formula>
    </cfRule>
    <cfRule type="cellIs" dxfId="594" priority="196" operator="equal">
      <formula>"Cerrado"</formula>
    </cfRule>
    <cfRule type="cellIs" dxfId="593" priority="197" operator="equal">
      <formula>"Abierto"</formula>
    </cfRule>
  </conditionalFormatting>
  <conditionalFormatting sqref="C11">
    <cfRule type="cellIs" dxfId="592" priority="198" operator="equal">
      <formula>"-"</formula>
    </cfRule>
    <cfRule type="cellIs" dxfId="591" priority="199" operator="lessThan">
      <formula>0.00000999</formula>
    </cfRule>
    <cfRule type="cellIs" dxfId="590" priority="200" operator="greaterThan">
      <formula>0.00001</formula>
    </cfRule>
  </conditionalFormatting>
  <conditionalFormatting sqref="L20">
    <cfRule type="cellIs" dxfId="589" priority="118" operator="equal">
      <formula>"-"</formula>
    </cfRule>
    <cfRule type="cellIs" dxfId="588" priority="119" operator="lessThan">
      <formula>0.00000999</formula>
    </cfRule>
    <cfRule type="cellIs" dxfId="587" priority="120" operator="greaterThan">
      <formula>0.00001</formula>
    </cfRule>
  </conditionalFormatting>
  <conditionalFormatting sqref="F11">
    <cfRule type="cellIs" dxfId="586" priority="188" operator="equal">
      <formula>"-"</formula>
    </cfRule>
    <cfRule type="cellIs" dxfId="585" priority="189" operator="lessThan">
      <formula>0.00000999</formula>
    </cfRule>
    <cfRule type="cellIs" dxfId="584" priority="190" operator="greaterThan">
      <formula>0.00001</formula>
    </cfRule>
  </conditionalFormatting>
  <conditionalFormatting sqref="C33">
    <cfRule type="cellIs" dxfId="583" priority="41" operator="equal">
      <formula>"Cumplida"</formula>
    </cfRule>
    <cfRule type="cellIs" dxfId="582" priority="42" operator="equal">
      <formula>"Abierta"</formula>
    </cfRule>
    <cfRule type="cellIs" dxfId="581" priority="43" operator="equal">
      <formula>"No cumplida"</formula>
    </cfRule>
    <cfRule type="cellIs" dxfId="580" priority="44" operator="equal">
      <formula>"Programado"</formula>
    </cfRule>
    <cfRule type="cellIs" dxfId="579" priority="45" operator="equal">
      <formula>"Atascado"</formula>
    </cfRule>
    <cfRule type="cellIs" dxfId="578" priority="46" operator="equal">
      <formula>"Cerrado"</formula>
    </cfRule>
    <cfRule type="cellIs" dxfId="577" priority="47" operator="equal">
      <formula>"Abierto"</formula>
    </cfRule>
  </conditionalFormatting>
  <conditionalFormatting sqref="F6">
    <cfRule type="cellIs" dxfId="576" priority="181" operator="equal">
      <formula>"Cumplida"</formula>
    </cfRule>
    <cfRule type="cellIs" dxfId="575" priority="182" operator="equal">
      <formula>"Abierta"</formula>
    </cfRule>
    <cfRule type="cellIs" dxfId="574" priority="183" operator="equal">
      <formula>"No cumplida"</formula>
    </cfRule>
    <cfRule type="cellIs" dxfId="573" priority="184" operator="equal">
      <formula>"Programado"</formula>
    </cfRule>
    <cfRule type="cellIs" dxfId="572" priority="185" operator="equal">
      <formula>"Atascado"</formula>
    </cfRule>
    <cfRule type="cellIs" dxfId="571" priority="186" operator="equal">
      <formula>"Cerrado"</formula>
    </cfRule>
    <cfRule type="cellIs" dxfId="570" priority="187" operator="equal">
      <formula>"Abierto"</formula>
    </cfRule>
  </conditionalFormatting>
  <conditionalFormatting sqref="I6">
    <cfRule type="cellIs" dxfId="569" priority="171" operator="equal">
      <formula>"Cumplida"</formula>
    </cfRule>
    <cfRule type="cellIs" dxfId="568" priority="172" operator="equal">
      <formula>"Abierta"</formula>
    </cfRule>
    <cfRule type="cellIs" dxfId="567" priority="173" operator="equal">
      <formula>"No cumplida"</formula>
    </cfRule>
    <cfRule type="cellIs" dxfId="566" priority="174" operator="equal">
      <formula>"Programado"</formula>
    </cfRule>
    <cfRule type="cellIs" dxfId="565" priority="175" operator="equal">
      <formula>"Atascado"</formula>
    </cfRule>
    <cfRule type="cellIs" dxfId="564" priority="176" operator="equal">
      <formula>"Cerrado"</formula>
    </cfRule>
    <cfRule type="cellIs" dxfId="563" priority="177" operator="equal">
      <formula>"Abierto"</formula>
    </cfRule>
  </conditionalFormatting>
  <conditionalFormatting sqref="I11">
    <cfRule type="cellIs" dxfId="562" priority="178" operator="equal">
      <formula>"-"</formula>
    </cfRule>
    <cfRule type="cellIs" dxfId="561" priority="179" operator="lessThan">
      <formula>0.00000999</formula>
    </cfRule>
    <cfRule type="cellIs" dxfId="560" priority="180" operator="greaterThan">
      <formula>0.00001</formula>
    </cfRule>
  </conditionalFormatting>
  <conditionalFormatting sqref="L6">
    <cfRule type="cellIs" dxfId="559" priority="161" operator="equal">
      <formula>"Cumplida"</formula>
    </cfRule>
    <cfRule type="cellIs" dxfId="558" priority="162" operator="equal">
      <formula>"Abierta"</formula>
    </cfRule>
    <cfRule type="cellIs" dxfId="557" priority="163" operator="equal">
      <formula>"No cumplida"</formula>
    </cfRule>
    <cfRule type="cellIs" dxfId="556" priority="164" operator="equal">
      <formula>"Programado"</formula>
    </cfRule>
    <cfRule type="cellIs" dxfId="555" priority="165" operator="equal">
      <formula>"Atascado"</formula>
    </cfRule>
    <cfRule type="cellIs" dxfId="554" priority="166" operator="equal">
      <formula>"Cerrado"</formula>
    </cfRule>
    <cfRule type="cellIs" dxfId="553" priority="167" operator="equal">
      <formula>"Abierto"</formula>
    </cfRule>
  </conditionalFormatting>
  <conditionalFormatting sqref="L11">
    <cfRule type="cellIs" dxfId="552" priority="168" operator="equal">
      <formula>"-"</formula>
    </cfRule>
    <cfRule type="cellIs" dxfId="551" priority="169" operator="lessThan">
      <formula>0.00000999</formula>
    </cfRule>
    <cfRule type="cellIs" dxfId="550" priority="170" operator="greaterThan">
      <formula>0.00001</formula>
    </cfRule>
  </conditionalFormatting>
  <conditionalFormatting sqref="O6">
    <cfRule type="cellIs" dxfId="549" priority="151" operator="equal">
      <formula>"Cumplida"</formula>
    </cfRule>
    <cfRule type="cellIs" dxfId="548" priority="152" operator="equal">
      <formula>"Abierta"</formula>
    </cfRule>
    <cfRule type="cellIs" dxfId="547" priority="153" operator="equal">
      <formula>"No cumplida"</formula>
    </cfRule>
    <cfRule type="cellIs" dxfId="546" priority="154" operator="equal">
      <formula>"Programado"</formula>
    </cfRule>
    <cfRule type="cellIs" dxfId="545" priority="155" operator="equal">
      <formula>"Atascado"</formula>
    </cfRule>
    <cfRule type="cellIs" dxfId="544" priority="156" operator="equal">
      <formula>"Cerrado"</formula>
    </cfRule>
    <cfRule type="cellIs" dxfId="543" priority="157" operator="equal">
      <formula>"Abierto"</formula>
    </cfRule>
  </conditionalFormatting>
  <conditionalFormatting sqref="O11">
    <cfRule type="cellIs" dxfId="542" priority="158" operator="equal">
      <formula>"-"</formula>
    </cfRule>
    <cfRule type="cellIs" dxfId="541" priority="159" operator="lessThan">
      <formula>0.00000999</formula>
    </cfRule>
    <cfRule type="cellIs" dxfId="540" priority="160" operator="greaterThan">
      <formula>0.00001</formula>
    </cfRule>
  </conditionalFormatting>
  <conditionalFormatting sqref="C15">
    <cfRule type="cellIs" dxfId="539" priority="141" operator="equal">
      <formula>"Cumplida"</formula>
    </cfRule>
    <cfRule type="cellIs" dxfId="538" priority="142" operator="equal">
      <formula>"Abierta"</formula>
    </cfRule>
    <cfRule type="cellIs" dxfId="537" priority="143" operator="equal">
      <formula>"No cumplida"</formula>
    </cfRule>
    <cfRule type="cellIs" dxfId="536" priority="144" operator="equal">
      <formula>"Programado"</formula>
    </cfRule>
    <cfRule type="cellIs" dxfId="535" priority="145" operator="equal">
      <formula>"Atascado"</formula>
    </cfRule>
    <cfRule type="cellIs" dxfId="534" priority="146" operator="equal">
      <formula>"Cerrado"</formula>
    </cfRule>
    <cfRule type="cellIs" dxfId="533" priority="147" operator="equal">
      <formula>"Abierto"</formula>
    </cfRule>
  </conditionalFormatting>
  <conditionalFormatting sqref="C20">
    <cfRule type="cellIs" dxfId="532" priority="148" operator="equal">
      <formula>"-"</formula>
    </cfRule>
    <cfRule type="cellIs" dxfId="531" priority="149" operator="lessThan">
      <formula>0.00000999</formula>
    </cfRule>
    <cfRule type="cellIs" dxfId="530" priority="150" operator="greaterThan">
      <formula>0.00001</formula>
    </cfRule>
  </conditionalFormatting>
  <conditionalFormatting sqref="F15">
    <cfRule type="cellIs" dxfId="529" priority="131" operator="equal">
      <formula>"Cumplida"</formula>
    </cfRule>
    <cfRule type="cellIs" dxfId="528" priority="132" operator="equal">
      <formula>"Abierta"</formula>
    </cfRule>
    <cfRule type="cellIs" dxfId="527" priority="133" operator="equal">
      <formula>"No cumplida"</formula>
    </cfRule>
    <cfRule type="cellIs" dxfId="526" priority="134" operator="equal">
      <formula>"Programado"</formula>
    </cfRule>
    <cfRule type="cellIs" dxfId="525" priority="135" operator="equal">
      <formula>"Atascado"</formula>
    </cfRule>
    <cfRule type="cellIs" dxfId="524" priority="136" operator="equal">
      <formula>"Cerrado"</formula>
    </cfRule>
    <cfRule type="cellIs" dxfId="523" priority="137" operator="equal">
      <formula>"Abierto"</formula>
    </cfRule>
  </conditionalFormatting>
  <conditionalFormatting sqref="F20">
    <cfRule type="cellIs" dxfId="522" priority="138" operator="equal">
      <formula>"-"</formula>
    </cfRule>
    <cfRule type="cellIs" dxfId="521" priority="139" operator="lessThan">
      <formula>0.00000999</formula>
    </cfRule>
    <cfRule type="cellIs" dxfId="520" priority="140" operator="greaterThan">
      <formula>0.00001</formula>
    </cfRule>
  </conditionalFormatting>
  <conditionalFormatting sqref="I15">
    <cfRule type="cellIs" dxfId="519" priority="121" operator="equal">
      <formula>"Cumplida"</formula>
    </cfRule>
    <cfRule type="cellIs" dxfId="518" priority="122" operator="equal">
      <formula>"Abierta"</formula>
    </cfRule>
    <cfRule type="cellIs" dxfId="517" priority="123" operator="equal">
      <formula>"No cumplida"</formula>
    </cfRule>
    <cfRule type="cellIs" dxfId="516" priority="124" operator="equal">
      <formula>"Programado"</formula>
    </cfRule>
    <cfRule type="cellIs" dxfId="515" priority="125" operator="equal">
      <formula>"Atascado"</formula>
    </cfRule>
    <cfRule type="cellIs" dxfId="514" priority="126" operator="equal">
      <formula>"Cerrado"</formula>
    </cfRule>
    <cfRule type="cellIs" dxfId="513" priority="127" operator="equal">
      <formula>"Abierto"</formula>
    </cfRule>
  </conditionalFormatting>
  <conditionalFormatting sqref="I20">
    <cfRule type="cellIs" dxfId="512" priority="128" operator="equal">
      <formula>"-"</formula>
    </cfRule>
    <cfRule type="cellIs" dxfId="511" priority="129" operator="lessThan">
      <formula>0.00000999</formula>
    </cfRule>
    <cfRule type="cellIs" dxfId="510" priority="130" operator="greaterThan">
      <formula>0.00001</formula>
    </cfRule>
  </conditionalFormatting>
  <conditionalFormatting sqref="L15">
    <cfRule type="cellIs" dxfId="509" priority="111" operator="equal">
      <formula>"Cumplida"</formula>
    </cfRule>
    <cfRule type="cellIs" dxfId="508" priority="112" operator="equal">
      <formula>"Abierta"</formula>
    </cfRule>
    <cfRule type="cellIs" dxfId="507" priority="113" operator="equal">
      <formula>"No cumplida"</formula>
    </cfRule>
    <cfRule type="cellIs" dxfId="506" priority="114" operator="equal">
      <formula>"Programado"</formula>
    </cfRule>
    <cfRule type="cellIs" dxfId="505" priority="115" operator="equal">
      <formula>"Atascado"</formula>
    </cfRule>
    <cfRule type="cellIs" dxfId="504" priority="116" operator="equal">
      <formula>"Cerrado"</formula>
    </cfRule>
    <cfRule type="cellIs" dxfId="503" priority="117" operator="equal">
      <formula>"Abierto"</formula>
    </cfRule>
  </conditionalFormatting>
  <conditionalFormatting sqref="O15">
    <cfRule type="cellIs" dxfId="502" priority="101" operator="equal">
      <formula>"Cumplida"</formula>
    </cfRule>
    <cfRule type="cellIs" dxfId="501" priority="102" operator="equal">
      <formula>"Abierta"</formula>
    </cfRule>
    <cfRule type="cellIs" dxfId="500" priority="103" operator="equal">
      <formula>"No cumplida"</formula>
    </cfRule>
    <cfRule type="cellIs" dxfId="499" priority="104" operator="equal">
      <formula>"Programado"</formula>
    </cfRule>
    <cfRule type="cellIs" dxfId="498" priority="105" operator="equal">
      <formula>"Atascado"</formula>
    </cfRule>
    <cfRule type="cellIs" dxfId="497" priority="106" operator="equal">
      <formula>"Cerrado"</formula>
    </cfRule>
    <cfRule type="cellIs" dxfId="496" priority="107" operator="equal">
      <formula>"Abierto"</formula>
    </cfRule>
  </conditionalFormatting>
  <conditionalFormatting sqref="O20">
    <cfRule type="cellIs" dxfId="495" priority="108" operator="equal">
      <formula>"-"</formula>
    </cfRule>
    <cfRule type="cellIs" dxfId="494" priority="109" operator="lessThan">
      <formula>0.00000999</formula>
    </cfRule>
    <cfRule type="cellIs" dxfId="493" priority="110" operator="greaterThan">
      <formula>0.00001</formula>
    </cfRule>
  </conditionalFormatting>
  <conditionalFormatting sqref="C24">
    <cfRule type="cellIs" dxfId="492" priority="91" operator="equal">
      <formula>"Cumplida"</formula>
    </cfRule>
    <cfRule type="cellIs" dxfId="491" priority="92" operator="equal">
      <formula>"Abierta"</formula>
    </cfRule>
    <cfRule type="cellIs" dxfId="490" priority="93" operator="equal">
      <formula>"No cumplida"</formula>
    </cfRule>
    <cfRule type="cellIs" dxfId="489" priority="94" operator="equal">
      <formula>"Programado"</formula>
    </cfRule>
    <cfRule type="cellIs" dxfId="488" priority="95" operator="equal">
      <formula>"Atascado"</formula>
    </cfRule>
    <cfRule type="cellIs" dxfId="487" priority="96" operator="equal">
      <formula>"Cerrado"</formula>
    </cfRule>
    <cfRule type="cellIs" dxfId="486" priority="97" operator="equal">
      <formula>"Abierto"</formula>
    </cfRule>
  </conditionalFormatting>
  <conditionalFormatting sqref="C29">
    <cfRule type="cellIs" dxfId="485" priority="98" operator="equal">
      <formula>"-"</formula>
    </cfRule>
    <cfRule type="cellIs" dxfId="484" priority="99" operator="lessThan">
      <formula>0.00000999</formula>
    </cfRule>
    <cfRule type="cellIs" dxfId="483" priority="100" operator="greaterThan">
      <formula>0.00001</formula>
    </cfRule>
  </conditionalFormatting>
  <conditionalFormatting sqref="F24">
    <cfRule type="cellIs" dxfId="482" priority="81" operator="equal">
      <formula>"Cumplida"</formula>
    </cfRule>
    <cfRule type="cellIs" dxfId="481" priority="82" operator="equal">
      <formula>"Abierta"</formula>
    </cfRule>
    <cfRule type="cellIs" dxfId="480" priority="83" operator="equal">
      <formula>"No cumplida"</formula>
    </cfRule>
    <cfRule type="cellIs" dxfId="479" priority="84" operator="equal">
      <formula>"Programado"</formula>
    </cfRule>
    <cfRule type="cellIs" dxfId="478" priority="85" operator="equal">
      <formula>"Atascado"</formula>
    </cfRule>
    <cfRule type="cellIs" dxfId="477" priority="86" operator="equal">
      <formula>"Cerrado"</formula>
    </cfRule>
    <cfRule type="cellIs" dxfId="476" priority="87" operator="equal">
      <formula>"Abierto"</formula>
    </cfRule>
  </conditionalFormatting>
  <conditionalFormatting sqref="F29">
    <cfRule type="cellIs" dxfId="475" priority="88" operator="equal">
      <formula>"-"</formula>
    </cfRule>
    <cfRule type="cellIs" dxfId="474" priority="89" operator="lessThan">
      <formula>0.00000999</formula>
    </cfRule>
    <cfRule type="cellIs" dxfId="473" priority="90" operator="greaterThan">
      <formula>0.00001</formula>
    </cfRule>
  </conditionalFormatting>
  <conditionalFormatting sqref="I24">
    <cfRule type="cellIs" dxfId="472" priority="71" operator="equal">
      <formula>"Cumplida"</formula>
    </cfRule>
    <cfRule type="cellIs" dxfId="471" priority="72" operator="equal">
      <formula>"Abierta"</formula>
    </cfRule>
    <cfRule type="cellIs" dxfId="470" priority="73" operator="equal">
      <formula>"No cumplida"</formula>
    </cfRule>
    <cfRule type="cellIs" dxfId="469" priority="74" operator="equal">
      <formula>"Programado"</formula>
    </cfRule>
    <cfRule type="cellIs" dxfId="468" priority="75" operator="equal">
      <formula>"Atascado"</formula>
    </cfRule>
    <cfRule type="cellIs" dxfId="467" priority="76" operator="equal">
      <formula>"Cerrado"</formula>
    </cfRule>
    <cfRule type="cellIs" dxfId="466" priority="77" operator="equal">
      <formula>"Abierto"</formula>
    </cfRule>
  </conditionalFormatting>
  <conditionalFormatting sqref="I29">
    <cfRule type="cellIs" dxfId="465" priority="78" operator="equal">
      <formula>"-"</formula>
    </cfRule>
    <cfRule type="cellIs" dxfId="464" priority="79" operator="lessThan">
      <formula>0.00000999</formula>
    </cfRule>
    <cfRule type="cellIs" dxfId="463" priority="80" operator="greaterThan">
      <formula>0.00001</formula>
    </cfRule>
  </conditionalFormatting>
  <conditionalFormatting sqref="L24">
    <cfRule type="cellIs" dxfId="462" priority="61" operator="equal">
      <formula>"Cumplida"</formula>
    </cfRule>
    <cfRule type="cellIs" dxfId="461" priority="62" operator="equal">
      <formula>"Abierta"</formula>
    </cfRule>
    <cfRule type="cellIs" dxfId="460" priority="63" operator="equal">
      <formula>"No cumplida"</formula>
    </cfRule>
    <cfRule type="cellIs" dxfId="459" priority="64" operator="equal">
      <formula>"Programado"</formula>
    </cfRule>
    <cfRule type="cellIs" dxfId="458" priority="65" operator="equal">
      <formula>"Atascado"</formula>
    </cfRule>
    <cfRule type="cellIs" dxfId="457" priority="66" operator="equal">
      <formula>"Cerrado"</formula>
    </cfRule>
    <cfRule type="cellIs" dxfId="456" priority="67" operator="equal">
      <formula>"Abierto"</formula>
    </cfRule>
  </conditionalFormatting>
  <conditionalFormatting sqref="L29">
    <cfRule type="cellIs" dxfId="455" priority="68" operator="equal">
      <formula>"-"</formula>
    </cfRule>
    <cfRule type="cellIs" dxfId="454" priority="69" operator="lessThan">
      <formula>0.00000999</formula>
    </cfRule>
    <cfRule type="cellIs" dxfId="453" priority="70" operator="greaterThan">
      <formula>0.00001</formula>
    </cfRule>
  </conditionalFormatting>
  <conditionalFormatting sqref="O24">
    <cfRule type="cellIs" dxfId="452" priority="51" operator="equal">
      <formula>"Cumplida"</formula>
    </cfRule>
    <cfRule type="cellIs" dxfId="451" priority="52" operator="equal">
      <formula>"Abierta"</formula>
    </cfRule>
    <cfRule type="cellIs" dxfId="450" priority="53" operator="equal">
      <formula>"No cumplida"</formula>
    </cfRule>
    <cfRule type="cellIs" dxfId="449" priority="54" operator="equal">
      <formula>"Programado"</formula>
    </cfRule>
    <cfRule type="cellIs" dxfId="448" priority="55" operator="equal">
      <formula>"Atascado"</formula>
    </cfRule>
    <cfRule type="cellIs" dxfId="447" priority="56" operator="equal">
      <formula>"Cerrado"</formula>
    </cfRule>
    <cfRule type="cellIs" dxfId="446" priority="57" operator="equal">
      <formula>"Abierto"</formula>
    </cfRule>
  </conditionalFormatting>
  <conditionalFormatting sqref="O29">
    <cfRule type="cellIs" dxfId="445" priority="58" operator="equal">
      <formula>"-"</formula>
    </cfRule>
    <cfRule type="cellIs" dxfId="444" priority="59" operator="lessThan">
      <formula>0.00000999</formula>
    </cfRule>
    <cfRule type="cellIs" dxfId="443" priority="60" operator="greaterThan">
      <formula>0.00001</formula>
    </cfRule>
  </conditionalFormatting>
  <conditionalFormatting sqref="C38">
    <cfRule type="cellIs" dxfId="442" priority="48" operator="equal">
      <formula>"-"</formula>
    </cfRule>
    <cfRule type="cellIs" dxfId="441" priority="49" operator="lessThan">
      <formula>0.00000999</formula>
    </cfRule>
    <cfRule type="cellIs" dxfId="440" priority="50" operator="greaterThan">
      <formula>0.00001</formula>
    </cfRule>
  </conditionalFormatting>
  <conditionalFormatting sqref="F33">
    <cfRule type="cellIs" dxfId="439" priority="31" operator="equal">
      <formula>"Cumplida"</formula>
    </cfRule>
    <cfRule type="cellIs" dxfId="438" priority="32" operator="equal">
      <formula>"Abierta"</formula>
    </cfRule>
    <cfRule type="cellIs" dxfId="437" priority="33" operator="equal">
      <formula>"No cumplida"</formula>
    </cfRule>
    <cfRule type="cellIs" dxfId="436" priority="34" operator="equal">
      <formula>"Programado"</formula>
    </cfRule>
    <cfRule type="cellIs" dxfId="435" priority="35" operator="equal">
      <formula>"Atascado"</formula>
    </cfRule>
    <cfRule type="cellIs" dxfId="434" priority="36" operator="equal">
      <formula>"Cerrado"</formula>
    </cfRule>
    <cfRule type="cellIs" dxfId="433" priority="37" operator="equal">
      <formula>"Abierto"</formula>
    </cfRule>
  </conditionalFormatting>
  <conditionalFormatting sqref="F38">
    <cfRule type="cellIs" dxfId="432" priority="38" operator="equal">
      <formula>"-"</formula>
    </cfRule>
    <cfRule type="cellIs" dxfId="431" priority="39" operator="lessThan">
      <formula>0.00000999</formula>
    </cfRule>
    <cfRule type="cellIs" dxfId="430" priority="40" operator="greaterThan">
      <formula>0.00001</formula>
    </cfRule>
  </conditionalFormatting>
  <conditionalFormatting sqref="I33">
    <cfRule type="cellIs" dxfId="429" priority="21" operator="equal">
      <formula>"Cumplida"</formula>
    </cfRule>
    <cfRule type="cellIs" dxfId="428" priority="22" operator="equal">
      <formula>"Abierta"</formula>
    </cfRule>
    <cfRule type="cellIs" dxfId="427" priority="23" operator="equal">
      <formula>"No cumplida"</formula>
    </cfRule>
    <cfRule type="cellIs" dxfId="426" priority="24" operator="equal">
      <formula>"Programado"</formula>
    </cfRule>
    <cfRule type="cellIs" dxfId="425" priority="25" operator="equal">
      <formula>"Atascado"</formula>
    </cfRule>
    <cfRule type="cellIs" dxfId="424" priority="26" operator="equal">
      <formula>"Cerrado"</formula>
    </cfRule>
    <cfRule type="cellIs" dxfId="423" priority="27" operator="equal">
      <formula>"Abierto"</formula>
    </cfRule>
  </conditionalFormatting>
  <conditionalFormatting sqref="I38">
    <cfRule type="cellIs" dxfId="422" priority="28" operator="equal">
      <formula>"-"</formula>
    </cfRule>
    <cfRule type="cellIs" dxfId="421" priority="29" operator="lessThan">
      <formula>0.00000999</formula>
    </cfRule>
    <cfRule type="cellIs" dxfId="420" priority="30" operator="greaterThan">
      <formula>0.00001</formula>
    </cfRule>
  </conditionalFormatting>
  <conditionalFormatting sqref="L33">
    <cfRule type="cellIs" dxfId="419" priority="11" operator="equal">
      <formula>"Cumplida"</formula>
    </cfRule>
    <cfRule type="cellIs" dxfId="418" priority="12" operator="equal">
      <formula>"Abierta"</formula>
    </cfRule>
    <cfRule type="cellIs" dxfId="417" priority="13" operator="equal">
      <formula>"No cumplida"</formula>
    </cfRule>
    <cfRule type="cellIs" dxfId="416" priority="14" operator="equal">
      <formula>"Programado"</formula>
    </cfRule>
    <cfRule type="cellIs" dxfId="415" priority="15" operator="equal">
      <formula>"Atascado"</formula>
    </cfRule>
    <cfRule type="cellIs" dxfId="414" priority="16" operator="equal">
      <formula>"Cerrado"</formula>
    </cfRule>
    <cfRule type="cellIs" dxfId="413" priority="17" operator="equal">
      <formula>"Abierto"</formula>
    </cfRule>
  </conditionalFormatting>
  <conditionalFormatting sqref="L38">
    <cfRule type="cellIs" dxfId="412" priority="18" operator="equal">
      <formula>"-"</formula>
    </cfRule>
    <cfRule type="cellIs" dxfId="411" priority="19" operator="lessThan">
      <formula>0.00000999</formula>
    </cfRule>
    <cfRule type="cellIs" dxfId="410" priority="20" operator="greaterThan">
      <formula>0.00001</formula>
    </cfRule>
  </conditionalFormatting>
  <conditionalFormatting sqref="O33">
    <cfRule type="cellIs" dxfId="409" priority="1" operator="equal">
      <formula>"Cumplida"</formula>
    </cfRule>
    <cfRule type="cellIs" dxfId="408" priority="2" operator="equal">
      <formula>"Abierta"</formula>
    </cfRule>
    <cfRule type="cellIs" dxfId="407" priority="3" operator="equal">
      <formula>"No cumplida"</formula>
    </cfRule>
    <cfRule type="cellIs" dxfId="406" priority="4" operator="equal">
      <formula>"Programado"</formula>
    </cfRule>
    <cfRule type="cellIs" dxfId="405" priority="5" operator="equal">
      <formula>"Atascado"</formula>
    </cfRule>
    <cfRule type="cellIs" dxfId="404" priority="6" operator="equal">
      <formula>"Cerrado"</formula>
    </cfRule>
    <cfRule type="cellIs" dxfId="403" priority="7" operator="equal">
      <formula>"Abierto"</formula>
    </cfRule>
  </conditionalFormatting>
  <conditionalFormatting sqref="O38">
    <cfRule type="cellIs" dxfId="402" priority="8" operator="equal">
      <formula>"-"</formula>
    </cfRule>
    <cfRule type="cellIs" dxfId="401" priority="9" operator="lessThan">
      <formula>0.00000999</formula>
    </cfRule>
    <cfRule type="cellIs" dxfId="400" priority="10" operator="greaterThan">
      <formula>0.00001</formula>
    </cfRule>
  </conditionalFormatting>
  <dataValidations count="1">
    <dataValidation type="list" allowBlank="1" showInputMessage="1" showErrorMessage="1" sqref="C15 I33 L33 F33 O33 C33 I6 L6 F6 O6 I24 I15 C6 L24 F24 L15 O24 F15 O15 C24">
      <formula1>$B$42:$B$45</formula1>
    </dataValidation>
  </dataValidation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R45"/>
  <sheetViews>
    <sheetView showGridLines="0" showRowColHeaders="0" tabSelected="1" workbookViewId="0">
      <selection activeCell="O10" sqref="O10"/>
    </sheetView>
  </sheetViews>
  <sheetFormatPr baseColWidth="10" defaultRowHeight="15" x14ac:dyDescent="0.25"/>
  <cols>
    <col min="1" max="1" width="2" customWidth="1"/>
    <col min="4" max="4" width="2.5703125" customWidth="1"/>
    <col min="7" max="7" width="2.5703125" customWidth="1"/>
    <col min="10" max="10" width="2.5703125" customWidth="1"/>
    <col min="13" max="13" width="2.5703125" customWidth="1"/>
    <col min="16" max="16" width="2.5703125" customWidth="1"/>
    <col min="17" max="17" width="15.28515625" bestFit="1" customWidth="1"/>
    <col min="18" max="18" width="10.140625" bestFit="1" customWidth="1"/>
  </cols>
  <sheetData>
    <row r="1" spans="2:18" ht="15.75" thickBot="1" x14ac:dyDescent="0.3"/>
    <row r="2" spans="2:18" ht="15.75" thickBot="1" x14ac:dyDescent="0.3">
      <c r="D2" s="46" t="s">
        <v>16</v>
      </c>
      <c r="E2" s="47"/>
      <c r="F2" s="19"/>
      <c r="G2" s="18"/>
      <c r="K2" s="42" t="s">
        <v>51</v>
      </c>
      <c r="L2" s="44">
        <v>0.08</v>
      </c>
    </row>
    <row r="3" spans="2:18" x14ac:dyDescent="0.25">
      <c r="C3" s="18"/>
      <c r="D3" s="18"/>
      <c r="E3" s="18"/>
      <c r="F3" s="18"/>
      <c r="G3" s="18"/>
      <c r="K3" s="43"/>
      <c r="L3" s="45"/>
    </row>
    <row r="5" spans="2:18" ht="14.25" customHeight="1" x14ac:dyDescent="0.25">
      <c r="B5" s="1" t="s">
        <v>2</v>
      </c>
      <c r="C5" s="2"/>
      <c r="E5" s="1" t="s">
        <v>2</v>
      </c>
      <c r="F5" s="2"/>
      <c r="H5" s="1" t="s">
        <v>2</v>
      </c>
      <c r="I5" s="2"/>
      <c r="K5" s="1" t="s">
        <v>2</v>
      </c>
      <c r="L5" s="2"/>
      <c r="N5" s="1" t="s">
        <v>2</v>
      </c>
      <c r="O5" s="2"/>
      <c r="Q5" s="3" t="s">
        <v>6</v>
      </c>
      <c r="R5" s="4">
        <f>SUM(R6:R8)</f>
        <v>0</v>
      </c>
    </row>
    <row r="6" spans="2:18" ht="14.25" customHeight="1" x14ac:dyDescent="0.25">
      <c r="B6" s="1" t="s">
        <v>3</v>
      </c>
      <c r="C6" s="2"/>
      <c r="E6" s="1" t="s">
        <v>3</v>
      </c>
      <c r="F6" s="2"/>
      <c r="H6" s="1" t="s">
        <v>3</v>
      </c>
      <c r="I6" s="2"/>
      <c r="K6" s="1" t="s">
        <v>3</v>
      </c>
      <c r="L6" s="2"/>
      <c r="N6" s="1" t="s">
        <v>3</v>
      </c>
      <c r="O6" s="2"/>
      <c r="Q6" s="1" t="s">
        <v>12</v>
      </c>
      <c r="R6" s="4">
        <f>COUNTIF($B$5:$O$39,"abierta")</f>
        <v>0</v>
      </c>
    </row>
    <row r="7" spans="2:18" ht="14.25" customHeight="1" x14ac:dyDescent="0.25">
      <c r="B7" s="1" t="s">
        <v>13</v>
      </c>
      <c r="C7" s="2"/>
      <c r="E7" s="1" t="s">
        <v>13</v>
      </c>
      <c r="F7" s="2"/>
      <c r="H7" s="1" t="s">
        <v>13</v>
      </c>
      <c r="I7" s="2"/>
      <c r="K7" s="1" t="s">
        <v>13</v>
      </c>
      <c r="L7" s="2"/>
      <c r="N7" s="1" t="s">
        <v>13</v>
      </c>
      <c r="O7" s="2"/>
      <c r="Q7" s="3" t="s">
        <v>7</v>
      </c>
      <c r="R7" s="4">
        <f>COUNTIF($B$5:$O$39,"cumplida")</f>
        <v>0</v>
      </c>
    </row>
    <row r="8" spans="2:18" ht="14.25" customHeight="1" x14ac:dyDescent="0.25">
      <c r="B8" s="1" t="s">
        <v>14</v>
      </c>
      <c r="C8" s="2">
        <f>C7*C11</f>
        <v>0</v>
      </c>
      <c r="E8" s="1" t="s">
        <v>14</v>
      </c>
      <c r="F8" s="2">
        <f>F7*F11</f>
        <v>0</v>
      </c>
      <c r="H8" s="1" t="s">
        <v>14</v>
      </c>
      <c r="I8" s="2">
        <f>I7*I11</f>
        <v>0</v>
      </c>
      <c r="K8" s="1" t="s">
        <v>14</v>
      </c>
      <c r="L8" s="2">
        <f>L7*L11</f>
        <v>0</v>
      </c>
      <c r="N8" s="1" t="s">
        <v>14</v>
      </c>
      <c r="O8" s="2">
        <f>O7*O11</f>
        <v>0</v>
      </c>
      <c r="Q8" s="3" t="s">
        <v>8</v>
      </c>
      <c r="R8" s="4">
        <f>COUNTIF($B$5:$O$39,"No cumplida")</f>
        <v>0</v>
      </c>
    </row>
    <row r="9" spans="2:18" ht="14.25" customHeight="1" x14ac:dyDescent="0.25">
      <c r="B9" s="6" t="s">
        <v>0</v>
      </c>
      <c r="C9" s="7"/>
      <c r="E9" s="6" t="s">
        <v>0</v>
      </c>
      <c r="F9" s="7"/>
      <c r="H9" s="6" t="s">
        <v>0</v>
      </c>
      <c r="I9" s="7"/>
      <c r="K9" s="6" t="s">
        <v>0</v>
      </c>
      <c r="L9" s="7"/>
      <c r="N9" s="6" t="s">
        <v>0</v>
      </c>
      <c r="O9" s="7"/>
      <c r="Q9" s="3" t="s">
        <v>49</v>
      </c>
      <c r="R9" s="4">
        <f>SUM(C7,F7,I7,L7,O7,C16,F16,I16,L16,O16,C25,F25,I25,L25,O25,C34,F34,I34,L34,O34)</f>
        <v>0</v>
      </c>
    </row>
    <row r="10" spans="2:18" ht="14.25" customHeight="1" x14ac:dyDescent="0.25">
      <c r="B10" s="6" t="s">
        <v>1</v>
      </c>
      <c r="C10" s="7"/>
      <c r="E10" s="6" t="s">
        <v>1</v>
      </c>
      <c r="F10" s="7"/>
      <c r="H10" s="6" t="s">
        <v>1</v>
      </c>
      <c r="I10" s="7"/>
      <c r="K10" s="6" t="s">
        <v>1</v>
      </c>
      <c r="L10" s="7"/>
      <c r="N10" s="6" t="s">
        <v>1</v>
      </c>
      <c r="O10" s="7"/>
      <c r="Q10" s="3" t="s">
        <v>53</v>
      </c>
      <c r="R10" s="4">
        <f>SUM(C8,F8,I8,L8,O8,O17,L17,I17,F17,C17,C26,F26,I26,L26,O26,O35,L35,I35,F35,C35)</f>
        <v>0</v>
      </c>
    </row>
    <row r="11" spans="2:18" ht="14.25" customHeight="1" x14ac:dyDescent="0.25">
      <c r="B11" s="6" t="s">
        <v>4</v>
      </c>
      <c r="C11" s="8" t="str">
        <f>IFERROR(((C10/C9)-((C10/C9)*0.0045))-1,"0")</f>
        <v>0</v>
      </c>
      <c r="E11" s="6" t="s">
        <v>4</v>
      </c>
      <c r="F11" s="8" t="str">
        <f>IFERROR(((F10/F9)-((F10/F9)*0.0045))-1,"0")</f>
        <v>0</v>
      </c>
      <c r="H11" s="6" t="s">
        <v>4</v>
      </c>
      <c r="I11" s="8" t="str">
        <f>IFERROR(((I10/I9)-((I10/I9)*0.0045))-1,"0")</f>
        <v>0</v>
      </c>
      <c r="K11" s="6" t="s">
        <v>4</v>
      </c>
      <c r="L11" s="8" t="str">
        <f>IFERROR(((L10/L9)-((L10/L9)*0.0045))-1,"0")</f>
        <v>0</v>
      </c>
      <c r="N11" s="6" t="s">
        <v>4</v>
      </c>
      <c r="O11" s="8" t="str">
        <f>IFERROR(((O10/O9)-((O10/O9)*0.0045))-1,"0")</f>
        <v>0</v>
      </c>
      <c r="Q11" s="3" t="s">
        <v>15</v>
      </c>
      <c r="R11" s="4">
        <f>R10*R15</f>
        <v>0</v>
      </c>
    </row>
    <row r="12" spans="2:18" ht="14.25" customHeight="1" x14ac:dyDescent="0.25">
      <c r="B12" s="6" t="s">
        <v>5</v>
      </c>
      <c r="C12" s="7">
        <f>C9-(C9*$L$2)</f>
        <v>0</v>
      </c>
      <c r="E12" s="6" t="s">
        <v>5</v>
      </c>
      <c r="F12" s="7">
        <f>F9-(F9*$L$2)</f>
        <v>0</v>
      </c>
      <c r="H12" s="6" t="s">
        <v>5</v>
      </c>
      <c r="I12" s="7">
        <f>I9-(I9*$L$2)</f>
        <v>0</v>
      </c>
      <c r="K12" s="6" t="s">
        <v>5</v>
      </c>
      <c r="L12" s="7">
        <f>L9-(L9*$L$2)</f>
        <v>0</v>
      </c>
      <c r="N12" s="6" t="s">
        <v>5</v>
      </c>
      <c r="O12" s="7">
        <f>O9-(O9*$L$2)</f>
        <v>0</v>
      </c>
      <c r="Q12" s="3" t="s">
        <v>52</v>
      </c>
      <c r="R12" s="4">
        <f>R11*R16</f>
        <v>0</v>
      </c>
    </row>
    <row r="13" spans="2:18" x14ac:dyDescent="0.25">
      <c r="Q13" s="3" t="s">
        <v>62</v>
      </c>
      <c r="R13" s="12" t="str">
        <f>IFERROR((R10/R9),"-")</f>
        <v>-</v>
      </c>
    </row>
    <row r="14" spans="2:18" ht="14.25" customHeight="1" x14ac:dyDescent="0.25">
      <c r="B14" s="1" t="s">
        <v>2</v>
      </c>
      <c r="C14" s="2"/>
      <c r="E14" s="1" t="s">
        <v>2</v>
      </c>
      <c r="F14" s="2"/>
      <c r="H14" s="1" t="s">
        <v>2</v>
      </c>
      <c r="I14" s="2"/>
      <c r="K14" s="1" t="s">
        <v>2</v>
      </c>
      <c r="L14" s="2"/>
      <c r="N14" s="1" t="s">
        <v>2</v>
      </c>
      <c r="O14" s="2"/>
      <c r="R14" s="5"/>
    </row>
    <row r="15" spans="2:18" ht="14.25" customHeight="1" x14ac:dyDescent="0.25">
      <c r="B15" s="1" t="s">
        <v>3</v>
      </c>
      <c r="C15" s="2"/>
      <c r="E15" s="1" t="s">
        <v>3</v>
      </c>
      <c r="F15" s="2"/>
      <c r="H15" s="1" t="s">
        <v>3</v>
      </c>
      <c r="I15" s="2"/>
      <c r="K15" s="1" t="s">
        <v>3</v>
      </c>
      <c r="L15" s="2"/>
      <c r="N15" s="1" t="s">
        <v>3</v>
      </c>
      <c r="O15" s="2"/>
      <c r="Q15" s="3" t="s">
        <v>57</v>
      </c>
      <c r="R15" s="4">
        <v>2300</v>
      </c>
    </row>
    <row r="16" spans="2:18" ht="14.25" customHeight="1" x14ac:dyDescent="0.25">
      <c r="B16" s="1" t="s">
        <v>13</v>
      </c>
      <c r="C16" s="2"/>
      <c r="E16" s="1" t="s">
        <v>13</v>
      </c>
      <c r="F16" s="2"/>
      <c r="H16" s="1" t="s">
        <v>13</v>
      </c>
      <c r="I16" s="2"/>
      <c r="K16" s="1" t="s">
        <v>13</v>
      </c>
      <c r="L16" s="2"/>
      <c r="N16" s="1" t="s">
        <v>13</v>
      </c>
      <c r="O16" s="2"/>
      <c r="Q16" s="3" t="s">
        <v>58</v>
      </c>
      <c r="R16" s="4">
        <v>2900</v>
      </c>
    </row>
    <row r="17" spans="2:18" ht="14.25" customHeight="1" x14ac:dyDescent="0.25">
      <c r="B17" s="1" t="s">
        <v>14</v>
      </c>
      <c r="C17" s="2">
        <f>C16*C20</f>
        <v>0</v>
      </c>
      <c r="E17" s="1" t="s">
        <v>14</v>
      </c>
      <c r="F17" s="2">
        <f>F16*F20</f>
        <v>0</v>
      </c>
      <c r="H17" s="1" t="s">
        <v>14</v>
      </c>
      <c r="I17" s="2">
        <f>I16*I20</f>
        <v>0</v>
      </c>
      <c r="K17" s="1" t="s">
        <v>14</v>
      </c>
      <c r="L17" s="2">
        <f>L16*L20</f>
        <v>0</v>
      </c>
      <c r="N17" s="1" t="s">
        <v>14</v>
      </c>
      <c r="O17" s="2">
        <f>O16*O20</f>
        <v>0</v>
      </c>
      <c r="R17" s="5"/>
    </row>
    <row r="18" spans="2:18" ht="14.25" customHeight="1" x14ac:dyDescent="0.25">
      <c r="B18" s="6" t="s">
        <v>0</v>
      </c>
      <c r="C18" s="7"/>
      <c r="E18" s="6" t="s">
        <v>0</v>
      </c>
      <c r="F18" s="7"/>
      <c r="H18" s="6" t="s">
        <v>0</v>
      </c>
      <c r="I18" s="7"/>
      <c r="K18" s="6" t="s">
        <v>0</v>
      </c>
      <c r="L18" s="7"/>
      <c r="N18" s="6" t="s">
        <v>0</v>
      </c>
      <c r="O18" s="7"/>
    </row>
    <row r="19" spans="2:18" ht="14.25" customHeight="1" x14ac:dyDescent="0.25">
      <c r="B19" s="6" t="s">
        <v>1</v>
      </c>
      <c r="C19" s="7"/>
      <c r="E19" s="6" t="s">
        <v>1</v>
      </c>
      <c r="F19" s="7"/>
      <c r="H19" s="6" t="s">
        <v>1</v>
      </c>
      <c r="I19" s="7"/>
      <c r="K19" s="6" t="s">
        <v>1</v>
      </c>
      <c r="L19" s="7"/>
      <c r="N19" s="6" t="s">
        <v>1</v>
      </c>
      <c r="O19" s="7"/>
    </row>
    <row r="20" spans="2:18" ht="14.25" customHeight="1" x14ac:dyDescent="0.25">
      <c r="B20" s="6" t="s">
        <v>4</v>
      </c>
      <c r="C20" s="8" t="str">
        <f>IFERROR(((C19/C18)-((C19/C18)*0.0045))-1,"0")</f>
        <v>0</v>
      </c>
      <c r="E20" s="6" t="s">
        <v>4</v>
      </c>
      <c r="F20" s="8" t="str">
        <f>IFERROR(((F19/F18)-((F19/F18)*0.0045))-1,"0")</f>
        <v>0</v>
      </c>
      <c r="H20" s="6" t="s">
        <v>4</v>
      </c>
      <c r="I20" s="8" t="str">
        <f>IFERROR(((I19/I18)-((I19/I18)*0.0045))-1,"0")</f>
        <v>0</v>
      </c>
      <c r="K20" s="6" t="s">
        <v>4</v>
      </c>
      <c r="L20" s="8" t="str">
        <f>IFERROR(((L19/L18)-((L19/L18)*0.0045))-1,"0")</f>
        <v>0</v>
      </c>
      <c r="N20" s="6" t="s">
        <v>4</v>
      </c>
      <c r="O20" s="8" t="str">
        <f>IFERROR(((O19/O18)-((O19/O18)*0.0045))-1,"0")</f>
        <v>0</v>
      </c>
    </row>
    <row r="21" spans="2:18" ht="14.25" customHeight="1" x14ac:dyDescent="0.25">
      <c r="B21" s="6" t="s">
        <v>5</v>
      </c>
      <c r="C21" s="7">
        <f>C18-(C18*$L$2)</f>
        <v>0</v>
      </c>
      <c r="E21" s="6" t="s">
        <v>5</v>
      </c>
      <c r="F21" s="7">
        <f>F18-(F18*$L$2)</f>
        <v>0</v>
      </c>
      <c r="H21" s="6" t="s">
        <v>5</v>
      </c>
      <c r="I21" s="7">
        <f>I18-(I18*$L$2)</f>
        <v>0</v>
      </c>
      <c r="K21" s="6" t="s">
        <v>5</v>
      </c>
      <c r="L21" s="7">
        <f>L18-(L18*$L$2)</f>
        <v>0</v>
      </c>
      <c r="N21" s="6" t="s">
        <v>5</v>
      </c>
      <c r="O21" s="7">
        <f>O18-(O18*$L$2)</f>
        <v>0</v>
      </c>
    </row>
    <row r="22" spans="2:18" ht="14.25" customHeight="1" x14ac:dyDescent="0.25"/>
    <row r="23" spans="2:18" x14ac:dyDescent="0.25">
      <c r="B23" s="1" t="s">
        <v>2</v>
      </c>
      <c r="C23" s="2"/>
      <c r="E23" s="1" t="s">
        <v>2</v>
      </c>
      <c r="F23" s="2"/>
      <c r="H23" s="1" t="s">
        <v>2</v>
      </c>
      <c r="I23" s="2"/>
      <c r="K23" s="1" t="s">
        <v>2</v>
      </c>
      <c r="L23" s="2"/>
      <c r="N23" s="1" t="s">
        <v>2</v>
      </c>
      <c r="O23" s="2"/>
    </row>
    <row r="24" spans="2:18" ht="14.25" customHeight="1" x14ac:dyDescent="0.25">
      <c r="B24" s="1" t="s">
        <v>3</v>
      </c>
      <c r="C24" s="2"/>
      <c r="E24" s="1" t="s">
        <v>3</v>
      </c>
      <c r="F24" s="2"/>
      <c r="H24" s="1" t="s">
        <v>3</v>
      </c>
      <c r="I24" s="2"/>
      <c r="K24" s="1" t="s">
        <v>3</v>
      </c>
      <c r="L24" s="2"/>
      <c r="N24" s="1" t="s">
        <v>3</v>
      </c>
      <c r="O24" s="2"/>
    </row>
    <row r="25" spans="2:18" ht="14.25" customHeight="1" x14ac:dyDescent="0.25">
      <c r="B25" s="1" t="s">
        <v>13</v>
      </c>
      <c r="C25" s="2"/>
      <c r="E25" s="1" t="s">
        <v>13</v>
      </c>
      <c r="F25" s="2"/>
      <c r="H25" s="1" t="s">
        <v>13</v>
      </c>
      <c r="I25" s="2"/>
      <c r="K25" s="1" t="s">
        <v>13</v>
      </c>
      <c r="L25" s="2"/>
      <c r="N25" s="1" t="s">
        <v>13</v>
      </c>
      <c r="O25" s="2"/>
    </row>
    <row r="26" spans="2:18" ht="14.25" customHeight="1" x14ac:dyDescent="0.25">
      <c r="B26" s="1" t="s">
        <v>14</v>
      </c>
      <c r="C26" s="2">
        <f>C25*C29</f>
        <v>0</v>
      </c>
      <c r="E26" s="1" t="s">
        <v>14</v>
      </c>
      <c r="F26" s="2">
        <f>F25*F29</f>
        <v>0</v>
      </c>
      <c r="H26" s="1" t="s">
        <v>14</v>
      </c>
      <c r="I26" s="2">
        <f>I25*I29</f>
        <v>0</v>
      </c>
      <c r="K26" s="1" t="s">
        <v>14</v>
      </c>
      <c r="L26" s="2">
        <f>L25*L29</f>
        <v>0</v>
      </c>
      <c r="N26" s="1" t="s">
        <v>14</v>
      </c>
      <c r="O26" s="2">
        <f>O25*O29</f>
        <v>0</v>
      </c>
    </row>
    <row r="27" spans="2:18" ht="14.25" customHeight="1" x14ac:dyDescent="0.25">
      <c r="B27" s="6" t="s">
        <v>0</v>
      </c>
      <c r="C27" s="7"/>
      <c r="E27" s="6" t="s">
        <v>0</v>
      </c>
      <c r="F27" s="7"/>
      <c r="H27" s="6" t="s">
        <v>0</v>
      </c>
      <c r="I27" s="7"/>
      <c r="K27" s="6" t="s">
        <v>0</v>
      </c>
      <c r="L27" s="7"/>
      <c r="N27" s="6" t="s">
        <v>0</v>
      </c>
      <c r="O27" s="7"/>
    </row>
    <row r="28" spans="2:18" ht="14.25" customHeight="1" x14ac:dyDescent="0.25">
      <c r="B28" s="6" t="s">
        <v>1</v>
      </c>
      <c r="C28" s="7"/>
      <c r="E28" s="6" t="s">
        <v>1</v>
      </c>
      <c r="F28" s="7"/>
      <c r="H28" s="6" t="s">
        <v>1</v>
      </c>
      <c r="I28" s="7"/>
      <c r="K28" s="6" t="s">
        <v>1</v>
      </c>
      <c r="L28" s="7"/>
      <c r="N28" s="6" t="s">
        <v>1</v>
      </c>
      <c r="O28" s="7"/>
    </row>
    <row r="29" spans="2:18" ht="14.25" customHeight="1" x14ac:dyDescent="0.25">
      <c r="B29" s="6" t="s">
        <v>4</v>
      </c>
      <c r="C29" s="8" t="str">
        <f>IFERROR(((C28/C27)-((C28/C27)*0.0045))-1,"0")</f>
        <v>0</v>
      </c>
      <c r="E29" s="6" t="s">
        <v>4</v>
      </c>
      <c r="F29" s="8" t="str">
        <f>IFERROR(((F28/F27)-((F28/F27)*0.0045))-1,"0")</f>
        <v>0</v>
      </c>
      <c r="H29" s="6" t="s">
        <v>4</v>
      </c>
      <c r="I29" s="8" t="str">
        <f>IFERROR(((I28/I27)-((I28/I27)*0.0045))-1,"0")</f>
        <v>0</v>
      </c>
      <c r="K29" s="6" t="s">
        <v>4</v>
      </c>
      <c r="L29" s="8" t="str">
        <f>IFERROR(((L28/L27)-((L28/L27)*0.0045))-1,"0")</f>
        <v>0</v>
      </c>
      <c r="N29" s="6" t="s">
        <v>4</v>
      </c>
      <c r="O29" s="8" t="str">
        <f>IFERROR(((O28/O27)-((O28/O27)*0.0045))-1,"0")</f>
        <v>0</v>
      </c>
    </row>
    <row r="30" spans="2:18" ht="14.25" customHeight="1" x14ac:dyDescent="0.25">
      <c r="B30" s="6" t="s">
        <v>5</v>
      </c>
      <c r="C30" s="7">
        <f>C27-(C27*$L$2)</f>
        <v>0</v>
      </c>
      <c r="E30" s="6" t="s">
        <v>5</v>
      </c>
      <c r="F30" s="7">
        <f>F27-(F27*$L$2)</f>
        <v>0</v>
      </c>
      <c r="H30" s="6" t="s">
        <v>5</v>
      </c>
      <c r="I30" s="7">
        <f>I27-(I27*$L$2)</f>
        <v>0</v>
      </c>
      <c r="K30" s="6" t="s">
        <v>5</v>
      </c>
      <c r="L30" s="7">
        <f>L27-(L27*$L$2)</f>
        <v>0</v>
      </c>
      <c r="N30" s="6" t="s">
        <v>5</v>
      </c>
      <c r="O30" s="7">
        <f>O27-(O27*$L$2)</f>
        <v>0</v>
      </c>
    </row>
    <row r="31" spans="2:18" ht="14.25" customHeight="1" x14ac:dyDescent="0.25"/>
    <row r="32" spans="2:18" ht="14.25" customHeight="1" x14ac:dyDescent="0.25">
      <c r="B32" s="1" t="s">
        <v>2</v>
      </c>
      <c r="C32" s="2"/>
      <c r="E32" s="1" t="s">
        <v>2</v>
      </c>
      <c r="F32" s="2"/>
      <c r="H32" s="1" t="s">
        <v>2</v>
      </c>
      <c r="I32" s="2"/>
      <c r="K32" s="1" t="s">
        <v>2</v>
      </c>
      <c r="L32" s="2"/>
      <c r="N32" s="1" t="s">
        <v>2</v>
      </c>
      <c r="O32" s="2"/>
    </row>
    <row r="33" spans="2:15" x14ac:dyDescent="0.25">
      <c r="B33" s="1" t="s">
        <v>3</v>
      </c>
      <c r="C33" s="2"/>
      <c r="E33" s="1" t="s">
        <v>3</v>
      </c>
      <c r="F33" s="2"/>
      <c r="H33" s="1" t="s">
        <v>3</v>
      </c>
      <c r="I33" s="2"/>
      <c r="K33" s="1" t="s">
        <v>3</v>
      </c>
      <c r="L33" s="2"/>
      <c r="N33" s="1" t="s">
        <v>3</v>
      </c>
      <c r="O33" s="2"/>
    </row>
    <row r="34" spans="2:15" ht="14.25" customHeight="1" x14ac:dyDescent="0.25">
      <c r="B34" s="1" t="s">
        <v>13</v>
      </c>
      <c r="C34" s="2"/>
      <c r="E34" s="1" t="s">
        <v>13</v>
      </c>
      <c r="F34" s="2"/>
      <c r="H34" s="1" t="s">
        <v>13</v>
      </c>
      <c r="I34" s="2"/>
      <c r="K34" s="1" t="s">
        <v>13</v>
      </c>
      <c r="L34" s="2"/>
      <c r="N34" s="1" t="s">
        <v>13</v>
      </c>
      <c r="O34" s="2"/>
    </row>
    <row r="35" spans="2:15" ht="14.25" customHeight="1" x14ac:dyDescent="0.25">
      <c r="B35" s="1" t="s">
        <v>14</v>
      </c>
      <c r="C35" s="2">
        <f>C34*C38</f>
        <v>0</v>
      </c>
      <c r="E35" s="1" t="s">
        <v>14</v>
      </c>
      <c r="F35" s="2">
        <f>F34*F38</f>
        <v>0</v>
      </c>
      <c r="H35" s="1" t="s">
        <v>14</v>
      </c>
      <c r="I35" s="2">
        <f>I34*I38</f>
        <v>0</v>
      </c>
      <c r="K35" s="1" t="s">
        <v>14</v>
      </c>
      <c r="L35" s="2">
        <f>L34*L38</f>
        <v>0</v>
      </c>
      <c r="N35" s="1" t="s">
        <v>14</v>
      </c>
      <c r="O35" s="2">
        <f>O34*O38</f>
        <v>0</v>
      </c>
    </row>
    <row r="36" spans="2:15" ht="14.25" customHeight="1" x14ac:dyDescent="0.25">
      <c r="B36" s="6" t="s">
        <v>0</v>
      </c>
      <c r="C36" s="7"/>
      <c r="E36" s="6" t="s">
        <v>0</v>
      </c>
      <c r="F36" s="7"/>
      <c r="H36" s="6" t="s">
        <v>0</v>
      </c>
      <c r="I36" s="7"/>
      <c r="K36" s="6" t="s">
        <v>0</v>
      </c>
      <c r="L36" s="7"/>
      <c r="N36" s="6" t="s">
        <v>0</v>
      </c>
      <c r="O36" s="7"/>
    </row>
    <row r="37" spans="2:15" ht="14.25" customHeight="1" x14ac:dyDescent="0.25">
      <c r="B37" s="6" t="s">
        <v>1</v>
      </c>
      <c r="C37" s="7"/>
      <c r="E37" s="6" t="s">
        <v>1</v>
      </c>
      <c r="F37" s="7"/>
      <c r="H37" s="6" t="s">
        <v>1</v>
      </c>
      <c r="I37" s="7"/>
      <c r="K37" s="6" t="s">
        <v>1</v>
      </c>
      <c r="L37" s="7"/>
      <c r="N37" s="6" t="s">
        <v>1</v>
      </c>
      <c r="O37" s="7"/>
    </row>
    <row r="38" spans="2:15" ht="14.25" customHeight="1" x14ac:dyDescent="0.25">
      <c r="B38" s="6" t="s">
        <v>4</v>
      </c>
      <c r="C38" s="8" t="str">
        <f>IFERROR(((C37/C36)-((C37/C36)*0.0045))-1,"0")</f>
        <v>0</v>
      </c>
      <c r="E38" s="6" t="s">
        <v>4</v>
      </c>
      <c r="F38" s="8" t="str">
        <f>IFERROR(((F37/F36)-((F37/F36)*0.0045))-1,"0")</f>
        <v>0</v>
      </c>
      <c r="H38" s="6" t="s">
        <v>4</v>
      </c>
      <c r="I38" s="8" t="str">
        <f>IFERROR(((I37/I36)-((I37/I36)*0.0045))-1,"0")</f>
        <v>0</v>
      </c>
      <c r="K38" s="6" t="s">
        <v>4</v>
      </c>
      <c r="L38" s="8" t="str">
        <f>IFERROR(((L37/L36)-((L37/L36)*0.0045))-1,"0")</f>
        <v>0</v>
      </c>
      <c r="N38" s="6" t="s">
        <v>4</v>
      </c>
      <c r="O38" s="8" t="str">
        <f>IFERROR(((O37/O36)-((O37/O36)*0.0045))-1,"0")</f>
        <v>0</v>
      </c>
    </row>
    <row r="39" spans="2:15" ht="14.25" customHeight="1" x14ac:dyDescent="0.25">
      <c r="B39" s="6" t="s">
        <v>5</v>
      </c>
      <c r="C39" s="7">
        <f>C36-(C36*$L$2)</f>
        <v>0</v>
      </c>
      <c r="E39" s="6" t="s">
        <v>5</v>
      </c>
      <c r="F39" s="7">
        <f>F36-(F36*$L$2)</f>
        <v>0</v>
      </c>
      <c r="H39" s="6" t="s">
        <v>5</v>
      </c>
      <c r="I39" s="7">
        <f>I36-(I36*$L$2)</f>
        <v>0</v>
      </c>
      <c r="K39" s="6" t="s">
        <v>5</v>
      </c>
      <c r="L39" s="7">
        <f>L36-(L36*$L$2)</f>
        <v>0</v>
      </c>
      <c r="N39" s="6" t="s">
        <v>5</v>
      </c>
      <c r="O39" s="7">
        <f>O36-(O36*$L$2)</f>
        <v>0</v>
      </c>
    </row>
    <row r="40" spans="2:15" ht="14.25" customHeight="1" x14ac:dyDescent="0.25"/>
    <row r="41" spans="2:15" ht="14.25" customHeight="1" x14ac:dyDescent="0.25"/>
    <row r="43" spans="2:15" x14ac:dyDescent="0.25">
      <c r="B43" t="s">
        <v>9</v>
      </c>
    </row>
    <row r="44" spans="2:15" x14ac:dyDescent="0.25">
      <c r="B44" t="s">
        <v>10</v>
      </c>
    </row>
    <row r="45" spans="2:15" x14ac:dyDescent="0.25">
      <c r="B45" t="s">
        <v>11</v>
      </c>
    </row>
  </sheetData>
  <mergeCells count="3">
    <mergeCell ref="K2:K3"/>
    <mergeCell ref="L2:L3"/>
    <mergeCell ref="D2:E2"/>
  </mergeCells>
  <conditionalFormatting sqref="C6">
    <cfRule type="cellIs" dxfId="5799" priority="191" operator="equal">
      <formula>"Cumplida"</formula>
    </cfRule>
    <cfRule type="cellIs" dxfId="5798" priority="192" operator="equal">
      <formula>"Abierta"</formula>
    </cfRule>
    <cfRule type="cellIs" dxfId="5797" priority="193" operator="equal">
      <formula>"No cumplida"</formula>
    </cfRule>
    <cfRule type="cellIs" dxfId="5796" priority="194" operator="equal">
      <formula>"Programado"</formula>
    </cfRule>
    <cfRule type="cellIs" dxfId="5795" priority="195" operator="equal">
      <formula>"Atascado"</formula>
    </cfRule>
    <cfRule type="cellIs" dxfId="5794" priority="196" operator="equal">
      <formula>"Cerrado"</formula>
    </cfRule>
    <cfRule type="cellIs" dxfId="5793" priority="197" operator="equal">
      <formula>"Abierto"</formula>
    </cfRule>
  </conditionalFormatting>
  <conditionalFormatting sqref="C11">
    <cfRule type="cellIs" dxfId="5792" priority="198" operator="equal">
      <formula>"-"</formula>
    </cfRule>
    <cfRule type="cellIs" dxfId="5791" priority="199" operator="lessThan">
      <formula>0.00000999</formula>
    </cfRule>
    <cfRule type="cellIs" dxfId="5790" priority="200" operator="greaterThan">
      <formula>0.00001</formula>
    </cfRule>
  </conditionalFormatting>
  <conditionalFormatting sqref="L20">
    <cfRule type="cellIs" dxfId="5789" priority="118" operator="equal">
      <formula>"-"</formula>
    </cfRule>
    <cfRule type="cellIs" dxfId="5788" priority="119" operator="lessThan">
      <formula>0.00000999</formula>
    </cfRule>
    <cfRule type="cellIs" dxfId="5787" priority="120" operator="greaterThan">
      <formula>0.00001</formula>
    </cfRule>
  </conditionalFormatting>
  <conditionalFormatting sqref="F11">
    <cfRule type="cellIs" dxfId="5786" priority="188" operator="equal">
      <formula>"-"</formula>
    </cfRule>
    <cfRule type="cellIs" dxfId="5785" priority="189" operator="lessThan">
      <formula>0.00000999</formula>
    </cfRule>
    <cfRule type="cellIs" dxfId="5784" priority="190" operator="greaterThan">
      <formula>0.00001</formula>
    </cfRule>
  </conditionalFormatting>
  <conditionalFormatting sqref="C33">
    <cfRule type="cellIs" dxfId="5783" priority="41" operator="equal">
      <formula>"Cumplida"</formula>
    </cfRule>
    <cfRule type="cellIs" dxfId="5782" priority="42" operator="equal">
      <formula>"Abierta"</formula>
    </cfRule>
    <cfRule type="cellIs" dxfId="5781" priority="43" operator="equal">
      <formula>"No cumplida"</formula>
    </cfRule>
    <cfRule type="cellIs" dxfId="5780" priority="44" operator="equal">
      <formula>"Programado"</formula>
    </cfRule>
    <cfRule type="cellIs" dxfId="5779" priority="45" operator="equal">
      <formula>"Atascado"</formula>
    </cfRule>
    <cfRule type="cellIs" dxfId="5778" priority="46" operator="equal">
      <formula>"Cerrado"</formula>
    </cfRule>
    <cfRule type="cellIs" dxfId="5777" priority="47" operator="equal">
      <formula>"Abierto"</formula>
    </cfRule>
  </conditionalFormatting>
  <conditionalFormatting sqref="F6">
    <cfRule type="cellIs" dxfId="5776" priority="181" operator="equal">
      <formula>"Cumplida"</formula>
    </cfRule>
    <cfRule type="cellIs" dxfId="5775" priority="182" operator="equal">
      <formula>"Abierta"</formula>
    </cfRule>
    <cfRule type="cellIs" dxfId="5774" priority="183" operator="equal">
      <formula>"No cumplida"</formula>
    </cfRule>
    <cfRule type="cellIs" dxfId="5773" priority="184" operator="equal">
      <formula>"Programado"</formula>
    </cfRule>
    <cfRule type="cellIs" dxfId="5772" priority="185" operator="equal">
      <formula>"Atascado"</formula>
    </cfRule>
    <cfRule type="cellIs" dxfId="5771" priority="186" operator="equal">
      <formula>"Cerrado"</formula>
    </cfRule>
    <cfRule type="cellIs" dxfId="5770" priority="187" operator="equal">
      <formula>"Abierto"</formula>
    </cfRule>
  </conditionalFormatting>
  <conditionalFormatting sqref="I6">
    <cfRule type="cellIs" dxfId="5769" priority="171" operator="equal">
      <formula>"Cumplida"</formula>
    </cfRule>
    <cfRule type="cellIs" dxfId="5768" priority="172" operator="equal">
      <formula>"Abierta"</formula>
    </cfRule>
    <cfRule type="cellIs" dxfId="5767" priority="173" operator="equal">
      <formula>"No cumplida"</formula>
    </cfRule>
    <cfRule type="cellIs" dxfId="5766" priority="174" operator="equal">
      <formula>"Programado"</formula>
    </cfRule>
    <cfRule type="cellIs" dxfId="5765" priority="175" operator="equal">
      <formula>"Atascado"</formula>
    </cfRule>
    <cfRule type="cellIs" dxfId="5764" priority="176" operator="equal">
      <formula>"Cerrado"</formula>
    </cfRule>
    <cfRule type="cellIs" dxfId="5763" priority="177" operator="equal">
      <formula>"Abierto"</formula>
    </cfRule>
  </conditionalFormatting>
  <conditionalFormatting sqref="I11">
    <cfRule type="cellIs" dxfId="5762" priority="178" operator="equal">
      <formula>"-"</formula>
    </cfRule>
    <cfRule type="cellIs" dxfId="5761" priority="179" operator="lessThan">
      <formula>0.00000999</formula>
    </cfRule>
    <cfRule type="cellIs" dxfId="5760" priority="180" operator="greaterThan">
      <formula>0.00001</formula>
    </cfRule>
  </conditionalFormatting>
  <conditionalFormatting sqref="L6">
    <cfRule type="cellIs" dxfId="5759" priority="161" operator="equal">
      <formula>"Cumplida"</formula>
    </cfRule>
    <cfRule type="cellIs" dxfId="5758" priority="162" operator="equal">
      <formula>"Abierta"</formula>
    </cfRule>
    <cfRule type="cellIs" dxfId="5757" priority="163" operator="equal">
      <formula>"No cumplida"</formula>
    </cfRule>
    <cfRule type="cellIs" dxfId="5756" priority="164" operator="equal">
      <formula>"Programado"</formula>
    </cfRule>
    <cfRule type="cellIs" dxfId="5755" priority="165" operator="equal">
      <formula>"Atascado"</formula>
    </cfRule>
    <cfRule type="cellIs" dxfId="5754" priority="166" operator="equal">
      <formula>"Cerrado"</formula>
    </cfRule>
    <cfRule type="cellIs" dxfId="5753" priority="167" operator="equal">
      <formula>"Abierto"</formula>
    </cfRule>
  </conditionalFormatting>
  <conditionalFormatting sqref="L11">
    <cfRule type="cellIs" dxfId="5752" priority="168" operator="equal">
      <formula>"-"</formula>
    </cfRule>
    <cfRule type="cellIs" dxfId="5751" priority="169" operator="lessThan">
      <formula>0.00000999</formula>
    </cfRule>
    <cfRule type="cellIs" dxfId="5750" priority="170" operator="greaterThan">
      <formula>0.00001</formula>
    </cfRule>
  </conditionalFormatting>
  <conditionalFormatting sqref="O6">
    <cfRule type="cellIs" dxfId="5749" priority="151" operator="equal">
      <formula>"Cumplida"</formula>
    </cfRule>
    <cfRule type="cellIs" dxfId="5748" priority="152" operator="equal">
      <formula>"Abierta"</formula>
    </cfRule>
    <cfRule type="cellIs" dxfId="5747" priority="153" operator="equal">
      <formula>"No cumplida"</formula>
    </cfRule>
    <cfRule type="cellIs" dxfId="5746" priority="154" operator="equal">
      <formula>"Programado"</formula>
    </cfRule>
    <cfRule type="cellIs" dxfId="5745" priority="155" operator="equal">
      <formula>"Atascado"</formula>
    </cfRule>
    <cfRule type="cellIs" dxfId="5744" priority="156" operator="equal">
      <formula>"Cerrado"</formula>
    </cfRule>
    <cfRule type="cellIs" dxfId="5743" priority="157" operator="equal">
      <formula>"Abierto"</formula>
    </cfRule>
  </conditionalFormatting>
  <conditionalFormatting sqref="O11">
    <cfRule type="cellIs" dxfId="5742" priority="158" operator="equal">
      <formula>"-"</formula>
    </cfRule>
    <cfRule type="cellIs" dxfId="5741" priority="159" operator="lessThan">
      <formula>0.00000999</formula>
    </cfRule>
    <cfRule type="cellIs" dxfId="5740" priority="160" operator="greaterThan">
      <formula>0.00001</formula>
    </cfRule>
  </conditionalFormatting>
  <conditionalFormatting sqref="C15">
    <cfRule type="cellIs" dxfId="5739" priority="141" operator="equal">
      <formula>"Cumplida"</formula>
    </cfRule>
    <cfRule type="cellIs" dxfId="5738" priority="142" operator="equal">
      <formula>"Abierta"</formula>
    </cfRule>
    <cfRule type="cellIs" dxfId="5737" priority="143" operator="equal">
      <formula>"No cumplida"</formula>
    </cfRule>
    <cfRule type="cellIs" dxfId="5736" priority="144" operator="equal">
      <formula>"Programado"</formula>
    </cfRule>
    <cfRule type="cellIs" dxfId="5735" priority="145" operator="equal">
      <formula>"Atascado"</formula>
    </cfRule>
    <cfRule type="cellIs" dxfId="5734" priority="146" operator="equal">
      <formula>"Cerrado"</formula>
    </cfRule>
    <cfRule type="cellIs" dxfId="5733" priority="147" operator="equal">
      <formula>"Abierto"</formula>
    </cfRule>
  </conditionalFormatting>
  <conditionalFormatting sqref="C20">
    <cfRule type="cellIs" dxfId="5732" priority="148" operator="equal">
      <formula>"-"</formula>
    </cfRule>
    <cfRule type="cellIs" dxfId="5731" priority="149" operator="lessThan">
      <formula>0.00000999</formula>
    </cfRule>
    <cfRule type="cellIs" dxfId="5730" priority="150" operator="greaterThan">
      <formula>0.00001</formula>
    </cfRule>
  </conditionalFormatting>
  <conditionalFormatting sqref="F15">
    <cfRule type="cellIs" dxfId="5729" priority="131" operator="equal">
      <formula>"Cumplida"</formula>
    </cfRule>
    <cfRule type="cellIs" dxfId="5728" priority="132" operator="equal">
      <formula>"Abierta"</formula>
    </cfRule>
    <cfRule type="cellIs" dxfId="5727" priority="133" operator="equal">
      <formula>"No cumplida"</formula>
    </cfRule>
    <cfRule type="cellIs" dxfId="5726" priority="134" operator="equal">
      <formula>"Programado"</formula>
    </cfRule>
    <cfRule type="cellIs" dxfId="5725" priority="135" operator="equal">
      <formula>"Atascado"</formula>
    </cfRule>
    <cfRule type="cellIs" dxfId="5724" priority="136" operator="equal">
      <formula>"Cerrado"</formula>
    </cfRule>
    <cfRule type="cellIs" dxfId="5723" priority="137" operator="equal">
      <formula>"Abierto"</formula>
    </cfRule>
  </conditionalFormatting>
  <conditionalFormatting sqref="F20">
    <cfRule type="cellIs" dxfId="5722" priority="138" operator="equal">
      <formula>"-"</formula>
    </cfRule>
    <cfRule type="cellIs" dxfId="5721" priority="139" operator="lessThan">
      <formula>0.00000999</formula>
    </cfRule>
    <cfRule type="cellIs" dxfId="5720" priority="140" operator="greaterThan">
      <formula>0.00001</formula>
    </cfRule>
  </conditionalFormatting>
  <conditionalFormatting sqref="I15">
    <cfRule type="cellIs" dxfId="5719" priority="121" operator="equal">
      <formula>"Cumplida"</formula>
    </cfRule>
    <cfRule type="cellIs" dxfId="5718" priority="122" operator="equal">
      <formula>"Abierta"</formula>
    </cfRule>
    <cfRule type="cellIs" dxfId="5717" priority="123" operator="equal">
      <formula>"No cumplida"</formula>
    </cfRule>
    <cfRule type="cellIs" dxfId="5716" priority="124" operator="equal">
      <formula>"Programado"</formula>
    </cfRule>
    <cfRule type="cellIs" dxfId="5715" priority="125" operator="equal">
      <formula>"Atascado"</formula>
    </cfRule>
    <cfRule type="cellIs" dxfId="5714" priority="126" operator="equal">
      <formula>"Cerrado"</formula>
    </cfRule>
    <cfRule type="cellIs" dxfId="5713" priority="127" operator="equal">
      <formula>"Abierto"</formula>
    </cfRule>
  </conditionalFormatting>
  <conditionalFormatting sqref="I20">
    <cfRule type="cellIs" dxfId="5712" priority="128" operator="equal">
      <formula>"-"</formula>
    </cfRule>
    <cfRule type="cellIs" dxfId="5711" priority="129" operator="lessThan">
      <formula>0.00000999</formula>
    </cfRule>
    <cfRule type="cellIs" dxfId="5710" priority="130" operator="greaterThan">
      <formula>0.00001</formula>
    </cfRule>
  </conditionalFormatting>
  <conditionalFormatting sqref="L15">
    <cfRule type="cellIs" dxfId="5709" priority="111" operator="equal">
      <formula>"Cumplida"</formula>
    </cfRule>
    <cfRule type="cellIs" dxfId="5708" priority="112" operator="equal">
      <formula>"Abierta"</formula>
    </cfRule>
    <cfRule type="cellIs" dxfId="5707" priority="113" operator="equal">
      <formula>"No cumplida"</formula>
    </cfRule>
    <cfRule type="cellIs" dxfId="5706" priority="114" operator="equal">
      <formula>"Programado"</formula>
    </cfRule>
    <cfRule type="cellIs" dxfId="5705" priority="115" operator="equal">
      <formula>"Atascado"</formula>
    </cfRule>
    <cfRule type="cellIs" dxfId="5704" priority="116" operator="equal">
      <formula>"Cerrado"</formula>
    </cfRule>
    <cfRule type="cellIs" dxfId="5703" priority="117" operator="equal">
      <formula>"Abierto"</formula>
    </cfRule>
  </conditionalFormatting>
  <conditionalFormatting sqref="O15">
    <cfRule type="cellIs" dxfId="5702" priority="101" operator="equal">
      <formula>"Cumplida"</formula>
    </cfRule>
    <cfRule type="cellIs" dxfId="5701" priority="102" operator="equal">
      <formula>"Abierta"</formula>
    </cfRule>
    <cfRule type="cellIs" dxfId="5700" priority="103" operator="equal">
      <formula>"No cumplida"</formula>
    </cfRule>
    <cfRule type="cellIs" dxfId="5699" priority="104" operator="equal">
      <formula>"Programado"</formula>
    </cfRule>
    <cfRule type="cellIs" dxfId="5698" priority="105" operator="equal">
      <formula>"Atascado"</formula>
    </cfRule>
    <cfRule type="cellIs" dxfId="5697" priority="106" operator="equal">
      <formula>"Cerrado"</formula>
    </cfRule>
    <cfRule type="cellIs" dxfId="5696" priority="107" operator="equal">
      <formula>"Abierto"</formula>
    </cfRule>
  </conditionalFormatting>
  <conditionalFormatting sqref="O20">
    <cfRule type="cellIs" dxfId="5695" priority="108" operator="equal">
      <formula>"-"</formula>
    </cfRule>
    <cfRule type="cellIs" dxfId="5694" priority="109" operator="lessThan">
      <formula>0.00000999</formula>
    </cfRule>
    <cfRule type="cellIs" dxfId="5693" priority="110" operator="greaterThan">
      <formula>0.00001</formula>
    </cfRule>
  </conditionalFormatting>
  <conditionalFormatting sqref="C24">
    <cfRule type="cellIs" dxfId="5692" priority="91" operator="equal">
      <formula>"Cumplida"</formula>
    </cfRule>
    <cfRule type="cellIs" dxfId="5691" priority="92" operator="equal">
      <formula>"Abierta"</formula>
    </cfRule>
    <cfRule type="cellIs" dxfId="5690" priority="93" operator="equal">
      <formula>"No cumplida"</formula>
    </cfRule>
    <cfRule type="cellIs" dxfId="5689" priority="94" operator="equal">
      <formula>"Programado"</formula>
    </cfRule>
    <cfRule type="cellIs" dxfId="5688" priority="95" operator="equal">
      <formula>"Atascado"</formula>
    </cfRule>
    <cfRule type="cellIs" dxfId="5687" priority="96" operator="equal">
      <formula>"Cerrado"</formula>
    </cfRule>
    <cfRule type="cellIs" dxfId="5686" priority="97" operator="equal">
      <formula>"Abierto"</formula>
    </cfRule>
  </conditionalFormatting>
  <conditionalFormatting sqref="C29">
    <cfRule type="cellIs" dxfId="5685" priority="98" operator="equal">
      <formula>"-"</formula>
    </cfRule>
    <cfRule type="cellIs" dxfId="5684" priority="99" operator="lessThan">
      <formula>0.00000999</formula>
    </cfRule>
    <cfRule type="cellIs" dxfId="5683" priority="100" operator="greaterThan">
      <formula>0.00001</formula>
    </cfRule>
  </conditionalFormatting>
  <conditionalFormatting sqref="F24">
    <cfRule type="cellIs" dxfId="5682" priority="81" operator="equal">
      <formula>"Cumplida"</formula>
    </cfRule>
    <cfRule type="cellIs" dxfId="5681" priority="82" operator="equal">
      <formula>"Abierta"</formula>
    </cfRule>
    <cfRule type="cellIs" dxfId="5680" priority="83" operator="equal">
      <formula>"No cumplida"</formula>
    </cfRule>
    <cfRule type="cellIs" dxfId="5679" priority="84" operator="equal">
      <formula>"Programado"</formula>
    </cfRule>
    <cfRule type="cellIs" dxfId="5678" priority="85" operator="equal">
      <formula>"Atascado"</formula>
    </cfRule>
    <cfRule type="cellIs" dxfId="5677" priority="86" operator="equal">
      <formula>"Cerrado"</formula>
    </cfRule>
    <cfRule type="cellIs" dxfId="5676" priority="87" operator="equal">
      <formula>"Abierto"</formula>
    </cfRule>
  </conditionalFormatting>
  <conditionalFormatting sqref="F29">
    <cfRule type="cellIs" dxfId="5675" priority="88" operator="equal">
      <formula>"-"</formula>
    </cfRule>
    <cfRule type="cellIs" dxfId="5674" priority="89" operator="lessThan">
      <formula>0.00000999</formula>
    </cfRule>
    <cfRule type="cellIs" dxfId="5673" priority="90" operator="greaterThan">
      <formula>0.00001</formula>
    </cfRule>
  </conditionalFormatting>
  <conditionalFormatting sqref="I24">
    <cfRule type="cellIs" dxfId="5672" priority="71" operator="equal">
      <formula>"Cumplida"</formula>
    </cfRule>
    <cfRule type="cellIs" dxfId="5671" priority="72" operator="equal">
      <formula>"Abierta"</formula>
    </cfRule>
    <cfRule type="cellIs" dxfId="5670" priority="73" operator="equal">
      <formula>"No cumplida"</formula>
    </cfRule>
    <cfRule type="cellIs" dxfId="5669" priority="74" operator="equal">
      <formula>"Programado"</formula>
    </cfRule>
    <cfRule type="cellIs" dxfId="5668" priority="75" operator="equal">
      <formula>"Atascado"</formula>
    </cfRule>
    <cfRule type="cellIs" dxfId="5667" priority="76" operator="equal">
      <formula>"Cerrado"</formula>
    </cfRule>
    <cfRule type="cellIs" dxfId="5666" priority="77" operator="equal">
      <formula>"Abierto"</formula>
    </cfRule>
  </conditionalFormatting>
  <conditionalFormatting sqref="I29">
    <cfRule type="cellIs" dxfId="5665" priority="78" operator="equal">
      <formula>"-"</formula>
    </cfRule>
    <cfRule type="cellIs" dxfId="5664" priority="79" operator="lessThan">
      <formula>0.00000999</formula>
    </cfRule>
    <cfRule type="cellIs" dxfId="5663" priority="80" operator="greaterThan">
      <formula>0.00001</formula>
    </cfRule>
  </conditionalFormatting>
  <conditionalFormatting sqref="L24">
    <cfRule type="cellIs" dxfId="5662" priority="61" operator="equal">
      <formula>"Cumplida"</formula>
    </cfRule>
    <cfRule type="cellIs" dxfId="5661" priority="62" operator="equal">
      <formula>"Abierta"</formula>
    </cfRule>
    <cfRule type="cellIs" dxfId="5660" priority="63" operator="equal">
      <formula>"No cumplida"</formula>
    </cfRule>
    <cfRule type="cellIs" dxfId="5659" priority="64" operator="equal">
      <formula>"Programado"</formula>
    </cfRule>
    <cfRule type="cellIs" dxfId="5658" priority="65" operator="equal">
      <formula>"Atascado"</formula>
    </cfRule>
    <cfRule type="cellIs" dxfId="5657" priority="66" operator="equal">
      <formula>"Cerrado"</formula>
    </cfRule>
    <cfRule type="cellIs" dxfId="5656" priority="67" operator="equal">
      <formula>"Abierto"</formula>
    </cfRule>
  </conditionalFormatting>
  <conditionalFormatting sqref="L29">
    <cfRule type="cellIs" dxfId="5655" priority="68" operator="equal">
      <formula>"-"</formula>
    </cfRule>
    <cfRule type="cellIs" dxfId="5654" priority="69" operator="lessThan">
      <formula>0.00000999</formula>
    </cfRule>
    <cfRule type="cellIs" dxfId="5653" priority="70" operator="greaterThan">
      <formula>0.00001</formula>
    </cfRule>
  </conditionalFormatting>
  <conditionalFormatting sqref="O24">
    <cfRule type="cellIs" dxfId="5652" priority="51" operator="equal">
      <formula>"Cumplida"</formula>
    </cfRule>
    <cfRule type="cellIs" dxfId="5651" priority="52" operator="equal">
      <formula>"Abierta"</formula>
    </cfRule>
    <cfRule type="cellIs" dxfId="5650" priority="53" operator="equal">
      <formula>"No cumplida"</formula>
    </cfRule>
    <cfRule type="cellIs" dxfId="5649" priority="54" operator="equal">
      <formula>"Programado"</formula>
    </cfRule>
    <cfRule type="cellIs" dxfId="5648" priority="55" operator="equal">
      <formula>"Atascado"</formula>
    </cfRule>
    <cfRule type="cellIs" dxfId="5647" priority="56" operator="equal">
      <formula>"Cerrado"</formula>
    </cfRule>
    <cfRule type="cellIs" dxfId="5646" priority="57" operator="equal">
      <formula>"Abierto"</formula>
    </cfRule>
  </conditionalFormatting>
  <conditionalFormatting sqref="O29">
    <cfRule type="cellIs" dxfId="5645" priority="58" operator="equal">
      <formula>"-"</formula>
    </cfRule>
    <cfRule type="cellIs" dxfId="5644" priority="59" operator="lessThan">
      <formula>0.00000999</formula>
    </cfRule>
    <cfRule type="cellIs" dxfId="5643" priority="60" operator="greaterThan">
      <formula>0.00001</formula>
    </cfRule>
  </conditionalFormatting>
  <conditionalFormatting sqref="C38">
    <cfRule type="cellIs" dxfId="5642" priority="48" operator="equal">
      <formula>"-"</formula>
    </cfRule>
    <cfRule type="cellIs" dxfId="5641" priority="49" operator="lessThan">
      <formula>0.00000999</formula>
    </cfRule>
    <cfRule type="cellIs" dxfId="5640" priority="50" operator="greaterThan">
      <formula>0.00001</formula>
    </cfRule>
  </conditionalFormatting>
  <conditionalFormatting sqref="F33">
    <cfRule type="cellIs" dxfId="5639" priority="31" operator="equal">
      <formula>"Cumplida"</formula>
    </cfRule>
    <cfRule type="cellIs" dxfId="5638" priority="32" operator="equal">
      <formula>"Abierta"</formula>
    </cfRule>
    <cfRule type="cellIs" dxfId="5637" priority="33" operator="equal">
      <formula>"No cumplida"</formula>
    </cfRule>
    <cfRule type="cellIs" dxfId="5636" priority="34" operator="equal">
      <formula>"Programado"</formula>
    </cfRule>
    <cfRule type="cellIs" dxfId="5635" priority="35" operator="equal">
      <formula>"Atascado"</formula>
    </cfRule>
    <cfRule type="cellIs" dxfId="5634" priority="36" operator="equal">
      <formula>"Cerrado"</formula>
    </cfRule>
    <cfRule type="cellIs" dxfId="5633" priority="37" operator="equal">
      <formula>"Abierto"</formula>
    </cfRule>
  </conditionalFormatting>
  <conditionalFormatting sqref="F38">
    <cfRule type="cellIs" dxfId="5632" priority="38" operator="equal">
      <formula>"-"</formula>
    </cfRule>
    <cfRule type="cellIs" dxfId="5631" priority="39" operator="lessThan">
      <formula>0.00000999</formula>
    </cfRule>
    <cfRule type="cellIs" dxfId="5630" priority="40" operator="greaterThan">
      <formula>0.00001</formula>
    </cfRule>
  </conditionalFormatting>
  <conditionalFormatting sqref="I33">
    <cfRule type="cellIs" dxfId="5629" priority="21" operator="equal">
      <formula>"Cumplida"</formula>
    </cfRule>
    <cfRule type="cellIs" dxfId="5628" priority="22" operator="equal">
      <formula>"Abierta"</formula>
    </cfRule>
    <cfRule type="cellIs" dxfId="5627" priority="23" operator="equal">
      <formula>"No cumplida"</formula>
    </cfRule>
    <cfRule type="cellIs" dxfId="5626" priority="24" operator="equal">
      <formula>"Programado"</formula>
    </cfRule>
    <cfRule type="cellIs" dxfId="5625" priority="25" operator="equal">
      <formula>"Atascado"</formula>
    </cfRule>
    <cfRule type="cellIs" dxfId="5624" priority="26" operator="equal">
      <formula>"Cerrado"</formula>
    </cfRule>
    <cfRule type="cellIs" dxfId="5623" priority="27" operator="equal">
      <formula>"Abierto"</formula>
    </cfRule>
  </conditionalFormatting>
  <conditionalFormatting sqref="I38">
    <cfRule type="cellIs" dxfId="5622" priority="28" operator="equal">
      <formula>"-"</formula>
    </cfRule>
    <cfRule type="cellIs" dxfId="5621" priority="29" operator="lessThan">
      <formula>0.00000999</formula>
    </cfRule>
    <cfRule type="cellIs" dxfId="5620" priority="30" operator="greaterThan">
      <formula>0.00001</formula>
    </cfRule>
  </conditionalFormatting>
  <conditionalFormatting sqref="L33">
    <cfRule type="cellIs" dxfId="5619" priority="11" operator="equal">
      <formula>"Cumplida"</formula>
    </cfRule>
    <cfRule type="cellIs" dxfId="5618" priority="12" operator="equal">
      <formula>"Abierta"</formula>
    </cfRule>
    <cfRule type="cellIs" dxfId="5617" priority="13" operator="equal">
      <formula>"No cumplida"</formula>
    </cfRule>
    <cfRule type="cellIs" dxfId="5616" priority="14" operator="equal">
      <formula>"Programado"</formula>
    </cfRule>
    <cfRule type="cellIs" dxfId="5615" priority="15" operator="equal">
      <formula>"Atascado"</formula>
    </cfRule>
    <cfRule type="cellIs" dxfId="5614" priority="16" operator="equal">
      <formula>"Cerrado"</formula>
    </cfRule>
    <cfRule type="cellIs" dxfId="5613" priority="17" operator="equal">
      <formula>"Abierto"</formula>
    </cfRule>
  </conditionalFormatting>
  <conditionalFormatting sqref="L38">
    <cfRule type="cellIs" dxfId="5612" priority="18" operator="equal">
      <formula>"-"</formula>
    </cfRule>
    <cfRule type="cellIs" dxfId="5611" priority="19" operator="lessThan">
      <formula>0.00000999</formula>
    </cfRule>
    <cfRule type="cellIs" dxfId="5610" priority="20" operator="greaterThan">
      <formula>0.00001</formula>
    </cfRule>
  </conditionalFormatting>
  <conditionalFormatting sqref="O33">
    <cfRule type="cellIs" dxfId="5609" priority="1" operator="equal">
      <formula>"Cumplida"</formula>
    </cfRule>
    <cfRule type="cellIs" dxfId="5608" priority="2" operator="equal">
      <formula>"Abierta"</formula>
    </cfRule>
    <cfRule type="cellIs" dxfId="5607" priority="3" operator="equal">
      <formula>"No cumplida"</formula>
    </cfRule>
    <cfRule type="cellIs" dxfId="5606" priority="4" operator="equal">
      <formula>"Programado"</formula>
    </cfRule>
    <cfRule type="cellIs" dxfId="5605" priority="5" operator="equal">
      <formula>"Atascado"</formula>
    </cfRule>
    <cfRule type="cellIs" dxfId="5604" priority="6" operator="equal">
      <formula>"Cerrado"</formula>
    </cfRule>
    <cfRule type="cellIs" dxfId="5603" priority="7" operator="equal">
      <formula>"Abierto"</formula>
    </cfRule>
  </conditionalFormatting>
  <conditionalFormatting sqref="O38">
    <cfRule type="cellIs" dxfId="5602" priority="8" operator="equal">
      <formula>"-"</formula>
    </cfRule>
    <cfRule type="cellIs" dxfId="5601" priority="9" operator="lessThan">
      <formula>0.00000999</formula>
    </cfRule>
    <cfRule type="cellIs" dxfId="5600" priority="10" operator="greaterThan">
      <formula>0.00001</formula>
    </cfRule>
  </conditionalFormatting>
  <dataValidations count="1">
    <dataValidation type="list" allowBlank="1" showInputMessage="1" showErrorMessage="1" sqref="C15 I33 L33 F33 O33 C33 I6 L6 F6 O6 I24 I15 C6 L24 F24 L15 O24 F15 O15 C24">
      <formula1>$B$42:$B$45</formula1>
    </dataValidation>
  </dataValidations>
  <pageMargins left="0.7" right="0.7" top="0.75" bottom="0.75" header="0.3" footer="0.3"/>
  <drawing r:id="rId1"/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R45"/>
  <sheetViews>
    <sheetView showGridLines="0" showRowColHeaders="0" workbookViewId="0">
      <selection activeCell="Q13" sqref="Q13:R13"/>
    </sheetView>
  </sheetViews>
  <sheetFormatPr baseColWidth="10" defaultRowHeight="15" x14ac:dyDescent="0.25"/>
  <cols>
    <col min="1" max="1" width="2" customWidth="1"/>
    <col min="4" max="4" width="2.5703125" customWidth="1"/>
    <col min="7" max="7" width="2.5703125" customWidth="1"/>
    <col min="10" max="10" width="2.5703125" customWidth="1"/>
    <col min="13" max="13" width="2.5703125" customWidth="1"/>
    <col min="16" max="16" width="2.5703125" customWidth="1"/>
    <col min="17" max="17" width="15.28515625" bestFit="1" customWidth="1"/>
    <col min="18" max="18" width="10.140625" bestFit="1" customWidth="1"/>
  </cols>
  <sheetData>
    <row r="1" spans="2:18" ht="15.75" thickBot="1" x14ac:dyDescent="0.3"/>
    <row r="2" spans="2:18" ht="15.75" thickBot="1" x14ac:dyDescent="0.3">
      <c r="D2" s="46" t="s">
        <v>16</v>
      </c>
      <c r="E2" s="47"/>
      <c r="F2" s="19"/>
      <c r="G2" s="18"/>
      <c r="K2" s="42" t="s">
        <v>51</v>
      </c>
      <c r="L2" s="44">
        <v>2.8500000000000001E-2</v>
      </c>
    </row>
    <row r="3" spans="2:18" x14ac:dyDescent="0.25">
      <c r="C3" s="18"/>
      <c r="D3" s="18"/>
      <c r="E3" s="18"/>
      <c r="F3" s="18"/>
      <c r="G3" s="18"/>
      <c r="K3" s="43"/>
      <c r="L3" s="45"/>
    </row>
    <row r="5" spans="2:18" ht="14.25" customHeight="1" x14ac:dyDescent="0.25">
      <c r="B5" s="1" t="s">
        <v>2</v>
      </c>
      <c r="C5" s="2"/>
      <c r="E5" s="1" t="s">
        <v>2</v>
      </c>
      <c r="F5" s="2"/>
      <c r="H5" s="1" t="s">
        <v>2</v>
      </c>
      <c r="I5" s="2"/>
      <c r="K5" s="1" t="s">
        <v>2</v>
      </c>
      <c r="L5" s="2"/>
      <c r="N5" s="1" t="s">
        <v>2</v>
      </c>
      <c r="O5" s="2"/>
      <c r="Q5" s="3" t="s">
        <v>6</v>
      </c>
      <c r="R5" s="4">
        <f>SUM(R6:R8)</f>
        <v>0</v>
      </c>
    </row>
    <row r="6" spans="2:18" ht="14.25" customHeight="1" x14ac:dyDescent="0.25">
      <c r="B6" s="1" t="s">
        <v>3</v>
      </c>
      <c r="C6" s="2"/>
      <c r="E6" s="1" t="s">
        <v>3</v>
      </c>
      <c r="F6" s="2"/>
      <c r="H6" s="1" t="s">
        <v>3</v>
      </c>
      <c r="I6" s="2"/>
      <c r="K6" s="1" t="s">
        <v>3</v>
      </c>
      <c r="L6" s="2"/>
      <c r="N6" s="1" t="s">
        <v>3</v>
      </c>
      <c r="O6" s="2"/>
      <c r="Q6" s="1" t="s">
        <v>12</v>
      </c>
      <c r="R6" s="4">
        <f>COUNTIF($B$5:$O$39,"abierta")</f>
        <v>0</v>
      </c>
    </row>
    <row r="7" spans="2:18" ht="14.25" customHeight="1" x14ac:dyDescent="0.25">
      <c r="B7" s="1" t="s">
        <v>13</v>
      </c>
      <c r="C7" s="2"/>
      <c r="E7" s="1" t="s">
        <v>13</v>
      </c>
      <c r="F7" s="2"/>
      <c r="H7" s="1" t="s">
        <v>13</v>
      </c>
      <c r="I7" s="2"/>
      <c r="K7" s="1" t="s">
        <v>13</v>
      </c>
      <c r="L7" s="2"/>
      <c r="N7" s="1" t="s">
        <v>13</v>
      </c>
      <c r="O7" s="2"/>
      <c r="Q7" s="3" t="s">
        <v>7</v>
      </c>
      <c r="R7" s="4">
        <f>COUNTIF($B$5:$O$39,"cumplida")</f>
        <v>0</v>
      </c>
    </row>
    <row r="8" spans="2:18" ht="14.25" customHeight="1" x14ac:dyDescent="0.25">
      <c r="B8" s="1" t="s">
        <v>14</v>
      </c>
      <c r="C8" s="2">
        <f>C7*C11</f>
        <v>0</v>
      </c>
      <c r="E8" s="1" t="s">
        <v>14</v>
      </c>
      <c r="F8" s="2">
        <f>F7*F11</f>
        <v>0</v>
      </c>
      <c r="H8" s="1" t="s">
        <v>14</v>
      </c>
      <c r="I8" s="2">
        <f>I7*I11</f>
        <v>0</v>
      </c>
      <c r="K8" s="1" t="s">
        <v>14</v>
      </c>
      <c r="L8" s="2">
        <f>L7*L11</f>
        <v>0</v>
      </c>
      <c r="N8" s="1" t="s">
        <v>14</v>
      </c>
      <c r="O8" s="2">
        <f>O7*O11</f>
        <v>0</v>
      </c>
      <c r="Q8" s="3" t="s">
        <v>8</v>
      </c>
      <c r="R8" s="4">
        <f>COUNTIF($B$5:$O$39,"No cumplida")</f>
        <v>0</v>
      </c>
    </row>
    <row r="9" spans="2:18" ht="14.25" customHeight="1" x14ac:dyDescent="0.25">
      <c r="B9" s="6" t="s">
        <v>0</v>
      </c>
      <c r="C9" s="7"/>
      <c r="E9" s="6" t="s">
        <v>0</v>
      </c>
      <c r="F9" s="7"/>
      <c r="H9" s="6" t="s">
        <v>0</v>
      </c>
      <c r="I9" s="7"/>
      <c r="K9" s="6" t="s">
        <v>0</v>
      </c>
      <c r="L9" s="7"/>
      <c r="N9" s="6" t="s">
        <v>0</v>
      </c>
      <c r="O9" s="7"/>
      <c r="Q9" s="3" t="s">
        <v>49</v>
      </c>
      <c r="R9" s="4">
        <f>SUM(C7,F7,I7,L7,O7,C16,F16,I16,L16,O16,C25,F25,I25,L25,O25,C34,F34,I34,L34,O34)</f>
        <v>0</v>
      </c>
    </row>
    <row r="10" spans="2:18" ht="14.25" customHeight="1" x14ac:dyDescent="0.25">
      <c r="B10" s="6" t="s">
        <v>1</v>
      </c>
      <c r="C10" s="7"/>
      <c r="E10" s="6" t="s">
        <v>1</v>
      </c>
      <c r="F10" s="7"/>
      <c r="H10" s="6" t="s">
        <v>1</v>
      </c>
      <c r="I10" s="7"/>
      <c r="K10" s="6" t="s">
        <v>1</v>
      </c>
      <c r="L10" s="7"/>
      <c r="N10" s="6" t="s">
        <v>1</v>
      </c>
      <c r="O10" s="7"/>
      <c r="Q10" s="3" t="s">
        <v>53</v>
      </c>
      <c r="R10" s="4">
        <f>SUM(C8,F8,I8,L8,O8,O17,L17,I17,F17,C17,C26,F26,I26,L26,O26,O35,L35,I35,F35,C35)</f>
        <v>0</v>
      </c>
    </row>
    <row r="11" spans="2:18" ht="14.25" customHeight="1" x14ac:dyDescent="0.25">
      <c r="B11" s="6" t="s">
        <v>4</v>
      </c>
      <c r="C11" s="8" t="str">
        <f>IFERROR(((C10/C9)-((C10/C9)*0.0045))-1,"0")</f>
        <v>0</v>
      </c>
      <c r="E11" s="6" t="s">
        <v>4</v>
      </c>
      <c r="F11" s="8" t="str">
        <f>IFERROR(((F10/F9)-((F10/F9)*0.0045))-1,"0")</f>
        <v>0</v>
      </c>
      <c r="H11" s="6" t="s">
        <v>4</v>
      </c>
      <c r="I11" s="8" t="str">
        <f>IFERROR(((I10/I9)-((I10/I9)*0.0045))-1,"0")</f>
        <v>0</v>
      </c>
      <c r="K11" s="6" t="s">
        <v>4</v>
      </c>
      <c r="L11" s="8" t="str">
        <f>IFERROR(((L10/L9)-((L10/L9)*0.0045))-1,"0")</f>
        <v>0</v>
      </c>
      <c r="N11" s="6" t="s">
        <v>4</v>
      </c>
      <c r="O11" s="8" t="str">
        <f>IFERROR(((O10/O9)-((O10/O9)*0.0045))-1,"0")</f>
        <v>0</v>
      </c>
      <c r="Q11" s="3" t="s">
        <v>15</v>
      </c>
      <c r="R11" s="4">
        <f>R10*R15</f>
        <v>0</v>
      </c>
    </row>
    <row r="12" spans="2:18" ht="14.25" customHeight="1" x14ac:dyDescent="0.25">
      <c r="B12" s="6" t="s">
        <v>5</v>
      </c>
      <c r="C12" s="7">
        <f>C9-(C9*$L$2)</f>
        <v>0</v>
      </c>
      <c r="E12" s="6" t="s">
        <v>5</v>
      </c>
      <c r="F12" s="7">
        <f>F9-(F9*$L$2)</f>
        <v>0</v>
      </c>
      <c r="H12" s="6" t="s">
        <v>5</v>
      </c>
      <c r="I12" s="7">
        <f>I9-(I9*$L$2)</f>
        <v>0</v>
      </c>
      <c r="K12" s="6" t="s">
        <v>5</v>
      </c>
      <c r="L12" s="7">
        <f>L9-(L9*$L$2)</f>
        <v>0</v>
      </c>
      <c r="N12" s="6" t="s">
        <v>5</v>
      </c>
      <c r="O12" s="7">
        <f>O9-(O9*$L$2)</f>
        <v>0</v>
      </c>
      <c r="Q12" s="3" t="s">
        <v>52</v>
      </c>
      <c r="R12" s="4">
        <f>R11*R16</f>
        <v>0</v>
      </c>
    </row>
    <row r="13" spans="2:18" x14ac:dyDescent="0.25">
      <c r="Q13" s="3" t="s">
        <v>62</v>
      </c>
      <c r="R13" s="12" t="str">
        <f>IFERROR((R10/R9),"-")</f>
        <v>-</v>
      </c>
    </row>
    <row r="14" spans="2:18" ht="14.25" customHeight="1" x14ac:dyDescent="0.25">
      <c r="B14" s="1" t="s">
        <v>2</v>
      </c>
      <c r="C14" s="2"/>
      <c r="E14" s="1" t="s">
        <v>2</v>
      </c>
      <c r="F14" s="2"/>
      <c r="H14" s="1" t="s">
        <v>2</v>
      </c>
      <c r="I14" s="2"/>
      <c r="K14" s="1" t="s">
        <v>2</v>
      </c>
      <c r="L14" s="2"/>
      <c r="N14" s="1" t="s">
        <v>2</v>
      </c>
      <c r="O14" s="2"/>
      <c r="R14" s="5"/>
    </row>
    <row r="15" spans="2:18" ht="14.25" customHeight="1" x14ac:dyDescent="0.25">
      <c r="B15" s="1" t="s">
        <v>3</v>
      </c>
      <c r="C15" s="2"/>
      <c r="E15" s="1" t="s">
        <v>3</v>
      </c>
      <c r="F15" s="2"/>
      <c r="H15" s="1" t="s">
        <v>3</v>
      </c>
      <c r="I15" s="2"/>
      <c r="K15" s="1" t="s">
        <v>3</v>
      </c>
      <c r="L15" s="2"/>
      <c r="N15" s="1" t="s">
        <v>3</v>
      </c>
      <c r="O15" s="2"/>
      <c r="Q15" s="3" t="s">
        <v>57</v>
      </c>
      <c r="R15" s="4">
        <v>2300</v>
      </c>
    </row>
    <row r="16" spans="2:18" ht="14.25" customHeight="1" x14ac:dyDescent="0.25">
      <c r="B16" s="1" t="s">
        <v>13</v>
      </c>
      <c r="C16" s="2"/>
      <c r="E16" s="1" t="s">
        <v>13</v>
      </c>
      <c r="F16" s="2"/>
      <c r="H16" s="1" t="s">
        <v>13</v>
      </c>
      <c r="I16" s="2"/>
      <c r="K16" s="1" t="s">
        <v>13</v>
      </c>
      <c r="L16" s="2"/>
      <c r="N16" s="1" t="s">
        <v>13</v>
      </c>
      <c r="O16" s="2"/>
      <c r="Q16" s="3" t="s">
        <v>58</v>
      </c>
      <c r="R16" s="4">
        <v>2900</v>
      </c>
    </row>
    <row r="17" spans="2:18" ht="14.25" customHeight="1" x14ac:dyDescent="0.25">
      <c r="B17" s="1" t="s">
        <v>14</v>
      </c>
      <c r="C17" s="2">
        <f>C16*C20</f>
        <v>0</v>
      </c>
      <c r="E17" s="1" t="s">
        <v>14</v>
      </c>
      <c r="F17" s="2">
        <f>F16*F20</f>
        <v>0</v>
      </c>
      <c r="H17" s="1" t="s">
        <v>14</v>
      </c>
      <c r="I17" s="2">
        <f>I16*I20</f>
        <v>0</v>
      </c>
      <c r="K17" s="1" t="s">
        <v>14</v>
      </c>
      <c r="L17" s="2">
        <f>L16*L20</f>
        <v>0</v>
      </c>
      <c r="N17" s="1" t="s">
        <v>14</v>
      </c>
      <c r="O17" s="2">
        <f>O16*O20</f>
        <v>0</v>
      </c>
      <c r="R17" s="5"/>
    </row>
    <row r="18" spans="2:18" ht="14.25" customHeight="1" x14ac:dyDescent="0.25">
      <c r="B18" s="6" t="s">
        <v>0</v>
      </c>
      <c r="C18" s="7"/>
      <c r="E18" s="6" t="s">
        <v>0</v>
      </c>
      <c r="F18" s="7"/>
      <c r="H18" s="6" t="s">
        <v>0</v>
      </c>
      <c r="I18" s="7"/>
      <c r="K18" s="6" t="s">
        <v>0</v>
      </c>
      <c r="L18" s="7"/>
      <c r="N18" s="6" t="s">
        <v>0</v>
      </c>
      <c r="O18" s="7"/>
    </row>
    <row r="19" spans="2:18" ht="14.25" customHeight="1" x14ac:dyDescent="0.25">
      <c r="B19" s="6" t="s">
        <v>1</v>
      </c>
      <c r="C19" s="7"/>
      <c r="E19" s="6" t="s">
        <v>1</v>
      </c>
      <c r="F19" s="7"/>
      <c r="H19" s="6" t="s">
        <v>1</v>
      </c>
      <c r="I19" s="7"/>
      <c r="K19" s="6" t="s">
        <v>1</v>
      </c>
      <c r="L19" s="7"/>
      <c r="N19" s="6" t="s">
        <v>1</v>
      </c>
      <c r="O19" s="7"/>
    </row>
    <row r="20" spans="2:18" ht="14.25" customHeight="1" x14ac:dyDescent="0.25">
      <c r="B20" s="6" t="s">
        <v>4</v>
      </c>
      <c r="C20" s="8" t="str">
        <f>IFERROR(((C19/C18)-((C19/C18)*0.0045))-1,"0")</f>
        <v>0</v>
      </c>
      <c r="E20" s="6" t="s">
        <v>4</v>
      </c>
      <c r="F20" s="8" t="str">
        <f>IFERROR(((F19/F18)-((F19/F18)*0.0045))-1,"0")</f>
        <v>0</v>
      </c>
      <c r="H20" s="6" t="s">
        <v>4</v>
      </c>
      <c r="I20" s="8" t="str">
        <f>IFERROR(((I19/I18)-((I19/I18)*0.0045))-1,"0")</f>
        <v>0</v>
      </c>
      <c r="K20" s="6" t="s">
        <v>4</v>
      </c>
      <c r="L20" s="8" t="str">
        <f>IFERROR(((L19/L18)-((L19/L18)*0.0045))-1,"0")</f>
        <v>0</v>
      </c>
      <c r="N20" s="6" t="s">
        <v>4</v>
      </c>
      <c r="O20" s="8" t="str">
        <f>IFERROR(((O19/O18)-((O19/O18)*0.0045))-1,"0")</f>
        <v>0</v>
      </c>
    </row>
    <row r="21" spans="2:18" ht="14.25" customHeight="1" x14ac:dyDescent="0.25">
      <c r="B21" s="6" t="s">
        <v>5</v>
      </c>
      <c r="C21" s="7">
        <f>C18-(C18*$L$2)</f>
        <v>0</v>
      </c>
      <c r="E21" s="6" t="s">
        <v>5</v>
      </c>
      <c r="F21" s="7">
        <f>F18-(F18*$L$2)</f>
        <v>0</v>
      </c>
      <c r="H21" s="6" t="s">
        <v>5</v>
      </c>
      <c r="I21" s="7">
        <f>I18-(I18*$L$2)</f>
        <v>0</v>
      </c>
      <c r="K21" s="6" t="s">
        <v>5</v>
      </c>
      <c r="L21" s="7">
        <f>L18-(L18*$L$2)</f>
        <v>0</v>
      </c>
      <c r="N21" s="6" t="s">
        <v>5</v>
      </c>
      <c r="O21" s="7">
        <f>O18-(O18*$L$2)</f>
        <v>0</v>
      </c>
    </row>
    <row r="22" spans="2:18" ht="14.25" customHeight="1" x14ac:dyDescent="0.25"/>
    <row r="23" spans="2:18" x14ac:dyDescent="0.25">
      <c r="B23" s="1" t="s">
        <v>2</v>
      </c>
      <c r="C23" s="2"/>
      <c r="E23" s="1" t="s">
        <v>2</v>
      </c>
      <c r="F23" s="2"/>
      <c r="H23" s="1" t="s">
        <v>2</v>
      </c>
      <c r="I23" s="2"/>
      <c r="K23" s="1" t="s">
        <v>2</v>
      </c>
      <c r="L23" s="2"/>
      <c r="N23" s="1" t="s">
        <v>2</v>
      </c>
      <c r="O23" s="2"/>
    </row>
    <row r="24" spans="2:18" ht="14.25" customHeight="1" x14ac:dyDescent="0.25">
      <c r="B24" s="1" t="s">
        <v>3</v>
      </c>
      <c r="C24" s="2"/>
      <c r="E24" s="1" t="s">
        <v>3</v>
      </c>
      <c r="F24" s="2"/>
      <c r="H24" s="1" t="s">
        <v>3</v>
      </c>
      <c r="I24" s="2"/>
      <c r="K24" s="1" t="s">
        <v>3</v>
      </c>
      <c r="L24" s="2"/>
      <c r="N24" s="1" t="s">
        <v>3</v>
      </c>
      <c r="O24" s="2"/>
    </row>
    <row r="25" spans="2:18" ht="14.25" customHeight="1" x14ac:dyDescent="0.25">
      <c r="B25" s="1" t="s">
        <v>13</v>
      </c>
      <c r="C25" s="2"/>
      <c r="E25" s="1" t="s">
        <v>13</v>
      </c>
      <c r="F25" s="2"/>
      <c r="H25" s="1" t="s">
        <v>13</v>
      </c>
      <c r="I25" s="2"/>
      <c r="K25" s="1" t="s">
        <v>13</v>
      </c>
      <c r="L25" s="2"/>
      <c r="N25" s="1" t="s">
        <v>13</v>
      </c>
      <c r="O25" s="2"/>
    </row>
    <row r="26" spans="2:18" ht="14.25" customHeight="1" x14ac:dyDescent="0.25">
      <c r="B26" s="1" t="s">
        <v>14</v>
      </c>
      <c r="C26" s="2">
        <f>C25*C29</f>
        <v>0</v>
      </c>
      <c r="E26" s="1" t="s">
        <v>14</v>
      </c>
      <c r="F26" s="2">
        <f>F25*F29</f>
        <v>0</v>
      </c>
      <c r="H26" s="1" t="s">
        <v>14</v>
      </c>
      <c r="I26" s="2">
        <f>I25*I29</f>
        <v>0</v>
      </c>
      <c r="K26" s="1" t="s">
        <v>14</v>
      </c>
      <c r="L26" s="2">
        <f>L25*L29</f>
        <v>0</v>
      </c>
      <c r="N26" s="1" t="s">
        <v>14</v>
      </c>
      <c r="O26" s="2">
        <f>O25*O29</f>
        <v>0</v>
      </c>
    </row>
    <row r="27" spans="2:18" ht="14.25" customHeight="1" x14ac:dyDescent="0.25">
      <c r="B27" s="6" t="s">
        <v>0</v>
      </c>
      <c r="C27" s="7"/>
      <c r="E27" s="6" t="s">
        <v>0</v>
      </c>
      <c r="F27" s="7"/>
      <c r="H27" s="6" t="s">
        <v>0</v>
      </c>
      <c r="I27" s="7"/>
      <c r="K27" s="6" t="s">
        <v>0</v>
      </c>
      <c r="L27" s="7"/>
      <c r="N27" s="6" t="s">
        <v>0</v>
      </c>
      <c r="O27" s="7"/>
    </row>
    <row r="28" spans="2:18" ht="14.25" customHeight="1" x14ac:dyDescent="0.25">
      <c r="B28" s="6" t="s">
        <v>1</v>
      </c>
      <c r="C28" s="7"/>
      <c r="E28" s="6" t="s">
        <v>1</v>
      </c>
      <c r="F28" s="7"/>
      <c r="H28" s="6" t="s">
        <v>1</v>
      </c>
      <c r="I28" s="7"/>
      <c r="K28" s="6" t="s">
        <v>1</v>
      </c>
      <c r="L28" s="7"/>
      <c r="N28" s="6" t="s">
        <v>1</v>
      </c>
      <c r="O28" s="7"/>
    </row>
    <row r="29" spans="2:18" ht="14.25" customHeight="1" x14ac:dyDescent="0.25">
      <c r="B29" s="6" t="s">
        <v>4</v>
      </c>
      <c r="C29" s="8" t="str">
        <f>IFERROR(((C28/C27)-((C28/C27)*0.0045))-1,"0")</f>
        <v>0</v>
      </c>
      <c r="E29" s="6" t="s">
        <v>4</v>
      </c>
      <c r="F29" s="8" t="str">
        <f>IFERROR(((F28/F27)-((F28/F27)*0.0045))-1,"0")</f>
        <v>0</v>
      </c>
      <c r="H29" s="6" t="s">
        <v>4</v>
      </c>
      <c r="I29" s="8" t="str">
        <f>IFERROR(((I28/I27)-((I28/I27)*0.0045))-1,"0")</f>
        <v>0</v>
      </c>
      <c r="K29" s="6" t="s">
        <v>4</v>
      </c>
      <c r="L29" s="8" t="str">
        <f>IFERROR(((L28/L27)-((L28/L27)*0.0045))-1,"0")</f>
        <v>0</v>
      </c>
      <c r="N29" s="6" t="s">
        <v>4</v>
      </c>
      <c r="O29" s="8" t="str">
        <f>IFERROR(((O28/O27)-((O28/O27)*0.0045))-1,"0")</f>
        <v>0</v>
      </c>
    </row>
    <row r="30" spans="2:18" ht="14.25" customHeight="1" x14ac:dyDescent="0.25">
      <c r="B30" s="6" t="s">
        <v>5</v>
      </c>
      <c r="C30" s="7">
        <f>C27-(C27*$L$2)</f>
        <v>0</v>
      </c>
      <c r="E30" s="6" t="s">
        <v>5</v>
      </c>
      <c r="F30" s="7">
        <f>F27-(F27*$L$2)</f>
        <v>0</v>
      </c>
      <c r="H30" s="6" t="s">
        <v>5</v>
      </c>
      <c r="I30" s="7">
        <f>I27-(I27*$L$2)</f>
        <v>0</v>
      </c>
      <c r="K30" s="6" t="s">
        <v>5</v>
      </c>
      <c r="L30" s="7">
        <f>L27-(L27*$L$2)</f>
        <v>0</v>
      </c>
      <c r="N30" s="6" t="s">
        <v>5</v>
      </c>
      <c r="O30" s="7">
        <f>O27-(O27*$L$2)</f>
        <v>0</v>
      </c>
    </row>
    <row r="31" spans="2:18" ht="14.25" customHeight="1" x14ac:dyDescent="0.25"/>
    <row r="32" spans="2:18" ht="14.25" customHeight="1" x14ac:dyDescent="0.25">
      <c r="B32" s="1" t="s">
        <v>2</v>
      </c>
      <c r="C32" s="2"/>
      <c r="E32" s="1" t="s">
        <v>2</v>
      </c>
      <c r="F32" s="2"/>
      <c r="H32" s="1" t="s">
        <v>2</v>
      </c>
      <c r="I32" s="2"/>
      <c r="K32" s="1" t="s">
        <v>2</v>
      </c>
      <c r="L32" s="2"/>
      <c r="N32" s="1" t="s">
        <v>2</v>
      </c>
      <c r="O32" s="2"/>
    </row>
    <row r="33" spans="2:15" x14ac:dyDescent="0.25">
      <c r="B33" s="1" t="s">
        <v>3</v>
      </c>
      <c r="C33" s="2"/>
      <c r="E33" s="1" t="s">
        <v>3</v>
      </c>
      <c r="F33" s="2"/>
      <c r="H33" s="1" t="s">
        <v>3</v>
      </c>
      <c r="I33" s="2"/>
      <c r="K33" s="1" t="s">
        <v>3</v>
      </c>
      <c r="L33" s="2"/>
      <c r="N33" s="1" t="s">
        <v>3</v>
      </c>
      <c r="O33" s="2"/>
    </row>
    <row r="34" spans="2:15" ht="14.25" customHeight="1" x14ac:dyDescent="0.25">
      <c r="B34" s="1" t="s">
        <v>13</v>
      </c>
      <c r="C34" s="2"/>
      <c r="E34" s="1" t="s">
        <v>13</v>
      </c>
      <c r="F34" s="2"/>
      <c r="H34" s="1" t="s">
        <v>13</v>
      </c>
      <c r="I34" s="2"/>
      <c r="K34" s="1" t="s">
        <v>13</v>
      </c>
      <c r="L34" s="2"/>
      <c r="N34" s="1" t="s">
        <v>13</v>
      </c>
      <c r="O34" s="2"/>
    </row>
    <row r="35" spans="2:15" ht="14.25" customHeight="1" x14ac:dyDescent="0.25">
      <c r="B35" s="1" t="s">
        <v>14</v>
      </c>
      <c r="C35" s="2">
        <f>C34*C38</f>
        <v>0</v>
      </c>
      <c r="E35" s="1" t="s">
        <v>14</v>
      </c>
      <c r="F35" s="2">
        <f>F34*F38</f>
        <v>0</v>
      </c>
      <c r="H35" s="1" t="s">
        <v>14</v>
      </c>
      <c r="I35" s="2">
        <f>I34*I38</f>
        <v>0</v>
      </c>
      <c r="K35" s="1" t="s">
        <v>14</v>
      </c>
      <c r="L35" s="2">
        <f>L34*L38</f>
        <v>0</v>
      </c>
      <c r="N35" s="1" t="s">
        <v>14</v>
      </c>
      <c r="O35" s="2">
        <f>O34*O38</f>
        <v>0</v>
      </c>
    </row>
    <row r="36" spans="2:15" ht="14.25" customHeight="1" x14ac:dyDescent="0.25">
      <c r="B36" s="6" t="s">
        <v>0</v>
      </c>
      <c r="C36" s="7"/>
      <c r="E36" s="6" t="s">
        <v>0</v>
      </c>
      <c r="F36" s="7"/>
      <c r="H36" s="6" t="s">
        <v>0</v>
      </c>
      <c r="I36" s="7"/>
      <c r="K36" s="6" t="s">
        <v>0</v>
      </c>
      <c r="L36" s="7"/>
      <c r="N36" s="6" t="s">
        <v>0</v>
      </c>
      <c r="O36" s="7"/>
    </row>
    <row r="37" spans="2:15" ht="14.25" customHeight="1" x14ac:dyDescent="0.25">
      <c r="B37" s="6" t="s">
        <v>1</v>
      </c>
      <c r="C37" s="7"/>
      <c r="E37" s="6" t="s">
        <v>1</v>
      </c>
      <c r="F37" s="7"/>
      <c r="H37" s="6" t="s">
        <v>1</v>
      </c>
      <c r="I37" s="7"/>
      <c r="K37" s="6" t="s">
        <v>1</v>
      </c>
      <c r="L37" s="7"/>
      <c r="N37" s="6" t="s">
        <v>1</v>
      </c>
      <c r="O37" s="7"/>
    </row>
    <row r="38" spans="2:15" ht="14.25" customHeight="1" x14ac:dyDescent="0.25">
      <c r="B38" s="6" t="s">
        <v>4</v>
      </c>
      <c r="C38" s="8" t="str">
        <f>IFERROR(((C37/C36)-((C37/C36)*0.0045))-1,"0")</f>
        <v>0</v>
      </c>
      <c r="E38" s="6" t="s">
        <v>4</v>
      </c>
      <c r="F38" s="8" t="str">
        <f>IFERROR(((F37/F36)-((F37/F36)*0.0045))-1,"0")</f>
        <v>0</v>
      </c>
      <c r="H38" s="6" t="s">
        <v>4</v>
      </c>
      <c r="I38" s="8" t="str">
        <f>IFERROR(((I37/I36)-((I37/I36)*0.0045))-1,"0")</f>
        <v>0</v>
      </c>
      <c r="K38" s="6" t="s">
        <v>4</v>
      </c>
      <c r="L38" s="8" t="str">
        <f>IFERROR(((L37/L36)-((L37/L36)*0.0045))-1,"0")</f>
        <v>0</v>
      </c>
      <c r="N38" s="6" t="s">
        <v>4</v>
      </c>
      <c r="O38" s="8" t="str">
        <f>IFERROR(((O37/O36)-((O37/O36)*0.0045))-1,"0")</f>
        <v>0</v>
      </c>
    </row>
    <row r="39" spans="2:15" ht="14.25" customHeight="1" x14ac:dyDescent="0.25">
      <c r="B39" s="6" t="s">
        <v>5</v>
      </c>
      <c r="C39" s="7">
        <f>C36-(C36*$L$2)</f>
        <v>0</v>
      </c>
      <c r="E39" s="6" t="s">
        <v>5</v>
      </c>
      <c r="F39" s="7">
        <f>F36-(F36*$L$2)</f>
        <v>0</v>
      </c>
      <c r="H39" s="6" t="s">
        <v>5</v>
      </c>
      <c r="I39" s="7">
        <f>I36-(I36*$L$2)</f>
        <v>0</v>
      </c>
      <c r="K39" s="6" t="s">
        <v>5</v>
      </c>
      <c r="L39" s="7">
        <f>L36-(L36*$L$2)</f>
        <v>0</v>
      </c>
      <c r="N39" s="6" t="s">
        <v>5</v>
      </c>
      <c r="O39" s="7">
        <f>O36-(O36*$L$2)</f>
        <v>0</v>
      </c>
    </row>
    <row r="40" spans="2:15" ht="14.25" customHeight="1" x14ac:dyDescent="0.25"/>
    <row r="41" spans="2:15" ht="14.25" customHeight="1" x14ac:dyDescent="0.25"/>
    <row r="43" spans="2:15" x14ac:dyDescent="0.25">
      <c r="B43" t="s">
        <v>9</v>
      </c>
    </row>
    <row r="44" spans="2:15" x14ac:dyDescent="0.25">
      <c r="B44" t="s">
        <v>10</v>
      </c>
    </row>
    <row r="45" spans="2:15" x14ac:dyDescent="0.25">
      <c r="B45" t="s">
        <v>11</v>
      </c>
    </row>
  </sheetData>
  <mergeCells count="3">
    <mergeCell ref="K2:K3"/>
    <mergeCell ref="L2:L3"/>
    <mergeCell ref="D2:E2"/>
  </mergeCells>
  <conditionalFormatting sqref="C6">
    <cfRule type="cellIs" dxfId="399" priority="191" operator="equal">
      <formula>"Cumplida"</formula>
    </cfRule>
    <cfRule type="cellIs" dxfId="398" priority="192" operator="equal">
      <formula>"Abierta"</formula>
    </cfRule>
    <cfRule type="cellIs" dxfId="397" priority="193" operator="equal">
      <formula>"No cumplida"</formula>
    </cfRule>
    <cfRule type="cellIs" dxfId="396" priority="194" operator="equal">
      <formula>"Programado"</formula>
    </cfRule>
    <cfRule type="cellIs" dxfId="395" priority="195" operator="equal">
      <formula>"Atascado"</formula>
    </cfRule>
    <cfRule type="cellIs" dxfId="394" priority="196" operator="equal">
      <formula>"Cerrado"</formula>
    </cfRule>
    <cfRule type="cellIs" dxfId="393" priority="197" operator="equal">
      <formula>"Abierto"</formula>
    </cfRule>
  </conditionalFormatting>
  <conditionalFormatting sqref="C11">
    <cfRule type="cellIs" dxfId="392" priority="198" operator="equal">
      <formula>"-"</formula>
    </cfRule>
    <cfRule type="cellIs" dxfId="391" priority="199" operator="lessThan">
      <formula>0.00000999</formula>
    </cfRule>
    <cfRule type="cellIs" dxfId="390" priority="200" operator="greaterThan">
      <formula>0.00001</formula>
    </cfRule>
  </conditionalFormatting>
  <conditionalFormatting sqref="L20">
    <cfRule type="cellIs" dxfId="389" priority="118" operator="equal">
      <formula>"-"</formula>
    </cfRule>
    <cfRule type="cellIs" dxfId="388" priority="119" operator="lessThan">
      <formula>0.00000999</formula>
    </cfRule>
    <cfRule type="cellIs" dxfId="387" priority="120" operator="greaterThan">
      <formula>0.00001</formula>
    </cfRule>
  </conditionalFormatting>
  <conditionalFormatting sqref="F11">
    <cfRule type="cellIs" dxfId="386" priority="188" operator="equal">
      <formula>"-"</formula>
    </cfRule>
    <cfRule type="cellIs" dxfId="385" priority="189" operator="lessThan">
      <formula>0.00000999</formula>
    </cfRule>
    <cfRule type="cellIs" dxfId="384" priority="190" operator="greaterThan">
      <formula>0.00001</formula>
    </cfRule>
  </conditionalFormatting>
  <conditionalFormatting sqref="C33">
    <cfRule type="cellIs" dxfId="383" priority="41" operator="equal">
      <formula>"Cumplida"</formula>
    </cfRule>
    <cfRule type="cellIs" dxfId="382" priority="42" operator="equal">
      <formula>"Abierta"</formula>
    </cfRule>
    <cfRule type="cellIs" dxfId="381" priority="43" operator="equal">
      <formula>"No cumplida"</formula>
    </cfRule>
    <cfRule type="cellIs" dxfId="380" priority="44" operator="equal">
      <formula>"Programado"</formula>
    </cfRule>
    <cfRule type="cellIs" dxfId="379" priority="45" operator="equal">
      <formula>"Atascado"</formula>
    </cfRule>
    <cfRule type="cellIs" dxfId="378" priority="46" operator="equal">
      <formula>"Cerrado"</formula>
    </cfRule>
    <cfRule type="cellIs" dxfId="377" priority="47" operator="equal">
      <formula>"Abierto"</formula>
    </cfRule>
  </conditionalFormatting>
  <conditionalFormatting sqref="F6">
    <cfRule type="cellIs" dxfId="376" priority="181" operator="equal">
      <formula>"Cumplida"</formula>
    </cfRule>
    <cfRule type="cellIs" dxfId="375" priority="182" operator="equal">
      <formula>"Abierta"</formula>
    </cfRule>
    <cfRule type="cellIs" dxfId="374" priority="183" operator="equal">
      <formula>"No cumplida"</formula>
    </cfRule>
    <cfRule type="cellIs" dxfId="373" priority="184" operator="equal">
      <formula>"Programado"</formula>
    </cfRule>
    <cfRule type="cellIs" dxfId="372" priority="185" operator="equal">
      <formula>"Atascado"</formula>
    </cfRule>
    <cfRule type="cellIs" dxfId="371" priority="186" operator="equal">
      <formula>"Cerrado"</formula>
    </cfRule>
    <cfRule type="cellIs" dxfId="370" priority="187" operator="equal">
      <formula>"Abierto"</formula>
    </cfRule>
  </conditionalFormatting>
  <conditionalFormatting sqref="I6">
    <cfRule type="cellIs" dxfId="369" priority="171" operator="equal">
      <formula>"Cumplida"</formula>
    </cfRule>
    <cfRule type="cellIs" dxfId="368" priority="172" operator="equal">
      <formula>"Abierta"</formula>
    </cfRule>
    <cfRule type="cellIs" dxfId="367" priority="173" operator="equal">
      <formula>"No cumplida"</formula>
    </cfRule>
    <cfRule type="cellIs" dxfId="366" priority="174" operator="equal">
      <formula>"Programado"</formula>
    </cfRule>
    <cfRule type="cellIs" dxfId="365" priority="175" operator="equal">
      <formula>"Atascado"</formula>
    </cfRule>
    <cfRule type="cellIs" dxfId="364" priority="176" operator="equal">
      <formula>"Cerrado"</formula>
    </cfRule>
    <cfRule type="cellIs" dxfId="363" priority="177" operator="equal">
      <formula>"Abierto"</formula>
    </cfRule>
  </conditionalFormatting>
  <conditionalFormatting sqref="I11">
    <cfRule type="cellIs" dxfId="362" priority="178" operator="equal">
      <formula>"-"</formula>
    </cfRule>
    <cfRule type="cellIs" dxfId="361" priority="179" operator="lessThan">
      <formula>0.00000999</formula>
    </cfRule>
    <cfRule type="cellIs" dxfId="360" priority="180" operator="greaterThan">
      <formula>0.00001</formula>
    </cfRule>
  </conditionalFormatting>
  <conditionalFormatting sqref="L6">
    <cfRule type="cellIs" dxfId="359" priority="161" operator="equal">
      <formula>"Cumplida"</formula>
    </cfRule>
    <cfRule type="cellIs" dxfId="358" priority="162" operator="equal">
      <formula>"Abierta"</formula>
    </cfRule>
    <cfRule type="cellIs" dxfId="357" priority="163" operator="equal">
      <formula>"No cumplida"</formula>
    </cfRule>
    <cfRule type="cellIs" dxfId="356" priority="164" operator="equal">
      <formula>"Programado"</formula>
    </cfRule>
    <cfRule type="cellIs" dxfId="355" priority="165" operator="equal">
      <formula>"Atascado"</formula>
    </cfRule>
    <cfRule type="cellIs" dxfId="354" priority="166" operator="equal">
      <formula>"Cerrado"</formula>
    </cfRule>
    <cfRule type="cellIs" dxfId="353" priority="167" operator="equal">
      <formula>"Abierto"</formula>
    </cfRule>
  </conditionalFormatting>
  <conditionalFormatting sqref="L11">
    <cfRule type="cellIs" dxfId="352" priority="168" operator="equal">
      <formula>"-"</formula>
    </cfRule>
    <cfRule type="cellIs" dxfId="351" priority="169" operator="lessThan">
      <formula>0.00000999</formula>
    </cfRule>
    <cfRule type="cellIs" dxfId="350" priority="170" operator="greaterThan">
      <formula>0.00001</formula>
    </cfRule>
  </conditionalFormatting>
  <conditionalFormatting sqref="O6">
    <cfRule type="cellIs" dxfId="349" priority="151" operator="equal">
      <formula>"Cumplida"</formula>
    </cfRule>
    <cfRule type="cellIs" dxfId="348" priority="152" operator="equal">
      <formula>"Abierta"</formula>
    </cfRule>
    <cfRule type="cellIs" dxfId="347" priority="153" operator="equal">
      <formula>"No cumplida"</formula>
    </cfRule>
    <cfRule type="cellIs" dxfId="346" priority="154" operator="equal">
      <formula>"Programado"</formula>
    </cfRule>
    <cfRule type="cellIs" dxfId="345" priority="155" operator="equal">
      <formula>"Atascado"</formula>
    </cfRule>
    <cfRule type="cellIs" dxfId="344" priority="156" operator="equal">
      <formula>"Cerrado"</formula>
    </cfRule>
    <cfRule type="cellIs" dxfId="343" priority="157" operator="equal">
      <formula>"Abierto"</formula>
    </cfRule>
  </conditionalFormatting>
  <conditionalFormatting sqref="O11">
    <cfRule type="cellIs" dxfId="342" priority="158" operator="equal">
      <formula>"-"</formula>
    </cfRule>
    <cfRule type="cellIs" dxfId="341" priority="159" operator="lessThan">
      <formula>0.00000999</formula>
    </cfRule>
    <cfRule type="cellIs" dxfId="340" priority="160" operator="greaterThan">
      <formula>0.00001</formula>
    </cfRule>
  </conditionalFormatting>
  <conditionalFormatting sqref="C15">
    <cfRule type="cellIs" dxfId="339" priority="141" operator="equal">
      <formula>"Cumplida"</formula>
    </cfRule>
    <cfRule type="cellIs" dxfId="338" priority="142" operator="equal">
      <formula>"Abierta"</formula>
    </cfRule>
    <cfRule type="cellIs" dxfId="337" priority="143" operator="equal">
      <formula>"No cumplida"</formula>
    </cfRule>
    <cfRule type="cellIs" dxfId="336" priority="144" operator="equal">
      <formula>"Programado"</formula>
    </cfRule>
    <cfRule type="cellIs" dxfId="335" priority="145" operator="equal">
      <formula>"Atascado"</formula>
    </cfRule>
    <cfRule type="cellIs" dxfId="334" priority="146" operator="equal">
      <formula>"Cerrado"</formula>
    </cfRule>
    <cfRule type="cellIs" dxfId="333" priority="147" operator="equal">
      <formula>"Abierto"</formula>
    </cfRule>
  </conditionalFormatting>
  <conditionalFormatting sqref="C20">
    <cfRule type="cellIs" dxfId="332" priority="148" operator="equal">
      <formula>"-"</formula>
    </cfRule>
    <cfRule type="cellIs" dxfId="331" priority="149" operator="lessThan">
      <formula>0.00000999</formula>
    </cfRule>
    <cfRule type="cellIs" dxfId="330" priority="150" operator="greaterThan">
      <formula>0.00001</formula>
    </cfRule>
  </conditionalFormatting>
  <conditionalFormatting sqref="F15">
    <cfRule type="cellIs" dxfId="329" priority="131" operator="equal">
      <formula>"Cumplida"</formula>
    </cfRule>
    <cfRule type="cellIs" dxfId="328" priority="132" operator="equal">
      <formula>"Abierta"</formula>
    </cfRule>
    <cfRule type="cellIs" dxfId="327" priority="133" operator="equal">
      <formula>"No cumplida"</formula>
    </cfRule>
    <cfRule type="cellIs" dxfId="326" priority="134" operator="equal">
      <formula>"Programado"</formula>
    </cfRule>
    <cfRule type="cellIs" dxfId="325" priority="135" operator="equal">
      <formula>"Atascado"</formula>
    </cfRule>
    <cfRule type="cellIs" dxfId="324" priority="136" operator="equal">
      <formula>"Cerrado"</formula>
    </cfRule>
    <cfRule type="cellIs" dxfId="323" priority="137" operator="equal">
      <formula>"Abierto"</formula>
    </cfRule>
  </conditionalFormatting>
  <conditionalFormatting sqref="F20">
    <cfRule type="cellIs" dxfId="322" priority="138" operator="equal">
      <formula>"-"</formula>
    </cfRule>
    <cfRule type="cellIs" dxfId="321" priority="139" operator="lessThan">
      <formula>0.00000999</formula>
    </cfRule>
    <cfRule type="cellIs" dxfId="320" priority="140" operator="greaterThan">
      <formula>0.00001</formula>
    </cfRule>
  </conditionalFormatting>
  <conditionalFormatting sqref="I15">
    <cfRule type="cellIs" dxfId="319" priority="121" operator="equal">
      <formula>"Cumplida"</formula>
    </cfRule>
    <cfRule type="cellIs" dxfId="318" priority="122" operator="equal">
      <formula>"Abierta"</formula>
    </cfRule>
    <cfRule type="cellIs" dxfId="317" priority="123" operator="equal">
      <formula>"No cumplida"</formula>
    </cfRule>
    <cfRule type="cellIs" dxfId="316" priority="124" operator="equal">
      <formula>"Programado"</formula>
    </cfRule>
    <cfRule type="cellIs" dxfId="315" priority="125" operator="equal">
      <formula>"Atascado"</formula>
    </cfRule>
    <cfRule type="cellIs" dxfId="314" priority="126" operator="equal">
      <formula>"Cerrado"</formula>
    </cfRule>
    <cfRule type="cellIs" dxfId="313" priority="127" operator="equal">
      <formula>"Abierto"</formula>
    </cfRule>
  </conditionalFormatting>
  <conditionalFormatting sqref="I20">
    <cfRule type="cellIs" dxfId="312" priority="128" operator="equal">
      <formula>"-"</formula>
    </cfRule>
    <cfRule type="cellIs" dxfId="311" priority="129" operator="lessThan">
      <formula>0.00000999</formula>
    </cfRule>
    <cfRule type="cellIs" dxfId="310" priority="130" operator="greaterThan">
      <formula>0.00001</formula>
    </cfRule>
  </conditionalFormatting>
  <conditionalFormatting sqref="L15">
    <cfRule type="cellIs" dxfId="309" priority="111" operator="equal">
      <formula>"Cumplida"</formula>
    </cfRule>
    <cfRule type="cellIs" dxfId="308" priority="112" operator="equal">
      <formula>"Abierta"</formula>
    </cfRule>
    <cfRule type="cellIs" dxfId="307" priority="113" operator="equal">
      <formula>"No cumplida"</formula>
    </cfRule>
    <cfRule type="cellIs" dxfId="306" priority="114" operator="equal">
      <formula>"Programado"</formula>
    </cfRule>
    <cfRule type="cellIs" dxfId="305" priority="115" operator="equal">
      <formula>"Atascado"</formula>
    </cfRule>
    <cfRule type="cellIs" dxfId="304" priority="116" operator="equal">
      <formula>"Cerrado"</formula>
    </cfRule>
    <cfRule type="cellIs" dxfId="303" priority="117" operator="equal">
      <formula>"Abierto"</formula>
    </cfRule>
  </conditionalFormatting>
  <conditionalFormatting sqref="O15">
    <cfRule type="cellIs" dxfId="302" priority="101" operator="equal">
      <formula>"Cumplida"</formula>
    </cfRule>
    <cfRule type="cellIs" dxfId="301" priority="102" operator="equal">
      <formula>"Abierta"</formula>
    </cfRule>
    <cfRule type="cellIs" dxfId="300" priority="103" operator="equal">
      <formula>"No cumplida"</formula>
    </cfRule>
    <cfRule type="cellIs" dxfId="299" priority="104" operator="equal">
      <formula>"Programado"</formula>
    </cfRule>
    <cfRule type="cellIs" dxfId="298" priority="105" operator="equal">
      <formula>"Atascado"</formula>
    </cfRule>
    <cfRule type="cellIs" dxfId="297" priority="106" operator="equal">
      <formula>"Cerrado"</formula>
    </cfRule>
    <cfRule type="cellIs" dxfId="296" priority="107" operator="equal">
      <formula>"Abierto"</formula>
    </cfRule>
  </conditionalFormatting>
  <conditionalFormatting sqref="O20">
    <cfRule type="cellIs" dxfId="295" priority="108" operator="equal">
      <formula>"-"</formula>
    </cfRule>
    <cfRule type="cellIs" dxfId="294" priority="109" operator="lessThan">
      <formula>0.00000999</formula>
    </cfRule>
    <cfRule type="cellIs" dxfId="293" priority="110" operator="greaterThan">
      <formula>0.00001</formula>
    </cfRule>
  </conditionalFormatting>
  <conditionalFormatting sqref="C24">
    <cfRule type="cellIs" dxfId="292" priority="91" operator="equal">
      <formula>"Cumplida"</formula>
    </cfRule>
    <cfRule type="cellIs" dxfId="291" priority="92" operator="equal">
      <formula>"Abierta"</formula>
    </cfRule>
    <cfRule type="cellIs" dxfId="290" priority="93" operator="equal">
      <formula>"No cumplida"</formula>
    </cfRule>
    <cfRule type="cellIs" dxfId="289" priority="94" operator="equal">
      <formula>"Programado"</formula>
    </cfRule>
    <cfRule type="cellIs" dxfId="288" priority="95" operator="equal">
      <formula>"Atascado"</formula>
    </cfRule>
    <cfRule type="cellIs" dxfId="287" priority="96" operator="equal">
      <formula>"Cerrado"</formula>
    </cfRule>
    <cfRule type="cellIs" dxfId="286" priority="97" operator="equal">
      <formula>"Abierto"</formula>
    </cfRule>
  </conditionalFormatting>
  <conditionalFormatting sqref="C29">
    <cfRule type="cellIs" dxfId="285" priority="98" operator="equal">
      <formula>"-"</formula>
    </cfRule>
    <cfRule type="cellIs" dxfId="284" priority="99" operator="lessThan">
      <formula>0.00000999</formula>
    </cfRule>
    <cfRule type="cellIs" dxfId="283" priority="100" operator="greaterThan">
      <formula>0.00001</formula>
    </cfRule>
  </conditionalFormatting>
  <conditionalFormatting sqref="F24">
    <cfRule type="cellIs" dxfId="282" priority="81" operator="equal">
      <formula>"Cumplida"</formula>
    </cfRule>
    <cfRule type="cellIs" dxfId="281" priority="82" operator="equal">
      <formula>"Abierta"</formula>
    </cfRule>
    <cfRule type="cellIs" dxfId="280" priority="83" operator="equal">
      <formula>"No cumplida"</formula>
    </cfRule>
    <cfRule type="cellIs" dxfId="279" priority="84" operator="equal">
      <formula>"Programado"</formula>
    </cfRule>
    <cfRule type="cellIs" dxfId="278" priority="85" operator="equal">
      <formula>"Atascado"</formula>
    </cfRule>
    <cfRule type="cellIs" dxfId="277" priority="86" operator="equal">
      <formula>"Cerrado"</formula>
    </cfRule>
    <cfRule type="cellIs" dxfId="276" priority="87" operator="equal">
      <formula>"Abierto"</formula>
    </cfRule>
  </conditionalFormatting>
  <conditionalFormatting sqref="F29">
    <cfRule type="cellIs" dxfId="275" priority="88" operator="equal">
      <formula>"-"</formula>
    </cfRule>
    <cfRule type="cellIs" dxfId="274" priority="89" operator="lessThan">
      <formula>0.00000999</formula>
    </cfRule>
    <cfRule type="cellIs" dxfId="273" priority="90" operator="greaterThan">
      <formula>0.00001</formula>
    </cfRule>
  </conditionalFormatting>
  <conditionalFormatting sqref="I24">
    <cfRule type="cellIs" dxfId="272" priority="71" operator="equal">
      <formula>"Cumplida"</formula>
    </cfRule>
    <cfRule type="cellIs" dxfId="271" priority="72" operator="equal">
      <formula>"Abierta"</formula>
    </cfRule>
    <cfRule type="cellIs" dxfId="270" priority="73" operator="equal">
      <formula>"No cumplida"</formula>
    </cfRule>
    <cfRule type="cellIs" dxfId="269" priority="74" operator="equal">
      <formula>"Programado"</formula>
    </cfRule>
    <cfRule type="cellIs" dxfId="268" priority="75" operator="equal">
      <formula>"Atascado"</formula>
    </cfRule>
    <cfRule type="cellIs" dxfId="267" priority="76" operator="equal">
      <formula>"Cerrado"</formula>
    </cfRule>
    <cfRule type="cellIs" dxfId="266" priority="77" operator="equal">
      <formula>"Abierto"</formula>
    </cfRule>
  </conditionalFormatting>
  <conditionalFormatting sqref="I29">
    <cfRule type="cellIs" dxfId="265" priority="78" operator="equal">
      <formula>"-"</formula>
    </cfRule>
    <cfRule type="cellIs" dxfId="264" priority="79" operator="lessThan">
      <formula>0.00000999</formula>
    </cfRule>
    <cfRule type="cellIs" dxfId="263" priority="80" operator="greaterThan">
      <formula>0.00001</formula>
    </cfRule>
  </conditionalFormatting>
  <conditionalFormatting sqref="L24">
    <cfRule type="cellIs" dxfId="262" priority="61" operator="equal">
      <formula>"Cumplida"</formula>
    </cfRule>
    <cfRule type="cellIs" dxfId="261" priority="62" operator="equal">
      <formula>"Abierta"</formula>
    </cfRule>
    <cfRule type="cellIs" dxfId="260" priority="63" operator="equal">
      <formula>"No cumplida"</formula>
    </cfRule>
    <cfRule type="cellIs" dxfId="259" priority="64" operator="equal">
      <formula>"Programado"</formula>
    </cfRule>
    <cfRule type="cellIs" dxfId="258" priority="65" operator="equal">
      <formula>"Atascado"</formula>
    </cfRule>
    <cfRule type="cellIs" dxfId="257" priority="66" operator="equal">
      <formula>"Cerrado"</formula>
    </cfRule>
    <cfRule type="cellIs" dxfId="256" priority="67" operator="equal">
      <formula>"Abierto"</formula>
    </cfRule>
  </conditionalFormatting>
  <conditionalFormatting sqref="L29">
    <cfRule type="cellIs" dxfId="255" priority="68" operator="equal">
      <formula>"-"</formula>
    </cfRule>
    <cfRule type="cellIs" dxfId="254" priority="69" operator="lessThan">
      <formula>0.00000999</formula>
    </cfRule>
    <cfRule type="cellIs" dxfId="253" priority="70" operator="greaterThan">
      <formula>0.00001</formula>
    </cfRule>
  </conditionalFormatting>
  <conditionalFormatting sqref="O24">
    <cfRule type="cellIs" dxfId="252" priority="51" operator="equal">
      <formula>"Cumplida"</formula>
    </cfRule>
    <cfRule type="cellIs" dxfId="251" priority="52" operator="equal">
      <formula>"Abierta"</formula>
    </cfRule>
    <cfRule type="cellIs" dxfId="250" priority="53" operator="equal">
      <formula>"No cumplida"</formula>
    </cfRule>
    <cfRule type="cellIs" dxfId="249" priority="54" operator="equal">
      <formula>"Programado"</formula>
    </cfRule>
    <cfRule type="cellIs" dxfId="248" priority="55" operator="equal">
      <formula>"Atascado"</formula>
    </cfRule>
    <cfRule type="cellIs" dxfId="247" priority="56" operator="equal">
      <formula>"Cerrado"</formula>
    </cfRule>
    <cfRule type="cellIs" dxfId="246" priority="57" operator="equal">
      <formula>"Abierto"</formula>
    </cfRule>
  </conditionalFormatting>
  <conditionalFormatting sqref="O29">
    <cfRule type="cellIs" dxfId="245" priority="58" operator="equal">
      <formula>"-"</formula>
    </cfRule>
    <cfRule type="cellIs" dxfId="244" priority="59" operator="lessThan">
      <formula>0.00000999</formula>
    </cfRule>
    <cfRule type="cellIs" dxfId="243" priority="60" operator="greaterThan">
      <formula>0.00001</formula>
    </cfRule>
  </conditionalFormatting>
  <conditionalFormatting sqref="C38">
    <cfRule type="cellIs" dxfId="242" priority="48" operator="equal">
      <formula>"-"</formula>
    </cfRule>
    <cfRule type="cellIs" dxfId="241" priority="49" operator="lessThan">
      <formula>0.00000999</formula>
    </cfRule>
    <cfRule type="cellIs" dxfId="240" priority="50" operator="greaterThan">
      <formula>0.00001</formula>
    </cfRule>
  </conditionalFormatting>
  <conditionalFormatting sqref="F33">
    <cfRule type="cellIs" dxfId="239" priority="31" operator="equal">
      <formula>"Cumplida"</formula>
    </cfRule>
    <cfRule type="cellIs" dxfId="238" priority="32" operator="equal">
      <formula>"Abierta"</formula>
    </cfRule>
    <cfRule type="cellIs" dxfId="237" priority="33" operator="equal">
      <formula>"No cumplida"</formula>
    </cfRule>
    <cfRule type="cellIs" dxfId="236" priority="34" operator="equal">
      <formula>"Programado"</formula>
    </cfRule>
    <cfRule type="cellIs" dxfId="235" priority="35" operator="equal">
      <formula>"Atascado"</formula>
    </cfRule>
    <cfRule type="cellIs" dxfId="234" priority="36" operator="equal">
      <formula>"Cerrado"</formula>
    </cfRule>
    <cfRule type="cellIs" dxfId="233" priority="37" operator="equal">
      <formula>"Abierto"</formula>
    </cfRule>
  </conditionalFormatting>
  <conditionalFormatting sqref="F38">
    <cfRule type="cellIs" dxfId="232" priority="38" operator="equal">
      <formula>"-"</formula>
    </cfRule>
    <cfRule type="cellIs" dxfId="231" priority="39" operator="lessThan">
      <formula>0.00000999</formula>
    </cfRule>
    <cfRule type="cellIs" dxfId="230" priority="40" operator="greaterThan">
      <formula>0.00001</formula>
    </cfRule>
  </conditionalFormatting>
  <conditionalFormatting sqref="I33">
    <cfRule type="cellIs" dxfId="229" priority="21" operator="equal">
      <formula>"Cumplida"</formula>
    </cfRule>
    <cfRule type="cellIs" dxfId="228" priority="22" operator="equal">
      <formula>"Abierta"</formula>
    </cfRule>
    <cfRule type="cellIs" dxfId="227" priority="23" operator="equal">
      <formula>"No cumplida"</formula>
    </cfRule>
    <cfRule type="cellIs" dxfId="226" priority="24" operator="equal">
      <formula>"Programado"</formula>
    </cfRule>
    <cfRule type="cellIs" dxfId="225" priority="25" operator="equal">
      <formula>"Atascado"</formula>
    </cfRule>
    <cfRule type="cellIs" dxfId="224" priority="26" operator="equal">
      <formula>"Cerrado"</formula>
    </cfRule>
    <cfRule type="cellIs" dxfId="223" priority="27" operator="equal">
      <formula>"Abierto"</formula>
    </cfRule>
  </conditionalFormatting>
  <conditionalFormatting sqref="I38">
    <cfRule type="cellIs" dxfId="222" priority="28" operator="equal">
      <formula>"-"</formula>
    </cfRule>
    <cfRule type="cellIs" dxfId="221" priority="29" operator="lessThan">
      <formula>0.00000999</formula>
    </cfRule>
    <cfRule type="cellIs" dxfId="220" priority="30" operator="greaterThan">
      <formula>0.00001</formula>
    </cfRule>
  </conditionalFormatting>
  <conditionalFormatting sqref="L33">
    <cfRule type="cellIs" dxfId="219" priority="11" operator="equal">
      <formula>"Cumplida"</formula>
    </cfRule>
    <cfRule type="cellIs" dxfId="218" priority="12" operator="equal">
      <formula>"Abierta"</formula>
    </cfRule>
    <cfRule type="cellIs" dxfId="217" priority="13" operator="equal">
      <formula>"No cumplida"</formula>
    </cfRule>
    <cfRule type="cellIs" dxfId="216" priority="14" operator="equal">
      <formula>"Programado"</formula>
    </cfRule>
    <cfRule type="cellIs" dxfId="215" priority="15" operator="equal">
      <formula>"Atascado"</formula>
    </cfRule>
    <cfRule type="cellIs" dxfId="214" priority="16" operator="equal">
      <formula>"Cerrado"</formula>
    </cfRule>
    <cfRule type="cellIs" dxfId="213" priority="17" operator="equal">
      <formula>"Abierto"</formula>
    </cfRule>
  </conditionalFormatting>
  <conditionalFormatting sqref="L38">
    <cfRule type="cellIs" dxfId="212" priority="18" operator="equal">
      <formula>"-"</formula>
    </cfRule>
    <cfRule type="cellIs" dxfId="211" priority="19" operator="lessThan">
      <formula>0.00000999</formula>
    </cfRule>
    <cfRule type="cellIs" dxfId="210" priority="20" operator="greaterThan">
      <formula>0.00001</formula>
    </cfRule>
  </conditionalFormatting>
  <conditionalFormatting sqref="O33">
    <cfRule type="cellIs" dxfId="209" priority="1" operator="equal">
      <formula>"Cumplida"</formula>
    </cfRule>
    <cfRule type="cellIs" dxfId="208" priority="2" operator="equal">
      <formula>"Abierta"</formula>
    </cfRule>
    <cfRule type="cellIs" dxfId="207" priority="3" operator="equal">
      <formula>"No cumplida"</formula>
    </cfRule>
    <cfRule type="cellIs" dxfId="206" priority="4" operator="equal">
      <formula>"Programado"</formula>
    </cfRule>
    <cfRule type="cellIs" dxfId="205" priority="5" operator="equal">
      <formula>"Atascado"</formula>
    </cfRule>
    <cfRule type="cellIs" dxfId="204" priority="6" operator="equal">
      <formula>"Cerrado"</formula>
    </cfRule>
    <cfRule type="cellIs" dxfId="203" priority="7" operator="equal">
      <formula>"Abierto"</formula>
    </cfRule>
  </conditionalFormatting>
  <conditionalFormatting sqref="O38">
    <cfRule type="cellIs" dxfId="202" priority="8" operator="equal">
      <formula>"-"</formula>
    </cfRule>
    <cfRule type="cellIs" dxfId="201" priority="9" operator="lessThan">
      <formula>0.00000999</formula>
    </cfRule>
    <cfRule type="cellIs" dxfId="200" priority="10" operator="greaterThan">
      <formula>0.00001</formula>
    </cfRule>
  </conditionalFormatting>
  <dataValidations count="1">
    <dataValidation type="list" allowBlank="1" showInputMessage="1" showErrorMessage="1" sqref="C15 I33 L33 F33 O33 C33 I6 L6 F6 O6 I24 I15 C6 L24 F24 L15 O24 F15 O15 C24">
      <formula1>$B$42:$B$45</formula1>
    </dataValidation>
  </dataValidations>
  <pageMargins left="0.7" right="0.7" top="0.75" bottom="0.75" header="0.3" footer="0.3"/>
  <drawing r:id="rId1"/>
  <legacy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R45"/>
  <sheetViews>
    <sheetView showGridLines="0" showRowColHeaders="0" workbookViewId="0">
      <selection activeCell="Q13" sqref="Q13:R13"/>
    </sheetView>
  </sheetViews>
  <sheetFormatPr baseColWidth="10" defaultRowHeight="15" x14ac:dyDescent="0.25"/>
  <cols>
    <col min="1" max="1" width="2" customWidth="1"/>
    <col min="4" max="4" width="2.5703125" customWidth="1"/>
    <col min="7" max="7" width="2.5703125" customWidth="1"/>
    <col min="10" max="10" width="2.5703125" customWidth="1"/>
    <col min="13" max="13" width="2.5703125" customWidth="1"/>
    <col min="16" max="16" width="2.5703125" customWidth="1"/>
    <col min="17" max="17" width="15.28515625" bestFit="1" customWidth="1"/>
    <col min="18" max="18" width="10.140625" bestFit="1" customWidth="1"/>
  </cols>
  <sheetData>
    <row r="1" spans="2:18" ht="15.75" thickBot="1" x14ac:dyDescent="0.3"/>
    <row r="2" spans="2:18" ht="15.75" thickBot="1" x14ac:dyDescent="0.3">
      <c r="D2" s="46" t="s">
        <v>16</v>
      </c>
      <c r="E2" s="47"/>
      <c r="F2" s="19"/>
      <c r="G2" s="18"/>
      <c r="K2" s="42" t="s">
        <v>51</v>
      </c>
      <c r="L2" s="44">
        <v>2.8500000000000001E-2</v>
      </c>
    </row>
    <row r="3" spans="2:18" x14ac:dyDescent="0.25">
      <c r="C3" s="18"/>
      <c r="D3" s="18"/>
      <c r="E3" s="18"/>
      <c r="F3" s="18"/>
      <c r="G3" s="18"/>
      <c r="K3" s="43"/>
      <c r="L3" s="45"/>
    </row>
    <row r="5" spans="2:18" ht="14.25" customHeight="1" x14ac:dyDescent="0.25">
      <c r="B5" s="1" t="s">
        <v>2</v>
      </c>
      <c r="C5" s="2"/>
      <c r="E5" s="1" t="s">
        <v>2</v>
      </c>
      <c r="F5" s="2"/>
      <c r="H5" s="1" t="s">
        <v>2</v>
      </c>
      <c r="I5" s="2"/>
      <c r="K5" s="1" t="s">
        <v>2</v>
      </c>
      <c r="L5" s="2"/>
      <c r="N5" s="1" t="s">
        <v>2</v>
      </c>
      <c r="O5" s="2"/>
      <c r="Q5" s="3" t="s">
        <v>6</v>
      </c>
      <c r="R5" s="4">
        <f>SUM(R6:R8)</f>
        <v>0</v>
      </c>
    </row>
    <row r="6" spans="2:18" ht="14.25" customHeight="1" x14ac:dyDescent="0.25">
      <c r="B6" s="1" t="s">
        <v>3</v>
      </c>
      <c r="C6" s="2"/>
      <c r="E6" s="1" t="s">
        <v>3</v>
      </c>
      <c r="F6" s="2"/>
      <c r="H6" s="1" t="s">
        <v>3</v>
      </c>
      <c r="I6" s="2"/>
      <c r="K6" s="1" t="s">
        <v>3</v>
      </c>
      <c r="L6" s="2"/>
      <c r="N6" s="1" t="s">
        <v>3</v>
      </c>
      <c r="O6" s="2"/>
      <c r="Q6" s="1" t="s">
        <v>12</v>
      </c>
      <c r="R6" s="4">
        <f>COUNTIF($B$5:$O$39,"abierta")</f>
        <v>0</v>
      </c>
    </row>
    <row r="7" spans="2:18" ht="14.25" customHeight="1" x14ac:dyDescent="0.25">
      <c r="B7" s="1" t="s">
        <v>13</v>
      </c>
      <c r="C7" s="2"/>
      <c r="E7" s="1" t="s">
        <v>13</v>
      </c>
      <c r="F7" s="2"/>
      <c r="H7" s="1" t="s">
        <v>13</v>
      </c>
      <c r="I7" s="2"/>
      <c r="K7" s="1" t="s">
        <v>13</v>
      </c>
      <c r="L7" s="2"/>
      <c r="N7" s="1" t="s">
        <v>13</v>
      </c>
      <c r="O7" s="2"/>
      <c r="Q7" s="3" t="s">
        <v>7</v>
      </c>
      <c r="R7" s="4">
        <f>COUNTIF($B$5:$O$39,"cumplida")</f>
        <v>0</v>
      </c>
    </row>
    <row r="8" spans="2:18" ht="14.25" customHeight="1" x14ac:dyDescent="0.25">
      <c r="B8" s="1" t="s">
        <v>14</v>
      </c>
      <c r="C8" s="2">
        <f>C7*C11</f>
        <v>0</v>
      </c>
      <c r="E8" s="1" t="s">
        <v>14</v>
      </c>
      <c r="F8" s="2">
        <f>F7*F11</f>
        <v>0</v>
      </c>
      <c r="H8" s="1" t="s">
        <v>14</v>
      </c>
      <c r="I8" s="2">
        <f>I7*I11</f>
        <v>0</v>
      </c>
      <c r="K8" s="1" t="s">
        <v>14</v>
      </c>
      <c r="L8" s="2">
        <f>L7*L11</f>
        <v>0</v>
      </c>
      <c r="N8" s="1" t="s">
        <v>14</v>
      </c>
      <c r="O8" s="2">
        <f>O7*O11</f>
        <v>0</v>
      </c>
      <c r="Q8" s="3" t="s">
        <v>8</v>
      </c>
      <c r="R8" s="4">
        <f>COUNTIF($B$5:$O$39,"No cumplida")</f>
        <v>0</v>
      </c>
    </row>
    <row r="9" spans="2:18" ht="14.25" customHeight="1" x14ac:dyDescent="0.25">
      <c r="B9" s="6" t="s">
        <v>0</v>
      </c>
      <c r="C9" s="7"/>
      <c r="E9" s="6" t="s">
        <v>0</v>
      </c>
      <c r="F9" s="7"/>
      <c r="H9" s="6" t="s">
        <v>0</v>
      </c>
      <c r="I9" s="7"/>
      <c r="K9" s="6" t="s">
        <v>0</v>
      </c>
      <c r="L9" s="7"/>
      <c r="N9" s="6" t="s">
        <v>0</v>
      </c>
      <c r="O9" s="7"/>
      <c r="Q9" s="3" t="s">
        <v>49</v>
      </c>
      <c r="R9" s="4">
        <f>SUM(C7,F7,I7,L7,O7,C16,F16,I16,L16,O16,C25,F25,I25,L25,O25,C34,F34,I34,L34,O34)</f>
        <v>0</v>
      </c>
    </row>
    <row r="10" spans="2:18" ht="14.25" customHeight="1" x14ac:dyDescent="0.25">
      <c r="B10" s="6" t="s">
        <v>1</v>
      </c>
      <c r="C10" s="7"/>
      <c r="E10" s="6" t="s">
        <v>1</v>
      </c>
      <c r="F10" s="7"/>
      <c r="H10" s="6" t="s">
        <v>1</v>
      </c>
      <c r="I10" s="7"/>
      <c r="K10" s="6" t="s">
        <v>1</v>
      </c>
      <c r="L10" s="7"/>
      <c r="N10" s="6" t="s">
        <v>1</v>
      </c>
      <c r="O10" s="7"/>
      <c r="Q10" s="3" t="s">
        <v>53</v>
      </c>
      <c r="R10" s="4">
        <f>SUM(C8,F8,I8,L8,O8,O17,L17,I17,F17,C17,C26,F26,I26,L26,O26,O35,L35,I35,F35,C35)</f>
        <v>0</v>
      </c>
    </row>
    <row r="11" spans="2:18" ht="14.25" customHeight="1" x14ac:dyDescent="0.25">
      <c r="B11" s="6" t="s">
        <v>4</v>
      </c>
      <c r="C11" s="8" t="str">
        <f>IFERROR(((C10/C9)-((C10/C9)*0.0045))-1,"0")</f>
        <v>0</v>
      </c>
      <c r="E11" s="6" t="s">
        <v>4</v>
      </c>
      <c r="F11" s="8" t="str">
        <f>IFERROR(((F10/F9)-((F10/F9)*0.0045))-1,"0")</f>
        <v>0</v>
      </c>
      <c r="H11" s="6" t="s">
        <v>4</v>
      </c>
      <c r="I11" s="8" t="str">
        <f>IFERROR(((I10/I9)-((I10/I9)*0.0045))-1,"0")</f>
        <v>0</v>
      </c>
      <c r="K11" s="6" t="s">
        <v>4</v>
      </c>
      <c r="L11" s="8" t="str">
        <f>IFERROR(((L10/L9)-((L10/L9)*0.0045))-1,"0")</f>
        <v>0</v>
      </c>
      <c r="N11" s="6" t="s">
        <v>4</v>
      </c>
      <c r="O11" s="8" t="str">
        <f>IFERROR(((O10/O9)-((O10/O9)*0.0045))-1,"0")</f>
        <v>0</v>
      </c>
      <c r="Q11" s="3" t="s">
        <v>15</v>
      </c>
      <c r="R11" s="4">
        <f>R10*R15</f>
        <v>0</v>
      </c>
    </row>
    <row r="12" spans="2:18" ht="14.25" customHeight="1" x14ac:dyDescent="0.25">
      <c r="B12" s="6" t="s">
        <v>5</v>
      </c>
      <c r="C12" s="7">
        <f>C9-(C9*$L$2)</f>
        <v>0</v>
      </c>
      <c r="E12" s="6" t="s">
        <v>5</v>
      </c>
      <c r="F12" s="7">
        <f>F9-(F9*$L$2)</f>
        <v>0</v>
      </c>
      <c r="H12" s="6" t="s">
        <v>5</v>
      </c>
      <c r="I12" s="7">
        <f>I9-(I9*$L$2)</f>
        <v>0</v>
      </c>
      <c r="K12" s="6" t="s">
        <v>5</v>
      </c>
      <c r="L12" s="7">
        <f>L9-(L9*$L$2)</f>
        <v>0</v>
      </c>
      <c r="N12" s="6" t="s">
        <v>5</v>
      </c>
      <c r="O12" s="7">
        <f>O9-(O9*$L$2)</f>
        <v>0</v>
      </c>
      <c r="Q12" s="3" t="s">
        <v>52</v>
      </c>
      <c r="R12" s="4">
        <f>R11*R16</f>
        <v>0</v>
      </c>
    </row>
    <row r="13" spans="2:18" x14ac:dyDescent="0.25">
      <c r="Q13" s="3" t="s">
        <v>62</v>
      </c>
      <c r="R13" s="12" t="str">
        <f>IFERROR((R10/R9),"-")</f>
        <v>-</v>
      </c>
    </row>
    <row r="14" spans="2:18" ht="14.25" customHeight="1" x14ac:dyDescent="0.25">
      <c r="B14" s="1" t="s">
        <v>2</v>
      </c>
      <c r="C14" s="2"/>
      <c r="E14" s="1" t="s">
        <v>2</v>
      </c>
      <c r="F14" s="2"/>
      <c r="H14" s="1" t="s">
        <v>2</v>
      </c>
      <c r="I14" s="2"/>
      <c r="K14" s="1" t="s">
        <v>2</v>
      </c>
      <c r="L14" s="2"/>
      <c r="N14" s="1" t="s">
        <v>2</v>
      </c>
      <c r="O14" s="2"/>
      <c r="R14" s="5"/>
    </row>
    <row r="15" spans="2:18" ht="14.25" customHeight="1" x14ac:dyDescent="0.25">
      <c r="B15" s="1" t="s">
        <v>3</v>
      </c>
      <c r="C15" s="2"/>
      <c r="E15" s="1" t="s">
        <v>3</v>
      </c>
      <c r="F15" s="2"/>
      <c r="H15" s="1" t="s">
        <v>3</v>
      </c>
      <c r="I15" s="2"/>
      <c r="K15" s="1" t="s">
        <v>3</v>
      </c>
      <c r="L15" s="2"/>
      <c r="N15" s="1" t="s">
        <v>3</v>
      </c>
      <c r="O15" s="2"/>
      <c r="Q15" s="3" t="s">
        <v>57</v>
      </c>
      <c r="R15" s="4">
        <v>2300</v>
      </c>
    </row>
    <row r="16" spans="2:18" ht="14.25" customHeight="1" x14ac:dyDescent="0.25">
      <c r="B16" s="1" t="s">
        <v>13</v>
      </c>
      <c r="C16" s="2"/>
      <c r="E16" s="1" t="s">
        <v>13</v>
      </c>
      <c r="F16" s="2"/>
      <c r="H16" s="1" t="s">
        <v>13</v>
      </c>
      <c r="I16" s="2"/>
      <c r="K16" s="1" t="s">
        <v>13</v>
      </c>
      <c r="L16" s="2"/>
      <c r="N16" s="1" t="s">
        <v>13</v>
      </c>
      <c r="O16" s="2"/>
      <c r="Q16" s="3" t="s">
        <v>58</v>
      </c>
      <c r="R16" s="4">
        <v>2900</v>
      </c>
    </row>
    <row r="17" spans="2:18" ht="14.25" customHeight="1" x14ac:dyDescent="0.25">
      <c r="B17" s="1" t="s">
        <v>14</v>
      </c>
      <c r="C17" s="2">
        <f>C16*C20</f>
        <v>0</v>
      </c>
      <c r="E17" s="1" t="s">
        <v>14</v>
      </c>
      <c r="F17" s="2">
        <f>F16*F20</f>
        <v>0</v>
      </c>
      <c r="H17" s="1" t="s">
        <v>14</v>
      </c>
      <c r="I17" s="2">
        <f>I16*I20</f>
        <v>0</v>
      </c>
      <c r="K17" s="1" t="s">
        <v>14</v>
      </c>
      <c r="L17" s="2">
        <f>L16*L20</f>
        <v>0</v>
      </c>
      <c r="N17" s="1" t="s">
        <v>14</v>
      </c>
      <c r="O17" s="2">
        <f>O16*O20</f>
        <v>0</v>
      </c>
      <c r="R17" s="5"/>
    </row>
    <row r="18" spans="2:18" ht="14.25" customHeight="1" x14ac:dyDescent="0.25">
      <c r="B18" s="6" t="s">
        <v>0</v>
      </c>
      <c r="C18" s="7"/>
      <c r="E18" s="6" t="s">
        <v>0</v>
      </c>
      <c r="F18" s="7"/>
      <c r="H18" s="6" t="s">
        <v>0</v>
      </c>
      <c r="I18" s="7"/>
      <c r="K18" s="6" t="s">
        <v>0</v>
      </c>
      <c r="L18" s="7"/>
      <c r="N18" s="6" t="s">
        <v>0</v>
      </c>
      <c r="O18" s="7"/>
    </row>
    <row r="19" spans="2:18" ht="14.25" customHeight="1" x14ac:dyDescent="0.25">
      <c r="B19" s="6" t="s">
        <v>1</v>
      </c>
      <c r="C19" s="7"/>
      <c r="E19" s="6" t="s">
        <v>1</v>
      </c>
      <c r="F19" s="7"/>
      <c r="H19" s="6" t="s">
        <v>1</v>
      </c>
      <c r="I19" s="7"/>
      <c r="K19" s="6" t="s">
        <v>1</v>
      </c>
      <c r="L19" s="7"/>
      <c r="N19" s="6" t="s">
        <v>1</v>
      </c>
      <c r="O19" s="7"/>
    </row>
    <row r="20" spans="2:18" ht="14.25" customHeight="1" x14ac:dyDescent="0.25">
      <c r="B20" s="6" t="s">
        <v>4</v>
      </c>
      <c r="C20" s="8" t="str">
        <f>IFERROR(((C19/C18)-((C19/C18)*0.0045))-1,"0")</f>
        <v>0</v>
      </c>
      <c r="E20" s="6" t="s">
        <v>4</v>
      </c>
      <c r="F20" s="8" t="str">
        <f>IFERROR(((F19/F18)-((F19/F18)*0.0045))-1,"0")</f>
        <v>0</v>
      </c>
      <c r="H20" s="6" t="s">
        <v>4</v>
      </c>
      <c r="I20" s="8" t="str">
        <f>IFERROR(((I19/I18)-((I19/I18)*0.0045))-1,"0")</f>
        <v>0</v>
      </c>
      <c r="K20" s="6" t="s">
        <v>4</v>
      </c>
      <c r="L20" s="8" t="str">
        <f>IFERROR(((L19/L18)-((L19/L18)*0.0045))-1,"0")</f>
        <v>0</v>
      </c>
      <c r="N20" s="6" t="s">
        <v>4</v>
      </c>
      <c r="O20" s="8" t="str">
        <f>IFERROR(((O19/O18)-((O19/O18)*0.0045))-1,"0")</f>
        <v>0</v>
      </c>
    </row>
    <row r="21" spans="2:18" ht="14.25" customHeight="1" x14ac:dyDescent="0.25">
      <c r="B21" s="6" t="s">
        <v>5</v>
      </c>
      <c r="C21" s="7">
        <f>C18-(C18*$L$2)</f>
        <v>0</v>
      </c>
      <c r="E21" s="6" t="s">
        <v>5</v>
      </c>
      <c r="F21" s="7">
        <f>F18-(F18*$L$2)</f>
        <v>0</v>
      </c>
      <c r="H21" s="6" t="s">
        <v>5</v>
      </c>
      <c r="I21" s="7">
        <f>I18-(I18*$L$2)</f>
        <v>0</v>
      </c>
      <c r="K21" s="6" t="s">
        <v>5</v>
      </c>
      <c r="L21" s="7">
        <f>L18-(L18*$L$2)</f>
        <v>0</v>
      </c>
      <c r="N21" s="6" t="s">
        <v>5</v>
      </c>
      <c r="O21" s="7">
        <f>O18-(O18*$L$2)</f>
        <v>0</v>
      </c>
    </row>
    <row r="22" spans="2:18" ht="14.25" customHeight="1" x14ac:dyDescent="0.25"/>
    <row r="23" spans="2:18" x14ac:dyDescent="0.25">
      <c r="B23" s="1" t="s">
        <v>2</v>
      </c>
      <c r="C23" s="2"/>
      <c r="E23" s="1" t="s">
        <v>2</v>
      </c>
      <c r="F23" s="2"/>
      <c r="H23" s="1" t="s">
        <v>2</v>
      </c>
      <c r="I23" s="2"/>
      <c r="K23" s="1" t="s">
        <v>2</v>
      </c>
      <c r="L23" s="2"/>
      <c r="N23" s="1" t="s">
        <v>2</v>
      </c>
      <c r="O23" s="2"/>
    </row>
    <row r="24" spans="2:18" ht="14.25" customHeight="1" x14ac:dyDescent="0.25">
      <c r="B24" s="1" t="s">
        <v>3</v>
      </c>
      <c r="C24" s="2"/>
      <c r="E24" s="1" t="s">
        <v>3</v>
      </c>
      <c r="F24" s="2"/>
      <c r="H24" s="1" t="s">
        <v>3</v>
      </c>
      <c r="I24" s="2"/>
      <c r="K24" s="1" t="s">
        <v>3</v>
      </c>
      <c r="L24" s="2"/>
      <c r="N24" s="1" t="s">
        <v>3</v>
      </c>
      <c r="O24" s="2"/>
    </row>
    <row r="25" spans="2:18" ht="14.25" customHeight="1" x14ac:dyDescent="0.25">
      <c r="B25" s="1" t="s">
        <v>13</v>
      </c>
      <c r="C25" s="2"/>
      <c r="E25" s="1" t="s">
        <v>13</v>
      </c>
      <c r="F25" s="2"/>
      <c r="H25" s="1" t="s">
        <v>13</v>
      </c>
      <c r="I25" s="2"/>
      <c r="K25" s="1" t="s">
        <v>13</v>
      </c>
      <c r="L25" s="2"/>
      <c r="N25" s="1" t="s">
        <v>13</v>
      </c>
      <c r="O25" s="2"/>
    </row>
    <row r="26" spans="2:18" ht="14.25" customHeight="1" x14ac:dyDescent="0.25">
      <c r="B26" s="1" t="s">
        <v>14</v>
      </c>
      <c r="C26" s="2">
        <f>C25*C29</f>
        <v>0</v>
      </c>
      <c r="E26" s="1" t="s">
        <v>14</v>
      </c>
      <c r="F26" s="2">
        <f>F25*F29</f>
        <v>0</v>
      </c>
      <c r="H26" s="1" t="s">
        <v>14</v>
      </c>
      <c r="I26" s="2">
        <f>I25*I29</f>
        <v>0</v>
      </c>
      <c r="K26" s="1" t="s">
        <v>14</v>
      </c>
      <c r="L26" s="2">
        <f>L25*L29</f>
        <v>0</v>
      </c>
      <c r="N26" s="1" t="s">
        <v>14</v>
      </c>
      <c r="O26" s="2">
        <f>O25*O29</f>
        <v>0</v>
      </c>
    </row>
    <row r="27" spans="2:18" ht="14.25" customHeight="1" x14ac:dyDescent="0.25">
      <c r="B27" s="6" t="s">
        <v>0</v>
      </c>
      <c r="C27" s="7"/>
      <c r="E27" s="6" t="s">
        <v>0</v>
      </c>
      <c r="F27" s="7"/>
      <c r="H27" s="6" t="s">
        <v>0</v>
      </c>
      <c r="I27" s="7"/>
      <c r="K27" s="6" t="s">
        <v>0</v>
      </c>
      <c r="L27" s="7"/>
      <c r="N27" s="6" t="s">
        <v>0</v>
      </c>
      <c r="O27" s="7"/>
    </row>
    <row r="28" spans="2:18" ht="14.25" customHeight="1" x14ac:dyDescent="0.25">
      <c r="B28" s="6" t="s">
        <v>1</v>
      </c>
      <c r="C28" s="7"/>
      <c r="E28" s="6" t="s">
        <v>1</v>
      </c>
      <c r="F28" s="7"/>
      <c r="H28" s="6" t="s">
        <v>1</v>
      </c>
      <c r="I28" s="7"/>
      <c r="K28" s="6" t="s">
        <v>1</v>
      </c>
      <c r="L28" s="7"/>
      <c r="N28" s="6" t="s">
        <v>1</v>
      </c>
      <c r="O28" s="7"/>
    </row>
    <row r="29" spans="2:18" ht="14.25" customHeight="1" x14ac:dyDescent="0.25">
      <c r="B29" s="6" t="s">
        <v>4</v>
      </c>
      <c r="C29" s="8" t="str">
        <f>IFERROR(((C28/C27)-((C28/C27)*0.0045))-1,"0")</f>
        <v>0</v>
      </c>
      <c r="E29" s="6" t="s">
        <v>4</v>
      </c>
      <c r="F29" s="8" t="str">
        <f>IFERROR(((F28/F27)-((F28/F27)*0.0045))-1,"0")</f>
        <v>0</v>
      </c>
      <c r="H29" s="6" t="s">
        <v>4</v>
      </c>
      <c r="I29" s="8" t="str">
        <f>IFERROR(((I28/I27)-((I28/I27)*0.0045))-1,"0")</f>
        <v>0</v>
      </c>
      <c r="K29" s="6" t="s">
        <v>4</v>
      </c>
      <c r="L29" s="8" t="str">
        <f>IFERROR(((L28/L27)-((L28/L27)*0.0045))-1,"0")</f>
        <v>0</v>
      </c>
      <c r="N29" s="6" t="s">
        <v>4</v>
      </c>
      <c r="O29" s="8" t="str">
        <f>IFERROR(((O28/O27)-((O28/O27)*0.0045))-1,"0")</f>
        <v>0</v>
      </c>
    </row>
    <row r="30" spans="2:18" ht="14.25" customHeight="1" x14ac:dyDescent="0.25">
      <c r="B30" s="6" t="s">
        <v>5</v>
      </c>
      <c r="C30" s="7">
        <f>C27-(C27*$L$2)</f>
        <v>0</v>
      </c>
      <c r="E30" s="6" t="s">
        <v>5</v>
      </c>
      <c r="F30" s="7">
        <f>F27-(F27*$L$2)</f>
        <v>0</v>
      </c>
      <c r="H30" s="6" t="s">
        <v>5</v>
      </c>
      <c r="I30" s="7">
        <f>I27-(I27*$L$2)</f>
        <v>0</v>
      </c>
      <c r="K30" s="6" t="s">
        <v>5</v>
      </c>
      <c r="L30" s="7">
        <f>L27-(L27*$L$2)</f>
        <v>0</v>
      </c>
      <c r="N30" s="6" t="s">
        <v>5</v>
      </c>
      <c r="O30" s="7">
        <f>O27-(O27*$L$2)</f>
        <v>0</v>
      </c>
    </row>
    <row r="31" spans="2:18" ht="14.25" customHeight="1" x14ac:dyDescent="0.25"/>
    <row r="32" spans="2:18" ht="14.25" customHeight="1" x14ac:dyDescent="0.25">
      <c r="B32" s="1" t="s">
        <v>2</v>
      </c>
      <c r="C32" s="2"/>
      <c r="E32" s="1" t="s">
        <v>2</v>
      </c>
      <c r="F32" s="2"/>
      <c r="H32" s="1" t="s">
        <v>2</v>
      </c>
      <c r="I32" s="2"/>
      <c r="K32" s="1" t="s">
        <v>2</v>
      </c>
      <c r="L32" s="2"/>
      <c r="N32" s="1" t="s">
        <v>2</v>
      </c>
      <c r="O32" s="2"/>
    </row>
    <row r="33" spans="2:15" x14ac:dyDescent="0.25">
      <c r="B33" s="1" t="s">
        <v>3</v>
      </c>
      <c r="C33" s="2"/>
      <c r="E33" s="1" t="s">
        <v>3</v>
      </c>
      <c r="F33" s="2"/>
      <c r="H33" s="1" t="s">
        <v>3</v>
      </c>
      <c r="I33" s="2"/>
      <c r="K33" s="1" t="s">
        <v>3</v>
      </c>
      <c r="L33" s="2"/>
      <c r="N33" s="1" t="s">
        <v>3</v>
      </c>
      <c r="O33" s="2"/>
    </row>
    <row r="34" spans="2:15" ht="14.25" customHeight="1" x14ac:dyDescent="0.25">
      <c r="B34" s="1" t="s">
        <v>13</v>
      </c>
      <c r="C34" s="2"/>
      <c r="E34" s="1" t="s">
        <v>13</v>
      </c>
      <c r="F34" s="2"/>
      <c r="H34" s="1" t="s">
        <v>13</v>
      </c>
      <c r="I34" s="2"/>
      <c r="K34" s="1" t="s">
        <v>13</v>
      </c>
      <c r="L34" s="2"/>
      <c r="N34" s="1" t="s">
        <v>13</v>
      </c>
      <c r="O34" s="2"/>
    </row>
    <row r="35" spans="2:15" ht="14.25" customHeight="1" x14ac:dyDescent="0.25">
      <c r="B35" s="1" t="s">
        <v>14</v>
      </c>
      <c r="C35" s="2">
        <f>C34*C38</f>
        <v>0</v>
      </c>
      <c r="E35" s="1" t="s">
        <v>14</v>
      </c>
      <c r="F35" s="2">
        <f>F34*F38</f>
        <v>0</v>
      </c>
      <c r="H35" s="1" t="s">
        <v>14</v>
      </c>
      <c r="I35" s="2">
        <f>I34*I38</f>
        <v>0</v>
      </c>
      <c r="K35" s="1" t="s">
        <v>14</v>
      </c>
      <c r="L35" s="2">
        <f>L34*L38</f>
        <v>0</v>
      </c>
      <c r="N35" s="1" t="s">
        <v>14</v>
      </c>
      <c r="O35" s="2">
        <f>O34*O38</f>
        <v>0</v>
      </c>
    </row>
    <row r="36" spans="2:15" ht="14.25" customHeight="1" x14ac:dyDescent="0.25">
      <c r="B36" s="6" t="s">
        <v>0</v>
      </c>
      <c r="C36" s="7"/>
      <c r="E36" s="6" t="s">
        <v>0</v>
      </c>
      <c r="F36" s="7"/>
      <c r="H36" s="6" t="s">
        <v>0</v>
      </c>
      <c r="I36" s="7"/>
      <c r="K36" s="6" t="s">
        <v>0</v>
      </c>
      <c r="L36" s="7"/>
      <c r="N36" s="6" t="s">
        <v>0</v>
      </c>
      <c r="O36" s="7"/>
    </row>
    <row r="37" spans="2:15" ht="14.25" customHeight="1" x14ac:dyDescent="0.25">
      <c r="B37" s="6" t="s">
        <v>1</v>
      </c>
      <c r="C37" s="7"/>
      <c r="E37" s="6" t="s">
        <v>1</v>
      </c>
      <c r="F37" s="7"/>
      <c r="H37" s="6" t="s">
        <v>1</v>
      </c>
      <c r="I37" s="7"/>
      <c r="K37" s="6" t="s">
        <v>1</v>
      </c>
      <c r="L37" s="7"/>
      <c r="N37" s="6" t="s">
        <v>1</v>
      </c>
      <c r="O37" s="7"/>
    </row>
    <row r="38" spans="2:15" ht="14.25" customHeight="1" x14ac:dyDescent="0.25">
      <c r="B38" s="6" t="s">
        <v>4</v>
      </c>
      <c r="C38" s="8" t="str">
        <f>IFERROR(((C37/C36)-((C37/C36)*0.0045))-1,"0")</f>
        <v>0</v>
      </c>
      <c r="E38" s="6" t="s">
        <v>4</v>
      </c>
      <c r="F38" s="8" t="str">
        <f>IFERROR(((F37/F36)-((F37/F36)*0.0045))-1,"0")</f>
        <v>0</v>
      </c>
      <c r="H38" s="6" t="s">
        <v>4</v>
      </c>
      <c r="I38" s="8" t="str">
        <f>IFERROR(((I37/I36)-((I37/I36)*0.0045))-1,"0")</f>
        <v>0</v>
      </c>
      <c r="K38" s="6" t="s">
        <v>4</v>
      </c>
      <c r="L38" s="8" t="str">
        <f>IFERROR(((L37/L36)-((L37/L36)*0.0045))-1,"0")</f>
        <v>0</v>
      </c>
      <c r="N38" s="6" t="s">
        <v>4</v>
      </c>
      <c r="O38" s="8" t="str">
        <f>IFERROR(((O37/O36)-((O37/O36)*0.0045))-1,"0")</f>
        <v>0</v>
      </c>
    </row>
    <row r="39" spans="2:15" ht="14.25" customHeight="1" x14ac:dyDescent="0.25">
      <c r="B39" s="6" t="s">
        <v>5</v>
      </c>
      <c r="C39" s="7">
        <f>C36-(C36*$L$2)</f>
        <v>0</v>
      </c>
      <c r="E39" s="6" t="s">
        <v>5</v>
      </c>
      <c r="F39" s="7">
        <f>F36-(F36*$L$2)</f>
        <v>0</v>
      </c>
      <c r="H39" s="6" t="s">
        <v>5</v>
      </c>
      <c r="I39" s="7">
        <f>I36-(I36*$L$2)</f>
        <v>0</v>
      </c>
      <c r="K39" s="6" t="s">
        <v>5</v>
      </c>
      <c r="L39" s="7">
        <f>L36-(L36*$L$2)</f>
        <v>0</v>
      </c>
      <c r="N39" s="6" t="s">
        <v>5</v>
      </c>
      <c r="O39" s="7">
        <f>O36-(O36*$L$2)</f>
        <v>0</v>
      </c>
    </row>
    <row r="40" spans="2:15" ht="14.25" customHeight="1" x14ac:dyDescent="0.25"/>
    <row r="41" spans="2:15" ht="14.25" customHeight="1" x14ac:dyDescent="0.25"/>
    <row r="43" spans="2:15" x14ac:dyDescent="0.25">
      <c r="B43" t="s">
        <v>9</v>
      </c>
    </row>
    <row r="44" spans="2:15" x14ac:dyDescent="0.25">
      <c r="B44" t="s">
        <v>10</v>
      </c>
    </row>
    <row r="45" spans="2:15" x14ac:dyDescent="0.25">
      <c r="B45" t="s">
        <v>11</v>
      </c>
    </row>
  </sheetData>
  <mergeCells count="3">
    <mergeCell ref="K2:K3"/>
    <mergeCell ref="L2:L3"/>
    <mergeCell ref="D2:E2"/>
  </mergeCells>
  <conditionalFormatting sqref="C6">
    <cfRule type="cellIs" dxfId="199" priority="191" operator="equal">
      <formula>"Cumplida"</formula>
    </cfRule>
    <cfRule type="cellIs" dxfId="198" priority="192" operator="equal">
      <formula>"Abierta"</formula>
    </cfRule>
    <cfRule type="cellIs" dxfId="197" priority="193" operator="equal">
      <formula>"No cumplida"</formula>
    </cfRule>
    <cfRule type="cellIs" dxfId="196" priority="194" operator="equal">
      <formula>"Programado"</formula>
    </cfRule>
    <cfRule type="cellIs" dxfId="195" priority="195" operator="equal">
      <formula>"Atascado"</formula>
    </cfRule>
    <cfRule type="cellIs" dxfId="194" priority="196" operator="equal">
      <formula>"Cerrado"</formula>
    </cfRule>
    <cfRule type="cellIs" dxfId="193" priority="197" operator="equal">
      <formula>"Abierto"</formula>
    </cfRule>
  </conditionalFormatting>
  <conditionalFormatting sqref="C11">
    <cfRule type="cellIs" dxfId="192" priority="198" operator="equal">
      <formula>"-"</formula>
    </cfRule>
    <cfRule type="cellIs" dxfId="191" priority="199" operator="lessThan">
      <formula>0.00000999</formula>
    </cfRule>
    <cfRule type="cellIs" dxfId="190" priority="200" operator="greaterThan">
      <formula>0.00001</formula>
    </cfRule>
  </conditionalFormatting>
  <conditionalFormatting sqref="L20">
    <cfRule type="cellIs" dxfId="189" priority="118" operator="equal">
      <formula>"-"</formula>
    </cfRule>
    <cfRule type="cellIs" dxfId="188" priority="119" operator="lessThan">
      <formula>0.00000999</formula>
    </cfRule>
    <cfRule type="cellIs" dxfId="187" priority="120" operator="greaterThan">
      <formula>0.00001</formula>
    </cfRule>
  </conditionalFormatting>
  <conditionalFormatting sqref="F11">
    <cfRule type="cellIs" dxfId="186" priority="188" operator="equal">
      <formula>"-"</formula>
    </cfRule>
    <cfRule type="cellIs" dxfId="185" priority="189" operator="lessThan">
      <formula>0.00000999</formula>
    </cfRule>
    <cfRule type="cellIs" dxfId="184" priority="190" operator="greaterThan">
      <formula>0.00001</formula>
    </cfRule>
  </conditionalFormatting>
  <conditionalFormatting sqref="C33">
    <cfRule type="cellIs" dxfId="183" priority="41" operator="equal">
      <formula>"Cumplida"</formula>
    </cfRule>
    <cfRule type="cellIs" dxfId="182" priority="42" operator="equal">
      <formula>"Abierta"</formula>
    </cfRule>
    <cfRule type="cellIs" dxfId="181" priority="43" operator="equal">
      <formula>"No cumplida"</formula>
    </cfRule>
    <cfRule type="cellIs" dxfId="180" priority="44" operator="equal">
      <formula>"Programado"</formula>
    </cfRule>
    <cfRule type="cellIs" dxfId="179" priority="45" operator="equal">
      <formula>"Atascado"</formula>
    </cfRule>
    <cfRule type="cellIs" dxfId="178" priority="46" operator="equal">
      <formula>"Cerrado"</formula>
    </cfRule>
    <cfRule type="cellIs" dxfId="177" priority="47" operator="equal">
      <formula>"Abierto"</formula>
    </cfRule>
  </conditionalFormatting>
  <conditionalFormatting sqref="F6">
    <cfRule type="cellIs" dxfId="176" priority="181" operator="equal">
      <formula>"Cumplida"</formula>
    </cfRule>
    <cfRule type="cellIs" dxfId="175" priority="182" operator="equal">
      <formula>"Abierta"</formula>
    </cfRule>
    <cfRule type="cellIs" dxfId="174" priority="183" operator="equal">
      <formula>"No cumplida"</formula>
    </cfRule>
    <cfRule type="cellIs" dxfId="173" priority="184" operator="equal">
      <formula>"Programado"</formula>
    </cfRule>
    <cfRule type="cellIs" dxfId="172" priority="185" operator="equal">
      <formula>"Atascado"</formula>
    </cfRule>
    <cfRule type="cellIs" dxfId="171" priority="186" operator="equal">
      <formula>"Cerrado"</formula>
    </cfRule>
    <cfRule type="cellIs" dxfId="170" priority="187" operator="equal">
      <formula>"Abierto"</formula>
    </cfRule>
  </conditionalFormatting>
  <conditionalFormatting sqref="I6">
    <cfRule type="cellIs" dxfId="169" priority="171" operator="equal">
      <formula>"Cumplida"</formula>
    </cfRule>
    <cfRule type="cellIs" dxfId="168" priority="172" operator="equal">
      <formula>"Abierta"</formula>
    </cfRule>
    <cfRule type="cellIs" dxfId="167" priority="173" operator="equal">
      <formula>"No cumplida"</formula>
    </cfRule>
    <cfRule type="cellIs" dxfId="166" priority="174" operator="equal">
      <formula>"Programado"</formula>
    </cfRule>
    <cfRule type="cellIs" dxfId="165" priority="175" operator="equal">
      <formula>"Atascado"</formula>
    </cfRule>
    <cfRule type="cellIs" dxfId="164" priority="176" operator="equal">
      <formula>"Cerrado"</formula>
    </cfRule>
    <cfRule type="cellIs" dxfId="163" priority="177" operator="equal">
      <formula>"Abierto"</formula>
    </cfRule>
  </conditionalFormatting>
  <conditionalFormatting sqref="I11">
    <cfRule type="cellIs" dxfId="162" priority="178" operator="equal">
      <formula>"-"</formula>
    </cfRule>
    <cfRule type="cellIs" dxfId="161" priority="179" operator="lessThan">
      <formula>0.00000999</formula>
    </cfRule>
    <cfRule type="cellIs" dxfId="160" priority="180" operator="greaterThan">
      <formula>0.00001</formula>
    </cfRule>
  </conditionalFormatting>
  <conditionalFormatting sqref="L6">
    <cfRule type="cellIs" dxfId="159" priority="161" operator="equal">
      <formula>"Cumplida"</formula>
    </cfRule>
    <cfRule type="cellIs" dxfId="158" priority="162" operator="equal">
      <formula>"Abierta"</formula>
    </cfRule>
    <cfRule type="cellIs" dxfId="157" priority="163" operator="equal">
      <formula>"No cumplida"</formula>
    </cfRule>
    <cfRule type="cellIs" dxfId="156" priority="164" operator="equal">
      <formula>"Programado"</formula>
    </cfRule>
    <cfRule type="cellIs" dxfId="155" priority="165" operator="equal">
      <formula>"Atascado"</formula>
    </cfRule>
    <cfRule type="cellIs" dxfId="154" priority="166" operator="equal">
      <formula>"Cerrado"</formula>
    </cfRule>
    <cfRule type="cellIs" dxfId="153" priority="167" operator="equal">
      <formula>"Abierto"</formula>
    </cfRule>
  </conditionalFormatting>
  <conditionalFormatting sqref="L11">
    <cfRule type="cellIs" dxfId="152" priority="168" operator="equal">
      <formula>"-"</formula>
    </cfRule>
    <cfRule type="cellIs" dxfId="151" priority="169" operator="lessThan">
      <formula>0.00000999</formula>
    </cfRule>
    <cfRule type="cellIs" dxfId="150" priority="170" operator="greaterThan">
      <formula>0.00001</formula>
    </cfRule>
  </conditionalFormatting>
  <conditionalFormatting sqref="O6">
    <cfRule type="cellIs" dxfId="149" priority="151" operator="equal">
      <formula>"Cumplida"</formula>
    </cfRule>
    <cfRule type="cellIs" dxfId="148" priority="152" operator="equal">
      <formula>"Abierta"</formula>
    </cfRule>
    <cfRule type="cellIs" dxfId="147" priority="153" operator="equal">
      <formula>"No cumplida"</formula>
    </cfRule>
    <cfRule type="cellIs" dxfId="146" priority="154" operator="equal">
      <formula>"Programado"</formula>
    </cfRule>
    <cfRule type="cellIs" dxfId="145" priority="155" operator="equal">
      <formula>"Atascado"</formula>
    </cfRule>
    <cfRule type="cellIs" dxfId="144" priority="156" operator="equal">
      <formula>"Cerrado"</formula>
    </cfRule>
    <cfRule type="cellIs" dxfId="143" priority="157" operator="equal">
      <formula>"Abierto"</formula>
    </cfRule>
  </conditionalFormatting>
  <conditionalFormatting sqref="O11">
    <cfRule type="cellIs" dxfId="142" priority="158" operator="equal">
      <formula>"-"</formula>
    </cfRule>
    <cfRule type="cellIs" dxfId="141" priority="159" operator="lessThan">
      <formula>0.00000999</formula>
    </cfRule>
    <cfRule type="cellIs" dxfId="140" priority="160" operator="greaterThan">
      <formula>0.00001</formula>
    </cfRule>
  </conditionalFormatting>
  <conditionalFormatting sqref="C15">
    <cfRule type="cellIs" dxfId="139" priority="141" operator="equal">
      <formula>"Cumplida"</formula>
    </cfRule>
    <cfRule type="cellIs" dxfId="138" priority="142" operator="equal">
      <formula>"Abierta"</formula>
    </cfRule>
    <cfRule type="cellIs" dxfId="137" priority="143" operator="equal">
      <formula>"No cumplida"</formula>
    </cfRule>
    <cfRule type="cellIs" dxfId="136" priority="144" operator="equal">
      <formula>"Programado"</formula>
    </cfRule>
    <cfRule type="cellIs" dxfId="135" priority="145" operator="equal">
      <formula>"Atascado"</formula>
    </cfRule>
    <cfRule type="cellIs" dxfId="134" priority="146" operator="equal">
      <formula>"Cerrado"</formula>
    </cfRule>
    <cfRule type="cellIs" dxfId="133" priority="147" operator="equal">
      <formula>"Abierto"</formula>
    </cfRule>
  </conditionalFormatting>
  <conditionalFormatting sqref="C20">
    <cfRule type="cellIs" dxfId="132" priority="148" operator="equal">
      <formula>"-"</formula>
    </cfRule>
    <cfRule type="cellIs" dxfId="131" priority="149" operator="lessThan">
      <formula>0.00000999</formula>
    </cfRule>
    <cfRule type="cellIs" dxfId="130" priority="150" operator="greaterThan">
      <formula>0.00001</formula>
    </cfRule>
  </conditionalFormatting>
  <conditionalFormatting sqref="F15">
    <cfRule type="cellIs" dxfId="129" priority="131" operator="equal">
      <formula>"Cumplida"</formula>
    </cfRule>
    <cfRule type="cellIs" dxfId="128" priority="132" operator="equal">
      <formula>"Abierta"</formula>
    </cfRule>
    <cfRule type="cellIs" dxfId="127" priority="133" operator="equal">
      <formula>"No cumplida"</formula>
    </cfRule>
    <cfRule type="cellIs" dxfId="126" priority="134" operator="equal">
      <formula>"Programado"</formula>
    </cfRule>
    <cfRule type="cellIs" dxfId="125" priority="135" operator="equal">
      <formula>"Atascado"</formula>
    </cfRule>
    <cfRule type="cellIs" dxfId="124" priority="136" operator="equal">
      <formula>"Cerrado"</formula>
    </cfRule>
    <cfRule type="cellIs" dxfId="123" priority="137" operator="equal">
      <formula>"Abierto"</formula>
    </cfRule>
  </conditionalFormatting>
  <conditionalFormatting sqref="F20">
    <cfRule type="cellIs" dxfId="122" priority="138" operator="equal">
      <formula>"-"</formula>
    </cfRule>
    <cfRule type="cellIs" dxfId="121" priority="139" operator="lessThan">
      <formula>0.00000999</formula>
    </cfRule>
    <cfRule type="cellIs" dxfId="120" priority="140" operator="greaterThan">
      <formula>0.00001</formula>
    </cfRule>
  </conditionalFormatting>
  <conditionalFormatting sqref="I15">
    <cfRule type="cellIs" dxfId="119" priority="121" operator="equal">
      <formula>"Cumplida"</formula>
    </cfRule>
    <cfRule type="cellIs" dxfId="118" priority="122" operator="equal">
      <formula>"Abierta"</formula>
    </cfRule>
    <cfRule type="cellIs" dxfId="117" priority="123" operator="equal">
      <formula>"No cumplida"</formula>
    </cfRule>
    <cfRule type="cellIs" dxfId="116" priority="124" operator="equal">
      <formula>"Programado"</formula>
    </cfRule>
    <cfRule type="cellIs" dxfId="115" priority="125" operator="equal">
      <formula>"Atascado"</formula>
    </cfRule>
    <cfRule type="cellIs" dxfId="114" priority="126" operator="equal">
      <formula>"Cerrado"</formula>
    </cfRule>
    <cfRule type="cellIs" dxfId="113" priority="127" operator="equal">
      <formula>"Abierto"</formula>
    </cfRule>
  </conditionalFormatting>
  <conditionalFormatting sqref="I20">
    <cfRule type="cellIs" dxfId="112" priority="128" operator="equal">
      <formula>"-"</formula>
    </cfRule>
    <cfRule type="cellIs" dxfId="111" priority="129" operator="lessThan">
      <formula>0.00000999</formula>
    </cfRule>
    <cfRule type="cellIs" dxfId="110" priority="130" operator="greaterThan">
      <formula>0.00001</formula>
    </cfRule>
  </conditionalFormatting>
  <conditionalFormatting sqref="L15">
    <cfRule type="cellIs" dxfId="109" priority="111" operator="equal">
      <formula>"Cumplida"</formula>
    </cfRule>
    <cfRule type="cellIs" dxfId="108" priority="112" operator="equal">
      <formula>"Abierta"</formula>
    </cfRule>
    <cfRule type="cellIs" dxfId="107" priority="113" operator="equal">
      <formula>"No cumplida"</formula>
    </cfRule>
    <cfRule type="cellIs" dxfId="106" priority="114" operator="equal">
      <formula>"Programado"</formula>
    </cfRule>
    <cfRule type="cellIs" dxfId="105" priority="115" operator="equal">
      <formula>"Atascado"</formula>
    </cfRule>
    <cfRule type="cellIs" dxfId="104" priority="116" operator="equal">
      <formula>"Cerrado"</formula>
    </cfRule>
    <cfRule type="cellIs" dxfId="103" priority="117" operator="equal">
      <formula>"Abierto"</formula>
    </cfRule>
  </conditionalFormatting>
  <conditionalFormatting sqref="O15">
    <cfRule type="cellIs" dxfId="102" priority="101" operator="equal">
      <formula>"Cumplida"</formula>
    </cfRule>
    <cfRule type="cellIs" dxfId="101" priority="102" operator="equal">
      <formula>"Abierta"</formula>
    </cfRule>
    <cfRule type="cellIs" dxfId="100" priority="103" operator="equal">
      <formula>"No cumplida"</formula>
    </cfRule>
    <cfRule type="cellIs" dxfId="99" priority="104" operator="equal">
      <formula>"Programado"</formula>
    </cfRule>
    <cfRule type="cellIs" dxfId="98" priority="105" operator="equal">
      <formula>"Atascado"</formula>
    </cfRule>
    <cfRule type="cellIs" dxfId="97" priority="106" operator="equal">
      <formula>"Cerrado"</formula>
    </cfRule>
    <cfRule type="cellIs" dxfId="96" priority="107" operator="equal">
      <formula>"Abierto"</formula>
    </cfRule>
  </conditionalFormatting>
  <conditionalFormatting sqref="O20">
    <cfRule type="cellIs" dxfId="95" priority="108" operator="equal">
      <formula>"-"</formula>
    </cfRule>
    <cfRule type="cellIs" dxfId="94" priority="109" operator="lessThan">
      <formula>0.00000999</formula>
    </cfRule>
    <cfRule type="cellIs" dxfId="93" priority="110" operator="greaterThan">
      <formula>0.00001</formula>
    </cfRule>
  </conditionalFormatting>
  <conditionalFormatting sqref="C24">
    <cfRule type="cellIs" dxfId="92" priority="91" operator="equal">
      <formula>"Cumplida"</formula>
    </cfRule>
    <cfRule type="cellIs" dxfId="91" priority="92" operator="equal">
      <formula>"Abierta"</formula>
    </cfRule>
    <cfRule type="cellIs" dxfId="90" priority="93" operator="equal">
      <formula>"No cumplida"</formula>
    </cfRule>
    <cfRule type="cellIs" dxfId="89" priority="94" operator="equal">
      <formula>"Programado"</formula>
    </cfRule>
    <cfRule type="cellIs" dxfId="88" priority="95" operator="equal">
      <formula>"Atascado"</formula>
    </cfRule>
    <cfRule type="cellIs" dxfId="87" priority="96" operator="equal">
      <formula>"Cerrado"</formula>
    </cfRule>
    <cfRule type="cellIs" dxfId="86" priority="97" operator="equal">
      <formula>"Abierto"</formula>
    </cfRule>
  </conditionalFormatting>
  <conditionalFormatting sqref="C29">
    <cfRule type="cellIs" dxfId="85" priority="98" operator="equal">
      <formula>"-"</formula>
    </cfRule>
    <cfRule type="cellIs" dxfId="84" priority="99" operator="lessThan">
      <formula>0.00000999</formula>
    </cfRule>
    <cfRule type="cellIs" dxfId="83" priority="100" operator="greaterThan">
      <formula>0.00001</formula>
    </cfRule>
  </conditionalFormatting>
  <conditionalFormatting sqref="F24">
    <cfRule type="cellIs" dxfId="82" priority="81" operator="equal">
      <formula>"Cumplida"</formula>
    </cfRule>
    <cfRule type="cellIs" dxfId="81" priority="82" operator="equal">
      <formula>"Abierta"</formula>
    </cfRule>
    <cfRule type="cellIs" dxfId="80" priority="83" operator="equal">
      <formula>"No cumplida"</formula>
    </cfRule>
    <cfRule type="cellIs" dxfId="79" priority="84" operator="equal">
      <formula>"Programado"</formula>
    </cfRule>
    <cfRule type="cellIs" dxfId="78" priority="85" operator="equal">
      <formula>"Atascado"</formula>
    </cfRule>
    <cfRule type="cellIs" dxfId="77" priority="86" operator="equal">
      <formula>"Cerrado"</formula>
    </cfRule>
    <cfRule type="cellIs" dxfId="76" priority="87" operator="equal">
      <formula>"Abierto"</formula>
    </cfRule>
  </conditionalFormatting>
  <conditionalFormatting sqref="F29">
    <cfRule type="cellIs" dxfId="75" priority="88" operator="equal">
      <formula>"-"</formula>
    </cfRule>
    <cfRule type="cellIs" dxfId="74" priority="89" operator="lessThan">
      <formula>0.00000999</formula>
    </cfRule>
    <cfRule type="cellIs" dxfId="73" priority="90" operator="greaterThan">
      <formula>0.00001</formula>
    </cfRule>
  </conditionalFormatting>
  <conditionalFormatting sqref="I24">
    <cfRule type="cellIs" dxfId="72" priority="71" operator="equal">
      <formula>"Cumplida"</formula>
    </cfRule>
    <cfRule type="cellIs" dxfId="71" priority="72" operator="equal">
      <formula>"Abierta"</formula>
    </cfRule>
    <cfRule type="cellIs" dxfId="70" priority="73" operator="equal">
      <formula>"No cumplida"</formula>
    </cfRule>
    <cfRule type="cellIs" dxfId="69" priority="74" operator="equal">
      <formula>"Programado"</formula>
    </cfRule>
    <cfRule type="cellIs" dxfId="68" priority="75" operator="equal">
      <formula>"Atascado"</formula>
    </cfRule>
    <cfRule type="cellIs" dxfId="67" priority="76" operator="equal">
      <formula>"Cerrado"</formula>
    </cfRule>
    <cfRule type="cellIs" dxfId="66" priority="77" operator="equal">
      <formula>"Abierto"</formula>
    </cfRule>
  </conditionalFormatting>
  <conditionalFormatting sqref="I29">
    <cfRule type="cellIs" dxfId="65" priority="78" operator="equal">
      <formula>"-"</formula>
    </cfRule>
    <cfRule type="cellIs" dxfId="64" priority="79" operator="lessThan">
      <formula>0.00000999</formula>
    </cfRule>
    <cfRule type="cellIs" dxfId="63" priority="80" operator="greaterThan">
      <formula>0.00001</formula>
    </cfRule>
  </conditionalFormatting>
  <conditionalFormatting sqref="L24">
    <cfRule type="cellIs" dxfId="62" priority="61" operator="equal">
      <formula>"Cumplida"</formula>
    </cfRule>
    <cfRule type="cellIs" dxfId="61" priority="62" operator="equal">
      <formula>"Abierta"</formula>
    </cfRule>
    <cfRule type="cellIs" dxfId="60" priority="63" operator="equal">
      <formula>"No cumplida"</formula>
    </cfRule>
    <cfRule type="cellIs" dxfId="59" priority="64" operator="equal">
      <formula>"Programado"</formula>
    </cfRule>
    <cfRule type="cellIs" dxfId="58" priority="65" operator="equal">
      <formula>"Atascado"</formula>
    </cfRule>
    <cfRule type="cellIs" dxfId="57" priority="66" operator="equal">
      <formula>"Cerrado"</formula>
    </cfRule>
    <cfRule type="cellIs" dxfId="56" priority="67" operator="equal">
      <formula>"Abierto"</formula>
    </cfRule>
  </conditionalFormatting>
  <conditionalFormatting sqref="L29">
    <cfRule type="cellIs" dxfId="55" priority="68" operator="equal">
      <formula>"-"</formula>
    </cfRule>
    <cfRule type="cellIs" dxfId="54" priority="69" operator="lessThan">
      <formula>0.00000999</formula>
    </cfRule>
    <cfRule type="cellIs" dxfId="53" priority="70" operator="greaterThan">
      <formula>0.00001</formula>
    </cfRule>
  </conditionalFormatting>
  <conditionalFormatting sqref="O24">
    <cfRule type="cellIs" dxfId="52" priority="51" operator="equal">
      <formula>"Cumplida"</formula>
    </cfRule>
    <cfRule type="cellIs" dxfId="51" priority="52" operator="equal">
      <formula>"Abierta"</formula>
    </cfRule>
    <cfRule type="cellIs" dxfId="50" priority="53" operator="equal">
      <formula>"No cumplida"</formula>
    </cfRule>
    <cfRule type="cellIs" dxfId="49" priority="54" operator="equal">
      <formula>"Programado"</formula>
    </cfRule>
    <cfRule type="cellIs" dxfId="48" priority="55" operator="equal">
      <formula>"Atascado"</formula>
    </cfRule>
    <cfRule type="cellIs" dxfId="47" priority="56" operator="equal">
      <formula>"Cerrado"</formula>
    </cfRule>
    <cfRule type="cellIs" dxfId="46" priority="57" operator="equal">
      <formula>"Abierto"</formula>
    </cfRule>
  </conditionalFormatting>
  <conditionalFormatting sqref="O29">
    <cfRule type="cellIs" dxfId="45" priority="58" operator="equal">
      <formula>"-"</formula>
    </cfRule>
    <cfRule type="cellIs" dxfId="44" priority="59" operator="lessThan">
      <formula>0.00000999</formula>
    </cfRule>
    <cfRule type="cellIs" dxfId="43" priority="60" operator="greaterThan">
      <formula>0.00001</formula>
    </cfRule>
  </conditionalFormatting>
  <conditionalFormatting sqref="C38">
    <cfRule type="cellIs" dxfId="42" priority="48" operator="equal">
      <formula>"-"</formula>
    </cfRule>
    <cfRule type="cellIs" dxfId="41" priority="49" operator="lessThan">
      <formula>0.00000999</formula>
    </cfRule>
    <cfRule type="cellIs" dxfId="40" priority="50" operator="greaterThan">
      <formula>0.00001</formula>
    </cfRule>
  </conditionalFormatting>
  <conditionalFormatting sqref="F33">
    <cfRule type="cellIs" dxfId="39" priority="31" operator="equal">
      <formula>"Cumplida"</formula>
    </cfRule>
    <cfRule type="cellIs" dxfId="38" priority="32" operator="equal">
      <formula>"Abierta"</formula>
    </cfRule>
    <cfRule type="cellIs" dxfId="37" priority="33" operator="equal">
      <formula>"No cumplida"</formula>
    </cfRule>
    <cfRule type="cellIs" dxfId="36" priority="34" operator="equal">
      <formula>"Programado"</formula>
    </cfRule>
    <cfRule type="cellIs" dxfId="35" priority="35" operator="equal">
      <formula>"Atascado"</formula>
    </cfRule>
    <cfRule type="cellIs" dxfId="34" priority="36" operator="equal">
      <formula>"Cerrado"</formula>
    </cfRule>
    <cfRule type="cellIs" dxfId="33" priority="37" operator="equal">
      <formula>"Abierto"</formula>
    </cfRule>
  </conditionalFormatting>
  <conditionalFormatting sqref="F38">
    <cfRule type="cellIs" dxfId="32" priority="38" operator="equal">
      <formula>"-"</formula>
    </cfRule>
    <cfRule type="cellIs" dxfId="31" priority="39" operator="lessThan">
      <formula>0.00000999</formula>
    </cfRule>
    <cfRule type="cellIs" dxfId="30" priority="40" operator="greaterThan">
      <formula>0.00001</formula>
    </cfRule>
  </conditionalFormatting>
  <conditionalFormatting sqref="I33">
    <cfRule type="cellIs" dxfId="29" priority="21" operator="equal">
      <formula>"Cumplida"</formula>
    </cfRule>
    <cfRule type="cellIs" dxfId="28" priority="22" operator="equal">
      <formula>"Abierta"</formula>
    </cfRule>
    <cfRule type="cellIs" dxfId="27" priority="23" operator="equal">
      <formula>"No cumplida"</formula>
    </cfRule>
    <cfRule type="cellIs" dxfId="26" priority="24" operator="equal">
      <formula>"Programado"</formula>
    </cfRule>
    <cfRule type="cellIs" dxfId="25" priority="25" operator="equal">
      <formula>"Atascado"</formula>
    </cfRule>
    <cfRule type="cellIs" dxfId="24" priority="26" operator="equal">
      <formula>"Cerrado"</formula>
    </cfRule>
    <cfRule type="cellIs" dxfId="23" priority="27" operator="equal">
      <formula>"Abierto"</formula>
    </cfRule>
  </conditionalFormatting>
  <conditionalFormatting sqref="I38">
    <cfRule type="cellIs" dxfId="22" priority="28" operator="equal">
      <formula>"-"</formula>
    </cfRule>
    <cfRule type="cellIs" dxfId="21" priority="29" operator="lessThan">
      <formula>0.00000999</formula>
    </cfRule>
    <cfRule type="cellIs" dxfId="20" priority="30" operator="greaterThan">
      <formula>0.00001</formula>
    </cfRule>
  </conditionalFormatting>
  <conditionalFormatting sqref="L33">
    <cfRule type="cellIs" dxfId="19" priority="11" operator="equal">
      <formula>"Cumplida"</formula>
    </cfRule>
    <cfRule type="cellIs" dxfId="18" priority="12" operator="equal">
      <formula>"Abierta"</formula>
    </cfRule>
    <cfRule type="cellIs" dxfId="17" priority="13" operator="equal">
      <formula>"No cumplida"</formula>
    </cfRule>
    <cfRule type="cellIs" dxfId="16" priority="14" operator="equal">
      <formula>"Programado"</formula>
    </cfRule>
    <cfRule type="cellIs" dxfId="15" priority="15" operator="equal">
      <formula>"Atascado"</formula>
    </cfRule>
    <cfRule type="cellIs" dxfId="14" priority="16" operator="equal">
      <formula>"Cerrado"</formula>
    </cfRule>
    <cfRule type="cellIs" dxfId="13" priority="17" operator="equal">
      <formula>"Abierto"</formula>
    </cfRule>
  </conditionalFormatting>
  <conditionalFormatting sqref="L38">
    <cfRule type="cellIs" dxfId="12" priority="18" operator="equal">
      <formula>"-"</formula>
    </cfRule>
    <cfRule type="cellIs" dxfId="11" priority="19" operator="lessThan">
      <formula>0.00000999</formula>
    </cfRule>
    <cfRule type="cellIs" dxfId="10" priority="20" operator="greaterThan">
      <formula>0.00001</formula>
    </cfRule>
  </conditionalFormatting>
  <conditionalFormatting sqref="O33">
    <cfRule type="cellIs" dxfId="9" priority="1" operator="equal">
      <formula>"Cumplida"</formula>
    </cfRule>
    <cfRule type="cellIs" dxfId="8" priority="2" operator="equal">
      <formula>"Abierta"</formula>
    </cfRule>
    <cfRule type="cellIs" dxfId="7" priority="3" operator="equal">
      <formula>"No cumplida"</formula>
    </cfRule>
    <cfRule type="cellIs" dxfId="6" priority="4" operator="equal">
      <formula>"Programado"</formula>
    </cfRule>
    <cfRule type="cellIs" dxfId="5" priority="5" operator="equal">
      <formula>"Atascado"</formula>
    </cfRule>
    <cfRule type="cellIs" dxfId="4" priority="6" operator="equal">
      <formula>"Cerrado"</formula>
    </cfRule>
    <cfRule type="cellIs" dxfId="3" priority="7" operator="equal">
      <formula>"Abierto"</formula>
    </cfRule>
  </conditionalFormatting>
  <conditionalFormatting sqref="O38">
    <cfRule type="cellIs" dxfId="2" priority="8" operator="equal">
      <formula>"-"</formula>
    </cfRule>
    <cfRule type="cellIs" dxfId="1" priority="9" operator="lessThan">
      <formula>0.00000999</formula>
    </cfRule>
    <cfRule type="cellIs" dxfId="0" priority="10" operator="greaterThan">
      <formula>0.00001</formula>
    </cfRule>
  </conditionalFormatting>
  <dataValidations count="1">
    <dataValidation type="list" allowBlank="1" showInputMessage="1" showErrorMessage="1" sqref="C15 I33 L33 F33 O33 C33 I6 L6 F6 O6 I24 I15 C6 L24 F24 L15 O24 F15 O15 C24">
      <formula1>$B$42:$B$45</formula1>
    </dataValidation>
  </dataValidations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R45"/>
  <sheetViews>
    <sheetView showGridLines="0" showRowColHeaders="0" workbookViewId="0">
      <selection activeCell="Q13" sqref="Q13:R13"/>
    </sheetView>
  </sheetViews>
  <sheetFormatPr baseColWidth="10" defaultRowHeight="15" x14ac:dyDescent="0.25"/>
  <cols>
    <col min="1" max="1" width="2" customWidth="1"/>
    <col min="4" max="4" width="2.5703125" customWidth="1"/>
    <col min="7" max="7" width="2.5703125" customWidth="1"/>
    <col min="10" max="10" width="2.5703125" customWidth="1"/>
    <col min="13" max="13" width="2.5703125" customWidth="1"/>
    <col min="16" max="16" width="2.5703125" customWidth="1"/>
    <col min="17" max="17" width="15.28515625" bestFit="1" customWidth="1"/>
    <col min="18" max="18" width="10.140625" bestFit="1" customWidth="1"/>
  </cols>
  <sheetData>
    <row r="1" spans="2:18" ht="15.75" thickBot="1" x14ac:dyDescent="0.3"/>
    <row r="2" spans="2:18" ht="15.75" thickBot="1" x14ac:dyDescent="0.3">
      <c r="D2" s="46" t="s">
        <v>16</v>
      </c>
      <c r="E2" s="47"/>
      <c r="F2" s="19"/>
      <c r="G2" s="18"/>
      <c r="K2" s="42" t="s">
        <v>51</v>
      </c>
      <c r="L2" s="44">
        <v>2.8500000000000001E-2</v>
      </c>
    </row>
    <row r="3" spans="2:18" x14ac:dyDescent="0.25">
      <c r="C3" s="18"/>
      <c r="D3" s="18"/>
      <c r="E3" s="18"/>
      <c r="F3" s="18"/>
      <c r="G3" s="18"/>
      <c r="K3" s="43"/>
      <c r="L3" s="45"/>
    </row>
    <row r="5" spans="2:18" ht="14.25" customHeight="1" x14ac:dyDescent="0.25">
      <c r="B5" s="1" t="s">
        <v>2</v>
      </c>
      <c r="C5" s="2"/>
      <c r="E5" s="1" t="s">
        <v>2</v>
      </c>
      <c r="F5" s="2"/>
      <c r="H5" s="1" t="s">
        <v>2</v>
      </c>
      <c r="I5" s="2"/>
      <c r="K5" s="1" t="s">
        <v>2</v>
      </c>
      <c r="L5" s="2"/>
      <c r="N5" s="1" t="s">
        <v>2</v>
      </c>
      <c r="O5" s="2"/>
      <c r="Q5" s="3" t="s">
        <v>6</v>
      </c>
      <c r="R5" s="4">
        <f>SUM(R6:R8)</f>
        <v>0</v>
      </c>
    </row>
    <row r="6" spans="2:18" ht="14.25" customHeight="1" x14ac:dyDescent="0.25">
      <c r="B6" s="1" t="s">
        <v>3</v>
      </c>
      <c r="C6" s="2"/>
      <c r="E6" s="1" t="s">
        <v>3</v>
      </c>
      <c r="F6" s="2"/>
      <c r="H6" s="1" t="s">
        <v>3</v>
      </c>
      <c r="I6" s="2"/>
      <c r="K6" s="1" t="s">
        <v>3</v>
      </c>
      <c r="L6" s="2"/>
      <c r="N6" s="1" t="s">
        <v>3</v>
      </c>
      <c r="O6" s="2"/>
      <c r="Q6" s="1" t="s">
        <v>12</v>
      </c>
      <c r="R6" s="4">
        <f>COUNTIF($B$5:$O$39,"abierta")</f>
        <v>0</v>
      </c>
    </row>
    <row r="7" spans="2:18" ht="14.25" customHeight="1" x14ac:dyDescent="0.25">
      <c r="B7" s="1" t="s">
        <v>13</v>
      </c>
      <c r="C7" s="2"/>
      <c r="E7" s="1" t="s">
        <v>13</v>
      </c>
      <c r="F7" s="2"/>
      <c r="H7" s="1" t="s">
        <v>13</v>
      </c>
      <c r="I7" s="2"/>
      <c r="K7" s="1" t="s">
        <v>13</v>
      </c>
      <c r="L7" s="2"/>
      <c r="N7" s="1" t="s">
        <v>13</v>
      </c>
      <c r="O7" s="2"/>
      <c r="Q7" s="3" t="s">
        <v>7</v>
      </c>
      <c r="R7" s="4">
        <f>COUNTIF($B$5:$O$39,"cumplida")</f>
        <v>0</v>
      </c>
    </row>
    <row r="8" spans="2:18" ht="14.25" customHeight="1" x14ac:dyDescent="0.25">
      <c r="B8" s="1" t="s">
        <v>14</v>
      </c>
      <c r="C8" s="2">
        <f>C7*C11</f>
        <v>0</v>
      </c>
      <c r="E8" s="1" t="s">
        <v>14</v>
      </c>
      <c r="F8" s="2">
        <f>F7*F11</f>
        <v>0</v>
      </c>
      <c r="H8" s="1" t="s">
        <v>14</v>
      </c>
      <c r="I8" s="2">
        <f>I7*I11</f>
        <v>0</v>
      </c>
      <c r="K8" s="1" t="s">
        <v>14</v>
      </c>
      <c r="L8" s="2">
        <f>L7*L11</f>
        <v>0</v>
      </c>
      <c r="N8" s="1" t="s">
        <v>14</v>
      </c>
      <c r="O8" s="2">
        <f>O7*O11</f>
        <v>0</v>
      </c>
      <c r="Q8" s="3" t="s">
        <v>8</v>
      </c>
      <c r="R8" s="4">
        <f>COUNTIF($B$5:$O$39,"No cumplida")</f>
        <v>0</v>
      </c>
    </row>
    <row r="9" spans="2:18" ht="14.25" customHeight="1" x14ac:dyDescent="0.25">
      <c r="B9" s="6" t="s">
        <v>0</v>
      </c>
      <c r="C9" s="7"/>
      <c r="E9" s="6" t="s">
        <v>0</v>
      </c>
      <c r="F9" s="7"/>
      <c r="H9" s="6" t="s">
        <v>0</v>
      </c>
      <c r="I9" s="7"/>
      <c r="K9" s="6" t="s">
        <v>0</v>
      </c>
      <c r="L9" s="7"/>
      <c r="N9" s="6" t="s">
        <v>0</v>
      </c>
      <c r="O9" s="7"/>
      <c r="Q9" s="3" t="s">
        <v>49</v>
      </c>
      <c r="R9" s="4">
        <f>SUM(C7,F7,I7,L7,O7,C16,F16,I16,L16,O16,C25,F25,I25,L25,O25,C34,F34,I34,L34,O34)</f>
        <v>0</v>
      </c>
    </row>
    <row r="10" spans="2:18" ht="14.25" customHeight="1" x14ac:dyDescent="0.25">
      <c r="B10" s="6" t="s">
        <v>1</v>
      </c>
      <c r="C10" s="7"/>
      <c r="E10" s="6" t="s">
        <v>1</v>
      </c>
      <c r="F10" s="7"/>
      <c r="H10" s="6" t="s">
        <v>1</v>
      </c>
      <c r="I10" s="7"/>
      <c r="K10" s="6" t="s">
        <v>1</v>
      </c>
      <c r="L10" s="7"/>
      <c r="N10" s="6" t="s">
        <v>1</v>
      </c>
      <c r="O10" s="7"/>
      <c r="Q10" s="3" t="s">
        <v>53</v>
      </c>
      <c r="R10" s="4">
        <f>SUM(C8,F8,I8,L8,O8,O17,L17,I17,F17,C17,C26,F26,I26,L26,O26,O35,L35,I35,F35,C35)</f>
        <v>0</v>
      </c>
    </row>
    <row r="11" spans="2:18" ht="14.25" customHeight="1" x14ac:dyDescent="0.25">
      <c r="B11" s="6" t="s">
        <v>4</v>
      </c>
      <c r="C11" s="8" t="str">
        <f>IFERROR(((C10/C9)-((C10/C9)*0.0045))-1,"0")</f>
        <v>0</v>
      </c>
      <c r="E11" s="6" t="s">
        <v>4</v>
      </c>
      <c r="F11" s="8" t="str">
        <f>IFERROR(((F10/F9)-((F10/F9)*0.0045))-1,"0")</f>
        <v>0</v>
      </c>
      <c r="H11" s="6" t="s">
        <v>4</v>
      </c>
      <c r="I11" s="8" t="str">
        <f>IFERROR(((I10/I9)-((I10/I9)*0.0045))-1,"0")</f>
        <v>0</v>
      </c>
      <c r="K11" s="6" t="s">
        <v>4</v>
      </c>
      <c r="L11" s="8" t="str">
        <f>IFERROR(((L10/L9)-((L10/L9)*0.0045))-1,"0")</f>
        <v>0</v>
      </c>
      <c r="N11" s="6" t="s">
        <v>4</v>
      </c>
      <c r="O11" s="8" t="str">
        <f>IFERROR(((O10/O9)-((O10/O9)*0.0045))-1,"0")</f>
        <v>0</v>
      </c>
      <c r="Q11" s="3" t="s">
        <v>15</v>
      </c>
      <c r="R11" s="4">
        <f>R10*R15</f>
        <v>0</v>
      </c>
    </row>
    <row r="12" spans="2:18" ht="14.25" customHeight="1" x14ac:dyDescent="0.25">
      <c r="B12" s="6" t="s">
        <v>5</v>
      </c>
      <c r="C12" s="7">
        <f>C9-(C9*$L$2)</f>
        <v>0</v>
      </c>
      <c r="E12" s="6" t="s">
        <v>5</v>
      </c>
      <c r="F12" s="7">
        <f>F9-(F9*$L$2)</f>
        <v>0</v>
      </c>
      <c r="H12" s="6" t="s">
        <v>5</v>
      </c>
      <c r="I12" s="7">
        <f>I9-(I9*$L$2)</f>
        <v>0</v>
      </c>
      <c r="K12" s="6" t="s">
        <v>5</v>
      </c>
      <c r="L12" s="7">
        <f>L9-(L9*$L$2)</f>
        <v>0</v>
      </c>
      <c r="N12" s="6" t="s">
        <v>5</v>
      </c>
      <c r="O12" s="7">
        <f>O9-(O9*$L$2)</f>
        <v>0</v>
      </c>
      <c r="Q12" s="3" t="s">
        <v>52</v>
      </c>
      <c r="R12" s="4">
        <f>R11*R16</f>
        <v>0</v>
      </c>
    </row>
    <row r="13" spans="2:18" x14ac:dyDescent="0.25">
      <c r="Q13" s="3" t="s">
        <v>62</v>
      </c>
      <c r="R13" s="12" t="str">
        <f>IFERROR((R10/R9),"-")</f>
        <v>-</v>
      </c>
    </row>
    <row r="14" spans="2:18" ht="14.25" customHeight="1" x14ac:dyDescent="0.25">
      <c r="B14" s="1" t="s">
        <v>2</v>
      </c>
      <c r="C14" s="2"/>
      <c r="E14" s="1" t="s">
        <v>2</v>
      </c>
      <c r="F14" s="2"/>
      <c r="H14" s="1" t="s">
        <v>2</v>
      </c>
      <c r="I14" s="2"/>
      <c r="K14" s="1" t="s">
        <v>2</v>
      </c>
      <c r="L14" s="2"/>
      <c r="N14" s="1" t="s">
        <v>2</v>
      </c>
      <c r="O14" s="2"/>
      <c r="R14" s="5"/>
    </row>
    <row r="15" spans="2:18" ht="14.25" customHeight="1" x14ac:dyDescent="0.25">
      <c r="B15" s="1" t="s">
        <v>3</v>
      </c>
      <c r="C15" s="2"/>
      <c r="E15" s="1" t="s">
        <v>3</v>
      </c>
      <c r="F15" s="2"/>
      <c r="H15" s="1" t="s">
        <v>3</v>
      </c>
      <c r="I15" s="2"/>
      <c r="K15" s="1" t="s">
        <v>3</v>
      </c>
      <c r="L15" s="2"/>
      <c r="N15" s="1" t="s">
        <v>3</v>
      </c>
      <c r="O15" s="2"/>
      <c r="Q15" s="3" t="s">
        <v>57</v>
      </c>
      <c r="R15" s="4">
        <v>2300</v>
      </c>
    </row>
    <row r="16" spans="2:18" ht="14.25" customHeight="1" x14ac:dyDescent="0.25">
      <c r="B16" s="1" t="s">
        <v>13</v>
      </c>
      <c r="C16" s="2"/>
      <c r="E16" s="1" t="s">
        <v>13</v>
      </c>
      <c r="F16" s="2"/>
      <c r="H16" s="1" t="s">
        <v>13</v>
      </c>
      <c r="I16" s="2"/>
      <c r="K16" s="1" t="s">
        <v>13</v>
      </c>
      <c r="L16" s="2"/>
      <c r="N16" s="1" t="s">
        <v>13</v>
      </c>
      <c r="O16" s="2"/>
      <c r="Q16" s="3" t="s">
        <v>58</v>
      </c>
      <c r="R16" s="4">
        <v>2900</v>
      </c>
    </row>
    <row r="17" spans="2:18" ht="14.25" customHeight="1" x14ac:dyDescent="0.25">
      <c r="B17" s="1" t="s">
        <v>14</v>
      </c>
      <c r="C17" s="2">
        <f>C16*C20</f>
        <v>0</v>
      </c>
      <c r="E17" s="1" t="s">
        <v>14</v>
      </c>
      <c r="F17" s="2">
        <f>F16*F20</f>
        <v>0</v>
      </c>
      <c r="H17" s="1" t="s">
        <v>14</v>
      </c>
      <c r="I17" s="2">
        <f>I16*I20</f>
        <v>0</v>
      </c>
      <c r="K17" s="1" t="s">
        <v>14</v>
      </c>
      <c r="L17" s="2">
        <f>L16*L20</f>
        <v>0</v>
      </c>
      <c r="N17" s="1" t="s">
        <v>14</v>
      </c>
      <c r="O17" s="2">
        <f>O16*O20</f>
        <v>0</v>
      </c>
      <c r="R17" s="5"/>
    </row>
    <row r="18" spans="2:18" ht="14.25" customHeight="1" x14ac:dyDescent="0.25">
      <c r="B18" s="6" t="s">
        <v>0</v>
      </c>
      <c r="C18" s="7"/>
      <c r="E18" s="6" t="s">
        <v>0</v>
      </c>
      <c r="F18" s="7"/>
      <c r="H18" s="6" t="s">
        <v>0</v>
      </c>
      <c r="I18" s="7"/>
      <c r="K18" s="6" t="s">
        <v>0</v>
      </c>
      <c r="L18" s="7"/>
      <c r="N18" s="6" t="s">
        <v>0</v>
      </c>
      <c r="O18" s="7"/>
    </row>
    <row r="19" spans="2:18" ht="14.25" customHeight="1" x14ac:dyDescent="0.25">
      <c r="B19" s="6" t="s">
        <v>1</v>
      </c>
      <c r="C19" s="7"/>
      <c r="E19" s="6" t="s">
        <v>1</v>
      </c>
      <c r="F19" s="7"/>
      <c r="H19" s="6" t="s">
        <v>1</v>
      </c>
      <c r="I19" s="7"/>
      <c r="K19" s="6" t="s">
        <v>1</v>
      </c>
      <c r="L19" s="7"/>
      <c r="N19" s="6" t="s">
        <v>1</v>
      </c>
      <c r="O19" s="7"/>
    </row>
    <row r="20" spans="2:18" ht="14.25" customHeight="1" x14ac:dyDescent="0.25">
      <c r="B20" s="6" t="s">
        <v>4</v>
      </c>
      <c r="C20" s="8" t="str">
        <f>IFERROR(((C19/C18)-((C19/C18)*0.0045))-1,"0")</f>
        <v>0</v>
      </c>
      <c r="E20" s="6" t="s">
        <v>4</v>
      </c>
      <c r="F20" s="8" t="str">
        <f>IFERROR(((F19/F18)-((F19/F18)*0.0045))-1,"0")</f>
        <v>0</v>
      </c>
      <c r="H20" s="6" t="s">
        <v>4</v>
      </c>
      <c r="I20" s="8" t="str">
        <f>IFERROR(((I19/I18)-((I19/I18)*0.0045))-1,"0")</f>
        <v>0</v>
      </c>
      <c r="K20" s="6" t="s">
        <v>4</v>
      </c>
      <c r="L20" s="8" t="str">
        <f>IFERROR(((L19/L18)-((L19/L18)*0.0045))-1,"0")</f>
        <v>0</v>
      </c>
      <c r="N20" s="6" t="s">
        <v>4</v>
      </c>
      <c r="O20" s="8" t="str">
        <f>IFERROR(((O19/O18)-((O19/O18)*0.0045))-1,"0")</f>
        <v>0</v>
      </c>
    </row>
    <row r="21" spans="2:18" ht="14.25" customHeight="1" x14ac:dyDescent="0.25">
      <c r="B21" s="6" t="s">
        <v>5</v>
      </c>
      <c r="C21" s="7">
        <f>C18-(C18*$L$2)</f>
        <v>0</v>
      </c>
      <c r="E21" s="6" t="s">
        <v>5</v>
      </c>
      <c r="F21" s="7">
        <f>F18-(F18*$L$2)</f>
        <v>0</v>
      </c>
      <c r="H21" s="6" t="s">
        <v>5</v>
      </c>
      <c r="I21" s="7">
        <f>I18-(I18*$L$2)</f>
        <v>0</v>
      </c>
      <c r="K21" s="6" t="s">
        <v>5</v>
      </c>
      <c r="L21" s="7">
        <f>L18-(L18*$L$2)</f>
        <v>0</v>
      </c>
      <c r="N21" s="6" t="s">
        <v>5</v>
      </c>
      <c r="O21" s="7">
        <f>O18-(O18*$L$2)</f>
        <v>0</v>
      </c>
    </row>
    <row r="22" spans="2:18" ht="14.25" customHeight="1" x14ac:dyDescent="0.25"/>
    <row r="23" spans="2:18" x14ac:dyDescent="0.25">
      <c r="B23" s="1" t="s">
        <v>2</v>
      </c>
      <c r="C23" s="2"/>
      <c r="E23" s="1" t="s">
        <v>2</v>
      </c>
      <c r="F23" s="2"/>
      <c r="H23" s="1" t="s">
        <v>2</v>
      </c>
      <c r="I23" s="2"/>
      <c r="K23" s="1" t="s">
        <v>2</v>
      </c>
      <c r="L23" s="2"/>
      <c r="N23" s="1" t="s">
        <v>2</v>
      </c>
      <c r="O23" s="2"/>
    </row>
    <row r="24" spans="2:18" ht="14.25" customHeight="1" x14ac:dyDescent="0.25">
      <c r="B24" s="1" t="s">
        <v>3</v>
      </c>
      <c r="C24" s="2"/>
      <c r="E24" s="1" t="s">
        <v>3</v>
      </c>
      <c r="F24" s="2"/>
      <c r="H24" s="1" t="s">
        <v>3</v>
      </c>
      <c r="I24" s="2"/>
      <c r="K24" s="1" t="s">
        <v>3</v>
      </c>
      <c r="L24" s="2"/>
      <c r="N24" s="1" t="s">
        <v>3</v>
      </c>
      <c r="O24" s="2"/>
    </row>
    <row r="25" spans="2:18" ht="14.25" customHeight="1" x14ac:dyDescent="0.25">
      <c r="B25" s="1" t="s">
        <v>13</v>
      </c>
      <c r="C25" s="2"/>
      <c r="E25" s="1" t="s">
        <v>13</v>
      </c>
      <c r="F25" s="2"/>
      <c r="H25" s="1" t="s">
        <v>13</v>
      </c>
      <c r="I25" s="2"/>
      <c r="K25" s="1" t="s">
        <v>13</v>
      </c>
      <c r="L25" s="2"/>
      <c r="N25" s="1" t="s">
        <v>13</v>
      </c>
      <c r="O25" s="2"/>
    </row>
    <row r="26" spans="2:18" ht="14.25" customHeight="1" x14ac:dyDescent="0.25">
      <c r="B26" s="1" t="s">
        <v>14</v>
      </c>
      <c r="C26" s="2">
        <f>C25*C29</f>
        <v>0</v>
      </c>
      <c r="E26" s="1" t="s">
        <v>14</v>
      </c>
      <c r="F26" s="2">
        <f>F25*F29</f>
        <v>0</v>
      </c>
      <c r="H26" s="1" t="s">
        <v>14</v>
      </c>
      <c r="I26" s="2">
        <f>I25*I29</f>
        <v>0</v>
      </c>
      <c r="K26" s="1" t="s">
        <v>14</v>
      </c>
      <c r="L26" s="2">
        <f>L25*L29</f>
        <v>0</v>
      </c>
      <c r="N26" s="1" t="s">
        <v>14</v>
      </c>
      <c r="O26" s="2">
        <f>O25*O29</f>
        <v>0</v>
      </c>
    </row>
    <row r="27" spans="2:18" ht="14.25" customHeight="1" x14ac:dyDescent="0.25">
      <c r="B27" s="6" t="s">
        <v>0</v>
      </c>
      <c r="C27" s="7"/>
      <c r="E27" s="6" t="s">
        <v>0</v>
      </c>
      <c r="F27" s="7"/>
      <c r="H27" s="6" t="s">
        <v>0</v>
      </c>
      <c r="I27" s="7"/>
      <c r="K27" s="6" t="s">
        <v>0</v>
      </c>
      <c r="L27" s="7"/>
      <c r="N27" s="6" t="s">
        <v>0</v>
      </c>
      <c r="O27" s="7"/>
    </row>
    <row r="28" spans="2:18" ht="14.25" customHeight="1" x14ac:dyDescent="0.25">
      <c r="B28" s="6" t="s">
        <v>1</v>
      </c>
      <c r="C28" s="7"/>
      <c r="E28" s="6" t="s">
        <v>1</v>
      </c>
      <c r="F28" s="7"/>
      <c r="H28" s="6" t="s">
        <v>1</v>
      </c>
      <c r="I28" s="7"/>
      <c r="K28" s="6" t="s">
        <v>1</v>
      </c>
      <c r="L28" s="7"/>
      <c r="N28" s="6" t="s">
        <v>1</v>
      </c>
      <c r="O28" s="7"/>
    </row>
    <row r="29" spans="2:18" ht="14.25" customHeight="1" x14ac:dyDescent="0.25">
      <c r="B29" s="6" t="s">
        <v>4</v>
      </c>
      <c r="C29" s="8" t="str">
        <f>IFERROR(((C28/C27)-((C28/C27)*0.0045))-1,"0")</f>
        <v>0</v>
      </c>
      <c r="E29" s="6" t="s">
        <v>4</v>
      </c>
      <c r="F29" s="8" t="str">
        <f>IFERROR(((F28/F27)-((F28/F27)*0.0045))-1,"0")</f>
        <v>0</v>
      </c>
      <c r="H29" s="6" t="s">
        <v>4</v>
      </c>
      <c r="I29" s="8" t="str">
        <f>IFERROR(((I28/I27)-((I28/I27)*0.0045))-1,"0")</f>
        <v>0</v>
      </c>
      <c r="K29" s="6" t="s">
        <v>4</v>
      </c>
      <c r="L29" s="8" t="str">
        <f>IFERROR(((L28/L27)-((L28/L27)*0.0045))-1,"0")</f>
        <v>0</v>
      </c>
      <c r="N29" s="6" t="s">
        <v>4</v>
      </c>
      <c r="O29" s="8" t="str">
        <f>IFERROR(((O28/O27)-((O28/O27)*0.0045))-1,"0")</f>
        <v>0</v>
      </c>
    </row>
    <row r="30" spans="2:18" ht="14.25" customHeight="1" x14ac:dyDescent="0.25">
      <c r="B30" s="6" t="s">
        <v>5</v>
      </c>
      <c r="C30" s="7">
        <f>C27-(C27*$L$2)</f>
        <v>0</v>
      </c>
      <c r="E30" s="6" t="s">
        <v>5</v>
      </c>
      <c r="F30" s="7">
        <f>F27-(F27*$L$2)</f>
        <v>0</v>
      </c>
      <c r="H30" s="6" t="s">
        <v>5</v>
      </c>
      <c r="I30" s="7">
        <f>I27-(I27*$L$2)</f>
        <v>0</v>
      </c>
      <c r="K30" s="6" t="s">
        <v>5</v>
      </c>
      <c r="L30" s="7">
        <f>L27-(L27*$L$2)</f>
        <v>0</v>
      </c>
      <c r="N30" s="6" t="s">
        <v>5</v>
      </c>
      <c r="O30" s="7">
        <f>O27-(O27*$L$2)</f>
        <v>0</v>
      </c>
    </row>
    <row r="31" spans="2:18" ht="14.25" customHeight="1" x14ac:dyDescent="0.25"/>
    <row r="32" spans="2:18" ht="14.25" customHeight="1" x14ac:dyDescent="0.25">
      <c r="B32" s="1" t="s">
        <v>2</v>
      </c>
      <c r="C32" s="2"/>
      <c r="E32" s="1" t="s">
        <v>2</v>
      </c>
      <c r="F32" s="2"/>
      <c r="H32" s="1" t="s">
        <v>2</v>
      </c>
      <c r="I32" s="2"/>
      <c r="K32" s="1" t="s">
        <v>2</v>
      </c>
      <c r="L32" s="2"/>
      <c r="N32" s="1" t="s">
        <v>2</v>
      </c>
      <c r="O32" s="2"/>
    </row>
    <row r="33" spans="2:15" x14ac:dyDescent="0.25">
      <c r="B33" s="1" t="s">
        <v>3</v>
      </c>
      <c r="C33" s="2"/>
      <c r="E33" s="1" t="s">
        <v>3</v>
      </c>
      <c r="F33" s="2"/>
      <c r="H33" s="1" t="s">
        <v>3</v>
      </c>
      <c r="I33" s="2"/>
      <c r="K33" s="1" t="s">
        <v>3</v>
      </c>
      <c r="L33" s="2"/>
      <c r="N33" s="1" t="s">
        <v>3</v>
      </c>
      <c r="O33" s="2"/>
    </row>
    <row r="34" spans="2:15" ht="14.25" customHeight="1" x14ac:dyDescent="0.25">
      <c r="B34" s="1" t="s">
        <v>13</v>
      </c>
      <c r="C34" s="2"/>
      <c r="E34" s="1" t="s">
        <v>13</v>
      </c>
      <c r="F34" s="2"/>
      <c r="H34" s="1" t="s">
        <v>13</v>
      </c>
      <c r="I34" s="2"/>
      <c r="K34" s="1" t="s">
        <v>13</v>
      </c>
      <c r="L34" s="2"/>
      <c r="N34" s="1" t="s">
        <v>13</v>
      </c>
      <c r="O34" s="2"/>
    </row>
    <row r="35" spans="2:15" ht="14.25" customHeight="1" x14ac:dyDescent="0.25">
      <c r="B35" s="1" t="s">
        <v>14</v>
      </c>
      <c r="C35" s="2">
        <f>C34*C38</f>
        <v>0</v>
      </c>
      <c r="E35" s="1" t="s">
        <v>14</v>
      </c>
      <c r="F35" s="2">
        <f>F34*F38</f>
        <v>0</v>
      </c>
      <c r="H35" s="1" t="s">
        <v>14</v>
      </c>
      <c r="I35" s="2">
        <f>I34*I38</f>
        <v>0</v>
      </c>
      <c r="K35" s="1" t="s">
        <v>14</v>
      </c>
      <c r="L35" s="2">
        <f>L34*L38</f>
        <v>0</v>
      </c>
      <c r="N35" s="1" t="s">
        <v>14</v>
      </c>
      <c r="O35" s="2">
        <f>O34*O38</f>
        <v>0</v>
      </c>
    </row>
    <row r="36" spans="2:15" ht="14.25" customHeight="1" x14ac:dyDescent="0.25">
      <c r="B36" s="6" t="s">
        <v>0</v>
      </c>
      <c r="C36" s="7"/>
      <c r="E36" s="6" t="s">
        <v>0</v>
      </c>
      <c r="F36" s="7"/>
      <c r="H36" s="6" t="s">
        <v>0</v>
      </c>
      <c r="I36" s="7"/>
      <c r="K36" s="6" t="s">
        <v>0</v>
      </c>
      <c r="L36" s="7"/>
      <c r="N36" s="6" t="s">
        <v>0</v>
      </c>
      <c r="O36" s="7"/>
    </row>
    <row r="37" spans="2:15" ht="14.25" customHeight="1" x14ac:dyDescent="0.25">
      <c r="B37" s="6" t="s">
        <v>1</v>
      </c>
      <c r="C37" s="7"/>
      <c r="E37" s="6" t="s">
        <v>1</v>
      </c>
      <c r="F37" s="7"/>
      <c r="H37" s="6" t="s">
        <v>1</v>
      </c>
      <c r="I37" s="7"/>
      <c r="K37" s="6" t="s">
        <v>1</v>
      </c>
      <c r="L37" s="7"/>
      <c r="N37" s="6" t="s">
        <v>1</v>
      </c>
      <c r="O37" s="7"/>
    </row>
    <row r="38" spans="2:15" ht="14.25" customHeight="1" x14ac:dyDescent="0.25">
      <c r="B38" s="6" t="s">
        <v>4</v>
      </c>
      <c r="C38" s="8" t="str">
        <f>IFERROR(((C37/C36)-((C37/C36)*0.0045))-1,"0")</f>
        <v>0</v>
      </c>
      <c r="E38" s="6" t="s">
        <v>4</v>
      </c>
      <c r="F38" s="8" t="str">
        <f>IFERROR(((F37/F36)-((F37/F36)*0.0045))-1,"0")</f>
        <v>0</v>
      </c>
      <c r="H38" s="6" t="s">
        <v>4</v>
      </c>
      <c r="I38" s="8" t="str">
        <f>IFERROR(((I37/I36)-((I37/I36)*0.0045))-1,"0")</f>
        <v>0</v>
      </c>
      <c r="K38" s="6" t="s">
        <v>4</v>
      </c>
      <c r="L38" s="8" t="str">
        <f>IFERROR(((L37/L36)-((L37/L36)*0.0045))-1,"0")</f>
        <v>0</v>
      </c>
      <c r="N38" s="6" t="s">
        <v>4</v>
      </c>
      <c r="O38" s="8" t="str">
        <f>IFERROR(((O37/O36)-((O37/O36)*0.0045))-1,"0")</f>
        <v>0</v>
      </c>
    </row>
    <row r="39" spans="2:15" ht="14.25" customHeight="1" x14ac:dyDescent="0.25">
      <c r="B39" s="6" t="s">
        <v>5</v>
      </c>
      <c r="C39" s="7">
        <f>C36-(C36*$L$2)</f>
        <v>0</v>
      </c>
      <c r="E39" s="6" t="s">
        <v>5</v>
      </c>
      <c r="F39" s="7">
        <f>F36-(F36*$L$2)</f>
        <v>0</v>
      </c>
      <c r="H39" s="6" t="s">
        <v>5</v>
      </c>
      <c r="I39" s="7">
        <f>I36-(I36*$L$2)</f>
        <v>0</v>
      </c>
      <c r="K39" s="6" t="s">
        <v>5</v>
      </c>
      <c r="L39" s="7">
        <f>L36-(L36*$L$2)</f>
        <v>0</v>
      </c>
      <c r="N39" s="6" t="s">
        <v>5</v>
      </c>
      <c r="O39" s="7">
        <f>O36-(O36*$L$2)</f>
        <v>0</v>
      </c>
    </row>
    <row r="40" spans="2:15" ht="14.25" customHeight="1" x14ac:dyDescent="0.25"/>
    <row r="41" spans="2:15" ht="14.25" customHeight="1" x14ac:dyDescent="0.25"/>
    <row r="43" spans="2:15" x14ac:dyDescent="0.25">
      <c r="B43" t="s">
        <v>9</v>
      </c>
    </row>
    <row r="44" spans="2:15" x14ac:dyDescent="0.25">
      <c r="B44" t="s">
        <v>10</v>
      </c>
    </row>
    <row r="45" spans="2:15" x14ac:dyDescent="0.25">
      <c r="B45" t="s">
        <v>11</v>
      </c>
    </row>
  </sheetData>
  <mergeCells count="3">
    <mergeCell ref="K2:K3"/>
    <mergeCell ref="L2:L3"/>
    <mergeCell ref="D2:E2"/>
  </mergeCells>
  <conditionalFormatting sqref="C6">
    <cfRule type="cellIs" dxfId="5599" priority="191" operator="equal">
      <formula>"Cumplida"</formula>
    </cfRule>
    <cfRule type="cellIs" dxfId="5598" priority="192" operator="equal">
      <formula>"Abierta"</formula>
    </cfRule>
    <cfRule type="cellIs" dxfId="5597" priority="193" operator="equal">
      <formula>"No cumplida"</formula>
    </cfRule>
    <cfRule type="cellIs" dxfId="5596" priority="194" operator="equal">
      <formula>"Programado"</formula>
    </cfRule>
    <cfRule type="cellIs" dxfId="5595" priority="195" operator="equal">
      <formula>"Atascado"</formula>
    </cfRule>
    <cfRule type="cellIs" dxfId="5594" priority="196" operator="equal">
      <formula>"Cerrado"</formula>
    </cfRule>
    <cfRule type="cellIs" dxfId="5593" priority="197" operator="equal">
      <formula>"Abierto"</formula>
    </cfRule>
  </conditionalFormatting>
  <conditionalFormatting sqref="C11">
    <cfRule type="cellIs" dxfId="5592" priority="198" operator="equal">
      <formula>"-"</formula>
    </cfRule>
    <cfRule type="cellIs" dxfId="5591" priority="199" operator="lessThan">
      <formula>0.00000999</formula>
    </cfRule>
    <cfRule type="cellIs" dxfId="5590" priority="200" operator="greaterThan">
      <formula>0.00001</formula>
    </cfRule>
  </conditionalFormatting>
  <conditionalFormatting sqref="L20">
    <cfRule type="cellIs" dxfId="5589" priority="118" operator="equal">
      <formula>"-"</formula>
    </cfRule>
    <cfRule type="cellIs" dxfId="5588" priority="119" operator="lessThan">
      <formula>0.00000999</formula>
    </cfRule>
    <cfRule type="cellIs" dxfId="5587" priority="120" operator="greaterThan">
      <formula>0.00001</formula>
    </cfRule>
  </conditionalFormatting>
  <conditionalFormatting sqref="F11">
    <cfRule type="cellIs" dxfId="5586" priority="188" operator="equal">
      <formula>"-"</formula>
    </cfRule>
    <cfRule type="cellIs" dxfId="5585" priority="189" operator="lessThan">
      <formula>0.00000999</formula>
    </cfRule>
    <cfRule type="cellIs" dxfId="5584" priority="190" operator="greaterThan">
      <formula>0.00001</formula>
    </cfRule>
  </conditionalFormatting>
  <conditionalFormatting sqref="C33">
    <cfRule type="cellIs" dxfId="5583" priority="41" operator="equal">
      <formula>"Cumplida"</formula>
    </cfRule>
    <cfRule type="cellIs" dxfId="5582" priority="42" operator="equal">
      <formula>"Abierta"</formula>
    </cfRule>
    <cfRule type="cellIs" dxfId="5581" priority="43" operator="equal">
      <formula>"No cumplida"</formula>
    </cfRule>
    <cfRule type="cellIs" dxfId="5580" priority="44" operator="equal">
      <formula>"Programado"</formula>
    </cfRule>
    <cfRule type="cellIs" dxfId="5579" priority="45" operator="equal">
      <formula>"Atascado"</formula>
    </cfRule>
    <cfRule type="cellIs" dxfId="5578" priority="46" operator="equal">
      <formula>"Cerrado"</formula>
    </cfRule>
    <cfRule type="cellIs" dxfId="5577" priority="47" operator="equal">
      <formula>"Abierto"</formula>
    </cfRule>
  </conditionalFormatting>
  <conditionalFormatting sqref="F6">
    <cfRule type="cellIs" dxfId="5576" priority="181" operator="equal">
      <formula>"Cumplida"</formula>
    </cfRule>
    <cfRule type="cellIs" dxfId="5575" priority="182" operator="equal">
      <formula>"Abierta"</formula>
    </cfRule>
    <cfRule type="cellIs" dxfId="5574" priority="183" operator="equal">
      <formula>"No cumplida"</formula>
    </cfRule>
    <cfRule type="cellIs" dxfId="5573" priority="184" operator="equal">
      <formula>"Programado"</formula>
    </cfRule>
    <cfRule type="cellIs" dxfId="5572" priority="185" operator="equal">
      <formula>"Atascado"</formula>
    </cfRule>
    <cfRule type="cellIs" dxfId="5571" priority="186" operator="equal">
      <formula>"Cerrado"</formula>
    </cfRule>
    <cfRule type="cellIs" dxfId="5570" priority="187" operator="equal">
      <formula>"Abierto"</formula>
    </cfRule>
  </conditionalFormatting>
  <conditionalFormatting sqref="I6">
    <cfRule type="cellIs" dxfId="5569" priority="171" operator="equal">
      <formula>"Cumplida"</formula>
    </cfRule>
    <cfRule type="cellIs" dxfId="5568" priority="172" operator="equal">
      <formula>"Abierta"</formula>
    </cfRule>
    <cfRule type="cellIs" dxfId="5567" priority="173" operator="equal">
      <formula>"No cumplida"</formula>
    </cfRule>
    <cfRule type="cellIs" dxfId="5566" priority="174" operator="equal">
      <formula>"Programado"</formula>
    </cfRule>
    <cfRule type="cellIs" dxfId="5565" priority="175" operator="equal">
      <formula>"Atascado"</formula>
    </cfRule>
    <cfRule type="cellIs" dxfId="5564" priority="176" operator="equal">
      <formula>"Cerrado"</formula>
    </cfRule>
    <cfRule type="cellIs" dxfId="5563" priority="177" operator="equal">
      <formula>"Abierto"</formula>
    </cfRule>
  </conditionalFormatting>
  <conditionalFormatting sqref="I11">
    <cfRule type="cellIs" dxfId="5562" priority="178" operator="equal">
      <formula>"-"</formula>
    </cfRule>
    <cfRule type="cellIs" dxfId="5561" priority="179" operator="lessThan">
      <formula>0.00000999</formula>
    </cfRule>
    <cfRule type="cellIs" dxfId="5560" priority="180" operator="greaterThan">
      <formula>0.00001</formula>
    </cfRule>
  </conditionalFormatting>
  <conditionalFormatting sqref="L6">
    <cfRule type="cellIs" dxfId="5559" priority="161" operator="equal">
      <formula>"Cumplida"</formula>
    </cfRule>
    <cfRule type="cellIs" dxfId="5558" priority="162" operator="equal">
      <formula>"Abierta"</formula>
    </cfRule>
    <cfRule type="cellIs" dxfId="5557" priority="163" operator="equal">
      <formula>"No cumplida"</formula>
    </cfRule>
    <cfRule type="cellIs" dxfId="5556" priority="164" operator="equal">
      <formula>"Programado"</formula>
    </cfRule>
    <cfRule type="cellIs" dxfId="5555" priority="165" operator="equal">
      <formula>"Atascado"</formula>
    </cfRule>
    <cfRule type="cellIs" dxfId="5554" priority="166" operator="equal">
      <formula>"Cerrado"</formula>
    </cfRule>
    <cfRule type="cellIs" dxfId="5553" priority="167" operator="equal">
      <formula>"Abierto"</formula>
    </cfRule>
  </conditionalFormatting>
  <conditionalFormatting sqref="L11">
    <cfRule type="cellIs" dxfId="5552" priority="168" operator="equal">
      <formula>"-"</formula>
    </cfRule>
    <cfRule type="cellIs" dxfId="5551" priority="169" operator="lessThan">
      <formula>0.00000999</formula>
    </cfRule>
    <cfRule type="cellIs" dxfId="5550" priority="170" operator="greaterThan">
      <formula>0.00001</formula>
    </cfRule>
  </conditionalFormatting>
  <conditionalFormatting sqref="O6">
    <cfRule type="cellIs" dxfId="5549" priority="151" operator="equal">
      <formula>"Cumplida"</formula>
    </cfRule>
    <cfRule type="cellIs" dxfId="5548" priority="152" operator="equal">
      <formula>"Abierta"</formula>
    </cfRule>
    <cfRule type="cellIs" dxfId="5547" priority="153" operator="equal">
      <formula>"No cumplida"</formula>
    </cfRule>
    <cfRule type="cellIs" dxfId="5546" priority="154" operator="equal">
      <formula>"Programado"</formula>
    </cfRule>
    <cfRule type="cellIs" dxfId="5545" priority="155" operator="equal">
      <formula>"Atascado"</formula>
    </cfRule>
    <cfRule type="cellIs" dxfId="5544" priority="156" operator="equal">
      <formula>"Cerrado"</formula>
    </cfRule>
    <cfRule type="cellIs" dxfId="5543" priority="157" operator="equal">
      <formula>"Abierto"</formula>
    </cfRule>
  </conditionalFormatting>
  <conditionalFormatting sqref="O11">
    <cfRule type="cellIs" dxfId="5542" priority="158" operator="equal">
      <formula>"-"</formula>
    </cfRule>
    <cfRule type="cellIs" dxfId="5541" priority="159" operator="lessThan">
      <formula>0.00000999</formula>
    </cfRule>
    <cfRule type="cellIs" dxfId="5540" priority="160" operator="greaterThan">
      <formula>0.00001</formula>
    </cfRule>
  </conditionalFormatting>
  <conditionalFormatting sqref="C15">
    <cfRule type="cellIs" dxfId="5539" priority="141" operator="equal">
      <formula>"Cumplida"</formula>
    </cfRule>
    <cfRule type="cellIs" dxfId="5538" priority="142" operator="equal">
      <formula>"Abierta"</formula>
    </cfRule>
    <cfRule type="cellIs" dxfId="5537" priority="143" operator="equal">
      <formula>"No cumplida"</formula>
    </cfRule>
    <cfRule type="cellIs" dxfId="5536" priority="144" operator="equal">
      <formula>"Programado"</formula>
    </cfRule>
    <cfRule type="cellIs" dxfId="5535" priority="145" operator="equal">
      <formula>"Atascado"</formula>
    </cfRule>
    <cfRule type="cellIs" dxfId="5534" priority="146" operator="equal">
      <formula>"Cerrado"</formula>
    </cfRule>
    <cfRule type="cellIs" dxfId="5533" priority="147" operator="equal">
      <formula>"Abierto"</formula>
    </cfRule>
  </conditionalFormatting>
  <conditionalFormatting sqref="C20">
    <cfRule type="cellIs" dxfId="5532" priority="148" operator="equal">
      <formula>"-"</formula>
    </cfRule>
    <cfRule type="cellIs" dxfId="5531" priority="149" operator="lessThan">
      <formula>0.00000999</formula>
    </cfRule>
    <cfRule type="cellIs" dxfId="5530" priority="150" operator="greaterThan">
      <formula>0.00001</formula>
    </cfRule>
  </conditionalFormatting>
  <conditionalFormatting sqref="F15">
    <cfRule type="cellIs" dxfId="5529" priority="131" operator="equal">
      <formula>"Cumplida"</formula>
    </cfRule>
    <cfRule type="cellIs" dxfId="5528" priority="132" operator="equal">
      <formula>"Abierta"</formula>
    </cfRule>
    <cfRule type="cellIs" dxfId="5527" priority="133" operator="equal">
      <formula>"No cumplida"</formula>
    </cfRule>
    <cfRule type="cellIs" dxfId="5526" priority="134" operator="equal">
      <formula>"Programado"</formula>
    </cfRule>
    <cfRule type="cellIs" dxfId="5525" priority="135" operator="equal">
      <formula>"Atascado"</formula>
    </cfRule>
    <cfRule type="cellIs" dxfId="5524" priority="136" operator="equal">
      <formula>"Cerrado"</formula>
    </cfRule>
    <cfRule type="cellIs" dxfId="5523" priority="137" operator="equal">
      <formula>"Abierto"</formula>
    </cfRule>
  </conditionalFormatting>
  <conditionalFormatting sqref="F20">
    <cfRule type="cellIs" dxfId="5522" priority="138" operator="equal">
      <formula>"-"</formula>
    </cfRule>
    <cfRule type="cellIs" dxfId="5521" priority="139" operator="lessThan">
      <formula>0.00000999</formula>
    </cfRule>
    <cfRule type="cellIs" dxfId="5520" priority="140" operator="greaterThan">
      <formula>0.00001</formula>
    </cfRule>
  </conditionalFormatting>
  <conditionalFormatting sqref="I15">
    <cfRule type="cellIs" dxfId="5519" priority="121" operator="equal">
      <formula>"Cumplida"</formula>
    </cfRule>
    <cfRule type="cellIs" dxfId="5518" priority="122" operator="equal">
      <formula>"Abierta"</formula>
    </cfRule>
    <cfRule type="cellIs" dxfId="5517" priority="123" operator="equal">
      <formula>"No cumplida"</formula>
    </cfRule>
    <cfRule type="cellIs" dxfId="5516" priority="124" operator="equal">
      <formula>"Programado"</formula>
    </cfRule>
    <cfRule type="cellIs" dxfId="5515" priority="125" operator="equal">
      <formula>"Atascado"</formula>
    </cfRule>
    <cfRule type="cellIs" dxfId="5514" priority="126" operator="equal">
      <formula>"Cerrado"</formula>
    </cfRule>
    <cfRule type="cellIs" dxfId="5513" priority="127" operator="equal">
      <formula>"Abierto"</formula>
    </cfRule>
  </conditionalFormatting>
  <conditionalFormatting sqref="I20">
    <cfRule type="cellIs" dxfId="5512" priority="128" operator="equal">
      <formula>"-"</formula>
    </cfRule>
    <cfRule type="cellIs" dxfId="5511" priority="129" operator="lessThan">
      <formula>0.00000999</formula>
    </cfRule>
    <cfRule type="cellIs" dxfId="5510" priority="130" operator="greaterThan">
      <formula>0.00001</formula>
    </cfRule>
  </conditionalFormatting>
  <conditionalFormatting sqref="L15">
    <cfRule type="cellIs" dxfId="5509" priority="111" operator="equal">
      <formula>"Cumplida"</formula>
    </cfRule>
    <cfRule type="cellIs" dxfId="5508" priority="112" operator="equal">
      <formula>"Abierta"</formula>
    </cfRule>
    <cfRule type="cellIs" dxfId="5507" priority="113" operator="equal">
      <formula>"No cumplida"</formula>
    </cfRule>
    <cfRule type="cellIs" dxfId="5506" priority="114" operator="equal">
      <formula>"Programado"</formula>
    </cfRule>
    <cfRule type="cellIs" dxfId="5505" priority="115" operator="equal">
      <formula>"Atascado"</formula>
    </cfRule>
    <cfRule type="cellIs" dxfId="5504" priority="116" operator="equal">
      <formula>"Cerrado"</formula>
    </cfRule>
    <cfRule type="cellIs" dxfId="5503" priority="117" operator="equal">
      <formula>"Abierto"</formula>
    </cfRule>
  </conditionalFormatting>
  <conditionalFormatting sqref="O15">
    <cfRule type="cellIs" dxfId="5502" priority="101" operator="equal">
      <formula>"Cumplida"</formula>
    </cfRule>
    <cfRule type="cellIs" dxfId="5501" priority="102" operator="equal">
      <formula>"Abierta"</formula>
    </cfRule>
    <cfRule type="cellIs" dxfId="5500" priority="103" operator="equal">
      <formula>"No cumplida"</formula>
    </cfRule>
    <cfRule type="cellIs" dxfId="5499" priority="104" operator="equal">
      <formula>"Programado"</formula>
    </cfRule>
    <cfRule type="cellIs" dxfId="5498" priority="105" operator="equal">
      <formula>"Atascado"</formula>
    </cfRule>
    <cfRule type="cellIs" dxfId="5497" priority="106" operator="equal">
      <formula>"Cerrado"</formula>
    </cfRule>
    <cfRule type="cellIs" dxfId="5496" priority="107" operator="equal">
      <formula>"Abierto"</formula>
    </cfRule>
  </conditionalFormatting>
  <conditionalFormatting sqref="O20">
    <cfRule type="cellIs" dxfId="5495" priority="108" operator="equal">
      <formula>"-"</formula>
    </cfRule>
    <cfRule type="cellIs" dxfId="5494" priority="109" operator="lessThan">
      <formula>0.00000999</formula>
    </cfRule>
    <cfRule type="cellIs" dxfId="5493" priority="110" operator="greaterThan">
      <formula>0.00001</formula>
    </cfRule>
  </conditionalFormatting>
  <conditionalFormatting sqref="C24">
    <cfRule type="cellIs" dxfId="5492" priority="91" operator="equal">
      <formula>"Cumplida"</formula>
    </cfRule>
    <cfRule type="cellIs" dxfId="5491" priority="92" operator="equal">
      <formula>"Abierta"</formula>
    </cfRule>
    <cfRule type="cellIs" dxfId="5490" priority="93" operator="equal">
      <formula>"No cumplida"</formula>
    </cfRule>
    <cfRule type="cellIs" dxfId="5489" priority="94" operator="equal">
      <formula>"Programado"</formula>
    </cfRule>
    <cfRule type="cellIs" dxfId="5488" priority="95" operator="equal">
      <formula>"Atascado"</formula>
    </cfRule>
    <cfRule type="cellIs" dxfId="5487" priority="96" operator="equal">
      <formula>"Cerrado"</formula>
    </cfRule>
    <cfRule type="cellIs" dxfId="5486" priority="97" operator="equal">
      <formula>"Abierto"</formula>
    </cfRule>
  </conditionalFormatting>
  <conditionalFormatting sqref="C29">
    <cfRule type="cellIs" dxfId="5485" priority="98" operator="equal">
      <formula>"-"</formula>
    </cfRule>
    <cfRule type="cellIs" dxfId="5484" priority="99" operator="lessThan">
      <formula>0.00000999</formula>
    </cfRule>
    <cfRule type="cellIs" dxfId="5483" priority="100" operator="greaterThan">
      <formula>0.00001</formula>
    </cfRule>
  </conditionalFormatting>
  <conditionalFormatting sqref="F24">
    <cfRule type="cellIs" dxfId="5482" priority="81" operator="equal">
      <formula>"Cumplida"</formula>
    </cfRule>
    <cfRule type="cellIs" dxfId="5481" priority="82" operator="equal">
      <formula>"Abierta"</formula>
    </cfRule>
    <cfRule type="cellIs" dxfId="5480" priority="83" operator="equal">
      <formula>"No cumplida"</formula>
    </cfRule>
    <cfRule type="cellIs" dxfId="5479" priority="84" operator="equal">
      <formula>"Programado"</formula>
    </cfRule>
    <cfRule type="cellIs" dxfId="5478" priority="85" operator="equal">
      <formula>"Atascado"</formula>
    </cfRule>
    <cfRule type="cellIs" dxfId="5477" priority="86" operator="equal">
      <formula>"Cerrado"</formula>
    </cfRule>
    <cfRule type="cellIs" dxfId="5476" priority="87" operator="equal">
      <formula>"Abierto"</formula>
    </cfRule>
  </conditionalFormatting>
  <conditionalFormatting sqref="F29">
    <cfRule type="cellIs" dxfId="5475" priority="88" operator="equal">
      <formula>"-"</formula>
    </cfRule>
    <cfRule type="cellIs" dxfId="5474" priority="89" operator="lessThan">
      <formula>0.00000999</formula>
    </cfRule>
    <cfRule type="cellIs" dxfId="5473" priority="90" operator="greaterThan">
      <formula>0.00001</formula>
    </cfRule>
  </conditionalFormatting>
  <conditionalFormatting sqref="I24">
    <cfRule type="cellIs" dxfId="5472" priority="71" operator="equal">
      <formula>"Cumplida"</formula>
    </cfRule>
    <cfRule type="cellIs" dxfId="5471" priority="72" operator="equal">
      <formula>"Abierta"</formula>
    </cfRule>
    <cfRule type="cellIs" dxfId="5470" priority="73" operator="equal">
      <formula>"No cumplida"</formula>
    </cfRule>
    <cfRule type="cellIs" dxfId="5469" priority="74" operator="equal">
      <formula>"Programado"</formula>
    </cfRule>
    <cfRule type="cellIs" dxfId="5468" priority="75" operator="equal">
      <formula>"Atascado"</formula>
    </cfRule>
    <cfRule type="cellIs" dxfId="5467" priority="76" operator="equal">
      <formula>"Cerrado"</formula>
    </cfRule>
    <cfRule type="cellIs" dxfId="5466" priority="77" operator="equal">
      <formula>"Abierto"</formula>
    </cfRule>
  </conditionalFormatting>
  <conditionalFormatting sqref="I29">
    <cfRule type="cellIs" dxfId="5465" priority="78" operator="equal">
      <formula>"-"</formula>
    </cfRule>
    <cfRule type="cellIs" dxfId="5464" priority="79" operator="lessThan">
      <formula>0.00000999</formula>
    </cfRule>
    <cfRule type="cellIs" dxfId="5463" priority="80" operator="greaterThan">
      <formula>0.00001</formula>
    </cfRule>
  </conditionalFormatting>
  <conditionalFormatting sqref="L24">
    <cfRule type="cellIs" dxfId="5462" priority="61" operator="equal">
      <formula>"Cumplida"</formula>
    </cfRule>
    <cfRule type="cellIs" dxfId="5461" priority="62" operator="equal">
      <formula>"Abierta"</formula>
    </cfRule>
    <cfRule type="cellIs" dxfId="5460" priority="63" operator="equal">
      <formula>"No cumplida"</formula>
    </cfRule>
    <cfRule type="cellIs" dxfId="5459" priority="64" operator="equal">
      <formula>"Programado"</formula>
    </cfRule>
    <cfRule type="cellIs" dxfId="5458" priority="65" operator="equal">
      <formula>"Atascado"</formula>
    </cfRule>
    <cfRule type="cellIs" dxfId="5457" priority="66" operator="equal">
      <formula>"Cerrado"</formula>
    </cfRule>
    <cfRule type="cellIs" dxfId="5456" priority="67" operator="equal">
      <formula>"Abierto"</formula>
    </cfRule>
  </conditionalFormatting>
  <conditionalFormatting sqref="L29">
    <cfRule type="cellIs" dxfId="5455" priority="68" operator="equal">
      <formula>"-"</formula>
    </cfRule>
    <cfRule type="cellIs" dxfId="5454" priority="69" operator="lessThan">
      <formula>0.00000999</formula>
    </cfRule>
    <cfRule type="cellIs" dxfId="5453" priority="70" operator="greaterThan">
      <formula>0.00001</formula>
    </cfRule>
  </conditionalFormatting>
  <conditionalFormatting sqref="O24">
    <cfRule type="cellIs" dxfId="5452" priority="51" operator="equal">
      <formula>"Cumplida"</formula>
    </cfRule>
    <cfRule type="cellIs" dxfId="5451" priority="52" operator="equal">
      <formula>"Abierta"</formula>
    </cfRule>
    <cfRule type="cellIs" dxfId="5450" priority="53" operator="equal">
      <formula>"No cumplida"</formula>
    </cfRule>
    <cfRule type="cellIs" dxfId="5449" priority="54" operator="equal">
      <formula>"Programado"</formula>
    </cfRule>
    <cfRule type="cellIs" dxfId="5448" priority="55" operator="equal">
      <formula>"Atascado"</formula>
    </cfRule>
    <cfRule type="cellIs" dxfId="5447" priority="56" operator="equal">
      <formula>"Cerrado"</formula>
    </cfRule>
    <cfRule type="cellIs" dxfId="5446" priority="57" operator="equal">
      <formula>"Abierto"</formula>
    </cfRule>
  </conditionalFormatting>
  <conditionalFormatting sqref="O29">
    <cfRule type="cellIs" dxfId="5445" priority="58" operator="equal">
      <formula>"-"</formula>
    </cfRule>
    <cfRule type="cellIs" dxfId="5444" priority="59" operator="lessThan">
      <formula>0.00000999</formula>
    </cfRule>
    <cfRule type="cellIs" dxfId="5443" priority="60" operator="greaterThan">
      <formula>0.00001</formula>
    </cfRule>
  </conditionalFormatting>
  <conditionalFormatting sqref="C38">
    <cfRule type="cellIs" dxfId="5442" priority="48" operator="equal">
      <formula>"-"</formula>
    </cfRule>
    <cfRule type="cellIs" dxfId="5441" priority="49" operator="lessThan">
      <formula>0.00000999</formula>
    </cfRule>
    <cfRule type="cellIs" dxfId="5440" priority="50" operator="greaterThan">
      <formula>0.00001</formula>
    </cfRule>
  </conditionalFormatting>
  <conditionalFormatting sqref="F33">
    <cfRule type="cellIs" dxfId="5439" priority="31" operator="equal">
      <formula>"Cumplida"</formula>
    </cfRule>
    <cfRule type="cellIs" dxfId="5438" priority="32" operator="equal">
      <formula>"Abierta"</formula>
    </cfRule>
    <cfRule type="cellIs" dxfId="5437" priority="33" operator="equal">
      <formula>"No cumplida"</formula>
    </cfRule>
    <cfRule type="cellIs" dxfId="5436" priority="34" operator="equal">
      <formula>"Programado"</formula>
    </cfRule>
    <cfRule type="cellIs" dxfId="5435" priority="35" operator="equal">
      <formula>"Atascado"</formula>
    </cfRule>
    <cfRule type="cellIs" dxfId="5434" priority="36" operator="equal">
      <formula>"Cerrado"</formula>
    </cfRule>
    <cfRule type="cellIs" dxfId="5433" priority="37" operator="equal">
      <formula>"Abierto"</formula>
    </cfRule>
  </conditionalFormatting>
  <conditionalFormatting sqref="F38">
    <cfRule type="cellIs" dxfId="5432" priority="38" operator="equal">
      <formula>"-"</formula>
    </cfRule>
    <cfRule type="cellIs" dxfId="5431" priority="39" operator="lessThan">
      <formula>0.00000999</formula>
    </cfRule>
    <cfRule type="cellIs" dxfId="5430" priority="40" operator="greaterThan">
      <formula>0.00001</formula>
    </cfRule>
  </conditionalFormatting>
  <conditionalFormatting sqref="I33">
    <cfRule type="cellIs" dxfId="5429" priority="21" operator="equal">
      <formula>"Cumplida"</formula>
    </cfRule>
    <cfRule type="cellIs" dxfId="5428" priority="22" operator="equal">
      <formula>"Abierta"</formula>
    </cfRule>
    <cfRule type="cellIs" dxfId="5427" priority="23" operator="equal">
      <formula>"No cumplida"</formula>
    </cfRule>
    <cfRule type="cellIs" dxfId="5426" priority="24" operator="equal">
      <formula>"Programado"</formula>
    </cfRule>
    <cfRule type="cellIs" dxfId="5425" priority="25" operator="equal">
      <formula>"Atascado"</formula>
    </cfRule>
    <cfRule type="cellIs" dxfId="5424" priority="26" operator="equal">
      <formula>"Cerrado"</formula>
    </cfRule>
    <cfRule type="cellIs" dxfId="5423" priority="27" operator="equal">
      <formula>"Abierto"</formula>
    </cfRule>
  </conditionalFormatting>
  <conditionalFormatting sqref="I38">
    <cfRule type="cellIs" dxfId="5422" priority="28" operator="equal">
      <formula>"-"</formula>
    </cfRule>
    <cfRule type="cellIs" dxfId="5421" priority="29" operator="lessThan">
      <formula>0.00000999</formula>
    </cfRule>
    <cfRule type="cellIs" dxfId="5420" priority="30" operator="greaterThan">
      <formula>0.00001</formula>
    </cfRule>
  </conditionalFormatting>
  <conditionalFormatting sqref="L33">
    <cfRule type="cellIs" dxfId="5419" priority="11" operator="equal">
      <formula>"Cumplida"</formula>
    </cfRule>
    <cfRule type="cellIs" dxfId="5418" priority="12" operator="equal">
      <formula>"Abierta"</formula>
    </cfRule>
    <cfRule type="cellIs" dxfId="5417" priority="13" operator="equal">
      <formula>"No cumplida"</formula>
    </cfRule>
    <cfRule type="cellIs" dxfId="5416" priority="14" operator="equal">
      <formula>"Programado"</formula>
    </cfRule>
    <cfRule type="cellIs" dxfId="5415" priority="15" operator="equal">
      <formula>"Atascado"</formula>
    </cfRule>
    <cfRule type="cellIs" dxfId="5414" priority="16" operator="equal">
      <formula>"Cerrado"</formula>
    </cfRule>
    <cfRule type="cellIs" dxfId="5413" priority="17" operator="equal">
      <formula>"Abierto"</formula>
    </cfRule>
  </conditionalFormatting>
  <conditionalFormatting sqref="L38">
    <cfRule type="cellIs" dxfId="5412" priority="18" operator="equal">
      <formula>"-"</formula>
    </cfRule>
    <cfRule type="cellIs" dxfId="5411" priority="19" operator="lessThan">
      <formula>0.00000999</formula>
    </cfRule>
    <cfRule type="cellIs" dxfId="5410" priority="20" operator="greaterThan">
      <formula>0.00001</formula>
    </cfRule>
  </conditionalFormatting>
  <conditionalFormatting sqref="O33">
    <cfRule type="cellIs" dxfId="5409" priority="1" operator="equal">
      <formula>"Cumplida"</formula>
    </cfRule>
    <cfRule type="cellIs" dxfId="5408" priority="2" operator="equal">
      <formula>"Abierta"</formula>
    </cfRule>
    <cfRule type="cellIs" dxfId="5407" priority="3" operator="equal">
      <formula>"No cumplida"</formula>
    </cfRule>
    <cfRule type="cellIs" dxfId="5406" priority="4" operator="equal">
      <formula>"Programado"</formula>
    </cfRule>
    <cfRule type="cellIs" dxfId="5405" priority="5" operator="equal">
      <formula>"Atascado"</formula>
    </cfRule>
    <cfRule type="cellIs" dxfId="5404" priority="6" operator="equal">
      <formula>"Cerrado"</formula>
    </cfRule>
    <cfRule type="cellIs" dxfId="5403" priority="7" operator="equal">
      <formula>"Abierto"</formula>
    </cfRule>
  </conditionalFormatting>
  <conditionalFormatting sqref="O38">
    <cfRule type="cellIs" dxfId="5402" priority="8" operator="equal">
      <formula>"-"</formula>
    </cfRule>
    <cfRule type="cellIs" dxfId="5401" priority="9" operator="lessThan">
      <formula>0.00000999</formula>
    </cfRule>
    <cfRule type="cellIs" dxfId="5400" priority="10" operator="greaterThan">
      <formula>0.00001</formula>
    </cfRule>
  </conditionalFormatting>
  <dataValidations count="1">
    <dataValidation type="list" allowBlank="1" showInputMessage="1" showErrorMessage="1" sqref="C15 I33 L33 F33 O33 C33 I6 L6 F6 O6 I24 I15 C6 L24 F24 L15 O24 F15 O15 C24">
      <formula1>$B$42:$B$45</formula1>
    </dataValidation>
  </dataValidations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R45"/>
  <sheetViews>
    <sheetView showGridLines="0" showRowColHeaders="0" workbookViewId="0">
      <selection activeCell="Q13" sqref="Q13:R13"/>
    </sheetView>
  </sheetViews>
  <sheetFormatPr baseColWidth="10" defaultRowHeight="15" x14ac:dyDescent="0.25"/>
  <cols>
    <col min="1" max="1" width="2" customWidth="1"/>
    <col min="4" max="4" width="2.5703125" customWidth="1"/>
    <col min="7" max="7" width="2.5703125" customWidth="1"/>
    <col min="10" max="10" width="2.5703125" customWidth="1"/>
    <col min="13" max="13" width="2.5703125" customWidth="1"/>
    <col min="16" max="16" width="2.5703125" customWidth="1"/>
    <col min="17" max="17" width="15.28515625" bestFit="1" customWidth="1"/>
    <col min="18" max="18" width="10.140625" bestFit="1" customWidth="1"/>
  </cols>
  <sheetData>
    <row r="1" spans="2:18" ht="15.75" thickBot="1" x14ac:dyDescent="0.3"/>
    <row r="2" spans="2:18" ht="15.75" thickBot="1" x14ac:dyDescent="0.3">
      <c r="D2" s="46" t="s">
        <v>16</v>
      </c>
      <c r="E2" s="47"/>
      <c r="F2" s="19"/>
      <c r="G2" s="18"/>
      <c r="K2" s="42" t="s">
        <v>51</v>
      </c>
      <c r="L2" s="44">
        <v>2.8500000000000001E-2</v>
      </c>
    </row>
    <row r="3" spans="2:18" x14ac:dyDescent="0.25">
      <c r="C3" s="18"/>
      <c r="D3" s="18"/>
      <c r="E3" s="18"/>
      <c r="F3" s="18"/>
      <c r="G3" s="18"/>
      <c r="K3" s="43"/>
      <c r="L3" s="45"/>
    </row>
    <row r="5" spans="2:18" ht="14.25" customHeight="1" x14ac:dyDescent="0.25">
      <c r="B5" s="1" t="s">
        <v>2</v>
      </c>
      <c r="C5" s="2"/>
      <c r="E5" s="1" t="s">
        <v>2</v>
      </c>
      <c r="F5" s="2"/>
      <c r="H5" s="1" t="s">
        <v>2</v>
      </c>
      <c r="I5" s="2"/>
      <c r="K5" s="1" t="s">
        <v>2</v>
      </c>
      <c r="L5" s="2"/>
      <c r="N5" s="1" t="s">
        <v>2</v>
      </c>
      <c r="O5" s="2"/>
      <c r="Q5" s="3" t="s">
        <v>6</v>
      </c>
      <c r="R5" s="4">
        <f>SUM(R6:R8)</f>
        <v>0</v>
      </c>
    </row>
    <row r="6" spans="2:18" ht="14.25" customHeight="1" x14ac:dyDescent="0.25">
      <c r="B6" s="1" t="s">
        <v>3</v>
      </c>
      <c r="C6" s="2"/>
      <c r="E6" s="1" t="s">
        <v>3</v>
      </c>
      <c r="F6" s="2"/>
      <c r="H6" s="1" t="s">
        <v>3</v>
      </c>
      <c r="I6" s="2"/>
      <c r="K6" s="1" t="s">
        <v>3</v>
      </c>
      <c r="L6" s="2"/>
      <c r="N6" s="1" t="s">
        <v>3</v>
      </c>
      <c r="O6" s="2"/>
      <c r="Q6" s="1" t="s">
        <v>12</v>
      </c>
      <c r="R6" s="4">
        <f>COUNTIF($B$5:$O$39,"abierta")</f>
        <v>0</v>
      </c>
    </row>
    <row r="7" spans="2:18" ht="14.25" customHeight="1" x14ac:dyDescent="0.25">
      <c r="B7" s="1" t="s">
        <v>13</v>
      </c>
      <c r="C7" s="2"/>
      <c r="E7" s="1" t="s">
        <v>13</v>
      </c>
      <c r="F7" s="2"/>
      <c r="H7" s="1" t="s">
        <v>13</v>
      </c>
      <c r="I7" s="2"/>
      <c r="K7" s="1" t="s">
        <v>13</v>
      </c>
      <c r="L7" s="2"/>
      <c r="N7" s="1" t="s">
        <v>13</v>
      </c>
      <c r="O7" s="2"/>
      <c r="Q7" s="3" t="s">
        <v>7</v>
      </c>
      <c r="R7" s="4">
        <f>COUNTIF($B$5:$O$39,"cumplida")</f>
        <v>0</v>
      </c>
    </row>
    <row r="8" spans="2:18" ht="14.25" customHeight="1" x14ac:dyDescent="0.25">
      <c r="B8" s="1" t="s">
        <v>14</v>
      </c>
      <c r="C8" s="2">
        <f>C7*C11</f>
        <v>0</v>
      </c>
      <c r="E8" s="1" t="s">
        <v>14</v>
      </c>
      <c r="F8" s="2">
        <f>F7*F11</f>
        <v>0</v>
      </c>
      <c r="H8" s="1" t="s">
        <v>14</v>
      </c>
      <c r="I8" s="2">
        <f>I7*I11</f>
        <v>0</v>
      </c>
      <c r="K8" s="1" t="s">
        <v>14</v>
      </c>
      <c r="L8" s="2">
        <f>L7*L11</f>
        <v>0</v>
      </c>
      <c r="N8" s="1" t="s">
        <v>14</v>
      </c>
      <c r="O8" s="2">
        <f>O7*O11</f>
        <v>0</v>
      </c>
      <c r="Q8" s="3" t="s">
        <v>8</v>
      </c>
      <c r="R8" s="4">
        <f>COUNTIF($B$5:$O$39,"No cumplida")</f>
        <v>0</v>
      </c>
    </row>
    <row r="9" spans="2:18" ht="14.25" customHeight="1" x14ac:dyDescent="0.25">
      <c r="B9" s="6" t="s">
        <v>0</v>
      </c>
      <c r="C9" s="7"/>
      <c r="E9" s="6" t="s">
        <v>0</v>
      </c>
      <c r="F9" s="7"/>
      <c r="H9" s="6" t="s">
        <v>0</v>
      </c>
      <c r="I9" s="7"/>
      <c r="K9" s="6" t="s">
        <v>0</v>
      </c>
      <c r="L9" s="7"/>
      <c r="N9" s="6" t="s">
        <v>0</v>
      </c>
      <c r="O9" s="7"/>
      <c r="Q9" s="3" t="s">
        <v>49</v>
      </c>
      <c r="R9" s="4">
        <f>SUM(C7,F7,I7,L7,O7,C16,F16,I16,L16,O16,C25,F25,I25,L25,O25,C34,F34,I34,L34,O34)</f>
        <v>0</v>
      </c>
    </row>
    <row r="10" spans="2:18" ht="14.25" customHeight="1" x14ac:dyDescent="0.25">
      <c r="B10" s="6" t="s">
        <v>1</v>
      </c>
      <c r="C10" s="7"/>
      <c r="E10" s="6" t="s">
        <v>1</v>
      </c>
      <c r="F10" s="7"/>
      <c r="H10" s="6" t="s">
        <v>1</v>
      </c>
      <c r="I10" s="7"/>
      <c r="K10" s="6" t="s">
        <v>1</v>
      </c>
      <c r="L10" s="7"/>
      <c r="N10" s="6" t="s">
        <v>1</v>
      </c>
      <c r="O10" s="7"/>
      <c r="Q10" s="3" t="s">
        <v>53</v>
      </c>
      <c r="R10" s="4">
        <f>SUM(C8,F8,I8,L8,O8,O17,L17,I17,F17,C17,C26,F26,I26,L26,O26,O35,L35,I35,F35,C35)</f>
        <v>0</v>
      </c>
    </row>
    <row r="11" spans="2:18" ht="14.25" customHeight="1" x14ac:dyDescent="0.25">
      <c r="B11" s="6" t="s">
        <v>4</v>
      </c>
      <c r="C11" s="8" t="str">
        <f>IFERROR(((C10/C9)-((C10/C9)*0.0045))-1,"0")</f>
        <v>0</v>
      </c>
      <c r="E11" s="6" t="s">
        <v>4</v>
      </c>
      <c r="F11" s="8" t="str">
        <f>IFERROR(((F10/F9)-((F10/F9)*0.0045))-1,"0")</f>
        <v>0</v>
      </c>
      <c r="H11" s="6" t="s">
        <v>4</v>
      </c>
      <c r="I11" s="8" t="str">
        <f>IFERROR(((I10/I9)-((I10/I9)*0.0045))-1,"0")</f>
        <v>0</v>
      </c>
      <c r="K11" s="6" t="s">
        <v>4</v>
      </c>
      <c r="L11" s="8" t="str">
        <f>IFERROR(((L10/L9)-((L10/L9)*0.0045))-1,"0")</f>
        <v>0</v>
      </c>
      <c r="N11" s="6" t="s">
        <v>4</v>
      </c>
      <c r="O11" s="8" t="str">
        <f>IFERROR(((O10/O9)-((O10/O9)*0.0045))-1,"0")</f>
        <v>0</v>
      </c>
      <c r="Q11" s="3" t="s">
        <v>15</v>
      </c>
      <c r="R11" s="4">
        <f>R10*R15</f>
        <v>0</v>
      </c>
    </row>
    <row r="12" spans="2:18" ht="14.25" customHeight="1" x14ac:dyDescent="0.25">
      <c r="B12" s="6" t="s">
        <v>5</v>
      </c>
      <c r="C12" s="7">
        <f>C9-(C9*$L$2)</f>
        <v>0</v>
      </c>
      <c r="E12" s="6" t="s">
        <v>5</v>
      </c>
      <c r="F12" s="7">
        <f>F9-(F9*$L$2)</f>
        <v>0</v>
      </c>
      <c r="H12" s="6" t="s">
        <v>5</v>
      </c>
      <c r="I12" s="7">
        <f>I9-(I9*$L$2)</f>
        <v>0</v>
      </c>
      <c r="K12" s="6" t="s">
        <v>5</v>
      </c>
      <c r="L12" s="7">
        <f>L9-(L9*$L$2)</f>
        <v>0</v>
      </c>
      <c r="N12" s="6" t="s">
        <v>5</v>
      </c>
      <c r="O12" s="7">
        <f>O9-(O9*$L$2)</f>
        <v>0</v>
      </c>
      <c r="Q12" s="3" t="s">
        <v>52</v>
      </c>
      <c r="R12" s="4">
        <f>R11*R16</f>
        <v>0</v>
      </c>
    </row>
    <row r="13" spans="2:18" x14ac:dyDescent="0.25">
      <c r="Q13" s="3" t="s">
        <v>62</v>
      </c>
      <c r="R13" s="12" t="str">
        <f>IFERROR((R10/R9),"-")</f>
        <v>-</v>
      </c>
    </row>
    <row r="14" spans="2:18" ht="14.25" customHeight="1" x14ac:dyDescent="0.25">
      <c r="B14" s="1" t="s">
        <v>2</v>
      </c>
      <c r="C14" s="2"/>
      <c r="E14" s="1" t="s">
        <v>2</v>
      </c>
      <c r="F14" s="2"/>
      <c r="H14" s="1" t="s">
        <v>2</v>
      </c>
      <c r="I14" s="2"/>
      <c r="K14" s="1" t="s">
        <v>2</v>
      </c>
      <c r="L14" s="2"/>
      <c r="N14" s="1" t="s">
        <v>2</v>
      </c>
      <c r="O14" s="2"/>
      <c r="R14" s="5"/>
    </row>
    <row r="15" spans="2:18" ht="14.25" customHeight="1" x14ac:dyDescent="0.25">
      <c r="B15" s="1" t="s">
        <v>3</v>
      </c>
      <c r="C15" s="2"/>
      <c r="E15" s="1" t="s">
        <v>3</v>
      </c>
      <c r="F15" s="2"/>
      <c r="H15" s="1" t="s">
        <v>3</v>
      </c>
      <c r="I15" s="2"/>
      <c r="K15" s="1" t="s">
        <v>3</v>
      </c>
      <c r="L15" s="2"/>
      <c r="N15" s="1" t="s">
        <v>3</v>
      </c>
      <c r="O15" s="2"/>
      <c r="Q15" s="3" t="s">
        <v>57</v>
      </c>
      <c r="R15" s="4">
        <v>2300</v>
      </c>
    </row>
    <row r="16" spans="2:18" ht="14.25" customHeight="1" x14ac:dyDescent="0.25">
      <c r="B16" s="1" t="s">
        <v>13</v>
      </c>
      <c r="C16" s="2"/>
      <c r="E16" s="1" t="s">
        <v>13</v>
      </c>
      <c r="F16" s="2"/>
      <c r="H16" s="1" t="s">
        <v>13</v>
      </c>
      <c r="I16" s="2"/>
      <c r="K16" s="1" t="s">
        <v>13</v>
      </c>
      <c r="L16" s="2"/>
      <c r="N16" s="1" t="s">
        <v>13</v>
      </c>
      <c r="O16" s="2"/>
      <c r="Q16" s="3" t="s">
        <v>58</v>
      </c>
      <c r="R16" s="4">
        <v>2900</v>
      </c>
    </row>
    <row r="17" spans="2:18" ht="14.25" customHeight="1" x14ac:dyDescent="0.25">
      <c r="B17" s="1" t="s">
        <v>14</v>
      </c>
      <c r="C17" s="2">
        <f>C16*C20</f>
        <v>0</v>
      </c>
      <c r="E17" s="1" t="s">
        <v>14</v>
      </c>
      <c r="F17" s="2">
        <f>F16*F20</f>
        <v>0</v>
      </c>
      <c r="H17" s="1" t="s">
        <v>14</v>
      </c>
      <c r="I17" s="2">
        <f>I16*I20</f>
        <v>0</v>
      </c>
      <c r="K17" s="1" t="s">
        <v>14</v>
      </c>
      <c r="L17" s="2">
        <f>L16*L20</f>
        <v>0</v>
      </c>
      <c r="N17" s="1" t="s">
        <v>14</v>
      </c>
      <c r="O17" s="2">
        <f>O16*O20</f>
        <v>0</v>
      </c>
      <c r="R17" s="5"/>
    </row>
    <row r="18" spans="2:18" ht="14.25" customHeight="1" x14ac:dyDescent="0.25">
      <c r="B18" s="6" t="s">
        <v>0</v>
      </c>
      <c r="C18" s="7"/>
      <c r="E18" s="6" t="s">
        <v>0</v>
      </c>
      <c r="F18" s="7"/>
      <c r="H18" s="6" t="s">
        <v>0</v>
      </c>
      <c r="I18" s="7"/>
      <c r="K18" s="6" t="s">
        <v>0</v>
      </c>
      <c r="L18" s="7"/>
      <c r="N18" s="6" t="s">
        <v>0</v>
      </c>
      <c r="O18" s="7"/>
    </row>
    <row r="19" spans="2:18" ht="14.25" customHeight="1" x14ac:dyDescent="0.25">
      <c r="B19" s="6" t="s">
        <v>1</v>
      </c>
      <c r="C19" s="7"/>
      <c r="E19" s="6" t="s">
        <v>1</v>
      </c>
      <c r="F19" s="7"/>
      <c r="H19" s="6" t="s">
        <v>1</v>
      </c>
      <c r="I19" s="7"/>
      <c r="K19" s="6" t="s">
        <v>1</v>
      </c>
      <c r="L19" s="7"/>
      <c r="N19" s="6" t="s">
        <v>1</v>
      </c>
      <c r="O19" s="7"/>
    </row>
    <row r="20" spans="2:18" ht="14.25" customHeight="1" x14ac:dyDescent="0.25">
      <c r="B20" s="6" t="s">
        <v>4</v>
      </c>
      <c r="C20" s="8" t="str">
        <f>IFERROR(((C19/C18)-((C19/C18)*0.0045))-1,"0")</f>
        <v>0</v>
      </c>
      <c r="E20" s="6" t="s">
        <v>4</v>
      </c>
      <c r="F20" s="8" t="str">
        <f>IFERROR(((F19/F18)-((F19/F18)*0.0045))-1,"0")</f>
        <v>0</v>
      </c>
      <c r="H20" s="6" t="s">
        <v>4</v>
      </c>
      <c r="I20" s="8" t="str">
        <f>IFERROR(((I19/I18)-((I19/I18)*0.0045))-1,"0")</f>
        <v>0</v>
      </c>
      <c r="K20" s="6" t="s">
        <v>4</v>
      </c>
      <c r="L20" s="8" t="str">
        <f>IFERROR(((L19/L18)-((L19/L18)*0.0045))-1,"0")</f>
        <v>0</v>
      </c>
      <c r="N20" s="6" t="s">
        <v>4</v>
      </c>
      <c r="O20" s="8" t="str">
        <f>IFERROR(((O19/O18)-((O19/O18)*0.0045))-1,"0")</f>
        <v>0</v>
      </c>
    </row>
    <row r="21" spans="2:18" ht="14.25" customHeight="1" x14ac:dyDescent="0.25">
      <c r="B21" s="6" t="s">
        <v>5</v>
      </c>
      <c r="C21" s="7">
        <f>C18-(C18*$L$2)</f>
        <v>0</v>
      </c>
      <c r="E21" s="6" t="s">
        <v>5</v>
      </c>
      <c r="F21" s="7">
        <f>F18-(F18*$L$2)</f>
        <v>0</v>
      </c>
      <c r="H21" s="6" t="s">
        <v>5</v>
      </c>
      <c r="I21" s="7">
        <f>I18-(I18*$L$2)</f>
        <v>0</v>
      </c>
      <c r="K21" s="6" t="s">
        <v>5</v>
      </c>
      <c r="L21" s="7">
        <f>L18-(L18*$L$2)</f>
        <v>0</v>
      </c>
      <c r="N21" s="6" t="s">
        <v>5</v>
      </c>
      <c r="O21" s="7">
        <f>O18-(O18*$L$2)</f>
        <v>0</v>
      </c>
    </row>
    <row r="22" spans="2:18" ht="14.25" customHeight="1" x14ac:dyDescent="0.25"/>
    <row r="23" spans="2:18" x14ac:dyDescent="0.25">
      <c r="B23" s="1" t="s">
        <v>2</v>
      </c>
      <c r="C23" s="2"/>
      <c r="E23" s="1" t="s">
        <v>2</v>
      </c>
      <c r="F23" s="2"/>
      <c r="H23" s="1" t="s">
        <v>2</v>
      </c>
      <c r="I23" s="2"/>
      <c r="K23" s="1" t="s">
        <v>2</v>
      </c>
      <c r="L23" s="2"/>
      <c r="N23" s="1" t="s">
        <v>2</v>
      </c>
      <c r="O23" s="2"/>
    </row>
    <row r="24" spans="2:18" ht="14.25" customHeight="1" x14ac:dyDescent="0.25">
      <c r="B24" s="1" t="s">
        <v>3</v>
      </c>
      <c r="C24" s="2"/>
      <c r="E24" s="1" t="s">
        <v>3</v>
      </c>
      <c r="F24" s="2"/>
      <c r="H24" s="1" t="s">
        <v>3</v>
      </c>
      <c r="I24" s="2"/>
      <c r="K24" s="1" t="s">
        <v>3</v>
      </c>
      <c r="L24" s="2"/>
      <c r="N24" s="1" t="s">
        <v>3</v>
      </c>
      <c r="O24" s="2"/>
    </row>
    <row r="25" spans="2:18" ht="14.25" customHeight="1" x14ac:dyDescent="0.25">
      <c r="B25" s="1" t="s">
        <v>13</v>
      </c>
      <c r="C25" s="2"/>
      <c r="E25" s="1" t="s">
        <v>13</v>
      </c>
      <c r="F25" s="2"/>
      <c r="H25" s="1" t="s">
        <v>13</v>
      </c>
      <c r="I25" s="2"/>
      <c r="K25" s="1" t="s">
        <v>13</v>
      </c>
      <c r="L25" s="2"/>
      <c r="N25" s="1" t="s">
        <v>13</v>
      </c>
      <c r="O25" s="2"/>
    </row>
    <row r="26" spans="2:18" ht="14.25" customHeight="1" x14ac:dyDescent="0.25">
      <c r="B26" s="1" t="s">
        <v>14</v>
      </c>
      <c r="C26" s="2">
        <f>C25*C29</f>
        <v>0</v>
      </c>
      <c r="E26" s="1" t="s">
        <v>14</v>
      </c>
      <c r="F26" s="2">
        <f>F25*F29</f>
        <v>0</v>
      </c>
      <c r="H26" s="1" t="s">
        <v>14</v>
      </c>
      <c r="I26" s="2">
        <f>I25*I29</f>
        <v>0</v>
      </c>
      <c r="K26" s="1" t="s">
        <v>14</v>
      </c>
      <c r="L26" s="2">
        <f>L25*L29</f>
        <v>0</v>
      </c>
      <c r="N26" s="1" t="s">
        <v>14</v>
      </c>
      <c r="O26" s="2">
        <f>O25*O29</f>
        <v>0</v>
      </c>
    </row>
    <row r="27" spans="2:18" ht="14.25" customHeight="1" x14ac:dyDescent="0.25">
      <c r="B27" s="6" t="s">
        <v>0</v>
      </c>
      <c r="C27" s="7"/>
      <c r="E27" s="6" t="s">
        <v>0</v>
      </c>
      <c r="F27" s="7"/>
      <c r="H27" s="6" t="s">
        <v>0</v>
      </c>
      <c r="I27" s="7"/>
      <c r="K27" s="6" t="s">
        <v>0</v>
      </c>
      <c r="L27" s="7"/>
      <c r="N27" s="6" t="s">
        <v>0</v>
      </c>
      <c r="O27" s="7"/>
    </row>
    <row r="28" spans="2:18" ht="14.25" customHeight="1" x14ac:dyDescent="0.25">
      <c r="B28" s="6" t="s">
        <v>1</v>
      </c>
      <c r="C28" s="7"/>
      <c r="E28" s="6" t="s">
        <v>1</v>
      </c>
      <c r="F28" s="7"/>
      <c r="H28" s="6" t="s">
        <v>1</v>
      </c>
      <c r="I28" s="7"/>
      <c r="K28" s="6" t="s">
        <v>1</v>
      </c>
      <c r="L28" s="7"/>
      <c r="N28" s="6" t="s">
        <v>1</v>
      </c>
      <c r="O28" s="7"/>
    </row>
    <row r="29" spans="2:18" ht="14.25" customHeight="1" x14ac:dyDescent="0.25">
      <c r="B29" s="6" t="s">
        <v>4</v>
      </c>
      <c r="C29" s="8" t="str">
        <f>IFERROR(((C28/C27)-((C28/C27)*0.0045))-1,"0")</f>
        <v>0</v>
      </c>
      <c r="E29" s="6" t="s">
        <v>4</v>
      </c>
      <c r="F29" s="8" t="str">
        <f>IFERROR(((F28/F27)-((F28/F27)*0.0045))-1,"0")</f>
        <v>0</v>
      </c>
      <c r="H29" s="6" t="s">
        <v>4</v>
      </c>
      <c r="I29" s="8" t="str">
        <f>IFERROR(((I28/I27)-((I28/I27)*0.0045))-1,"0")</f>
        <v>0</v>
      </c>
      <c r="K29" s="6" t="s">
        <v>4</v>
      </c>
      <c r="L29" s="8" t="str">
        <f>IFERROR(((L28/L27)-((L28/L27)*0.0045))-1,"0")</f>
        <v>0</v>
      </c>
      <c r="N29" s="6" t="s">
        <v>4</v>
      </c>
      <c r="O29" s="8" t="str">
        <f>IFERROR(((O28/O27)-((O28/O27)*0.0045))-1,"0")</f>
        <v>0</v>
      </c>
    </row>
    <row r="30" spans="2:18" ht="14.25" customHeight="1" x14ac:dyDescent="0.25">
      <c r="B30" s="6" t="s">
        <v>5</v>
      </c>
      <c r="C30" s="7">
        <f>C27-(C27*$L$2)</f>
        <v>0</v>
      </c>
      <c r="E30" s="6" t="s">
        <v>5</v>
      </c>
      <c r="F30" s="7">
        <f>F27-(F27*$L$2)</f>
        <v>0</v>
      </c>
      <c r="H30" s="6" t="s">
        <v>5</v>
      </c>
      <c r="I30" s="7">
        <f>I27-(I27*$L$2)</f>
        <v>0</v>
      </c>
      <c r="K30" s="6" t="s">
        <v>5</v>
      </c>
      <c r="L30" s="7">
        <f>L27-(L27*$L$2)</f>
        <v>0</v>
      </c>
      <c r="N30" s="6" t="s">
        <v>5</v>
      </c>
      <c r="O30" s="7">
        <f>O27-(O27*$L$2)</f>
        <v>0</v>
      </c>
    </row>
    <row r="31" spans="2:18" ht="14.25" customHeight="1" x14ac:dyDescent="0.25"/>
    <row r="32" spans="2:18" ht="14.25" customHeight="1" x14ac:dyDescent="0.25">
      <c r="B32" s="1" t="s">
        <v>2</v>
      </c>
      <c r="C32" s="2"/>
      <c r="E32" s="1" t="s">
        <v>2</v>
      </c>
      <c r="F32" s="2"/>
      <c r="H32" s="1" t="s">
        <v>2</v>
      </c>
      <c r="I32" s="2"/>
      <c r="K32" s="1" t="s">
        <v>2</v>
      </c>
      <c r="L32" s="2"/>
      <c r="N32" s="1" t="s">
        <v>2</v>
      </c>
      <c r="O32" s="2"/>
    </row>
    <row r="33" spans="2:15" x14ac:dyDescent="0.25">
      <c r="B33" s="1" t="s">
        <v>3</v>
      </c>
      <c r="C33" s="2"/>
      <c r="E33" s="1" t="s">
        <v>3</v>
      </c>
      <c r="F33" s="2"/>
      <c r="H33" s="1" t="s">
        <v>3</v>
      </c>
      <c r="I33" s="2"/>
      <c r="K33" s="1" t="s">
        <v>3</v>
      </c>
      <c r="L33" s="2"/>
      <c r="N33" s="1" t="s">
        <v>3</v>
      </c>
      <c r="O33" s="2"/>
    </row>
    <row r="34" spans="2:15" ht="14.25" customHeight="1" x14ac:dyDescent="0.25">
      <c r="B34" s="1" t="s">
        <v>13</v>
      </c>
      <c r="C34" s="2"/>
      <c r="E34" s="1" t="s">
        <v>13</v>
      </c>
      <c r="F34" s="2"/>
      <c r="H34" s="1" t="s">
        <v>13</v>
      </c>
      <c r="I34" s="2"/>
      <c r="K34" s="1" t="s">
        <v>13</v>
      </c>
      <c r="L34" s="2"/>
      <c r="N34" s="1" t="s">
        <v>13</v>
      </c>
      <c r="O34" s="2"/>
    </row>
    <row r="35" spans="2:15" ht="14.25" customHeight="1" x14ac:dyDescent="0.25">
      <c r="B35" s="1" t="s">
        <v>14</v>
      </c>
      <c r="C35" s="2">
        <f>C34*C38</f>
        <v>0</v>
      </c>
      <c r="E35" s="1" t="s">
        <v>14</v>
      </c>
      <c r="F35" s="2">
        <f>F34*F38</f>
        <v>0</v>
      </c>
      <c r="H35" s="1" t="s">
        <v>14</v>
      </c>
      <c r="I35" s="2">
        <f>I34*I38</f>
        <v>0</v>
      </c>
      <c r="K35" s="1" t="s">
        <v>14</v>
      </c>
      <c r="L35" s="2">
        <f>L34*L38</f>
        <v>0</v>
      </c>
      <c r="N35" s="1" t="s">
        <v>14</v>
      </c>
      <c r="O35" s="2">
        <f>O34*O38</f>
        <v>0</v>
      </c>
    </row>
    <row r="36" spans="2:15" ht="14.25" customHeight="1" x14ac:dyDescent="0.25">
      <c r="B36" s="6" t="s">
        <v>0</v>
      </c>
      <c r="C36" s="7"/>
      <c r="E36" s="6" t="s">
        <v>0</v>
      </c>
      <c r="F36" s="7"/>
      <c r="H36" s="6" t="s">
        <v>0</v>
      </c>
      <c r="I36" s="7"/>
      <c r="K36" s="6" t="s">
        <v>0</v>
      </c>
      <c r="L36" s="7"/>
      <c r="N36" s="6" t="s">
        <v>0</v>
      </c>
      <c r="O36" s="7"/>
    </row>
    <row r="37" spans="2:15" ht="14.25" customHeight="1" x14ac:dyDescent="0.25">
      <c r="B37" s="6" t="s">
        <v>1</v>
      </c>
      <c r="C37" s="7"/>
      <c r="E37" s="6" t="s">
        <v>1</v>
      </c>
      <c r="F37" s="7"/>
      <c r="H37" s="6" t="s">
        <v>1</v>
      </c>
      <c r="I37" s="7"/>
      <c r="K37" s="6" t="s">
        <v>1</v>
      </c>
      <c r="L37" s="7"/>
      <c r="N37" s="6" t="s">
        <v>1</v>
      </c>
      <c r="O37" s="7"/>
    </row>
    <row r="38" spans="2:15" ht="14.25" customHeight="1" x14ac:dyDescent="0.25">
      <c r="B38" s="6" t="s">
        <v>4</v>
      </c>
      <c r="C38" s="8" t="str">
        <f>IFERROR(((C37/C36)-((C37/C36)*0.0045))-1,"0")</f>
        <v>0</v>
      </c>
      <c r="E38" s="6" t="s">
        <v>4</v>
      </c>
      <c r="F38" s="8" t="str">
        <f>IFERROR(((F37/F36)-((F37/F36)*0.0045))-1,"0")</f>
        <v>0</v>
      </c>
      <c r="H38" s="6" t="s">
        <v>4</v>
      </c>
      <c r="I38" s="8" t="str">
        <f>IFERROR(((I37/I36)-((I37/I36)*0.0045))-1,"0")</f>
        <v>0</v>
      </c>
      <c r="K38" s="6" t="s">
        <v>4</v>
      </c>
      <c r="L38" s="8" t="str">
        <f>IFERROR(((L37/L36)-((L37/L36)*0.0045))-1,"0")</f>
        <v>0</v>
      </c>
      <c r="N38" s="6" t="s">
        <v>4</v>
      </c>
      <c r="O38" s="8" t="str">
        <f>IFERROR(((O37/O36)-((O37/O36)*0.0045))-1,"0")</f>
        <v>0</v>
      </c>
    </row>
    <row r="39" spans="2:15" ht="14.25" customHeight="1" x14ac:dyDescent="0.25">
      <c r="B39" s="6" t="s">
        <v>5</v>
      </c>
      <c r="C39" s="7">
        <f>C36-(C36*$L$2)</f>
        <v>0</v>
      </c>
      <c r="E39" s="6" t="s">
        <v>5</v>
      </c>
      <c r="F39" s="7">
        <f>F36-(F36*$L$2)</f>
        <v>0</v>
      </c>
      <c r="H39" s="6" t="s">
        <v>5</v>
      </c>
      <c r="I39" s="7">
        <f>I36-(I36*$L$2)</f>
        <v>0</v>
      </c>
      <c r="K39" s="6" t="s">
        <v>5</v>
      </c>
      <c r="L39" s="7">
        <f>L36-(L36*$L$2)</f>
        <v>0</v>
      </c>
      <c r="N39" s="6" t="s">
        <v>5</v>
      </c>
      <c r="O39" s="7">
        <f>O36-(O36*$L$2)</f>
        <v>0</v>
      </c>
    </row>
    <row r="40" spans="2:15" ht="14.25" customHeight="1" x14ac:dyDescent="0.25"/>
    <row r="41" spans="2:15" ht="14.25" customHeight="1" x14ac:dyDescent="0.25"/>
    <row r="43" spans="2:15" x14ac:dyDescent="0.25">
      <c r="B43" t="s">
        <v>9</v>
      </c>
    </row>
    <row r="44" spans="2:15" x14ac:dyDescent="0.25">
      <c r="B44" t="s">
        <v>10</v>
      </c>
    </row>
    <row r="45" spans="2:15" x14ac:dyDescent="0.25">
      <c r="B45" t="s">
        <v>11</v>
      </c>
    </row>
  </sheetData>
  <mergeCells count="3">
    <mergeCell ref="K2:K3"/>
    <mergeCell ref="L2:L3"/>
    <mergeCell ref="D2:E2"/>
  </mergeCells>
  <conditionalFormatting sqref="C6">
    <cfRule type="cellIs" dxfId="5399" priority="191" operator="equal">
      <formula>"Cumplida"</formula>
    </cfRule>
    <cfRule type="cellIs" dxfId="5398" priority="192" operator="equal">
      <formula>"Abierta"</formula>
    </cfRule>
    <cfRule type="cellIs" dxfId="5397" priority="193" operator="equal">
      <formula>"No cumplida"</formula>
    </cfRule>
    <cfRule type="cellIs" dxfId="5396" priority="194" operator="equal">
      <formula>"Programado"</formula>
    </cfRule>
    <cfRule type="cellIs" dxfId="5395" priority="195" operator="equal">
      <formula>"Atascado"</formula>
    </cfRule>
    <cfRule type="cellIs" dxfId="5394" priority="196" operator="equal">
      <formula>"Cerrado"</formula>
    </cfRule>
    <cfRule type="cellIs" dxfId="5393" priority="197" operator="equal">
      <formula>"Abierto"</formula>
    </cfRule>
  </conditionalFormatting>
  <conditionalFormatting sqref="C11">
    <cfRule type="cellIs" dxfId="5392" priority="198" operator="equal">
      <formula>"-"</formula>
    </cfRule>
    <cfRule type="cellIs" dxfId="5391" priority="199" operator="lessThan">
      <formula>0.00000999</formula>
    </cfRule>
    <cfRule type="cellIs" dxfId="5390" priority="200" operator="greaterThan">
      <formula>0.00001</formula>
    </cfRule>
  </conditionalFormatting>
  <conditionalFormatting sqref="L20">
    <cfRule type="cellIs" dxfId="5389" priority="118" operator="equal">
      <formula>"-"</formula>
    </cfRule>
    <cfRule type="cellIs" dxfId="5388" priority="119" operator="lessThan">
      <formula>0.00000999</formula>
    </cfRule>
    <cfRule type="cellIs" dxfId="5387" priority="120" operator="greaterThan">
      <formula>0.00001</formula>
    </cfRule>
  </conditionalFormatting>
  <conditionalFormatting sqref="F11">
    <cfRule type="cellIs" dxfId="5386" priority="188" operator="equal">
      <formula>"-"</formula>
    </cfRule>
    <cfRule type="cellIs" dxfId="5385" priority="189" operator="lessThan">
      <formula>0.00000999</formula>
    </cfRule>
    <cfRule type="cellIs" dxfId="5384" priority="190" operator="greaterThan">
      <formula>0.00001</formula>
    </cfRule>
  </conditionalFormatting>
  <conditionalFormatting sqref="C33">
    <cfRule type="cellIs" dxfId="5383" priority="41" operator="equal">
      <formula>"Cumplida"</formula>
    </cfRule>
    <cfRule type="cellIs" dxfId="5382" priority="42" operator="equal">
      <formula>"Abierta"</formula>
    </cfRule>
    <cfRule type="cellIs" dxfId="5381" priority="43" operator="equal">
      <formula>"No cumplida"</formula>
    </cfRule>
    <cfRule type="cellIs" dxfId="5380" priority="44" operator="equal">
      <formula>"Programado"</formula>
    </cfRule>
    <cfRule type="cellIs" dxfId="5379" priority="45" operator="equal">
      <formula>"Atascado"</formula>
    </cfRule>
    <cfRule type="cellIs" dxfId="5378" priority="46" operator="equal">
      <formula>"Cerrado"</formula>
    </cfRule>
    <cfRule type="cellIs" dxfId="5377" priority="47" operator="equal">
      <formula>"Abierto"</formula>
    </cfRule>
  </conditionalFormatting>
  <conditionalFormatting sqref="F6">
    <cfRule type="cellIs" dxfId="5376" priority="181" operator="equal">
      <formula>"Cumplida"</formula>
    </cfRule>
    <cfRule type="cellIs" dxfId="5375" priority="182" operator="equal">
      <formula>"Abierta"</formula>
    </cfRule>
    <cfRule type="cellIs" dxfId="5374" priority="183" operator="equal">
      <formula>"No cumplida"</formula>
    </cfRule>
    <cfRule type="cellIs" dxfId="5373" priority="184" operator="equal">
      <formula>"Programado"</formula>
    </cfRule>
    <cfRule type="cellIs" dxfId="5372" priority="185" operator="equal">
      <formula>"Atascado"</formula>
    </cfRule>
    <cfRule type="cellIs" dxfId="5371" priority="186" operator="equal">
      <formula>"Cerrado"</formula>
    </cfRule>
    <cfRule type="cellIs" dxfId="5370" priority="187" operator="equal">
      <formula>"Abierto"</formula>
    </cfRule>
  </conditionalFormatting>
  <conditionalFormatting sqref="I6">
    <cfRule type="cellIs" dxfId="5369" priority="171" operator="equal">
      <formula>"Cumplida"</formula>
    </cfRule>
    <cfRule type="cellIs" dxfId="5368" priority="172" operator="equal">
      <formula>"Abierta"</formula>
    </cfRule>
    <cfRule type="cellIs" dxfId="5367" priority="173" operator="equal">
      <formula>"No cumplida"</formula>
    </cfRule>
    <cfRule type="cellIs" dxfId="5366" priority="174" operator="equal">
      <formula>"Programado"</formula>
    </cfRule>
    <cfRule type="cellIs" dxfId="5365" priority="175" operator="equal">
      <formula>"Atascado"</formula>
    </cfRule>
    <cfRule type="cellIs" dxfId="5364" priority="176" operator="equal">
      <formula>"Cerrado"</formula>
    </cfRule>
    <cfRule type="cellIs" dxfId="5363" priority="177" operator="equal">
      <formula>"Abierto"</formula>
    </cfRule>
  </conditionalFormatting>
  <conditionalFormatting sqref="I11">
    <cfRule type="cellIs" dxfId="5362" priority="178" operator="equal">
      <formula>"-"</formula>
    </cfRule>
    <cfRule type="cellIs" dxfId="5361" priority="179" operator="lessThan">
      <formula>0.00000999</formula>
    </cfRule>
    <cfRule type="cellIs" dxfId="5360" priority="180" operator="greaterThan">
      <formula>0.00001</formula>
    </cfRule>
  </conditionalFormatting>
  <conditionalFormatting sqref="L6">
    <cfRule type="cellIs" dxfId="5359" priority="161" operator="equal">
      <formula>"Cumplida"</formula>
    </cfRule>
    <cfRule type="cellIs" dxfId="5358" priority="162" operator="equal">
      <formula>"Abierta"</formula>
    </cfRule>
    <cfRule type="cellIs" dxfId="5357" priority="163" operator="equal">
      <formula>"No cumplida"</formula>
    </cfRule>
    <cfRule type="cellIs" dxfId="5356" priority="164" operator="equal">
      <formula>"Programado"</formula>
    </cfRule>
    <cfRule type="cellIs" dxfId="5355" priority="165" operator="equal">
      <formula>"Atascado"</formula>
    </cfRule>
    <cfRule type="cellIs" dxfId="5354" priority="166" operator="equal">
      <formula>"Cerrado"</formula>
    </cfRule>
    <cfRule type="cellIs" dxfId="5353" priority="167" operator="equal">
      <formula>"Abierto"</formula>
    </cfRule>
  </conditionalFormatting>
  <conditionalFormatting sqref="L11">
    <cfRule type="cellIs" dxfId="5352" priority="168" operator="equal">
      <formula>"-"</formula>
    </cfRule>
    <cfRule type="cellIs" dxfId="5351" priority="169" operator="lessThan">
      <formula>0.00000999</formula>
    </cfRule>
    <cfRule type="cellIs" dxfId="5350" priority="170" operator="greaterThan">
      <formula>0.00001</formula>
    </cfRule>
  </conditionalFormatting>
  <conditionalFormatting sqref="O6">
    <cfRule type="cellIs" dxfId="5349" priority="151" operator="equal">
      <formula>"Cumplida"</formula>
    </cfRule>
    <cfRule type="cellIs" dxfId="5348" priority="152" operator="equal">
      <formula>"Abierta"</formula>
    </cfRule>
    <cfRule type="cellIs" dxfId="5347" priority="153" operator="equal">
      <formula>"No cumplida"</formula>
    </cfRule>
    <cfRule type="cellIs" dxfId="5346" priority="154" operator="equal">
      <formula>"Programado"</formula>
    </cfRule>
    <cfRule type="cellIs" dxfId="5345" priority="155" operator="equal">
      <formula>"Atascado"</formula>
    </cfRule>
    <cfRule type="cellIs" dxfId="5344" priority="156" operator="equal">
      <formula>"Cerrado"</formula>
    </cfRule>
    <cfRule type="cellIs" dxfId="5343" priority="157" operator="equal">
      <formula>"Abierto"</formula>
    </cfRule>
  </conditionalFormatting>
  <conditionalFormatting sqref="O11">
    <cfRule type="cellIs" dxfId="5342" priority="158" operator="equal">
      <formula>"-"</formula>
    </cfRule>
    <cfRule type="cellIs" dxfId="5341" priority="159" operator="lessThan">
      <formula>0.00000999</formula>
    </cfRule>
    <cfRule type="cellIs" dxfId="5340" priority="160" operator="greaterThan">
      <formula>0.00001</formula>
    </cfRule>
  </conditionalFormatting>
  <conditionalFormatting sqref="C15">
    <cfRule type="cellIs" dxfId="5339" priority="141" operator="equal">
      <formula>"Cumplida"</formula>
    </cfRule>
    <cfRule type="cellIs" dxfId="5338" priority="142" operator="equal">
      <formula>"Abierta"</formula>
    </cfRule>
    <cfRule type="cellIs" dxfId="5337" priority="143" operator="equal">
      <formula>"No cumplida"</formula>
    </cfRule>
    <cfRule type="cellIs" dxfId="5336" priority="144" operator="equal">
      <formula>"Programado"</formula>
    </cfRule>
    <cfRule type="cellIs" dxfId="5335" priority="145" operator="equal">
      <formula>"Atascado"</formula>
    </cfRule>
    <cfRule type="cellIs" dxfId="5334" priority="146" operator="equal">
      <formula>"Cerrado"</formula>
    </cfRule>
    <cfRule type="cellIs" dxfId="5333" priority="147" operator="equal">
      <formula>"Abierto"</formula>
    </cfRule>
  </conditionalFormatting>
  <conditionalFormatting sqref="C20">
    <cfRule type="cellIs" dxfId="5332" priority="148" operator="equal">
      <formula>"-"</formula>
    </cfRule>
    <cfRule type="cellIs" dxfId="5331" priority="149" operator="lessThan">
      <formula>0.00000999</formula>
    </cfRule>
    <cfRule type="cellIs" dxfId="5330" priority="150" operator="greaterThan">
      <formula>0.00001</formula>
    </cfRule>
  </conditionalFormatting>
  <conditionalFormatting sqref="F15">
    <cfRule type="cellIs" dxfId="5329" priority="131" operator="equal">
      <formula>"Cumplida"</formula>
    </cfRule>
    <cfRule type="cellIs" dxfId="5328" priority="132" operator="equal">
      <formula>"Abierta"</formula>
    </cfRule>
    <cfRule type="cellIs" dxfId="5327" priority="133" operator="equal">
      <formula>"No cumplida"</formula>
    </cfRule>
    <cfRule type="cellIs" dxfId="5326" priority="134" operator="equal">
      <formula>"Programado"</formula>
    </cfRule>
    <cfRule type="cellIs" dxfId="5325" priority="135" operator="equal">
      <formula>"Atascado"</formula>
    </cfRule>
    <cfRule type="cellIs" dxfId="5324" priority="136" operator="equal">
      <formula>"Cerrado"</formula>
    </cfRule>
    <cfRule type="cellIs" dxfId="5323" priority="137" operator="equal">
      <formula>"Abierto"</formula>
    </cfRule>
  </conditionalFormatting>
  <conditionalFormatting sqref="F20">
    <cfRule type="cellIs" dxfId="5322" priority="138" operator="equal">
      <formula>"-"</formula>
    </cfRule>
    <cfRule type="cellIs" dxfId="5321" priority="139" operator="lessThan">
      <formula>0.00000999</formula>
    </cfRule>
    <cfRule type="cellIs" dxfId="5320" priority="140" operator="greaterThan">
      <formula>0.00001</formula>
    </cfRule>
  </conditionalFormatting>
  <conditionalFormatting sqref="I15">
    <cfRule type="cellIs" dxfId="5319" priority="121" operator="equal">
      <formula>"Cumplida"</formula>
    </cfRule>
    <cfRule type="cellIs" dxfId="5318" priority="122" operator="equal">
      <formula>"Abierta"</formula>
    </cfRule>
    <cfRule type="cellIs" dxfId="5317" priority="123" operator="equal">
      <formula>"No cumplida"</formula>
    </cfRule>
    <cfRule type="cellIs" dxfId="5316" priority="124" operator="equal">
      <formula>"Programado"</formula>
    </cfRule>
    <cfRule type="cellIs" dxfId="5315" priority="125" operator="equal">
      <formula>"Atascado"</formula>
    </cfRule>
    <cfRule type="cellIs" dxfId="5314" priority="126" operator="equal">
      <formula>"Cerrado"</formula>
    </cfRule>
    <cfRule type="cellIs" dxfId="5313" priority="127" operator="equal">
      <formula>"Abierto"</formula>
    </cfRule>
  </conditionalFormatting>
  <conditionalFormatting sqref="I20">
    <cfRule type="cellIs" dxfId="5312" priority="128" operator="equal">
      <formula>"-"</formula>
    </cfRule>
    <cfRule type="cellIs" dxfId="5311" priority="129" operator="lessThan">
      <formula>0.00000999</formula>
    </cfRule>
    <cfRule type="cellIs" dxfId="5310" priority="130" operator="greaterThan">
      <formula>0.00001</formula>
    </cfRule>
  </conditionalFormatting>
  <conditionalFormatting sqref="L15">
    <cfRule type="cellIs" dxfId="5309" priority="111" operator="equal">
      <formula>"Cumplida"</formula>
    </cfRule>
    <cfRule type="cellIs" dxfId="5308" priority="112" operator="equal">
      <formula>"Abierta"</formula>
    </cfRule>
    <cfRule type="cellIs" dxfId="5307" priority="113" operator="equal">
      <formula>"No cumplida"</formula>
    </cfRule>
    <cfRule type="cellIs" dxfId="5306" priority="114" operator="equal">
      <formula>"Programado"</formula>
    </cfRule>
    <cfRule type="cellIs" dxfId="5305" priority="115" operator="equal">
      <formula>"Atascado"</formula>
    </cfRule>
    <cfRule type="cellIs" dxfId="5304" priority="116" operator="equal">
      <formula>"Cerrado"</formula>
    </cfRule>
    <cfRule type="cellIs" dxfId="5303" priority="117" operator="equal">
      <formula>"Abierto"</formula>
    </cfRule>
  </conditionalFormatting>
  <conditionalFormatting sqref="O15">
    <cfRule type="cellIs" dxfId="5302" priority="101" operator="equal">
      <formula>"Cumplida"</formula>
    </cfRule>
    <cfRule type="cellIs" dxfId="5301" priority="102" operator="equal">
      <formula>"Abierta"</formula>
    </cfRule>
    <cfRule type="cellIs" dxfId="5300" priority="103" operator="equal">
      <formula>"No cumplida"</formula>
    </cfRule>
    <cfRule type="cellIs" dxfId="5299" priority="104" operator="equal">
      <formula>"Programado"</formula>
    </cfRule>
    <cfRule type="cellIs" dxfId="5298" priority="105" operator="equal">
      <formula>"Atascado"</formula>
    </cfRule>
    <cfRule type="cellIs" dxfId="5297" priority="106" operator="equal">
      <formula>"Cerrado"</formula>
    </cfRule>
    <cfRule type="cellIs" dxfId="5296" priority="107" operator="equal">
      <formula>"Abierto"</formula>
    </cfRule>
  </conditionalFormatting>
  <conditionalFormatting sqref="O20">
    <cfRule type="cellIs" dxfId="5295" priority="108" operator="equal">
      <formula>"-"</formula>
    </cfRule>
    <cfRule type="cellIs" dxfId="5294" priority="109" operator="lessThan">
      <formula>0.00000999</formula>
    </cfRule>
    <cfRule type="cellIs" dxfId="5293" priority="110" operator="greaterThan">
      <formula>0.00001</formula>
    </cfRule>
  </conditionalFormatting>
  <conditionalFormatting sqref="C24">
    <cfRule type="cellIs" dxfId="5292" priority="91" operator="equal">
      <formula>"Cumplida"</formula>
    </cfRule>
    <cfRule type="cellIs" dxfId="5291" priority="92" operator="equal">
      <formula>"Abierta"</formula>
    </cfRule>
    <cfRule type="cellIs" dxfId="5290" priority="93" operator="equal">
      <formula>"No cumplida"</formula>
    </cfRule>
    <cfRule type="cellIs" dxfId="5289" priority="94" operator="equal">
      <formula>"Programado"</formula>
    </cfRule>
    <cfRule type="cellIs" dxfId="5288" priority="95" operator="equal">
      <formula>"Atascado"</formula>
    </cfRule>
    <cfRule type="cellIs" dxfId="5287" priority="96" operator="equal">
      <formula>"Cerrado"</formula>
    </cfRule>
    <cfRule type="cellIs" dxfId="5286" priority="97" operator="equal">
      <formula>"Abierto"</formula>
    </cfRule>
  </conditionalFormatting>
  <conditionalFormatting sqref="C29">
    <cfRule type="cellIs" dxfId="5285" priority="98" operator="equal">
      <formula>"-"</formula>
    </cfRule>
    <cfRule type="cellIs" dxfId="5284" priority="99" operator="lessThan">
      <formula>0.00000999</formula>
    </cfRule>
    <cfRule type="cellIs" dxfId="5283" priority="100" operator="greaterThan">
      <formula>0.00001</formula>
    </cfRule>
  </conditionalFormatting>
  <conditionalFormatting sqref="F24">
    <cfRule type="cellIs" dxfId="5282" priority="81" operator="equal">
      <formula>"Cumplida"</formula>
    </cfRule>
    <cfRule type="cellIs" dxfId="5281" priority="82" operator="equal">
      <formula>"Abierta"</formula>
    </cfRule>
    <cfRule type="cellIs" dxfId="5280" priority="83" operator="equal">
      <formula>"No cumplida"</formula>
    </cfRule>
    <cfRule type="cellIs" dxfId="5279" priority="84" operator="equal">
      <formula>"Programado"</formula>
    </cfRule>
    <cfRule type="cellIs" dxfId="5278" priority="85" operator="equal">
      <formula>"Atascado"</formula>
    </cfRule>
    <cfRule type="cellIs" dxfId="5277" priority="86" operator="equal">
      <formula>"Cerrado"</formula>
    </cfRule>
    <cfRule type="cellIs" dxfId="5276" priority="87" operator="equal">
      <formula>"Abierto"</formula>
    </cfRule>
  </conditionalFormatting>
  <conditionalFormatting sqref="F29">
    <cfRule type="cellIs" dxfId="5275" priority="88" operator="equal">
      <formula>"-"</formula>
    </cfRule>
    <cfRule type="cellIs" dxfId="5274" priority="89" operator="lessThan">
      <formula>0.00000999</formula>
    </cfRule>
    <cfRule type="cellIs" dxfId="5273" priority="90" operator="greaterThan">
      <formula>0.00001</formula>
    </cfRule>
  </conditionalFormatting>
  <conditionalFormatting sqref="I24">
    <cfRule type="cellIs" dxfId="5272" priority="71" operator="equal">
      <formula>"Cumplida"</formula>
    </cfRule>
    <cfRule type="cellIs" dxfId="5271" priority="72" operator="equal">
      <formula>"Abierta"</formula>
    </cfRule>
    <cfRule type="cellIs" dxfId="5270" priority="73" operator="equal">
      <formula>"No cumplida"</formula>
    </cfRule>
    <cfRule type="cellIs" dxfId="5269" priority="74" operator="equal">
      <formula>"Programado"</formula>
    </cfRule>
    <cfRule type="cellIs" dxfId="5268" priority="75" operator="equal">
      <formula>"Atascado"</formula>
    </cfRule>
    <cfRule type="cellIs" dxfId="5267" priority="76" operator="equal">
      <formula>"Cerrado"</formula>
    </cfRule>
    <cfRule type="cellIs" dxfId="5266" priority="77" operator="equal">
      <formula>"Abierto"</formula>
    </cfRule>
  </conditionalFormatting>
  <conditionalFormatting sqref="I29">
    <cfRule type="cellIs" dxfId="5265" priority="78" operator="equal">
      <formula>"-"</formula>
    </cfRule>
    <cfRule type="cellIs" dxfId="5264" priority="79" operator="lessThan">
      <formula>0.00000999</formula>
    </cfRule>
    <cfRule type="cellIs" dxfId="5263" priority="80" operator="greaterThan">
      <formula>0.00001</formula>
    </cfRule>
  </conditionalFormatting>
  <conditionalFormatting sqref="L24">
    <cfRule type="cellIs" dxfId="5262" priority="61" operator="equal">
      <formula>"Cumplida"</formula>
    </cfRule>
    <cfRule type="cellIs" dxfId="5261" priority="62" operator="equal">
      <formula>"Abierta"</formula>
    </cfRule>
    <cfRule type="cellIs" dxfId="5260" priority="63" operator="equal">
      <formula>"No cumplida"</formula>
    </cfRule>
    <cfRule type="cellIs" dxfId="5259" priority="64" operator="equal">
      <formula>"Programado"</formula>
    </cfRule>
    <cfRule type="cellIs" dxfId="5258" priority="65" operator="equal">
      <formula>"Atascado"</formula>
    </cfRule>
    <cfRule type="cellIs" dxfId="5257" priority="66" operator="equal">
      <formula>"Cerrado"</formula>
    </cfRule>
    <cfRule type="cellIs" dxfId="5256" priority="67" operator="equal">
      <formula>"Abierto"</formula>
    </cfRule>
  </conditionalFormatting>
  <conditionalFormatting sqref="L29">
    <cfRule type="cellIs" dxfId="5255" priority="68" operator="equal">
      <formula>"-"</formula>
    </cfRule>
    <cfRule type="cellIs" dxfId="5254" priority="69" operator="lessThan">
      <formula>0.00000999</formula>
    </cfRule>
    <cfRule type="cellIs" dxfId="5253" priority="70" operator="greaterThan">
      <formula>0.00001</formula>
    </cfRule>
  </conditionalFormatting>
  <conditionalFormatting sqref="O24">
    <cfRule type="cellIs" dxfId="5252" priority="51" operator="equal">
      <formula>"Cumplida"</formula>
    </cfRule>
    <cfRule type="cellIs" dxfId="5251" priority="52" operator="equal">
      <formula>"Abierta"</formula>
    </cfRule>
    <cfRule type="cellIs" dxfId="5250" priority="53" operator="equal">
      <formula>"No cumplida"</formula>
    </cfRule>
    <cfRule type="cellIs" dxfId="5249" priority="54" operator="equal">
      <formula>"Programado"</formula>
    </cfRule>
    <cfRule type="cellIs" dxfId="5248" priority="55" operator="equal">
      <formula>"Atascado"</formula>
    </cfRule>
    <cfRule type="cellIs" dxfId="5247" priority="56" operator="equal">
      <formula>"Cerrado"</formula>
    </cfRule>
    <cfRule type="cellIs" dxfId="5246" priority="57" operator="equal">
      <formula>"Abierto"</formula>
    </cfRule>
  </conditionalFormatting>
  <conditionalFormatting sqref="O29">
    <cfRule type="cellIs" dxfId="5245" priority="58" operator="equal">
      <formula>"-"</formula>
    </cfRule>
    <cfRule type="cellIs" dxfId="5244" priority="59" operator="lessThan">
      <formula>0.00000999</formula>
    </cfRule>
    <cfRule type="cellIs" dxfId="5243" priority="60" operator="greaterThan">
      <formula>0.00001</formula>
    </cfRule>
  </conditionalFormatting>
  <conditionalFormatting sqref="C38">
    <cfRule type="cellIs" dxfId="5242" priority="48" operator="equal">
      <formula>"-"</formula>
    </cfRule>
    <cfRule type="cellIs" dxfId="5241" priority="49" operator="lessThan">
      <formula>0.00000999</formula>
    </cfRule>
    <cfRule type="cellIs" dxfId="5240" priority="50" operator="greaterThan">
      <formula>0.00001</formula>
    </cfRule>
  </conditionalFormatting>
  <conditionalFormatting sqref="F33">
    <cfRule type="cellIs" dxfId="5239" priority="31" operator="equal">
      <formula>"Cumplida"</formula>
    </cfRule>
    <cfRule type="cellIs" dxfId="5238" priority="32" operator="equal">
      <formula>"Abierta"</formula>
    </cfRule>
    <cfRule type="cellIs" dxfId="5237" priority="33" operator="equal">
      <formula>"No cumplida"</formula>
    </cfRule>
    <cfRule type="cellIs" dxfId="5236" priority="34" operator="equal">
      <formula>"Programado"</formula>
    </cfRule>
    <cfRule type="cellIs" dxfId="5235" priority="35" operator="equal">
      <formula>"Atascado"</formula>
    </cfRule>
    <cfRule type="cellIs" dxfId="5234" priority="36" operator="equal">
      <formula>"Cerrado"</formula>
    </cfRule>
    <cfRule type="cellIs" dxfId="5233" priority="37" operator="equal">
      <formula>"Abierto"</formula>
    </cfRule>
  </conditionalFormatting>
  <conditionalFormatting sqref="F38">
    <cfRule type="cellIs" dxfId="5232" priority="38" operator="equal">
      <formula>"-"</formula>
    </cfRule>
    <cfRule type="cellIs" dxfId="5231" priority="39" operator="lessThan">
      <formula>0.00000999</formula>
    </cfRule>
    <cfRule type="cellIs" dxfId="5230" priority="40" operator="greaterThan">
      <formula>0.00001</formula>
    </cfRule>
  </conditionalFormatting>
  <conditionalFormatting sqref="I33">
    <cfRule type="cellIs" dxfId="5229" priority="21" operator="equal">
      <formula>"Cumplida"</formula>
    </cfRule>
    <cfRule type="cellIs" dxfId="5228" priority="22" operator="equal">
      <formula>"Abierta"</formula>
    </cfRule>
    <cfRule type="cellIs" dxfId="5227" priority="23" operator="equal">
      <formula>"No cumplida"</formula>
    </cfRule>
    <cfRule type="cellIs" dxfId="5226" priority="24" operator="equal">
      <formula>"Programado"</formula>
    </cfRule>
    <cfRule type="cellIs" dxfId="5225" priority="25" operator="equal">
      <formula>"Atascado"</formula>
    </cfRule>
    <cfRule type="cellIs" dxfId="5224" priority="26" operator="equal">
      <formula>"Cerrado"</formula>
    </cfRule>
    <cfRule type="cellIs" dxfId="5223" priority="27" operator="equal">
      <formula>"Abierto"</formula>
    </cfRule>
  </conditionalFormatting>
  <conditionalFormatting sqref="I38">
    <cfRule type="cellIs" dxfId="5222" priority="28" operator="equal">
      <formula>"-"</formula>
    </cfRule>
    <cfRule type="cellIs" dxfId="5221" priority="29" operator="lessThan">
      <formula>0.00000999</formula>
    </cfRule>
    <cfRule type="cellIs" dxfId="5220" priority="30" operator="greaterThan">
      <formula>0.00001</formula>
    </cfRule>
  </conditionalFormatting>
  <conditionalFormatting sqref="L33">
    <cfRule type="cellIs" dxfId="5219" priority="11" operator="equal">
      <formula>"Cumplida"</formula>
    </cfRule>
    <cfRule type="cellIs" dxfId="5218" priority="12" operator="equal">
      <formula>"Abierta"</formula>
    </cfRule>
    <cfRule type="cellIs" dxfId="5217" priority="13" operator="equal">
      <formula>"No cumplida"</formula>
    </cfRule>
    <cfRule type="cellIs" dxfId="5216" priority="14" operator="equal">
      <formula>"Programado"</formula>
    </cfRule>
    <cfRule type="cellIs" dxfId="5215" priority="15" operator="equal">
      <formula>"Atascado"</formula>
    </cfRule>
    <cfRule type="cellIs" dxfId="5214" priority="16" operator="equal">
      <formula>"Cerrado"</formula>
    </cfRule>
    <cfRule type="cellIs" dxfId="5213" priority="17" operator="equal">
      <formula>"Abierto"</formula>
    </cfRule>
  </conditionalFormatting>
  <conditionalFormatting sqref="L38">
    <cfRule type="cellIs" dxfId="5212" priority="18" operator="equal">
      <formula>"-"</formula>
    </cfRule>
    <cfRule type="cellIs" dxfId="5211" priority="19" operator="lessThan">
      <formula>0.00000999</formula>
    </cfRule>
    <cfRule type="cellIs" dxfId="5210" priority="20" operator="greaterThan">
      <formula>0.00001</formula>
    </cfRule>
  </conditionalFormatting>
  <conditionalFormatting sqref="O33">
    <cfRule type="cellIs" dxfId="5209" priority="1" operator="equal">
      <formula>"Cumplida"</formula>
    </cfRule>
    <cfRule type="cellIs" dxfId="5208" priority="2" operator="equal">
      <formula>"Abierta"</formula>
    </cfRule>
    <cfRule type="cellIs" dxfId="5207" priority="3" operator="equal">
      <formula>"No cumplida"</formula>
    </cfRule>
    <cfRule type="cellIs" dxfId="5206" priority="4" operator="equal">
      <formula>"Programado"</formula>
    </cfRule>
    <cfRule type="cellIs" dxfId="5205" priority="5" operator="equal">
      <formula>"Atascado"</formula>
    </cfRule>
    <cfRule type="cellIs" dxfId="5204" priority="6" operator="equal">
      <formula>"Cerrado"</formula>
    </cfRule>
    <cfRule type="cellIs" dxfId="5203" priority="7" operator="equal">
      <formula>"Abierto"</formula>
    </cfRule>
  </conditionalFormatting>
  <conditionalFormatting sqref="O38">
    <cfRule type="cellIs" dxfId="5202" priority="8" operator="equal">
      <formula>"-"</formula>
    </cfRule>
    <cfRule type="cellIs" dxfId="5201" priority="9" operator="lessThan">
      <formula>0.00000999</formula>
    </cfRule>
    <cfRule type="cellIs" dxfId="5200" priority="10" operator="greaterThan">
      <formula>0.00001</formula>
    </cfRule>
  </conditionalFormatting>
  <dataValidations count="1">
    <dataValidation type="list" allowBlank="1" showInputMessage="1" showErrorMessage="1" sqref="C15 I33 L33 F33 O33 C33 I6 L6 F6 O6 I24 I15 C6 L24 F24 L15 O24 F15 O15 C24">
      <formula1>$B$42:$B$45</formula1>
    </dataValidation>
  </dataValidations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R45"/>
  <sheetViews>
    <sheetView showGridLines="0" showRowColHeaders="0" workbookViewId="0">
      <selection activeCell="Q13" sqref="Q13:R13"/>
    </sheetView>
  </sheetViews>
  <sheetFormatPr baseColWidth="10" defaultRowHeight="15" x14ac:dyDescent="0.25"/>
  <cols>
    <col min="1" max="1" width="2" customWidth="1"/>
    <col min="4" max="4" width="2.5703125" customWidth="1"/>
    <col min="7" max="7" width="2.5703125" customWidth="1"/>
    <col min="10" max="10" width="2.5703125" customWidth="1"/>
    <col min="13" max="13" width="2.5703125" customWidth="1"/>
    <col min="16" max="16" width="2.5703125" customWidth="1"/>
    <col min="17" max="17" width="15.28515625" bestFit="1" customWidth="1"/>
    <col min="18" max="18" width="10.140625" bestFit="1" customWidth="1"/>
  </cols>
  <sheetData>
    <row r="1" spans="2:18" ht="15.75" thickBot="1" x14ac:dyDescent="0.3"/>
    <row r="2" spans="2:18" ht="15.75" thickBot="1" x14ac:dyDescent="0.3">
      <c r="D2" s="46" t="s">
        <v>16</v>
      </c>
      <c r="E2" s="47"/>
      <c r="F2" s="19"/>
      <c r="G2" s="18"/>
      <c r="K2" s="42" t="s">
        <v>51</v>
      </c>
      <c r="L2" s="44">
        <v>2.8500000000000001E-2</v>
      </c>
    </row>
    <row r="3" spans="2:18" x14ac:dyDescent="0.25">
      <c r="C3" s="18"/>
      <c r="D3" s="18"/>
      <c r="E3" s="18"/>
      <c r="F3" s="18"/>
      <c r="G3" s="18"/>
      <c r="K3" s="43"/>
      <c r="L3" s="45"/>
    </row>
    <row r="5" spans="2:18" ht="14.25" customHeight="1" x14ac:dyDescent="0.25">
      <c r="B5" s="1" t="s">
        <v>2</v>
      </c>
      <c r="C5" s="2"/>
      <c r="E5" s="1" t="s">
        <v>2</v>
      </c>
      <c r="F5" s="2"/>
      <c r="H5" s="1" t="s">
        <v>2</v>
      </c>
      <c r="I5" s="2"/>
      <c r="K5" s="1" t="s">
        <v>2</v>
      </c>
      <c r="L5" s="2"/>
      <c r="N5" s="1" t="s">
        <v>2</v>
      </c>
      <c r="O5" s="2"/>
      <c r="Q5" s="3" t="s">
        <v>6</v>
      </c>
      <c r="R5" s="4">
        <f>SUM(R6:R8)</f>
        <v>0</v>
      </c>
    </row>
    <row r="6" spans="2:18" ht="14.25" customHeight="1" x14ac:dyDescent="0.25">
      <c r="B6" s="1" t="s">
        <v>3</v>
      </c>
      <c r="C6" s="2"/>
      <c r="E6" s="1" t="s">
        <v>3</v>
      </c>
      <c r="F6" s="2"/>
      <c r="H6" s="1" t="s">
        <v>3</v>
      </c>
      <c r="I6" s="2"/>
      <c r="K6" s="1" t="s">
        <v>3</v>
      </c>
      <c r="L6" s="2"/>
      <c r="N6" s="1" t="s">
        <v>3</v>
      </c>
      <c r="O6" s="2"/>
      <c r="Q6" s="1" t="s">
        <v>12</v>
      </c>
      <c r="R6" s="4">
        <f>COUNTIF($B$5:$O$39,"abierta")</f>
        <v>0</v>
      </c>
    </row>
    <row r="7" spans="2:18" ht="14.25" customHeight="1" x14ac:dyDescent="0.25">
      <c r="B7" s="1" t="s">
        <v>13</v>
      </c>
      <c r="C7" s="2"/>
      <c r="E7" s="1" t="s">
        <v>13</v>
      </c>
      <c r="F7" s="2"/>
      <c r="H7" s="1" t="s">
        <v>13</v>
      </c>
      <c r="I7" s="2"/>
      <c r="K7" s="1" t="s">
        <v>13</v>
      </c>
      <c r="L7" s="2"/>
      <c r="N7" s="1" t="s">
        <v>13</v>
      </c>
      <c r="O7" s="2"/>
      <c r="Q7" s="3" t="s">
        <v>7</v>
      </c>
      <c r="R7" s="4">
        <f>COUNTIF($B$5:$O$39,"cumplida")</f>
        <v>0</v>
      </c>
    </row>
    <row r="8" spans="2:18" ht="14.25" customHeight="1" x14ac:dyDescent="0.25">
      <c r="B8" s="1" t="s">
        <v>14</v>
      </c>
      <c r="C8" s="2">
        <f>C7*C11</f>
        <v>0</v>
      </c>
      <c r="E8" s="1" t="s">
        <v>14</v>
      </c>
      <c r="F8" s="2">
        <f>F7*F11</f>
        <v>0</v>
      </c>
      <c r="H8" s="1" t="s">
        <v>14</v>
      </c>
      <c r="I8" s="2">
        <f>I7*I11</f>
        <v>0</v>
      </c>
      <c r="K8" s="1" t="s">
        <v>14</v>
      </c>
      <c r="L8" s="2">
        <f>L7*L11</f>
        <v>0</v>
      </c>
      <c r="N8" s="1" t="s">
        <v>14</v>
      </c>
      <c r="O8" s="2">
        <f>O7*O11</f>
        <v>0</v>
      </c>
      <c r="Q8" s="3" t="s">
        <v>8</v>
      </c>
      <c r="R8" s="4">
        <f>COUNTIF($B$5:$O$39,"No cumplida")</f>
        <v>0</v>
      </c>
    </row>
    <row r="9" spans="2:18" ht="14.25" customHeight="1" x14ac:dyDescent="0.25">
      <c r="B9" s="6" t="s">
        <v>0</v>
      </c>
      <c r="C9" s="7"/>
      <c r="E9" s="6" t="s">
        <v>0</v>
      </c>
      <c r="F9" s="7"/>
      <c r="H9" s="6" t="s">
        <v>0</v>
      </c>
      <c r="I9" s="7"/>
      <c r="K9" s="6" t="s">
        <v>0</v>
      </c>
      <c r="L9" s="7"/>
      <c r="N9" s="6" t="s">
        <v>0</v>
      </c>
      <c r="O9" s="7"/>
      <c r="Q9" s="3" t="s">
        <v>49</v>
      </c>
      <c r="R9" s="4">
        <f>SUM(C7,F7,I7,L7,O7,C16,F16,I16,L16,O16,C25,F25,I25,L25,O25,C34,F34,I34,L34,O34)</f>
        <v>0</v>
      </c>
    </row>
    <row r="10" spans="2:18" ht="14.25" customHeight="1" x14ac:dyDescent="0.25">
      <c r="B10" s="6" t="s">
        <v>1</v>
      </c>
      <c r="C10" s="7"/>
      <c r="E10" s="6" t="s">
        <v>1</v>
      </c>
      <c r="F10" s="7"/>
      <c r="H10" s="6" t="s">
        <v>1</v>
      </c>
      <c r="I10" s="7"/>
      <c r="K10" s="6" t="s">
        <v>1</v>
      </c>
      <c r="L10" s="7"/>
      <c r="N10" s="6" t="s">
        <v>1</v>
      </c>
      <c r="O10" s="7"/>
      <c r="Q10" s="3" t="s">
        <v>53</v>
      </c>
      <c r="R10" s="4">
        <f>SUM(C8,F8,I8,L8,O8,O17,L17,I17,F17,C17,C26,F26,I26,L26,O26,O35,L35,I35,F35,C35)</f>
        <v>0</v>
      </c>
    </row>
    <row r="11" spans="2:18" ht="14.25" customHeight="1" x14ac:dyDescent="0.25">
      <c r="B11" s="6" t="s">
        <v>4</v>
      </c>
      <c r="C11" s="8" t="str">
        <f>IFERROR(((C10/C9)-((C10/C9)*0.0045))-1,"0")</f>
        <v>0</v>
      </c>
      <c r="E11" s="6" t="s">
        <v>4</v>
      </c>
      <c r="F11" s="8" t="str">
        <f>IFERROR(((F10/F9)-((F10/F9)*0.0045))-1,"0")</f>
        <v>0</v>
      </c>
      <c r="H11" s="6" t="s">
        <v>4</v>
      </c>
      <c r="I11" s="8" t="str">
        <f>IFERROR(((I10/I9)-((I10/I9)*0.0045))-1,"0")</f>
        <v>0</v>
      </c>
      <c r="K11" s="6" t="s">
        <v>4</v>
      </c>
      <c r="L11" s="8" t="str">
        <f>IFERROR(((L10/L9)-((L10/L9)*0.0045))-1,"0")</f>
        <v>0</v>
      </c>
      <c r="N11" s="6" t="s">
        <v>4</v>
      </c>
      <c r="O11" s="8" t="str">
        <f>IFERROR(((O10/O9)-((O10/O9)*0.0045))-1,"0")</f>
        <v>0</v>
      </c>
      <c r="Q11" s="3" t="s">
        <v>15</v>
      </c>
      <c r="R11" s="4">
        <f>R10*R15</f>
        <v>0</v>
      </c>
    </row>
    <row r="12" spans="2:18" ht="14.25" customHeight="1" x14ac:dyDescent="0.25">
      <c r="B12" s="6" t="s">
        <v>5</v>
      </c>
      <c r="C12" s="7">
        <f>C9-(C9*$L$2)</f>
        <v>0</v>
      </c>
      <c r="E12" s="6" t="s">
        <v>5</v>
      </c>
      <c r="F12" s="7">
        <f>F9-(F9*$L$2)</f>
        <v>0</v>
      </c>
      <c r="H12" s="6" t="s">
        <v>5</v>
      </c>
      <c r="I12" s="7">
        <f>I9-(I9*$L$2)</f>
        <v>0</v>
      </c>
      <c r="K12" s="6" t="s">
        <v>5</v>
      </c>
      <c r="L12" s="7">
        <f>L9-(L9*$L$2)</f>
        <v>0</v>
      </c>
      <c r="N12" s="6" t="s">
        <v>5</v>
      </c>
      <c r="O12" s="7">
        <f>O9-(O9*$L$2)</f>
        <v>0</v>
      </c>
      <c r="Q12" s="3" t="s">
        <v>52</v>
      </c>
      <c r="R12" s="4">
        <f>R11*R16</f>
        <v>0</v>
      </c>
    </row>
    <row r="13" spans="2:18" x14ac:dyDescent="0.25">
      <c r="Q13" s="3" t="s">
        <v>62</v>
      </c>
      <c r="R13" s="12" t="str">
        <f>IFERROR((R10/R9),"-")</f>
        <v>-</v>
      </c>
    </row>
    <row r="14" spans="2:18" ht="14.25" customHeight="1" x14ac:dyDescent="0.25">
      <c r="B14" s="1" t="s">
        <v>2</v>
      </c>
      <c r="C14" s="2"/>
      <c r="E14" s="1" t="s">
        <v>2</v>
      </c>
      <c r="F14" s="2"/>
      <c r="H14" s="1" t="s">
        <v>2</v>
      </c>
      <c r="I14" s="2"/>
      <c r="K14" s="1" t="s">
        <v>2</v>
      </c>
      <c r="L14" s="2"/>
      <c r="N14" s="1" t="s">
        <v>2</v>
      </c>
      <c r="O14" s="2"/>
      <c r="R14" s="5"/>
    </row>
    <row r="15" spans="2:18" ht="14.25" customHeight="1" x14ac:dyDescent="0.25">
      <c r="B15" s="1" t="s">
        <v>3</v>
      </c>
      <c r="C15" s="2"/>
      <c r="E15" s="1" t="s">
        <v>3</v>
      </c>
      <c r="F15" s="2"/>
      <c r="H15" s="1" t="s">
        <v>3</v>
      </c>
      <c r="I15" s="2"/>
      <c r="K15" s="1" t="s">
        <v>3</v>
      </c>
      <c r="L15" s="2"/>
      <c r="N15" s="1" t="s">
        <v>3</v>
      </c>
      <c r="O15" s="2"/>
      <c r="Q15" s="3" t="s">
        <v>57</v>
      </c>
      <c r="R15" s="4">
        <v>2300</v>
      </c>
    </row>
    <row r="16" spans="2:18" ht="14.25" customHeight="1" x14ac:dyDescent="0.25">
      <c r="B16" s="1" t="s">
        <v>13</v>
      </c>
      <c r="C16" s="2"/>
      <c r="E16" s="1" t="s">
        <v>13</v>
      </c>
      <c r="F16" s="2"/>
      <c r="H16" s="1" t="s">
        <v>13</v>
      </c>
      <c r="I16" s="2"/>
      <c r="K16" s="1" t="s">
        <v>13</v>
      </c>
      <c r="L16" s="2"/>
      <c r="N16" s="1" t="s">
        <v>13</v>
      </c>
      <c r="O16" s="2"/>
      <c r="Q16" s="3" t="s">
        <v>58</v>
      </c>
      <c r="R16" s="4">
        <v>2900</v>
      </c>
    </row>
    <row r="17" spans="2:18" ht="14.25" customHeight="1" x14ac:dyDescent="0.25">
      <c r="B17" s="1" t="s">
        <v>14</v>
      </c>
      <c r="C17" s="2">
        <f>C16*C20</f>
        <v>0</v>
      </c>
      <c r="E17" s="1" t="s">
        <v>14</v>
      </c>
      <c r="F17" s="2">
        <f>F16*F20</f>
        <v>0</v>
      </c>
      <c r="H17" s="1" t="s">
        <v>14</v>
      </c>
      <c r="I17" s="2">
        <f>I16*I20</f>
        <v>0</v>
      </c>
      <c r="K17" s="1" t="s">
        <v>14</v>
      </c>
      <c r="L17" s="2">
        <f>L16*L20</f>
        <v>0</v>
      </c>
      <c r="N17" s="1" t="s">
        <v>14</v>
      </c>
      <c r="O17" s="2">
        <f>O16*O20</f>
        <v>0</v>
      </c>
      <c r="R17" s="5"/>
    </row>
    <row r="18" spans="2:18" ht="14.25" customHeight="1" x14ac:dyDescent="0.25">
      <c r="B18" s="6" t="s">
        <v>0</v>
      </c>
      <c r="C18" s="7"/>
      <c r="E18" s="6" t="s">
        <v>0</v>
      </c>
      <c r="F18" s="7"/>
      <c r="H18" s="6" t="s">
        <v>0</v>
      </c>
      <c r="I18" s="7"/>
      <c r="K18" s="6" t="s">
        <v>0</v>
      </c>
      <c r="L18" s="7"/>
      <c r="N18" s="6" t="s">
        <v>0</v>
      </c>
      <c r="O18" s="7"/>
    </row>
    <row r="19" spans="2:18" ht="14.25" customHeight="1" x14ac:dyDescent="0.25">
      <c r="B19" s="6" t="s">
        <v>1</v>
      </c>
      <c r="C19" s="7"/>
      <c r="E19" s="6" t="s">
        <v>1</v>
      </c>
      <c r="F19" s="7"/>
      <c r="H19" s="6" t="s">
        <v>1</v>
      </c>
      <c r="I19" s="7"/>
      <c r="K19" s="6" t="s">
        <v>1</v>
      </c>
      <c r="L19" s="7"/>
      <c r="N19" s="6" t="s">
        <v>1</v>
      </c>
      <c r="O19" s="7"/>
    </row>
    <row r="20" spans="2:18" ht="14.25" customHeight="1" x14ac:dyDescent="0.25">
      <c r="B20" s="6" t="s">
        <v>4</v>
      </c>
      <c r="C20" s="8" t="str">
        <f>IFERROR(((C19/C18)-((C19/C18)*0.0045))-1,"0")</f>
        <v>0</v>
      </c>
      <c r="E20" s="6" t="s">
        <v>4</v>
      </c>
      <c r="F20" s="8" t="str">
        <f>IFERROR(((F19/F18)-((F19/F18)*0.0045))-1,"0")</f>
        <v>0</v>
      </c>
      <c r="H20" s="6" t="s">
        <v>4</v>
      </c>
      <c r="I20" s="8" t="str">
        <f>IFERROR(((I19/I18)-((I19/I18)*0.0045))-1,"0")</f>
        <v>0</v>
      </c>
      <c r="K20" s="6" t="s">
        <v>4</v>
      </c>
      <c r="L20" s="8" t="str">
        <f>IFERROR(((L19/L18)-((L19/L18)*0.0045))-1,"0")</f>
        <v>0</v>
      </c>
      <c r="N20" s="6" t="s">
        <v>4</v>
      </c>
      <c r="O20" s="8" t="str">
        <f>IFERROR(((O19/O18)-((O19/O18)*0.0045))-1,"0")</f>
        <v>0</v>
      </c>
    </row>
    <row r="21" spans="2:18" ht="14.25" customHeight="1" x14ac:dyDescent="0.25">
      <c r="B21" s="6" t="s">
        <v>5</v>
      </c>
      <c r="C21" s="7">
        <f>C18-(C18*$L$2)</f>
        <v>0</v>
      </c>
      <c r="E21" s="6" t="s">
        <v>5</v>
      </c>
      <c r="F21" s="7">
        <f>F18-(F18*$L$2)</f>
        <v>0</v>
      </c>
      <c r="H21" s="6" t="s">
        <v>5</v>
      </c>
      <c r="I21" s="7">
        <f>I18-(I18*$L$2)</f>
        <v>0</v>
      </c>
      <c r="K21" s="6" t="s">
        <v>5</v>
      </c>
      <c r="L21" s="7">
        <f>L18-(L18*$L$2)</f>
        <v>0</v>
      </c>
      <c r="N21" s="6" t="s">
        <v>5</v>
      </c>
      <c r="O21" s="7">
        <f>O18-(O18*$L$2)</f>
        <v>0</v>
      </c>
    </row>
    <row r="22" spans="2:18" ht="14.25" customHeight="1" x14ac:dyDescent="0.25"/>
    <row r="23" spans="2:18" x14ac:dyDescent="0.25">
      <c r="B23" s="1" t="s">
        <v>2</v>
      </c>
      <c r="C23" s="2"/>
      <c r="E23" s="1" t="s">
        <v>2</v>
      </c>
      <c r="F23" s="2"/>
      <c r="H23" s="1" t="s">
        <v>2</v>
      </c>
      <c r="I23" s="2"/>
      <c r="K23" s="1" t="s">
        <v>2</v>
      </c>
      <c r="L23" s="2"/>
      <c r="N23" s="1" t="s">
        <v>2</v>
      </c>
      <c r="O23" s="2"/>
    </row>
    <row r="24" spans="2:18" ht="14.25" customHeight="1" x14ac:dyDescent="0.25">
      <c r="B24" s="1" t="s">
        <v>3</v>
      </c>
      <c r="C24" s="2"/>
      <c r="E24" s="1" t="s">
        <v>3</v>
      </c>
      <c r="F24" s="2"/>
      <c r="H24" s="1" t="s">
        <v>3</v>
      </c>
      <c r="I24" s="2"/>
      <c r="K24" s="1" t="s">
        <v>3</v>
      </c>
      <c r="L24" s="2"/>
      <c r="N24" s="1" t="s">
        <v>3</v>
      </c>
      <c r="O24" s="2"/>
    </row>
    <row r="25" spans="2:18" ht="14.25" customHeight="1" x14ac:dyDescent="0.25">
      <c r="B25" s="1" t="s">
        <v>13</v>
      </c>
      <c r="C25" s="2"/>
      <c r="E25" s="1" t="s">
        <v>13</v>
      </c>
      <c r="F25" s="2"/>
      <c r="H25" s="1" t="s">
        <v>13</v>
      </c>
      <c r="I25" s="2"/>
      <c r="K25" s="1" t="s">
        <v>13</v>
      </c>
      <c r="L25" s="2"/>
      <c r="N25" s="1" t="s">
        <v>13</v>
      </c>
      <c r="O25" s="2"/>
    </row>
    <row r="26" spans="2:18" ht="14.25" customHeight="1" x14ac:dyDescent="0.25">
      <c r="B26" s="1" t="s">
        <v>14</v>
      </c>
      <c r="C26" s="2">
        <f>C25*C29</f>
        <v>0</v>
      </c>
      <c r="E26" s="1" t="s">
        <v>14</v>
      </c>
      <c r="F26" s="2">
        <f>F25*F29</f>
        <v>0</v>
      </c>
      <c r="H26" s="1" t="s">
        <v>14</v>
      </c>
      <c r="I26" s="2">
        <f>I25*I29</f>
        <v>0</v>
      </c>
      <c r="K26" s="1" t="s">
        <v>14</v>
      </c>
      <c r="L26" s="2">
        <f>L25*L29</f>
        <v>0</v>
      </c>
      <c r="N26" s="1" t="s">
        <v>14</v>
      </c>
      <c r="O26" s="2">
        <f>O25*O29</f>
        <v>0</v>
      </c>
    </row>
    <row r="27" spans="2:18" ht="14.25" customHeight="1" x14ac:dyDescent="0.25">
      <c r="B27" s="6" t="s">
        <v>0</v>
      </c>
      <c r="C27" s="7"/>
      <c r="E27" s="6" t="s">
        <v>0</v>
      </c>
      <c r="F27" s="7"/>
      <c r="H27" s="6" t="s">
        <v>0</v>
      </c>
      <c r="I27" s="7"/>
      <c r="K27" s="6" t="s">
        <v>0</v>
      </c>
      <c r="L27" s="7"/>
      <c r="N27" s="6" t="s">
        <v>0</v>
      </c>
      <c r="O27" s="7"/>
    </row>
    <row r="28" spans="2:18" ht="14.25" customHeight="1" x14ac:dyDescent="0.25">
      <c r="B28" s="6" t="s">
        <v>1</v>
      </c>
      <c r="C28" s="7"/>
      <c r="E28" s="6" t="s">
        <v>1</v>
      </c>
      <c r="F28" s="7"/>
      <c r="H28" s="6" t="s">
        <v>1</v>
      </c>
      <c r="I28" s="7"/>
      <c r="K28" s="6" t="s">
        <v>1</v>
      </c>
      <c r="L28" s="7"/>
      <c r="N28" s="6" t="s">
        <v>1</v>
      </c>
      <c r="O28" s="7"/>
    </row>
    <row r="29" spans="2:18" ht="14.25" customHeight="1" x14ac:dyDescent="0.25">
      <c r="B29" s="6" t="s">
        <v>4</v>
      </c>
      <c r="C29" s="8" t="str">
        <f>IFERROR(((C28/C27)-((C28/C27)*0.0045))-1,"0")</f>
        <v>0</v>
      </c>
      <c r="E29" s="6" t="s">
        <v>4</v>
      </c>
      <c r="F29" s="8" t="str">
        <f>IFERROR(((F28/F27)-((F28/F27)*0.0045))-1,"0")</f>
        <v>0</v>
      </c>
      <c r="H29" s="6" t="s">
        <v>4</v>
      </c>
      <c r="I29" s="8" t="str">
        <f>IFERROR(((I28/I27)-((I28/I27)*0.0045))-1,"0")</f>
        <v>0</v>
      </c>
      <c r="K29" s="6" t="s">
        <v>4</v>
      </c>
      <c r="L29" s="8" t="str">
        <f>IFERROR(((L28/L27)-((L28/L27)*0.0045))-1,"0")</f>
        <v>0</v>
      </c>
      <c r="N29" s="6" t="s">
        <v>4</v>
      </c>
      <c r="O29" s="8" t="str">
        <f>IFERROR(((O28/O27)-((O28/O27)*0.0045))-1,"0")</f>
        <v>0</v>
      </c>
    </row>
    <row r="30" spans="2:18" ht="14.25" customHeight="1" x14ac:dyDescent="0.25">
      <c r="B30" s="6" t="s">
        <v>5</v>
      </c>
      <c r="C30" s="7">
        <f>C27-(C27*$L$2)</f>
        <v>0</v>
      </c>
      <c r="E30" s="6" t="s">
        <v>5</v>
      </c>
      <c r="F30" s="7">
        <f>F27-(F27*$L$2)</f>
        <v>0</v>
      </c>
      <c r="H30" s="6" t="s">
        <v>5</v>
      </c>
      <c r="I30" s="7">
        <f>I27-(I27*$L$2)</f>
        <v>0</v>
      </c>
      <c r="K30" s="6" t="s">
        <v>5</v>
      </c>
      <c r="L30" s="7">
        <f>L27-(L27*$L$2)</f>
        <v>0</v>
      </c>
      <c r="N30" s="6" t="s">
        <v>5</v>
      </c>
      <c r="O30" s="7">
        <f>O27-(O27*$L$2)</f>
        <v>0</v>
      </c>
    </row>
    <row r="31" spans="2:18" ht="14.25" customHeight="1" x14ac:dyDescent="0.25"/>
    <row r="32" spans="2:18" ht="14.25" customHeight="1" x14ac:dyDescent="0.25">
      <c r="B32" s="1" t="s">
        <v>2</v>
      </c>
      <c r="C32" s="2"/>
      <c r="E32" s="1" t="s">
        <v>2</v>
      </c>
      <c r="F32" s="2"/>
      <c r="H32" s="1" t="s">
        <v>2</v>
      </c>
      <c r="I32" s="2"/>
      <c r="K32" s="1" t="s">
        <v>2</v>
      </c>
      <c r="L32" s="2"/>
      <c r="N32" s="1" t="s">
        <v>2</v>
      </c>
      <c r="O32" s="2"/>
    </row>
    <row r="33" spans="2:15" x14ac:dyDescent="0.25">
      <c r="B33" s="1" t="s">
        <v>3</v>
      </c>
      <c r="C33" s="2"/>
      <c r="E33" s="1" t="s">
        <v>3</v>
      </c>
      <c r="F33" s="2"/>
      <c r="H33" s="1" t="s">
        <v>3</v>
      </c>
      <c r="I33" s="2"/>
      <c r="K33" s="1" t="s">
        <v>3</v>
      </c>
      <c r="L33" s="2"/>
      <c r="N33" s="1" t="s">
        <v>3</v>
      </c>
      <c r="O33" s="2"/>
    </row>
    <row r="34" spans="2:15" ht="14.25" customHeight="1" x14ac:dyDescent="0.25">
      <c r="B34" s="1" t="s">
        <v>13</v>
      </c>
      <c r="C34" s="2"/>
      <c r="E34" s="1" t="s">
        <v>13</v>
      </c>
      <c r="F34" s="2"/>
      <c r="H34" s="1" t="s">
        <v>13</v>
      </c>
      <c r="I34" s="2"/>
      <c r="K34" s="1" t="s">
        <v>13</v>
      </c>
      <c r="L34" s="2"/>
      <c r="N34" s="1" t="s">
        <v>13</v>
      </c>
      <c r="O34" s="2"/>
    </row>
    <row r="35" spans="2:15" ht="14.25" customHeight="1" x14ac:dyDescent="0.25">
      <c r="B35" s="1" t="s">
        <v>14</v>
      </c>
      <c r="C35" s="2">
        <f>C34*C38</f>
        <v>0</v>
      </c>
      <c r="E35" s="1" t="s">
        <v>14</v>
      </c>
      <c r="F35" s="2">
        <f>F34*F38</f>
        <v>0</v>
      </c>
      <c r="H35" s="1" t="s">
        <v>14</v>
      </c>
      <c r="I35" s="2">
        <f>I34*I38</f>
        <v>0</v>
      </c>
      <c r="K35" s="1" t="s">
        <v>14</v>
      </c>
      <c r="L35" s="2">
        <f>L34*L38</f>
        <v>0</v>
      </c>
      <c r="N35" s="1" t="s">
        <v>14</v>
      </c>
      <c r="O35" s="2">
        <f>O34*O38</f>
        <v>0</v>
      </c>
    </row>
    <row r="36" spans="2:15" ht="14.25" customHeight="1" x14ac:dyDescent="0.25">
      <c r="B36" s="6" t="s">
        <v>0</v>
      </c>
      <c r="C36" s="7"/>
      <c r="E36" s="6" t="s">
        <v>0</v>
      </c>
      <c r="F36" s="7"/>
      <c r="H36" s="6" t="s">
        <v>0</v>
      </c>
      <c r="I36" s="7"/>
      <c r="K36" s="6" t="s">
        <v>0</v>
      </c>
      <c r="L36" s="7"/>
      <c r="N36" s="6" t="s">
        <v>0</v>
      </c>
      <c r="O36" s="7"/>
    </row>
    <row r="37" spans="2:15" ht="14.25" customHeight="1" x14ac:dyDescent="0.25">
      <c r="B37" s="6" t="s">
        <v>1</v>
      </c>
      <c r="C37" s="7"/>
      <c r="E37" s="6" t="s">
        <v>1</v>
      </c>
      <c r="F37" s="7"/>
      <c r="H37" s="6" t="s">
        <v>1</v>
      </c>
      <c r="I37" s="7"/>
      <c r="K37" s="6" t="s">
        <v>1</v>
      </c>
      <c r="L37" s="7"/>
      <c r="N37" s="6" t="s">
        <v>1</v>
      </c>
      <c r="O37" s="7"/>
    </row>
    <row r="38" spans="2:15" ht="14.25" customHeight="1" x14ac:dyDescent="0.25">
      <c r="B38" s="6" t="s">
        <v>4</v>
      </c>
      <c r="C38" s="8" t="str">
        <f>IFERROR(((C37/C36)-((C37/C36)*0.0045))-1,"0")</f>
        <v>0</v>
      </c>
      <c r="E38" s="6" t="s">
        <v>4</v>
      </c>
      <c r="F38" s="8" t="str">
        <f>IFERROR(((F37/F36)-((F37/F36)*0.0045))-1,"0")</f>
        <v>0</v>
      </c>
      <c r="H38" s="6" t="s">
        <v>4</v>
      </c>
      <c r="I38" s="8" t="str">
        <f>IFERROR(((I37/I36)-((I37/I36)*0.0045))-1,"0")</f>
        <v>0</v>
      </c>
      <c r="K38" s="6" t="s">
        <v>4</v>
      </c>
      <c r="L38" s="8" t="str">
        <f>IFERROR(((L37/L36)-((L37/L36)*0.0045))-1,"0")</f>
        <v>0</v>
      </c>
      <c r="N38" s="6" t="s">
        <v>4</v>
      </c>
      <c r="O38" s="8" t="str">
        <f>IFERROR(((O37/O36)-((O37/O36)*0.0045))-1,"0")</f>
        <v>0</v>
      </c>
    </row>
    <row r="39" spans="2:15" ht="14.25" customHeight="1" x14ac:dyDescent="0.25">
      <c r="B39" s="6" t="s">
        <v>5</v>
      </c>
      <c r="C39" s="7">
        <f>C36-(C36*$L$2)</f>
        <v>0</v>
      </c>
      <c r="E39" s="6" t="s">
        <v>5</v>
      </c>
      <c r="F39" s="7">
        <f>F36-(F36*$L$2)</f>
        <v>0</v>
      </c>
      <c r="H39" s="6" t="s">
        <v>5</v>
      </c>
      <c r="I39" s="7">
        <f>I36-(I36*$L$2)</f>
        <v>0</v>
      </c>
      <c r="K39" s="6" t="s">
        <v>5</v>
      </c>
      <c r="L39" s="7">
        <f>L36-(L36*$L$2)</f>
        <v>0</v>
      </c>
      <c r="N39" s="6" t="s">
        <v>5</v>
      </c>
      <c r="O39" s="7">
        <f>O36-(O36*$L$2)</f>
        <v>0</v>
      </c>
    </row>
    <row r="40" spans="2:15" ht="14.25" customHeight="1" x14ac:dyDescent="0.25"/>
    <row r="41" spans="2:15" ht="14.25" customHeight="1" x14ac:dyDescent="0.25"/>
    <row r="43" spans="2:15" x14ac:dyDescent="0.25">
      <c r="B43" t="s">
        <v>9</v>
      </c>
    </row>
    <row r="44" spans="2:15" x14ac:dyDescent="0.25">
      <c r="B44" t="s">
        <v>10</v>
      </c>
    </row>
    <row r="45" spans="2:15" x14ac:dyDescent="0.25">
      <c r="B45" t="s">
        <v>11</v>
      </c>
    </row>
  </sheetData>
  <mergeCells count="3">
    <mergeCell ref="K2:K3"/>
    <mergeCell ref="L2:L3"/>
    <mergeCell ref="D2:E2"/>
  </mergeCells>
  <conditionalFormatting sqref="C6">
    <cfRule type="cellIs" dxfId="5199" priority="191" operator="equal">
      <formula>"Cumplida"</formula>
    </cfRule>
    <cfRule type="cellIs" dxfId="5198" priority="192" operator="equal">
      <formula>"Abierta"</formula>
    </cfRule>
    <cfRule type="cellIs" dxfId="5197" priority="193" operator="equal">
      <formula>"No cumplida"</formula>
    </cfRule>
    <cfRule type="cellIs" dxfId="5196" priority="194" operator="equal">
      <formula>"Programado"</formula>
    </cfRule>
    <cfRule type="cellIs" dxfId="5195" priority="195" operator="equal">
      <formula>"Atascado"</formula>
    </cfRule>
    <cfRule type="cellIs" dxfId="5194" priority="196" operator="equal">
      <formula>"Cerrado"</formula>
    </cfRule>
    <cfRule type="cellIs" dxfId="5193" priority="197" operator="equal">
      <formula>"Abierto"</formula>
    </cfRule>
  </conditionalFormatting>
  <conditionalFormatting sqref="C11">
    <cfRule type="cellIs" dxfId="5192" priority="198" operator="equal">
      <formula>"-"</formula>
    </cfRule>
    <cfRule type="cellIs" dxfId="5191" priority="199" operator="lessThan">
      <formula>0.00000999</formula>
    </cfRule>
    <cfRule type="cellIs" dxfId="5190" priority="200" operator="greaterThan">
      <formula>0.00001</formula>
    </cfRule>
  </conditionalFormatting>
  <conditionalFormatting sqref="L20">
    <cfRule type="cellIs" dxfId="5189" priority="118" operator="equal">
      <formula>"-"</formula>
    </cfRule>
    <cfRule type="cellIs" dxfId="5188" priority="119" operator="lessThan">
      <formula>0.00000999</formula>
    </cfRule>
    <cfRule type="cellIs" dxfId="5187" priority="120" operator="greaterThan">
      <formula>0.00001</formula>
    </cfRule>
  </conditionalFormatting>
  <conditionalFormatting sqref="F11">
    <cfRule type="cellIs" dxfId="5186" priority="188" operator="equal">
      <formula>"-"</formula>
    </cfRule>
    <cfRule type="cellIs" dxfId="5185" priority="189" operator="lessThan">
      <formula>0.00000999</formula>
    </cfRule>
    <cfRule type="cellIs" dxfId="5184" priority="190" operator="greaterThan">
      <formula>0.00001</formula>
    </cfRule>
  </conditionalFormatting>
  <conditionalFormatting sqref="C33">
    <cfRule type="cellIs" dxfId="5183" priority="41" operator="equal">
      <formula>"Cumplida"</formula>
    </cfRule>
    <cfRule type="cellIs" dxfId="5182" priority="42" operator="equal">
      <formula>"Abierta"</formula>
    </cfRule>
    <cfRule type="cellIs" dxfId="5181" priority="43" operator="equal">
      <formula>"No cumplida"</formula>
    </cfRule>
    <cfRule type="cellIs" dxfId="5180" priority="44" operator="equal">
      <formula>"Programado"</formula>
    </cfRule>
    <cfRule type="cellIs" dxfId="5179" priority="45" operator="equal">
      <formula>"Atascado"</formula>
    </cfRule>
    <cfRule type="cellIs" dxfId="5178" priority="46" operator="equal">
      <formula>"Cerrado"</formula>
    </cfRule>
    <cfRule type="cellIs" dxfId="5177" priority="47" operator="equal">
      <formula>"Abierto"</formula>
    </cfRule>
  </conditionalFormatting>
  <conditionalFormatting sqref="F6">
    <cfRule type="cellIs" dxfId="5176" priority="181" operator="equal">
      <formula>"Cumplida"</formula>
    </cfRule>
    <cfRule type="cellIs" dxfId="5175" priority="182" operator="equal">
      <formula>"Abierta"</formula>
    </cfRule>
    <cfRule type="cellIs" dxfId="5174" priority="183" operator="equal">
      <formula>"No cumplida"</formula>
    </cfRule>
    <cfRule type="cellIs" dxfId="5173" priority="184" operator="equal">
      <formula>"Programado"</formula>
    </cfRule>
    <cfRule type="cellIs" dxfId="5172" priority="185" operator="equal">
      <formula>"Atascado"</formula>
    </cfRule>
    <cfRule type="cellIs" dxfId="5171" priority="186" operator="equal">
      <formula>"Cerrado"</formula>
    </cfRule>
    <cfRule type="cellIs" dxfId="5170" priority="187" operator="equal">
      <formula>"Abierto"</formula>
    </cfRule>
  </conditionalFormatting>
  <conditionalFormatting sqref="I6">
    <cfRule type="cellIs" dxfId="5169" priority="171" operator="equal">
      <formula>"Cumplida"</formula>
    </cfRule>
    <cfRule type="cellIs" dxfId="5168" priority="172" operator="equal">
      <formula>"Abierta"</formula>
    </cfRule>
    <cfRule type="cellIs" dxfId="5167" priority="173" operator="equal">
      <formula>"No cumplida"</formula>
    </cfRule>
    <cfRule type="cellIs" dxfId="5166" priority="174" operator="equal">
      <formula>"Programado"</formula>
    </cfRule>
    <cfRule type="cellIs" dxfId="5165" priority="175" operator="equal">
      <formula>"Atascado"</formula>
    </cfRule>
    <cfRule type="cellIs" dxfId="5164" priority="176" operator="equal">
      <formula>"Cerrado"</formula>
    </cfRule>
    <cfRule type="cellIs" dxfId="5163" priority="177" operator="equal">
      <formula>"Abierto"</formula>
    </cfRule>
  </conditionalFormatting>
  <conditionalFormatting sqref="I11">
    <cfRule type="cellIs" dxfId="5162" priority="178" operator="equal">
      <formula>"-"</formula>
    </cfRule>
    <cfRule type="cellIs" dxfId="5161" priority="179" operator="lessThan">
      <formula>0.00000999</formula>
    </cfRule>
    <cfRule type="cellIs" dxfId="5160" priority="180" operator="greaterThan">
      <formula>0.00001</formula>
    </cfRule>
  </conditionalFormatting>
  <conditionalFormatting sqref="L6">
    <cfRule type="cellIs" dxfId="5159" priority="161" operator="equal">
      <formula>"Cumplida"</formula>
    </cfRule>
    <cfRule type="cellIs" dxfId="5158" priority="162" operator="equal">
      <formula>"Abierta"</formula>
    </cfRule>
    <cfRule type="cellIs" dxfId="5157" priority="163" operator="equal">
      <formula>"No cumplida"</formula>
    </cfRule>
    <cfRule type="cellIs" dxfId="5156" priority="164" operator="equal">
      <formula>"Programado"</formula>
    </cfRule>
    <cfRule type="cellIs" dxfId="5155" priority="165" operator="equal">
      <formula>"Atascado"</formula>
    </cfRule>
    <cfRule type="cellIs" dxfId="5154" priority="166" operator="equal">
      <formula>"Cerrado"</formula>
    </cfRule>
    <cfRule type="cellIs" dxfId="5153" priority="167" operator="equal">
      <formula>"Abierto"</formula>
    </cfRule>
  </conditionalFormatting>
  <conditionalFormatting sqref="L11">
    <cfRule type="cellIs" dxfId="5152" priority="168" operator="equal">
      <formula>"-"</formula>
    </cfRule>
    <cfRule type="cellIs" dxfId="5151" priority="169" operator="lessThan">
      <formula>0.00000999</formula>
    </cfRule>
    <cfRule type="cellIs" dxfId="5150" priority="170" operator="greaterThan">
      <formula>0.00001</formula>
    </cfRule>
  </conditionalFormatting>
  <conditionalFormatting sqref="O6">
    <cfRule type="cellIs" dxfId="5149" priority="151" operator="equal">
      <formula>"Cumplida"</formula>
    </cfRule>
    <cfRule type="cellIs" dxfId="5148" priority="152" operator="equal">
      <formula>"Abierta"</formula>
    </cfRule>
    <cfRule type="cellIs" dxfId="5147" priority="153" operator="equal">
      <formula>"No cumplida"</formula>
    </cfRule>
    <cfRule type="cellIs" dxfId="5146" priority="154" operator="equal">
      <formula>"Programado"</formula>
    </cfRule>
    <cfRule type="cellIs" dxfId="5145" priority="155" operator="equal">
      <formula>"Atascado"</formula>
    </cfRule>
    <cfRule type="cellIs" dxfId="5144" priority="156" operator="equal">
      <formula>"Cerrado"</formula>
    </cfRule>
    <cfRule type="cellIs" dxfId="5143" priority="157" operator="equal">
      <formula>"Abierto"</formula>
    </cfRule>
  </conditionalFormatting>
  <conditionalFormatting sqref="O11">
    <cfRule type="cellIs" dxfId="5142" priority="158" operator="equal">
      <formula>"-"</formula>
    </cfRule>
    <cfRule type="cellIs" dxfId="5141" priority="159" operator="lessThan">
      <formula>0.00000999</formula>
    </cfRule>
    <cfRule type="cellIs" dxfId="5140" priority="160" operator="greaterThan">
      <formula>0.00001</formula>
    </cfRule>
  </conditionalFormatting>
  <conditionalFormatting sqref="C15">
    <cfRule type="cellIs" dxfId="5139" priority="141" operator="equal">
      <formula>"Cumplida"</formula>
    </cfRule>
    <cfRule type="cellIs" dxfId="5138" priority="142" operator="equal">
      <formula>"Abierta"</formula>
    </cfRule>
    <cfRule type="cellIs" dxfId="5137" priority="143" operator="equal">
      <formula>"No cumplida"</formula>
    </cfRule>
    <cfRule type="cellIs" dxfId="5136" priority="144" operator="equal">
      <formula>"Programado"</formula>
    </cfRule>
    <cfRule type="cellIs" dxfId="5135" priority="145" operator="equal">
      <formula>"Atascado"</formula>
    </cfRule>
    <cfRule type="cellIs" dxfId="5134" priority="146" operator="equal">
      <formula>"Cerrado"</formula>
    </cfRule>
    <cfRule type="cellIs" dxfId="5133" priority="147" operator="equal">
      <formula>"Abierto"</formula>
    </cfRule>
  </conditionalFormatting>
  <conditionalFormatting sqref="C20">
    <cfRule type="cellIs" dxfId="5132" priority="148" operator="equal">
      <formula>"-"</formula>
    </cfRule>
    <cfRule type="cellIs" dxfId="5131" priority="149" operator="lessThan">
      <formula>0.00000999</formula>
    </cfRule>
    <cfRule type="cellIs" dxfId="5130" priority="150" operator="greaterThan">
      <formula>0.00001</formula>
    </cfRule>
  </conditionalFormatting>
  <conditionalFormatting sqref="F15">
    <cfRule type="cellIs" dxfId="5129" priority="131" operator="equal">
      <formula>"Cumplida"</formula>
    </cfRule>
    <cfRule type="cellIs" dxfId="5128" priority="132" operator="equal">
      <formula>"Abierta"</formula>
    </cfRule>
    <cfRule type="cellIs" dxfId="5127" priority="133" operator="equal">
      <formula>"No cumplida"</formula>
    </cfRule>
    <cfRule type="cellIs" dxfId="5126" priority="134" operator="equal">
      <formula>"Programado"</formula>
    </cfRule>
    <cfRule type="cellIs" dxfId="5125" priority="135" operator="equal">
      <formula>"Atascado"</formula>
    </cfRule>
    <cfRule type="cellIs" dxfId="5124" priority="136" operator="equal">
      <formula>"Cerrado"</formula>
    </cfRule>
    <cfRule type="cellIs" dxfId="5123" priority="137" operator="equal">
      <formula>"Abierto"</formula>
    </cfRule>
  </conditionalFormatting>
  <conditionalFormatting sqref="F20">
    <cfRule type="cellIs" dxfId="5122" priority="138" operator="equal">
      <formula>"-"</formula>
    </cfRule>
    <cfRule type="cellIs" dxfId="5121" priority="139" operator="lessThan">
      <formula>0.00000999</formula>
    </cfRule>
    <cfRule type="cellIs" dxfId="5120" priority="140" operator="greaterThan">
      <formula>0.00001</formula>
    </cfRule>
  </conditionalFormatting>
  <conditionalFormatting sqref="I15">
    <cfRule type="cellIs" dxfId="5119" priority="121" operator="equal">
      <formula>"Cumplida"</formula>
    </cfRule>
    <cfRule type="cellIs" dxfId="5118" priority="122" operator="equal">
      <formula>"Abierta"</formula>
    </cfRule>
    <cfRule type="cellIs" dxfId="5117" priority="123" operator="equal">
      <formula>"No cumplida"</formula>
    </cfRule>
    <cfRule type="cellIs" dxfId="5116" priority="124" operator="equal">
      <formula>"Programado"</formula>
    </cfRule>
    <cfRule type="cellIs" dxfId="5115" priority="125" operator="equal">
      <formula>"Atascado"</formula>
    </cfRule>
    <cfRule type="cellIs" dxfId="5114" priority="126" operator="equal">
      <formula>"Cerrado"</formula>
    </cfRule>
    <cfRule type="cellIs" dxfId="5113" priority="127" operator="equal">
      <formula>"Abierto"</formula>
    </cfRule>
  </conditionalFormatting>
  <conditionalFormatting sqref="I20">
    <cfRule type="cellIs" dxfId="5112" priority="128" operator="equal">
      <formula>"-"</formula>
    </cfRule>
    <cfRule type="cellIs" dxfId="5111" priority="129" operator="lessThan">
      <formula>0.00000999</formula>
    </cfRule>
    <cfRule type="cellIs" dxfId="5110" priority="130" operator="greaterThan">
      <formula>0.00001</formula>
    </cfRule>
  </conditionalFormatting>
  <conditionalFormatting sqref="L15">
    <cfRule type="cellIs" dxfId="5109" priority="111" operator="equal">
      <formula>"Cumplida"</formula>
    </cfRule>
    <cfRule type="cellIs" dxfId="5108" priority="112" operator="equal">
      <formula>"Abierta"</formula>
    </cfRule>
    <cfRule type="cellIs" dxfId="5107" priority="113" operator="equal">
      <formula>"No cumplida"</formula>
    </cfRule>
    <cfRule type="cellIs" dxfId="5106" priority="114" operator="equal">
      <formula>"Programado"</formula>
    </cfRule>
    <cfRule type="cellIs" dxfId="5105" priority="115" operator="equal">
      <formula>"Atascado"</formula>
    </cfRule>
    <cfRule type="cellIs" dxfId="5104" priority="116" operator="equal">
      <formula>"Cerrado"</formula>
    </cfRule>
    <cfRule type="cellIs" dxfId="5103" priority="117" operator="equal">
      <formula>"Abierto"</formula>
    </cfRule>
  </conditionalFormatting>
  <conditionalFormatting sqref="O15">
    <cfRule type="cellIs" dxfId="5102" priority="101" operator="equal">
      <formula>"Cumplida"</formula>
    </cfRule>
    <cfRule type="cellIs" dxfId="5101" priority="102" operator="equal">
      <formula>"Abierta"</formula>
    </cfRule>
    <cfRule type="cellIs" dxfId="5100" priority="103" operator="equal">
      <formula>"No cumplida"</formula>
    </cfRule>
    <cfRule type="cellIs" dxfId="5099" priority="104" operator="equal">
      <formula>"Programado"</formula>
    </cfRule>
    <cfRule type="cellIs" dxfId="5098" priority="105" operator="equal">
      <formula>"Atascado"</formula>
    </cfRule>
    <cfRule type="cellIs" dxfId="5097" priority="106" operator="equal">
      <formula>"Cerrado"</formula>
    </cfRule>
    <cfRule type="cellIs" dxfId="5096" priority="107" operator="equal">
      <formula>"Abierto"</formula>
    </cfRule>
  </conditionalFormatting>
  <conditionalFormatting sqref="O20">
    <cfRule type="cellIs" dxfId="5095" priority="108" operator="equal">
      <formula>"-"</formula>
    </cfRule>
    <cfRule type="cellIs" dxfId="5094" priority="109" operator="lessThan">
      <formula>0.00000999</formula>
    </cfRule>
    <cfRule type="cellIs" dxfId="5093" priority="110" operator="greaterThan">
      <formula>0.00001</formula>
    </cfRule>
  </conditionalFormatting>
  <conditionalFormatting sqref="C24">
    <cfRule type="cellIs" dxfId="5092" priority="91" operator="equal">
      <formula>"Cumplida"</formula>
    </cfRule>
    <cfRule type="cellIs" dxfId="5091" priority="92" operator="equal">
      <formula>"Abierta"</formula>
    </cfRule>
    <cfRule type="cellIs" dxfId="5090" priority="93" operator="equal">
      <formula>"No cumplida"</formula>
    </cfRule>
    <cfRule type="cellIs" dxfId="5089" priority="94" operator="equal">
      <formula>"Programado"</formula>
    </cfRule>
    <cfRule type="cellIs" dxfId="5088" priority="95" operator="equal">
      <formula>"Atascado"</formula>
    </cfRule>
    <cfRule type="cellIs" dxfId="5087" priority="96" operator="equal">
      <formula>"Cerrado"</formula>
    </cfRule>
    <cfRule type="cellIs" dxfId="5086" priority="97" operator="equal">
      <formula>"Abierto"</formula>
    </cfRule>
  </conditionalFormatting>
  <conditionalFormatting sqref="C29">
    <cfRule type="cellIs" dxfId="5085" priority="98" operator="equal">
      <formula>"-"</formula>
    </cfRule>
    <cfRule type="cellIs" dxfId="5084" priority="99" operator="lessThan">
      <formula>0.00000999</formula>
    </cfRule>
    <cfRule type="cellIs" dxfId="5083" priority="100" operator="greaterThan">
      <formula>0.00001</formula>
    </cfRule>
  </conditionalFormatting>
  <conditionalFormatting sqref="F24">
    <cfRule type="cellIs" dxfId="5082" priority="81" operator="equal">
      <formula>"Cumplida"</formula>
    </cfRule>
    <cfRule type="cellIs" dxfId="5081" priority="82" operator="equal">
      <formula>"Abierta"</formula>
    </cfRule>
    <cfRule type="cellIs" dxfId="5080" priority="83" operator="equal">
      <formula>"No cumplida"</formula>
    </cfRule>
    <cfRule type="cellIs" dxfId="5079" priority="84" operator="equal">
      <formula>"Programado"</formula>
    </cfRule>
    <cfRule type="cellIs" dxfId="5078" priority="85" operator="equal">
      <formula>"Atascado"</formula>
    </cfRule>
    <cfRule type="cellIs" dxfId="5077" priority="86" operator="equal">
      <formula>"Cerrado"</formula>
    </cfRule>
    <cfRule type="cellIs" dxfId="5076" priority="87" operator="equal">
      <formula>"Abierto"</formula>
    </cfRule>
  </conditionalFormatting>
  <conditionalFormatting sqref="F29">
    <cfRule type="cellIs" dxfId="5075" priority="88" operator="equal">
      <formula>"-"</formula>
    </cfRule>
    <cfRule type="cellIs" dxfId="5074" priority="89" operator="lessThan">
      <formula>0.00000999</formula>
    </cfRule>
    <cfRule type="cellIs" dxfId="5073" priority="90" operator="greaterThan">
      <formula>0.00001</formula>
    </cfRule>
  </conditionalFormatting>
  <conditionalFormatting sqref="I24">
    <cfRule type="cellIs" dxfId="5072" priority="71" operator="equal">
      <formula>"Cumplida"</formula>
    </cfRule>
    <cfRule type="cellIs" dxfId="5071" priority="72" operator="equal">
      <formula>"Abierta"</formula>
    </cfRule>
    <cfRule type="cellIs" dxfId="5070" priority="73" operator="equal">
      <formula>"No cumplida"</formula>
    </cfRule>
    <cfRule type="cellIs" dxfId="5069" priority="74" operator="equal">
      <formula>"Programado"</formula>
    </cfRule>
    <cfRule type="cellIs" dxfId="5068" priority="75" operator="equal">
      <formula>"Atascado"</formula>
    </cfRule>
    <cfRule type="cellIs" dxfId="5067" priority="76" operator="equal">
      <formula>"Cerrado"</formula>
    </cfRule>
    <cfRule type="cellIs" dxfId="5066" priority="77" operator="equal">
      <formula>"Abierto"</formula>
    </cfRule>
  </conditionalFormatting>
  <conditionalFormatting sqref="I29">
    <cfRule type="cellIs" dxfId="5065" priority="78" operator="equal">
      <formula>"-"</formula>
    </cfRule>
    <cfRule type="cellIs" dxfId="5064" priority="79" operator="lessThan">
      <formula>0.00000999</formula>
    </cfRule>
    <cfRule type="cellIs" dxfId="5063" priority="80" operator="greaterThan">
      <formula>0.00001</formula>
    </cfRule>
  </conditionalFormatting>
  <conditionalFormatting sqref="L24">
    <cfRule type="cellIs" dxfId="5062" priority="61" operator="equal">
      <formula>"Cumplida"</formula>
    </cfRule>
    <cfRule type="cellIs" dxfId="5061" priority="62" operator="equal">
      <formula>"Abierta"</formula>
    </cfRule>
    <cfRule type="cellIs" dxfId="5060" priority="63" operator="equal">
      <formula>"No cumplida"</formula>
    </cfRule>
    <cfRule type="cellIs" dxfId="5059" priority="64" operator="equal">
      <formula>"Programado"</formula>
    </cfRule>
    <cfRule type="cellIs" dxfId="5058" priority="65" operator="equal">
      <formula>"Atascado"</formula>
    </cfRule>
    <cfRule type="cellIs" dxfId="5057" priority="66" operator="equal">
      <formula>"Cerrado"</formula>
    </cfRule>
    <cfRule type="cellIs" dxfId="5056" priority="67" operator="equal">
      <formula>"Abierto"</formula>
    </cfRule>
  </conditionalFormatting>
  <conditionalFormatting sqref="L29">
    <cfRule type="cellIs" dxfId="5055" priority="68" operator="equal">
      <formula>"-"</formula>
    </cfRule>
    <cfRule type="cellIs" dxfId="5054" priority="69" operator="lessThan">
      <formula>0.00000999</formula>
    </cfRule>
    <cfRule type="cellIs" dxfId="5053" priority="70" operator="greaterThan">
      <formula>0.00001</formula>
    </cfRule>
  </conditionalFormatting>
  <conditionalFormatting sqref="O24">
    <cfRule type="cellIs" dxfId="5052" priority="51" operator="equal">
      <formula>"Cumplida"</formula>
    </cfRule>
    <cfRule type="cellIs" dxfId="5051" priority="52" operator="equal">
      <formula>"Abierta"</formula>
    </cfRule>
    <cfRule type="cellIs" dxfId="5050" priority="53" operator="equal">
      <formula>"No cumplida"</formula>
    </cfRule>
    <cfRule type="cellIs" dxfId="5049" priority="54" operator="equal">
      <formula>"Programado"</formula>
    </cfRule>
    <cfRule type="cellIs" dxfId="5048" priority="55" operator="equal">
      <formula>"Atascado"</formula>
    </cfRule>
    <cfRule type="cellIs" dxfId="5047" priority="56" operator="equal">
      <formula>"Cerrado"</formula>
    </cfRule>
    <cfRule type="cellIs" dxfId="5046" priority="57" operator="equal">
      <formula>"Abierto"</formula>
    </cfRule>
  </conditionalFormatting>
  <conditionalFormatting sqref="O29">
    <cfRule type="cellIs" dxfId="5045" priority="58" operator="equal">
      <formula>"-"</formula>
    </cfRule>
    <cfRule type="cellIs" dxfId="5044" priority="59" operator="lessThan">
      <formula>0.00000999</formula>
    </cfRule>
    <cfRule type="cellIs" dxfId="5043" priority="60" operator="greaterThan">
      <formula>0.00001</formula>
    </cfRule>
  </conditionalFormatting>
  <conditionalFormatting sqref="C38">
    <cfRule type="cellIs" dxfId="5042" priority="48" operator="equal">
      <formula>"-"</formula>
    </cfRule>
    <cfRule type="cellIs" dxfId="5041" priority="49" operator="lessThan">
      <formula>0.00000999</formula>
    </cfRule>
    <cfRule type="cellIs" dxfId="5040" priority="50" operator="greaterThan">
      <formula>0.00001</formula>
    </cfRule>
  </conditionalFormatting>
  <conditionalFormatting sqref="F33">
    <cfRule type="cellIs" dxfId="5039" priority="31" operator="equal">
      <formula>"Cumplida"</formula>
    </cfRule>
    <cfRule type="cellIs" dxfId="5038" priority="32" operator="equal">
      <formula>"Abierta"</formula>
    </cfRule>
    <cfRule type="cellIs" dxfId="5037" priority="33" operator="equal">
      <formula>"No cumplida"</formula>
    </cfRule>
    <cfRule type="cellIs" dxfId="5036" priority="34" operator="equal">
      <formula>"Programado"</formula>
    </cfRule>
    <cfRule type="cellIs" dxfId="5035" priority="35" operator="equal">
      <formula>"Atascado"</formula>
    </cfRule>
    <cfRule type="cellIs" dxfId="5034" priority="36" operator="equal">
      <formula>"Cerrado"</formula>
    </cfRule>
    <cfRule type="cellIs" dxfId="5033" priority="37" operator="equal">
      <formula>"Abierto"</formula>
    </cfRule>
  </conditionalFormatting>
  <conditionalFormatting sqref="F38">
    <cfRule type="cellIs" dxfId="5032" priority="38" operator="equal">
      <formula>"-"</formula>
    </cfRule>
    <cfRule type="cellIs" dxfId="5031" priority="39" operator="lessThan">
      <formula>0.00000999</formula>
    </cfRule>
    <cfRule type="cellIs" dxfId="5030" priority="40" operator="greaterThan">
      <formula>0.00001</formula>
    </cfRule>
  </conditionalFormatting>
  <conditionalFormatting sqref="I33">
    <cfRule type="cellIs" dxfId="5029" priority="21" operator="equal">
      <formula>"Cumplida"</formula>
    </cfRule>
    <cfRule type="cellIs" dxfId="5028" priority="22" operator="equal">
      <formula>"Abierta"</formula>
    </cfRule>
    <cfRule type="cellIs" dxfId="5027" priority="23" operator="equal">
      <formula>"No cumplida"</formula>
    </cfRule>
    <cfRule type="cellIs" dxfId="5026" priority="24" operator="equal">
      <formula>"Programado"</formula>
    </cfRule>
    <cfRule type="cellIs" dxfId="5025" priority="25" operator="equal">
      <formula>"Atascado"</formula>
    </cfRule>
    <cfRule type="cellIs" dxfId="5024" priority="26" operator="equal">
      <formula>"Cerrado"</formula>
    </cfRule>
    <cfRule type="cellIs" dxfId="5023" priority="27" operator="equal">
      <formula>"Abierto"</formula>
    </cfRule>
  </conditionalFormatting>
  <conditionalFormatting sqref="I38">
    <cfRule type="cellIs" dxfId="5022" priority="28" operator="equal">
      <formula>"-"</formula>
    </cfRule>
    <cfRule type="cellIs" dxfId="5021" priority="29" operator="lessThan">
      <formula>0.00000999</formula>
    </cfRule>
    <cfRule type="cellIs" dxfId="5020" priority="30" operator="greaterThan">
      <formula>0.00001</formula>
    </cfRule>
  </conditionalFormatting>
  <conditionalFormatting sqref="L33">
    <cfRule type="cellIs" dxfId="5019" priority="11" operator="equal">
      <formula>"Cumplida"</formula>
    </cfRule>
    <cfRule type="cellIs" dxfId="5018" priority="12" operator="equal">
      <formula>"Abierta"</formula>
    </cfRule>
    <cfRule type="cellIs" dxfId="5017" priority="13" operator="equal">
      <formula>"No cumplida"</formula>
    </cfRule>
    <cfRule type="cellIs" dxfId="5016" priority="14" operator="equal">
      <formula>"Programado"</formula>
    </cfRule>
    <cfRule type="cellIs" dxfId="5015" priority="15" operator="equal">
      <formula>"Atascado"</formula>
    </cfRule>
    <cfRule type="cellIs" dxfId="5014" priority="16" operator="equal">
      <formula>"Cerrado"</formula>
    </cfRule>
    <cfRule type="cellIs" dxfId="5013" priority="17" operator="equal">
      <formula>"Abierto"</formula>
    </cfRule>
  </conditionalFormatting>
  <conditionalFormatting sqref="L38">
    <cfRule type="cellIs" dxfId="5012" priority="18" operator="equal">
      <formula>"-"</formula>
    </cfRule>
    <cfRule type="cellIs" dxfId="5011" priority="19" operator="lessThan">
      <formula>0.00000999</formula>
    </cfRule>
    <cfRule type="cellIs" dxfId="5010" priority="20" operator="greaterThan">
      <formula>0.00001</formula>
    </cfRule>
  </conditionalFormatting>
  <conditionalFormatting sqref="O33">
    <cfRule type="cellIs" dxfId="5009" priority="1" operator="equal">
      <formula>"Cumplida"</formula>
    </cfRule>
    <cfRule type="cellIs" dxfId="5008" priority="2" operator="equal">
      <formula>"Abierta"</formula>
    </cfRule>
    <cfRule type="cellIs" dxfId="5007" priority="3" operator="equal">
      <formula>"No cumplida"</formula>
    </cfRule>
    <cfRule type="cellIs" dxfId="5006" priority="4" operator="equal">
      <formula>"Programado"</formula>
    </cfRule>
    <cfRule type="cellIs" dxfId="5005" priority="5" operator="equal">
      <formula>"Atascado"</formula>
    </cfRule>
    <cfRule type="cellIs" dxfId="5004" priority="6" operator="equal">
      <formula>"Cerrado"</formula>
    </cfRule>
    <cfRule type="cellIs" dxfId="5003" priority="7" operator="equal">
      <formula>"Abierto"</formula>
    </cfRule>
  </conditionalFormatting>
  <conditionalFormatting sqref="O38">
    <cfRule type="cellIs" dxfId="5002" priority="8" operator="equal">
      <formula>"-"</formula>
    </cfRule>
    <cfRule type="cellIs" dxfId="5001" priority="9" operator="lessThan">
      <formula>0.00000999</formula>
    </cfRule>
    <cfRule type="cellIs" dxfId="5000" priority="10" operator="greaterThan">
      <formula>0.00001</formula>
    </cfRule>
  </conditionalFormatting>
  <dataValidations count="1">
    <dataValidation type="list" allowBlank="1" showInputMessage="1" showErrorMessage="1" sqref="C15 I33 L33 F33 O33 C33 I6 L6 F6 O6 I24 I15 C6 L24 F24 L15 O24 F15 O15 C24">
      <formula1>$B$42:$B$45</formula1>
    </dataValidation>
  </dataValidations>
  <pageMargins left="0.7" right="0.7" top="0.75" bottom="0.75" header="0.3" footer="0.3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R45"/>
  <sheetViews>
    <sheetView showGridLines="0" showRowColHeaders="0" workbookViewId="0">
      <selection activeCell="I6" sqref="I6"/>
    </sheetView>
  </sheetViews>
  <sheetFormatPr baseColWidth="10" defaultRowHeight="15" x14ac:dyDescent="0.25"/>
  <cols>
    <col min="1" max="1" width="2" customWidth="1"/>
    <col min="4" max="4" width="2.5703125" customWidth="1"/>
    <col min="7" max="7" width="2.5703125" customWidth="1"/>
    <col min="10" max="10" width="2.5703125" customWidth="1"/>
    <col min="13" max="13" width="2.5703125" customWidth="1"/>
    <col min="16" max="16" width="2.5703125" customWidth="1"/>
    <col min="17" max="17" width="15.28515625" bestFit="1" customWidth="1"/>
    <col min="18" max="18" width="10.140625" bestFit="1" customWidth="1"/>
  </cols>
  <sheetData>
    <row r="1" spans="2:18" ht="15.75" thickBot="1" x14ac:dyDescent="0.3"/>
    <row r="2" spans="2:18" ht="15.75" thickBot="1" x14ac:dyDescent="0.3">
      <c r="D2" s="46" t="s">
        <v>16</v>
      </c>
      <c r="E2" s="47"/>
      <c r="F2" s="19"/>
      <c r="G2" s="18"/>
      <c r="K2" s="42" t="s">
        <v>51</v>
      </c>
      <c r="L2" s="44">
        <v>0.03</v>
      </c>
    </row>
    <row r="3" spans="2:18" x14ac:dyDescent="0.25">
      <c r="C3" s="18"/>
      <c r="D3" s="18"/>
      <c r="E3" s="18"/>
      <c r="F3" s="18"/>
      <c r="G3" s="18"/>
      <c r="K3" s="43"/>
      <c r="L3" s="45"/>
    </row>
    <row r="5" spans="2:18" ht="14.25" customHeight="1" x14ac:dyDescent="0.25">
      <c r="B5" s="1" t="s">
        <v>2</v>
      </c>
      <c r="C5" s="2" t="s">
        <v>63</v>
      </c>
      <c r="E5" s="1" t="s">
        <v>2</v>
      </c>
      <c r="F5" s="2" t="s">
        <v>64</v>
      </c>
      <c r="H5" s="1" t="s">
        <v>2</v>
      </c>
      <c r="I5" s="2" t="s">
        <v>65</v>
      </c>
      <c r="K5" s="1" t="s">
        <v>2</v>
      </c>
      <c r="L5" s="2"/>
      <c r="N5" s="1" t="s">
        <v>2</v>
      </c>
      <c r="O5" s="2"/>
      <c r="Q5" s="3" t="s">
        <v>6</v>
      </c>
      <c r="R5" s="4">
        <f>SUM(R6:R8)</f>
        <v>3</v>
      </c>
    </row>
    <row r="6" spans="2:18" ht="14.25" customHeight="1" x14ac:dyDescent="0.25">
      <c r="B6" s="1" t="s">
        <v>3</v>
      </c>
      <c r="C6" s="2" t="s">
        <v>10</v>
      </c>
      <c r="E6" s="1" t="s">
        <v>3</v>
      </c>
      <c r="F6" s="2" t="s">
        <v>10</v>
      </c>
      <c r="H6" s="1" t="s">
        <v>3</v>
      </c>
      <c r="I6" s="2" t="s">
        <v>10</v>
      </c>
      <c r="K6" s="1" t="s">
        <v>3</v>
      </c>
      <c r="L6" s="2"/>
      <c r="N6" s="1" t="s">
        <v>3</v>
      </c>
      <c r="O6" s="2"/>
      <c r="Q6" s="1" t="s">
        <v>12</v>
      </c>
      <c r="R6" s="4">
        <f>COUNTIF($B$5:$O$39,"abierta")</f>
        <v>0</v>
      </c>
    </row>
    <row r="7" spans="2:18" ht="14.25" customHeight="1" x14ac:dyDescent="0.25">
      <c r="B7" s="1" t="s">
        <v>13</v>
      </c>
      <c r="C7" s="2">
        <v>0.1</v>
      </c>
      <c r="E7" s="1" t="s">
        <v>13</v>
      </c>
      <c r="F7" s="2">
        <v>0.1</v>
      </c>
      <c r="H7" s="1" t="s">
        <v>13</v>
      </c>
      <c r="I7" s="2">
        <v>0.1</v>
      </c>
      <c r="K7" s="1" t="s">
        <v>13</v>
      </c>
      <c r="L7" s="2"/>
      <c r="N7" s="1" t="s">
        <v>13</v>
      </c>
      <c r="O7" s="2"/>
      <c r="Q7" s="3" t="s">
        <v>7</v>
      </c>
      <c r="R7" s="4">
        <f>COUNTIF($B$5:$O$39,"cumplida")</f>
        <v>3</v>
      </c>
    </row>
    <row r="8" spans="2:18" ht="14.25" customHeight="1" x14ac:dyDescent="0.25">
      <c r="B8" s="1" t="s">
        <v>14</v>
      </c>
      <c r="C8" s="2">
        <f>C7*C11</f>
        <v>4.6860034559367937E-3</v>
      </c>
      <c r="E8" s="1" t="s">
        <v>14</v>
      </c>
      <c r="F8" s="2">
        <f>F7*F11</f>
        <v>7.8548212351029489E-3</v>
      </c>
      <c r="H8" s="1" t="s">
        <v>14</v>
      </c>
      <c r="I8" s="2">
        <f>I7*I11</f>
        <v>4.2357610733678944E-3</v>
      </c>
      <c r="K8" s="1" t="s">
        <v>14</v>
      </c>
      <c r="L8" s="2">
        <f>L7*L11</f>
        <v>0</v>
      </c>
      <c r="N8" s="1" t="s">
        <v>14</v>
      </c>
      <c r="O8" s="2">
        <f>O7*O11</f>
        <v>0</v>
      </c>
      <c r="Q8" s="3" t="s">
        <v>8</v>
      </c>
      <c r="R8" s="4">
        <f>COUNTIF($B$5:$O$39,"No cumplida")</f>
        <v>0</v>
      </c>
    </row>
    <row r="9" spans="2:18" ht="14.25" customHeight="1" x14ac:dyDescent="0.25">
      <c r="B9" s="6" t="s">
        <v>0</v>
      </c>
      <c r="C9" s="7">
        <v>2.0254999999999999E-4</v>
      </c>
      <c r="E9" s="6" t="s">
        <v>0</v>
      </c>
      <c r="F9" s="7">
        <v>3.1381999999999997E-4</v>
      </c>
      <c r="H9" s="6" t="s">
        <v>0</v>
      </c>
      <c r="I9" s="7">
        <v>2.46402E-4</v>
      </c>
      <c r="K9" s="6" t="s">
        <v>0</v>
      </c>
      <c r="L9" s="7"/>
      <c r="N9" s="6" t="s">
        <v>0</v>
      </c>
      <c r="O9" s="7"/>
      <c r="Q9" s="3" t="s">
        <v>49</v>
      </c>
      <c r="R9" s="4">
        <f>SUM(C7,F7,I7,L7,O7,C16,F16,I16,L16,O16,C25,F25,I25,L25,O25,C34,F34,I34,L34,O34)</f>
        <v>0.30000000000000004</v>
      </c>
    </row>
    <row r="10" spans="2:18" ht="14.25" customHeight="1" x14ac:dyDescent="0.25">
      <c r="B10" s="6" t="s">
        <v>1</v>
      </c>
      <c r="C10" s="7">
        <v>2.13E-4</v>
      </c>
      <c r="E10" s="6" t="s">
        <v>1</v>
      </c>
      <c r="F10" s="7">
        <v>3.4000000000000002E-4</v>
      </c>
      <c r="H10" s="6" t="s">
        <v>1</v>
      </c>
      <c r="I10" s="7">
        <v>2.5799999999999998E-4</v>
      </c>
      <c r="K10" s="6" t="s">
        <v>1</v>
      </c>
      <c r="L10" s="7"/>
      <c r="N10" s="6" t="s">
        <v>1</v>
      </c>
      <c r="O10" s="7"/>
      <c r="Q10" s="3" t="s">
        <v>53</v>
      </c>
      <c r="R10" s="4">
        <f>SUM(C8,F8,I8,L8,O8,O17,L17,I17,F17,C17,C26,F26,I26,L26,O26,O35,L35,I35,F35,C35)</f>
        <v>1.6776585764407638E-2</v>
      </c>
    </row>
    <row r="11" spans="2:18" ht="14.25" customHeight="1" x14ac:dyDescent="0.25">
      <c r="B11" s="6" t="s">
        <v>4</v>
      </c>
      <c r="C11" s="8">
        <f>IFERROR(((C10/C9)-((C10/C9)*0.0045))-1,"0")</f>
        <v>4.6860034559367936E-2</v>
      </c>
      <c r="E11" s="6" t="s">
        <v>4</v>
      </c>
      <c r="F11" s="8">
        <f>IFERROR(((F10/F9)-((F10/F9)*0.0045))-1,"0")</f>
        <v>7.8548212351029489E-2</v>
      </c>
      <c r="H11" s="6" t="s">
        <v>4</v>
      </c>
      <c r="I11" s="8">
        <f>IFERROR(((I10/I9)-((I10/I9)*0.0045))-1,"0")</f>
        <v>4.2357610733678941E-2</v>
      </c>
      <c r="K11" s="6" t="s">
        <v>4</v>
      </c>
      <c r="L11" s="8" t="str">
        <f>IFERROR(((L10/L9)-((L10/L9)*0.0045))-1,"0")</f>
        <v>0</v>
      </c>
      <c r="N11" s="6" t="s">
        <v>4</v>
      </c>
      <c r="O11" s="8" t="str">
        <f>IFERROR(((O10/O9)-((O10/O9)*0.0045))-1,"0")</f>
        <v>0</v>
      </c>
      <c r="Q11" s="3" t="s">
        <v>15</v>
      </c>
      <c r="R11" s="4">
        <f>R10*R15</f>
        <v>75.494635939834367</v>
      </c>
    </row>
    <row r="12" spans="2:18" ht="14.25" customHeight="1" x14ac:dyDescent="0.25">
      <c r="B12" s="6" t="s">
        <v>5</v>
      </c>
      <c r="C12" s="7">
        <f>C9-(C9*$L$2)</f>
        <v>1.964735E-4</v>
      </c>
      <c r="E12" s="6" t="s">
        <v>5</v>
      </c>
      <c r="F12" s="7">
        <f>F9-(F9*$L$2)</f>
        <v>3.0440539999999997E-4</v>
      </c>
      <c r="H12" s="6" t="s">
        <v>5</v>
      </c>
      <c r="I12" s="7">
        <f>I9-(I9*$L$2)</f>
        <v>2.3900994E-4</v>
      </c>
      <c r="K12" s="6" t="s">
        <v>5</v>
      </c>
      <c r="L12" s="7">
        <f>L9-(L9*$L$2)</f>
        <v>0</v>
      </c>
      <c r="N12" s="6" t="s">
        <v>5</v>
      </c>
      <c r="O12" s="7">
        <f>O9-(O9*$L$2)</f>
        <v>0</v>
      </c>
      <c r="Q12" s="3" t="s">
        <v>52</v>
      </c>
      <c r="R12" s="4">
        <f>R11*R16</f>
        <v>528.46245157884061</v>
      </c>
    </row>
    <row r="13" spans="2:18" x14ac:dyDescent="0.25">
      <c r="Q13" s="3" t="s">
        <v>62</v>
      </c>
      <c r="R13" s="12">
        <f>IFERROR((R10/R9),"-")</f>
        <v>5.5921952548025448E-2</v>
      </c>
    </row>
    <row r="14" spans="2:18" ht="14.25" customHeight="1" x14ac:dyDescent="0.25">
      <c r="B14" s="1" t="s">
        <v>2</v>
      </c>
      <c r="C14" s="2"/>
      <c r="E14" s="1" t="s">
        <v>2</v>
      </c>
      <c r="F14" s="2"/>
      <c r="H14" s="1" t="s">
        <v>2</v>
      </c>
      <c r="I14" s="2"/>
      <c r="K14" s="1" t="s">
        <v>2</v>
      </c>
      <c r="L14" s="2"/>
      <c r="N14" s="1" t="s">
        <v>2</v>
      </c>
      <c r="O14" s="2"/>
      <c r="R14" s="5"/>
    </row>
    <row r="15" spans="2:18" ht="14.25" customHeight="1" x14ac:dyDescent="0.25">
      <c r="B15" s="1" t="s">
        <v>3</v>
      </c>
      <c r="C15" s="2"/>
      <c r="E15" s="1" t="s">
        <v>3</v>
      </c>
      <c r="F15" s="2"/>
      <c r="H15" s="1" t="s">
        <v>3</v>
      </c>
      <c r="I15" s="2"/>
      <c r="K15" s="1" t="s">
        <v>3</v>
      </c>
      <c r="L15" s="2"/>
      <c r="N15" s="1" t="s">
        <v>3</v>
      </c>
      <c r="O15" s="2"/>
      <c r="Q15" s="3" t="s">
        <v>57</v>
      </c>
      <c r="R15" s="4">
        <v>4500</v>
      </c>
    </row>
    <row r="16" spans="2:18" ht="14.25" customHeight="1" x14ac:dyDescent="0.25">
      <c r="B16" s="1" t="s">
        <v>13</v>
      </c>
      <c r="C16" s="2"/>
      <c r="E16" s="1" t="s">
        <v>13</v>
      </c>
      <c r="F16" s="2"/>
      <c r="H16" s="1" t="s">
        <v>13</v>
      </c>
      <c r="I16" s="2"/>
      <c r="K16" s="1" t="s">
        <v>13</v>
      </c>
      <c r="L16" s="2"/>
      <c r="N16" s="1" t="s">
        <v>13</v>
      </c>
      <c r="O16" s="2"/>
      <c r="Q16" s="3" t="s">
        <v>58</v>
      </c>
      <c r="R16" s="4">
        <v>7</v>
      </c>
    </row>
    <row r="17" spans="2:18" ht="14.25" customHeight="1" x14ac:dyDescent="0.25">
      <c r="B17" s="1" t="s">
        <v>14</v>
      </c>
      <c r="C17" s="2">
        <f>C16*C20</f>
        <v>0</v>
      </c>
      <c r="E17" s="1" t="s">
        <v>14</v>
      </c>
      <c r="F17" s="2">
        <f>F16*F20</f>
        <v>0</v>
      </c>
      <c r="H17" s="1" t="s">
        <v>14</v>
      </c>
      <c r="I17" s="2">
        <f>I16*I20</f>
        <v>0</v>
      </c>
      <c r="K17" s="1" t="s">
        <v>14</v>
      </c>
      <c r="L17" s="2">
        <f>L16*L20</f>
        <v>0</v>
      </c>
      <c r="N17" s="1" t="s">
        <v>14</v>
      </c>
      <c r="O17" s="2">
        <f>O16*O20</f>
        <v>0</v>
      </c>
      <c r="R17" s="5"/>
    </row>
    <row r="18" spans="2:18" ht="14.25" customHeight="1" x14ac:dyDescent="0.25">
      <c r="B18" s="6" t="s">
        <v>0</v>
      </c>
      <c r="C18" s="7"/>
      <c r="E18" s="6" t="s">
        <v>0</v>
      </c>
      <c r="F18" s="7"/>
      <c r="H18" s="6" t="s">
        <v>0</v>
      </c>
      <c r="I18" s="7"/>
      <c r="K18" s="6" t="s">
        <v>0</v>
      </c>
      <c r="L18" s="7"/>
      <c r="N18" s="6" t="s">
        <v>0</v>
      </c>
      <c r="O18" s="7"/>
    </row>
    <row r="19" spans="2:18" ht="14.25" customHeight="1" x14ac:dyDescent="0.25">
      <c r="B19" s="6" t="s">
        <v>1</v>
      </c>
      <c r="C19" s="7"/>
      <c r="E19" s="6" t="s">
        <v>1</v>
      </c>
      <c r="F19" s="7"/>
      <c r="H19" s="6" t="s">
        <v>1</v>
      </c>
      <c r="I19" s="7"/>
      <c r="K19" s="6" t="s">
        <v>1</v>
      </c>
      <c r="L19" s="7"/>
      <c r="N19" s="6" t="s">
        <v>1</v>
      </c>
      <c r="O19" s="7"/>
    </row>
    <row r="20" spans="2:18" ht="14.25" customHeight="1" x14ac:dyDescent="0.25">
      <c r="B20" s="6" t="s">
        <v>4</v>
      </c>
      <c r="C20" s="8" t="str">
        <f>IFERROR(((C19/C18)-((C19/C18)*0.0045))-1,"0")</f>
        <v>0</v>
      </c>
      <c r="E20" s="6" t="s">
        <v>4</v>
      </c>
      <c r="F20" s="8" t="str">
        <f>IFERROR(((F19/F18)-((F19/F18)*0.0045))-1,"0")</f>
        <v>0</v>
      </c>
      <c r="H20" s="6" t="s">
        <v>4</v>
      </c>
      <c r="I20" s="8" t="str">
        <f>IFERROR(((I19/I18)-((I19/I18)*0.0045))-1,"0")</f>
        <v>0</v>
      </c>
      <c r="K20" s="6" t="s">
        <v>4</v>
      </c>
      <c r="L20" s="8" t="str">
        <f>IFERROR(((L19/L18)-((L19/L18)*0.0045))-1,"0")</f>
        <v>0</v>
      </c>
      <c r="N20" s="6" t="s">
        <v>4</v>
      </c>
      <c r="O20" s="8" t="str">
        <f>IFERROR(((O19/O18)-((O19/O18)*0.0045))-1,"0")</f>
        <v>0</v>
      </c>
    </row>
    <row r="21" spans="2:18" ht="14.25" customHeight="1" x14ac:dyDescent="0.25">
      <c r="B21" s="6" t="s">
        <v>5</v>
      </c>
      <c r="C21" s="7">
        <f>C18-(C18*$L$2)</f>
        <v>0</v>
      </c>
      <c r="E21" s="6" t="s">
        <v>5</v>
      </c>
      <c r="F21" s="7">
        <f>F18-(F18*$L$2)</f>
        <v>0</v>
      </c>
      <c r="H21" s="6" t="s">
        <v>5</v>
      </c>
      <c r="I21" s="7">
        <f>I18-(I18*$L$2)</f>
        <v>0</v>
      </c>
      <c r="K21" s="6" t="s">
        <v>5</v>
      </c>
      <c r="L21" s="7">
        <f>L18-(L18*$L$2)</f>
        <v>0</v>
      </c>
      <c r="N21" s="6" t="s">
        <v>5</v>
      </c>
      <c r="O21" s="7">
        <f>O18-(O18*$L$2)</f>
        <v>0</v>
      </c>
    </row>
    <row r="22" spans="2:18" ht="14.25" customHeight="1" x14ac:dyDescent="0.25"/>
    <row r="23" spans="2:18" x14ac:dyDescent="0.25">
      <c r="B23" s="1" t="s">
        <v>2</v>
      </c>
      <c r="C23" s="2"/>
      <c r="E23" s="1" t="s">
        <v>2</v>
      </c>
      <c r="F23" s="2"/>
      <c r="H23" s="1" t="s">
        <v>2</v>
      </c>
      <c r="I23" s="2"/>
      <c r="K23" s="1" t="s">
        <v>2</v>
      </c>
      <c r="L23" s="2"/>
      <c r="N23" s="1" t="s">
        <v>2</v>
      </c>
      <c r="O23" s="2"/>
    </row>
    <row r="24" spans="2:18" ht="14.25" customHeight="1" x14ac:dyDescent="0.25">
      <c r="B24" s="1" t="s">
        <v>3</v>
      </c>
      <c r="C24" s="2"/>
      <c r="E24" s="1" t="s">
        <v>3</v>
      </c>
      <c r="F24" s="2"/>
      <c r="H24" s="1" t="s">
        <v>3</v>
      </c>
      <c r="I24" s="2"/>
      <c r="K24" s="1" t="s">
        <v>3</v>
      </c>
      <c r="L24" s="2"/>
      <c r="N24" s="1" t="s">
        <v>3</v>
      </c>
      <c r="O24" s="2"/>
    </row>
    <row r="25" spans="2:18" ht="14.25" customHeight="1" x14ac:dyDescent="0.25">
      <c r="B25" s="1" t="s">
        <v>13</v>
      </c>
      <c r="C25" s="2"/>
      <c r="E25" s="1" t="s">
        <v>13</v>
      </c>
      <c r="F25" s="2"/>
      <c r="H25" s="1" t="s">
        <v>13</v>
      </c>
      <c r="I25" s="2"/>
      <c r="K25" s="1" t="s">
        <v>13</v>
      </c>
      <c r="L25" s="2"/>
      <c r="N25" s="1" t="s">
        <v>13</v>
      </c>
      <c r="O25" s="2"/>
    </row>
    <row r="26" spans="2:18" ht="14.25" customHeight="1" x14ac:dyDescent="0.25">
      <c r="B26" s="1" t="s">
        <v>14</v>
      </c>
      <c r="C26" s="2">
        <f>C25*C29</f>
        <v>0</v>
      </c>
      <c r="E26" s="1" t="s">
        <v>14</v>
      </c>
      <c r="F26" s="2">
        <f>F25*F29</f>
        <v>0</v>
      </c>
      <c r="H26" s="1" t="s">
        <v>14</v>
      </c>
      <c r="I26" s="2">
        <f>I25*I29</f>
        <v>0</v>
      </c>
      <c r="K26" s="1" t="s">
        <v>14</v>
      </c>
      <c r="L26" s="2">
        <f>L25*L29</f>
        <v>0</v>
      </c>
      <c r="N26" s="1" t="s">
        <v>14</v>
      </c>
      <c r="O26" s="2">
        <f>O25*O29</f>
        <v>0</v>
      </c>
    </row>
    <row r="27" spans="2:18" ht="14.25" customHeight="1" x14ac:dyDescent="0.25">
      <c r="B27" s="6" t="s">
        <v>0</v>
      </c>
      <c r="C27" s="7"/>
      <c r="E27" s="6" t="s">
        <v>0</v>
      </c>
      <c r="F27" s="7"/>
      <c r="H27" s="6" t="s">
        <v>0</v>
      </c>
      <c r="I27" s="7"/>
      <c r="K27" s="6" t="s">
        <v>0</v>
      </c>
      <c r="L27" s="7"/>
      <c r="N27" s="6" t="s">
        <v>0</v>
      </c>
      <c r="O27" s="7"/>
    </row>
    <row r="28" spans="2:18" ht="14.25" customHeight="1" x14ac:dyDescent="0.25">
      <c r="B28" s="6" t="s">
        <v>1</v>
      </c>
      <c r="C28" s="7"/>
      <c r="E28" s="6" t="s">
        <v>1</v>
      </c>
      <c r="F28" s="7"/>
      <c r="H28" s="6" t="s">
        <v>1</v>
      </c>
      <c r="I28" s="7"/>
      <c r="K28" s="6" t="s">
        <v>1</v>
      </c>
      <c r="L28" s="7"/>
      <c r="N28" s="6" t="s">
        <v>1</v>
      </c>
      <c r="O28" s="7"/>
    </row>
    <row r="29" spans="2:18" ht="14.25" customHeight="1" x14ac:dyDescent="0.25">
      <c r="B29" s="6" t="s">
        <v>4</v>
      </c>
      <c r="C29" s="8" t="str">
        <f>IFERROR(((C28/C27)-((C28/C27)*0.0045))-1,"0")</f>
        <v>0</v>
      </c>
      <c r="E29" s="6" t="s">
        <v>4</v>
      </c>
      <c r="F29" s="8" t="str">
        <f>IFERROR(((F28/F27)-((F28/F27)*0.0045))-1,"0")</f>
        <v>0</v>
      </c>
      <c r="H29" s="6" t="s">
        <v>4</v>
      </c>
      <c r="I29" s="8" t="str">
        <f>IFERROR(((I28/I27)-((I28/I27)*0.0045))-1,"0")</f>
        <v>0</v>
      </c>
      <c r="K29" s="6" t="s">
        <v>4</v>
      </c>
      <c r="L29" s="8" t="str">
        <f>IFERROR(((L28/L27)-((L28/L27)*0.0045))-1,"0")</f>
        <v>0</v>
      </c>
      <c r="N29" s="6" t="s">
        <v>4</v>
      </c>
      <c r="O29" s="8" t="str">
        <f>IFERROR(((O28/O27)-((O28/O27)*0.0045))-1,"0")</f>
        <v>0</v>
      </c>
    </row>
    <row r="30" spans="2:18" ht="14.25" customHeight="1" x14ac:dyDescent="0.25">
      <c r="B30" s="6" t="s">
        <v>5</v>
      </c>
      <c r="C30" s="7">
        <f>C27-(C27*$L$2)</f>
        <v>0</v>
      </c>
      <c r="E30" s="6" t="s">
        <v>5</v>
      </c>
      <c r="F30" s="7">
        <f>F27-(F27*$L$2)</f>
        <v>0</v>
      </c>
      <c r="H30" s="6" t="s">
        <v>5</v>
      </c>
      <c r="I30" s="7">
        <f>I27-(I27*$L$2)</f>
        <v>0</v>
      </c>
      <c r="K30" s="6" t="s">
        <v>5</v>
      </c>
      <c r="L30" s="7">
        <f>L27-(L27*$L$2)</f>
        <v>0</v>
      </c>
      <c r="N30" s="6" t="s">
        <v>5</v>
      </c>
      <c r="O30" s="7">
        <f>O27-(O27*$L$2)</f>
        <v>0</v>
      </c>
    </row>
    <row r="31" spans="2:18" ht="14.25" customHeight="1" x14ac:dyDescent="0.25"/>
    <row r="32" spans="2:18" ht="14.25" customHeight="1" x14ac:dyDescent="0.25">
      <c r="B32" s="1" t="s">
        <v>2</v>
      </c>
      <c r="C32" s="2"/>
      <c r="E32" s="1" t="s">
        <v>2</v>
      </c>
      <c r="F32" s="2"/>
      <c r="H32" s="1" t="s">
        <v>2</v>
      </c>
      <c r="I32" s="2"/>
      <c r="K32" s="1" t="s">
        <v>2</v>
      </c>
      <c r="L32" s="2"/>
      <c r="N32" s="1" t="s">
        <v>2</v>
      </c>
      <c r="O32" s="2"/>
    </row>
    <row r="33" spans="2:15" x14ac:dyDescent="0.25">
      <c r="B33" s="1" t="s">
        <v>3</v>
      </c>
      <c r="C33" s="2"/>
      <c r="E33" s="1" t="s">
        <v>3</v>
      </c>
      <c r="F33" s="2"/>
      <c r="H33" s="1" t="s">
        <v>3</v>
      </c>
      <c r="I33" s="2"/>
      <c r="K33" s="1" t="s">
        <v>3</v>
      </c>
      <c r="L33" s="2"/>
      <c r="N33" s="1" t="s">
        <v>3</v>
      </c>
      <c r="O33" s="2"/>
    </row>
    <row r="34" spans="2:15" ht="14.25" customHeight="1" x14ac:dyDescent="0.25">
      <c r="B34" s="1" t="s">
        <v>13</v>
      </c>
      <c r="C34" s="2"/>
      <c r="E34" s="1" t="s">
        <v>13</v>
      </c>
      <c r="F34" s="2"/>
      <c r="H34" s="1" t="s">
        <v>13</v>
      </c>
      <c r="I34" s="2"/>
      <c r="K34" s="1" t="s">
        <v>13</v>
      </c>
      <c r="L34" s="2"/>
      <c r="N34" s="1" t="s">
        <v>13</v>
      </c>
      <c r="O34" s="2"/>
    </row>
    <row r="35" spans="2:15" ht="14.25" customHeight="1" x14ac:dyDescent="0.25">
      <c r="B35" s="1" t="s">
        <v>14</v>
      </c>
      <c r="C35" s="2">
        <f>C34*C38</f>
        <v>0</v>
      </c>
      <c r="E35" s="1" t="s">
        <v>14</v>
      </c>
      <c r="F35" s="2">
        <f>F34*F38</f>
        <v>0</v>
      </c>
      <c r="H35" s="1" t="s">
        <v>14</v>
      </c>
      <c r="I35" s="2">
        <f>I34*I38</f>
        <v>0</v>
      </c>
      <c r="K35" s="1" t="s">
        <v>14</v>
      </c>
      <c r="L35" s="2">
        <f>L34*L38</f>
        <v>0</v>
      </c>
      <c r="N35" s="1" t="s">
        <v>14</v>
      </c>
      <c r="O35" s="2">
        <f>O34*O38</f>
        <v>0</v>
      </c>
    </row>
    <row r="36" spans="2:15" ht="14.25" customHeight="1" x14ac:dyDescent="0.25">
      <c r="B36" s="6" t="s">
        <v>0</v>
      </c>
      <c r="C36" s="7"/>
      <c r="E36" s="6" t="s">
        <v>0</v>
      </c>
      <c r="F36" s="7"/>
      <c r="H36" s="6" t="s">
        <v>0</v>
      </c>
      <c r="I36" s="7"/>
      <c r="K36" s="6" t="s">
        <v>0</v>
      </c>
      <c r="L36" s="7"/>
      <c r="N36" s="6" t="s">
        <v>0</v>
      </c>
      <c r="O36" s="7"/>
    </row>
    <row r="37" spans="2:15" ht="14.25" customHeight="1" x14ac:dyDescent="0.25">
      <c r="B37" s="6" t="s">
        <v>1</v>
      </c>
      <c r="C37" s="7"/>
      <c r="E37" s="6" t="s">
        <v>1</v>
      </c>
      <c r="F37" s="7"/>
      <c r="H37" s="6" t="s">
        <v>1</v>
      </c>
      <c r="I37" s="7"/>
      <c r="K37" s="6" t="s">
        <v>1</v>
      </c>
      <c r="L37" s="7"/>
      <c r="N37" s="6" t="s">
        <v>1</v>
      </c>
      <c r="O37" s="7"/>
    </row>
    <row r="38" spans="2:15" ht="14.25" customHeight="1" x14ac:dyDescent="0.25">
      <c r="B38" s="6" t="s">
        <v>4</v>
      </c>
      <c r="C38" s="8" t="str">
        <f>IFERROR(((C37/C36)-((C37/C36)*0.0045))-1,"0")</f>
        <v>0</v>
      </c>
      <c r="E38" s="6" t="s">
        <v>4</v>
      </c>
      <c r="F38" s="8" t="str">
        <f>IFERROR(((F37/F36)-((F37/F36)*0.0045))-1,"0")</f>
        <v>0</v>
      </c>
      <c r="H38" s="6" t="s">
        <v>4</v>
      </c>
      <c r="I38" s="8" t="str">
        <f>IFERROR(((I37/I36)-((I37/I36)*0.0045))-1,"0")</f>
        <v>0</v>
      </c>
      <c r="K38" s="6" t="s">
        <v>4</v>
      </c>
      <c r="L38" s="8" t="str">
        <f>IFERROR(((L37/L36)-((L37/L36)*0.0045))-1,"0")</f>
        <v>0</v>
      </c>
      <c r="N38" s="6" t="s">
        <v>4</v>
      </c>
      <c r="O38" s="8" t="str">
        <f>IFERROR(((O37/O36)-((O37/O36)*0.0045))-1,"0")</f>
        <v>0</v>
      </c>
    </row>
    <row r="39" spans="2:15" ht="14.25" customHeight="1" x14ac:dyDescent="0.25">
      <c r="B39" s="6" t="s">
        <v>5</v>
      </c>
      <c r="C39" s="7">
        <f>C36-(C36*$L$2)</f>
        <v>0</v>
      </c>
      <c r="E39" s="6" t="s">
        <v>5</v>
      </c>
      <c r="F39" s="7">
        <f>F36-(F36*$L$2)</f>
        <v>0</v>
      </c>
      <c r="H39" s="6" t="s">
        <v>5</v>
      </c>
      <c r="I39" s="7">
        <f>I36-(I36*$L$2)</f>
        <v>0</v>
      </c>
      <c r="K39" s="6" t="s">
        <v>5</v>
      </c>
      <c r="L39" s="7">
        <f>L36-(L36*$L$2)</f>
        <v>0</v>
      </c>
      <c r="N39" s="6" t="s">
        <v>5</v>
      </c>
      <c r="O39" s="7">
        <f>O36-(O36*$L$2)</f>
        <v>0</v>
      </c>
    </row>
    <row r="40" spans="2:15" ht="14.25" customHeight="1" x14ac:dyDescent="0.25"/>
    <row r="41" spans="2:15" ht="14.25" customHeight="1" x14ac:dyDescent="0.25"/>
    <row r="43" spans="2:15" x14ac:dyDescent="0.25">
      <c r="B43" t="s">
        <v>9</v>
      </c>
    </row>
    <row r="44" spans="2:15" x14ac:dyDescent="0.25">
      <c r="B44" t="s">
        <v>10</v>
      </c>
    </row>
    <row r="45" spans="2:15" x14ac:dyDescent="0.25">
      <c r="B45" t="s">
        <v>11</v>
      </c>
    </row>
  </sheetData>
  <mergeCells count="3">
    <mergeCell ref="K2:K3"/>
    <mergeCell ref="L2:L3"/>
    <mergeCell ref="D2:E2"/>
  </mergeCells>
  <conditionalFormatting sqref="C6">
    <cfRule type="cellIs" dxfId="4999" priority="191" operator="equal">
      <formula>"Cumplida"</formula>
    </cfRule>
    <cfRule type="cellIs" dxfId="4998" priority="192" operator="equal">
      <formula>"Abierta"</formula>
    </cfRule>
    <cfRule type="cellIs" dxfId="4997" priority="193" operator="equal">
      <formula>"No cumplida"</formula>
    </cfRule>
    <cfRule type="cellIs" dxfId="4996" priority="194" operator="equal">
      <formula>"Programado"</formula>
    </cfRule>
    <cfRule type="cellIs" dxfId="4995" priority="195" operator="equal">
      <formula>"Atascado"</formula>
    </cfRule>
    <cfRule type="cellIs" dxfId="4994" priority="196" operator="equal">
      <formula>"Cerrado"</formula>
    </cfRule>
    <cfRule type="cellIs" dxfId="4993" priority="197" operator="equal">
      <formula>"Abierto"</formula>
    </cfRule>
  </conditionalFormatting>
  <conditionalFormatting sqref="C11">
    <cfRule type="cellIs" dxfId="4992" priority="198" operator="equal">
      <formula>"-"</formula>
    </cfRule>
    <cfRule type="cellIs" dxfId="4991" priority="199" operator="lessThan">
      <formula>0.00000999</formula>
    </cfRule>
    <cfRule type="cellIs" dxfId="4990" priority="200" operator="greaterThan">
      <formula>0.00001</formula>
    </cfRule>
  </conditionalFormatting>
  <conditionalFormatting sqref="L20">
    <cfRule type="cellIs" dxfId="4989" priority="118" operator="equal">
      <formula>"-"</formula>
    </cfRule>
    <cfRule type="cellIs" dxfId="4988" priority="119" operator="lessThan">
      <formula>0.00000999</formula>
    </cfRule>
    <cfRule type="cellIs" dxfId="4987" priority="120" operator="greaterThan">
      <formula>0.00001</formula>
    </cfRule>
  </conditionalFormatting>
  <conditionalFormatting sqref="F11">
    <cfRule type="cellIs" dxfId="4986" priority="188" operator="equal">
      <formula>"-"</formula>
    </cfRule>
    <cfRule type="cellIs" dxfId="4985" priority="189" operator="lessThan">
      <formula>0.00000999</formula>
    </cfRule>
    <cfRule type="cellIs" dxfId="4984" priority="190" operator="greaterThan">
      <formula>0.00001</formula>
    </cfRule>
  </conditionalFormatting>
  <conditionalFormatting sqref="C33">
    <cfRule type="cellIs" dxfId="4983" priority="41" operator="equal">
      <formula>"Cumplida"</formula>
    </cfRule>
    <cfRule type="cellIs" dxfId="4982" priority="42" operator="equal">
      <formula>"Abierta"</formula>
    </cfRule>
    <cfRule type="cellIs" dxfId="4981" priority="43" operator="equal">
      <formula>"No cumplida"</formula>
    </cfRule>
    <cfRule type="cellIs" dxfId="4980" priority="44" operator="equal">
      <formula>"Programado"</formula>
    </cfRule>
    <cfRule type="cellIs" dxfId="4979" priority="45" operator="equal">
      <formula>"Atascado"</formula>
    </cfRule>
    <cfRule type="cellIs" dxfId="4978" priority="46" operator="equal">
      <formula>"Cerrado"</formula>
    </cfRule>
    <cfRule type="cellIs" dxfId="4977" priority="47" operator="equal">
      <formula>"Abierto"</formula>
    </cfRule>
  </conditionalFormatting>
  <conditionalFormatting sqref="F6">
    <cfRule type="cellIs" dxfId="4976" priority="181" operator="equal">
      <formula>"Cumplida"</formula>
    </cfRule>
    <cfRule type="cellIs" dxfId="4975" priority="182" operator="equal">
      <formula>"Abierta"</formula>
    </cfRule>
    <cfRule type="cellIs" dxfId="4974" priority="183" operator="equal">
      <formula>"No cumplida"</formula>
    </cfRule>
    <cfRule type="cellIs" dxfId="4973" priority="184" operator="equal">
      <formula>"Programado"</formula>
    </cfRule>
    <cfRule type="cellIs" dxfId="4972" priority="185" operator="equal">
      <formula>"Atascado"</formula>
    </cfRule>
    <cfRule type="cellIs" dxfId="4971" priority="186" operator="equal">
      <formula>"Cerrado"</formula>
    </cfRule>
    <cfRule type="cellIs" dxfId="4970" priority="187" operator="equal">
      <formula>"Abierto"</formula>
    </cfRule>
  </conditionalFormatting>
  <conditionalFormatting sqref="I6">
    <cfRule type="cellIs" dxfId="4969" priority="171" operator="equal">
      <formula>"Cumplida"</formula>
    </cfRule>
    <cfRule type="cellIs" dxfId="4968" priority="172" operator="equal">
      <formula>"Abierta"</formula>
    </cfRule>
    <cfRule type="cellIs" dxfId="4967" priority="173" operator="equal">
      <formula>"No cumplida"</formula>
    </cfRule>
    <cfRule type="cellIs" dxfId="4966" priority="174" operator="equal">
      <formula>"Programado"</formula>
    </cfRule>
    <cfRule type="cellIs" dxfId="4965" priority="175" operator="equal">
      <formula>"Atascado"</formula>
    </cfRule>
    <cfRule type="cellIs" dxfId="4964" priority="176" operator="equal">
      <formula>"Cerrado"</formula>
    </cfRule>
    <cfRule type="cellIs" dxfId="4963" priority="177" operator="equal">
      <formula>"Abierto"</formula>
    </cfRule>
  </conditionalFormatting>
  <conditionalFormatting sqref="I11">
    <cfRule type="cellIs" dxfId="4962" priority="178" operator="equal">
      <formula>"-"</formula>
    </cfRule>
    <cfRule type="cellIs" dxfId="4961" priority="179" operator="lessThan">
      <formula>0.00000999</formula>
    </cfRule>
    <cfRule type="cellIs" dxfId="4960" priority="180" operator="greaterThan">
      <formula>0.00001</formula>
    </cfRule>
  </conditionalFormatting>
  <conditionalFormatting sqref="L6">
    <cfRule type="cellIs" dxfId="4959" priority="161" operator="equal">
      <formula>"Cumplida"</formula>
    </cfRule>
    <cfRule type="cellIs" dxfId="4958" priority="162" operator="equal">
      <formula>"Abierta"</formula>
    </cfRule>
    <cfRule type="cellIs" dxfId="4957" priority="163" operator="equal">
      <formula>"No cumplida"</formula>
    </cfRule>
    <cfRule type="cellIs" dxfId="4956" priority="164" operator="equal">
      <formula>"Programado"</formula>
    </cfRule>
    <cfRule type="cellIs" dxfId="4955" priority="165" operator="equal">
      <formula>"Atascado"</formula>
    </cfRule>
    <cfRule type="cellIs" dxfId="4954" priority="166" operator="equal">
      <formula>"Cerrado"</formula>
    </cfRule>
    <cfRule type="cellIs" dxfId="4953" priority="167" operator="equal">
      <formula>"Abierto"</formula>
    </cfRule>
  </conditionalFormatting>
  <conditionalFormatting sqref="L11">
    <cfRule type="cellIs" dxfId="4952" priority="168" operator="equal">
      <formula>"-"</formula>
    </cfRule>
    <cfRule type="cellIs" dxfId="4951" priority="169" operator="lessThan">
      <formula>0.00000999</formula>
    </cfRule>
    <cfRule type="cellIs" dxfId="4950" priority="170" operator="greaterThan">
      <formula>0.00001</formula>
    </cfRule>
  </conditionalFormatting>
  <conditionalFormatting sqref="O6">
    <cfRule type="cellIs" dxfId="4949" priority="151" operator="equal">
      <formula>"Cumplida"</formula>
    </cfRule>
    <cfRule type="cellIs" dxfId="4948" priority="152" operator="equal">
      <formula>"Abierta"</formula>
    </cfRule>
    <cfRule type="cellIs" dxfId="4947" priority="153" operator="equal">
      <formula>"No cumplida"</formula>
    </cfRule>
    <cfRule type="cellIs" dxfId="4946" priority="154" operator="equal">
      <formula>"Programado"</formula>
    </cfRule>
    <cfRule type="cellIs" dxfId="4945" priority="155" operator="equal">
      <formula>"Atascado"</formula>
    </cfRule>
    <cfRule type="cellIs" dxfId="4944" priority="156" operator="equal">
      <formula>"Cerrado"</formula>
    </cfRule>
    <cfRule type="cellIs" dxfId="4943" priority="157" operator="equal">
      <formula>"Abierto"</formula>
    </cfRule>
  </conditionalFormatting>
  <conditionalFormatting sqref="O11">
    <cfRule type="cellIs" dxfId="4942" priority="158" operator="equal">
      <formula>"-"</formula>
    </cfRule>
    <cfRule type="cellIs" dxfId="4941" priority="159" operator="lessThan">
      <formula>0.00000999</formula>
    </cfRule>
    <cfRule type="cellIs" dxfId="4940" priority="160" operator="greaterThan">
      <formula>0.00001</formula>
    </cfRule>
  </conditionalFormatting>
  <conditionalFormatting sqref="C15">
    <cfRule type="cellIs" dxfId="4939" priority="141" operator="equal">
      <formula>"Cumplida"</formula>
    </cfRule>
    <cfRule type="cellIs" dxfId="4938" priority="142" operator="equal">
      <formula>"Abierta"</formula>
    </cfRule>
    <cfRule type="cellIs" dxfId="4937" priority="143" operator="equal">
      <formula>"No cumplida"</formula>
    </cfRule>
    <cfRule type="cellIs" dxfId="4936" priority="144" operator="equal">
      <formula>"Programado"</formula>
    </cfRule>
    <cfRule type="cellIs" dxfId="4935" priority="145" operator="equal">
      <formula>"Atascado"</formula>
    </cfRule>
    <cfRule type="cellIs" dxfId="4934" priority="146" operator="equal">
      <formula>"Cerrado"</formula>
    </cfRule>
    <cfRule type="cellIs" dxfId="4933" priority="147" operator="equal">
      <formula>"Abierto"</formula>
    </cfRule>
  </conditionalFormatting>
  <conditionalFormatting sqref="C20">
    <cfRule type="cellIs" dxfId="4932" priority="148" operator="equal">
      <formula>"-"</formula>
    </cfRule>
    <cfRule type="cellIs" dxfId="4931" priority="149" operator="lessThan">
      <formula>0.00000999</formula>
    </cfRule>
    <cfRule type="cellIs" dxfId="4930" priority="150" operator="greaterThan">
      <formula>0.00001</formula>
    </cfRule>
  </conditionalFormatting>
  <conditionalFormatting sqref="F15">
    <cfRule type="cellIs" dxfId="4929" priority="131" operator="equal">
      <formula>"Cumplida"</formula>
    </cfRule>
    <cfRule type="cellIs" dxfId="4928" priority="132" operator="equal">
      <formula>"Abierta"</formula>
    </cfRule>
    <cfRule type="cellIs" dxfId="4927" priority="133" operator="equal">
      <formula>"No cumplida"</formula>
    </cfRule>
    <cfRule type="cellIs" dxfId="4926" priority="134" operator="equal">
      <formula>"Programado"</formula>
    </cfRule>
    <cfRule type="cellIs" dxfId="4925" priority="135" operator="equal">
      <formula>"Atascado"</formula>
    </cfRule>
    <cfRule type="cellIs" dxfId="4924" priority="136" operator="equal">
      <formula>"Cerrado"</formula>
    </cfRule>
    <cfRule type="cellIs" dxfId="4923" priority="137" operator="equal">
      <formula>"Abierto"</formula>
    </cfRule>
  </conditionalFormatting>
  <conditionalFormatting sqref="F20">
    <cfRule type="cellIs" dxfId="4922" priority="138" operator="equal">
      <formula>"-"</formula>
    </cfRule>
    <cfRule type="cellIs" dxfId="4921" priority="139" operator="lessThan">
      <formula>0.00000999</formula>
    </cfRule>
    <cfRule type="cellIs" dxfId="4920" priority="140" operator="greaterThan">
      <formula>0.00001</formula>
    </cfRule>
  </conditionalFormatting>
  <conditionalFormatting sqref="I15">
    <cfRule type="cellIs" dxfId="4919" priority="121" operator="equal">
      <formula>"Cumplida"</formula>
    </cfRule>
    <cfRule type="cellIs" dxfId="4918" priority="122" operator="equal">
      <formula>"Abierta"</formula>
    </cfRule>
    <cfRule type="cellIs" dxfId="4917" priority="123" operator="equal">
      <formula>"No cumplida"</formula>
    </cfRule>
    <cfRule type="cellIs" dxfId="4916" priority="124" operator="equal">
      <formula>"Programado"</formula>
    </cfRule>
    <cfRule type="cellIs" dxfId="4915" priority="125" operator="equal">
      <formula>"Atascado"</formula>
    </cfRule>
    <cfRule type="cellIs" dxfId="4914" priority="126" operator="equal">
      <formula>"Cerrado"</formula>
    </cfRule>
    <cfRule type="cellIs" dxfId="4913" priority="127" operator="equal">
      <formula>"Abierto"</formula>
    </cfRule>
  </conditionalFormatting>
  <conditionalFormatting sqref="I20">
    <cfRule type="cellIs" dxfId="4912" priority="128" operator="equal">
      <formula>"-"</formula>
    </cfRule>
    <cfRule type="cellIs" dxfId="4911" priority="129" operator="lessThan">
      <formula>0.00000999</formula>
    </cfRule>
    <cfRule type="cellIs" dxfId="4910" priority="130" operator="greaterThan">
      <formula>0.00001</formula>
    </cfRule>
  </conditionalFormatting>
  <conditionalFormatting sqref="L15">
    <cfRule type="cellIs" dxfId="4909" priority="111" operator="equal">
      <formula>"Cumplida"</formula>
    </cfRule>
    <cfRule type="cellIs" dxfId="4908" priority="112" operator="equal">
      <formula>"Abierta"</formula>
    </cfRule>
    <cfRule type="cellIs" dxfId="4907" priority="113" operator="equal">
      <formula>"No cumplida"</formula>
    </cfRule>
    <cfRule type="cellIs" dxfId="4906" priority="114" operator="equal">
      <formula>"Programado"</formula>
    </cfRule>
    <cfRule type="cellIs" dxfId="4905" priority="115" operator="equal">
      <formula>"Atascado"</formula>
    </cfRule>
    <cfRule type="cellIs" dxfId="4904" priority="116" operator="equal">
      <formula>"Cerrado"</formula>
    </cfRule>
    <cfRule type="cellIs" dxfId="4903" priority="117" operator="equal">
      <formula>"Abierto"</formula>
    </cfRule>
  </conditionalFormatting>
  <conditionalFormatting sqref="O15">
    <cfRule type="cellIs" dxfId="4902" priority="101" operator="equal">
      <formula>"Cumplida"</formula>
    </cfRule>
    <cfRule type="cellIs" dxfId="4901" priority="102" operator="equal">
      <formula>"Abierta"</formula>
    </cfRule>
    <cfRule type="cellIs" dxfId="4900" priority="103" operator="equal">
      <formula>"No cumplida"</formula>
    </cfRule>
    <cfRule type="cellIs" dxfId="4899" priority="104" operator="equal">
      <formula>"Programado"</formula>
    </cfRule>
    <cfRule type="cellIs" dxfId="4898" priority="105" operator="equal">
      <formula>"Atascado"</formula>
    </cfRule>
    <cfRule type="cellIs" dxfId="4897" priority="106" operator="equal">
      <formula>"Cerrado"</formula>
    </cfRule>
    <cfRule type="cellIs" dxfId="4896" priority="107" operator="equal">
      <formula>"Abierto"</formula>
    </cfRule>
  </conditionalFormatting>
  <conditionalFormatting sqref="O20">
    <cfRule type="cellIs" dxfId="4895" priority="108" operator="equal">
      <formula>"-"</formula>
    </cfRule>
    <cfRule type="cellIs" dxfId="4894" priority="109" operator="lessThan">
      <formula>0.00000999</formula>
    </cfRule>
    <cfRule type="cellIs" dxfId="4893" priority="110" operator="greaterThan">
      <formula>0.00001</formula>
    </cfRule>
  </conditionalFormatting>
  <conditionalFormatting sqref="C24">
    <cfRule type="cellIs" dxfId="4892" priority="91" operator="equal">
      <formula>"Cumplida"</formula>
    </cfRule>
    <cfRule type="cellIs" dxfId="4891" priority="92" operator="equal">
      <formula>"Abierta"</formula>
    </cfRule>
    <cfRule type="cellIs" dxfId="4890" priority="93" operator="equal">
      <formula>"No cumplida"</formula>
    </cfRule>
    <cfRule type="cellIs" dxfId="4889" priority="94" operator="equal">
      <formula>"Programado"</formula>
    </cfRule>
    <cfRule type="cellIs" dxfId="4888" priority="95" operator="equal">
      <formula>"Atascado"</formula>
    </cfRule>
    <cfRule type="cellIs" dxfId="4887" priority="96" operator="equal">
      <formula>"Cerrado"</formula>
    </cfRule>
    <cfRule type="cellIs" dxfId="4886" priority="97" operator="equal">
      <formula>"Abierto"</formula>
    </cfRule>
  </conditionalFormatting>
  <conditionalFormatting sqref="C29">
    <cfRule type="cellIs" dxfId="4885" priority="98" operator="equal">
      <formula>"-"</formula>
    </cfRule>
    <cfRule type="cellIs" dxfId="4884" priority="99" operator="lessThan">
      <formula>0.00000999</formula>
    </cfRule>
    <cfRule type="cellIs" dxfId="4883" priority="100" operator="greaterThan">
      <formula>0.00001</formula>
    </cfRule>
  </conditionalFormatting>
  <conditionalFormatting sqref="F24">
    <cfRule type="cellIs" dxfId="4882" priority="81" operator="equal">
      <formula>"Cumplida"</formula>
    </cfRule>
    <cfRule type="cellIs" dxfId="4881" priority="82" operator="equal">
      <formula>"Abierta"</formula>
    </cfRule>
    <cfRule type="cellIs" dxfId="4880" priority="83" operator="equal">
      <formula>"No cumplida"</formula>
    </cfRule>
    <cfRule type="cellIs" dxfId="4879" priority="84" operator="equal">
      <formula>"Programado"</formula>
    </cfRule>
    <cfRule type="cellIs" dxfId="4878" priority="85" operator="equal">
      <formula>"Atascado"</formula>
    </cfRule>
    <cfRule type="cellIs" dxfId="4877" priority="86" operator="equal">
      <formula>"Cerrado"</formula>
    </cfRule>
    <cfRule type="cellIs" dxfId="4876" priority="87" operator="equal">
      <formula>"Abierto"</formula>
    </cfRule>
  </conditionalFormatting>
  <conditionalFormatting sqref="F29">
    <cfRule type="cellIs" dxfId="4875" priority="88" operator="equal">
      <formula>"-"</formula>
    </cfRule>
    <cfRule type="cellIs" dxfId="4874" priority="89" operator="lessThan">
      <formula>0.00000999</formula>
    </cfRule>
    <cfRule type="cellIs" dxfId="4873" priority="90" operator="greaterThan">
      <formula>0.00001</formula>
    </cfRule>
  </conditionalFormatting>
  <conditionalFormatting sqref="I24">
    <cfRule type="cellIs" dxfId="4872" priority="71" operator="equal">
      <formula>"Cumplida"</formula>
    </cfRule>
    <cfRule type="cellIs" dxfId="4871" priority="72" operator="equal">
      <formula>"Abierta"</formula>
    </cfRule>
    <cfRule type="cellIs" dxfId="4870" priority="73" operator="equal">
      <formula>"No cumplida"</formula>
    </cfRule>
    <cfRule type="cellIs" dxfId="4869" priority="74" operator="equal">
      <formula>"Programado"</formula>
    </cfRule>
    <cfRule type="cellIs" dxfId="4868" priority="75" operator="equal">
      <formula>"Atascado"</formula>
    </cfRule>
    <cfRule type="cellIs" dxfId="4867" priority="76" operator="equal">
      <formula>"Cerrado"</formula>
    </cfRule>
    <cfRule type="cellIs" dxfId="4866" priority="77" operator="equal">
      <formula>"Abierto"</formula>
    </cfRule>
  </conditionalFormatting>
  <conditionalFormatting sqref="I29">
    <cfRule type="cellIs" dxfId="4865" priority="78" operator="equal">
      <formula>"-"</formula>
    </cfRule>
    <cfRule type="cellIs" dxfId="4864" priority="79" operator="lessThan">
      <formula>0.00000999</formula>
    </cfRule>
    <cfRule type="cellIs" dxfId="4863" priority="80" operator="greaterThan">
      <formula>0.00001</formula>
    </cfRule>
  </conditionalFormatting>
  <conditionalFormatting sqref="L24">
    <cfRule type="cellIs" dxfId="4862" priority="61" operator="equal">
      <formula>"Cumplida"</formula>
    </cfRule>
    <cfRule type="cellIs" dxfId="4861" priority="62" operator="equal">
      <formula>"Abierta"</formula>
    </cfRule>
    <cfRule type="cellIs" dxfId="4860" priority="63" operator="equal">
      <formula>"No cumplida"</formula>
    </cfRule>
    <cfRule type="cellIs" dxfId="4859" priority="64" operator="equal">
      <formula>"Programado"</formula>
    </cfRule>
    <cfRule type="cellIs" dxfId="4858" priority="65" operator="equal">
      <formula>"Atascado"</formula>
    </cfRule>
    <cfRule type="cellIs" dxfId="4857" priority="66" operator="equal">
      <formula>"Cerrado"</formula>
    </cfRule>
    <cfRule type="cellIs" dxfId="4856" priority="67" operator="equal">
      <formula>"Abierto"</formula>
    </cfRule>
  </conditionalFormatting>
  <conditionalFormatting sqref="L29">
    <cfRule type="cellIs" dxfId="4855" priority="68" operator="equal">
      <formula>"-"</formula>
    </cfRule>
    <cfRule type="cellIs" dxfId="4854" priority="69" operator="lessThan">
      <formula>0.00000999</formula>
    </cfRule>
    <cfRule type="cellIs" dxfId="4853" priority="70" operator="greaterThan">
      <formula>0.00001</formula>
    </cfRule>
  </conditionalFormatting>
  <conditionalFormatting sqref="O24">
    <cfRule type="cellIs" dxfId="4852" priority="51" operator="equal">
      <formula>"Cumplida"</formula>
    </cfRule>
    <cfRule type="cellIs" dxfId="4851" priority="52" operator="equal">
      <formula>"Abierta"</formula>
    </cfRule>
    <cfRule type="cellIs" dxfId="4850" priority="53" operator="equal">
      <formula>"No cumplida"</formula>
    </cfRule>
    <cfRule type="cellIs" dxfId="4849" priority="54" operator="equal">
      <formula>"Programado"</formula>
    </cfRule>
    <cfRule type="cellIs" dxfId="4848" priority="55" operator="equal">
      <formula>"Atascado"</formula>
    </cfRule>
    <cfRule type="cellIs" dxfId="4847" priority="56" operator="equal">
      <formula>"Cerrado"</formula>
    </cfRule>
    <cfRule type="cellIs" dxfId="4846" priority="57" operator="equal">
      <formula>"Abierto"</formula>
    </cfRule>
  </conditionalFormatting>
  <conditionalFormatting sqref="O29">
    <cfRule type="cellIs" dxfId="4845" priority="58" operator="equal">
      <formula>"-"</formula>
    </cfRule>
    <cfRule type="cellIs" dxfId="4844" priority="59" operator="lessThan">
      <formula>0.00000999</formula>
    </cfRule>
    <cfRule type="cellIs" dxfId="4843" priority="60" operator="greaterThan">
      <formula>0.00001</formula>
    </cfRule>
  </conditionalFormatting>
  <conditionalFormatting sqref="C38">
    <cfRule type="cellIs" dxfId="4842" priority="48" operator="equal">
      <formula>"-"</formula>
    </cfRule>
    <cfRule type="cellIs" dxfId="4841" priority="49" operator="lessThan">
      <formula>0.00000999</formula>
    </cfRule>
    <cfRule type="cellIs" dxfId="4840" priority="50" operator="greaterThan">
      <formula>0.00001</formula>
    </cfRule>
  </conditionalFormatting>
  <conditionalFormatting sqref="F33">
    <cfRule type="cellIs" dxfId="4839" priority="31" operator="equal">
      <formula>"Cumplida"</formula>
    </cfRule>
    <cfRule type="cellIs" dxfId="4838" priority="32" operator="equal">
      <formula>"Abierta"</formula>
    </cfRule>
    <cfRule type="cellIs" dxfId="4837" priority="33" operator="equal">
      <formula>"No cumplida"</formula>
    </cfRule>
    <cfRule type="cellIs" dxfId="4836" priority="34" operator="equal">
      <formula>"Programado"</formula>
    </cfRule>
    <cfRule type="cellIs" dxfId="4835" priority="35" operator="equal">
      <formula>"Atascado"</formula>
    </cfRule>
    <cfRule type="cellIs" dxfId="4834" priority="36" operator="equal">
      <formula>"Cerrado"</formula>
    </cfRule>
    <cfRule type="cellIs" dxfId="4833" priority="37" operator="equal">
      <formula>"Abierto"</formula>
    </cfRule>
  </conditionalFormatting>
  <conditionalFormatting sqref="F38">
    <cfRule type="cellIs" dxfId="4832" priority="38" operator="equal">
      <formula>"-"</formula>
    </cfRule>
    <cfRule type="cellIs" dxfId="4831" priority="39" operator="lessThan">
      <formula>0.00000999</formula>
    </cfRule>
    <cfRule type="cellIs" dxfId="4830" priority="40" operator="greaterThan">
      <formula>0.00001</formula>
    </cfRule>
  </conditionalFormatting>
  <conditionalFormatting sqref="I33">
    <cfRule type="cellIs" dxfId="4829" priority="21" operator="equal">
      <formula>"Cumplida"</formula>
    </cfRule>
    <cfRule type="cellIs" dxfId="4828" priority="22" operator="equal">
      <formula>"Abierta"</formula>
    </cfRule>
    <cfRule type="cellIs" dxfId="4827" priority="23" operator="equal">
      <formula>"No cumplida"</formula>
    </cfRule>
    <cfRule type="cellIs" dxfId="4826" priority="24" operator="equal">
      <formula>"Programado"</formula>
    </cfRule>
    <cfRule type="cellIs" dxfId="4825" priority="25" operator="equal">
      <formula>"Atascado"</formula>
    </cfRule>
    <cfRule type="cellIs" dxfId="4824" priority="26" operator="equal">
      <formula>"Cerrado"</formula>
    </cfRule>
    <cfRule type="cellIs" dxfId="4823" priority="27" operator="equal">
      <formula>"Abierto"</formula>
    </cfRule>
  </conditionalFormatting>
  <conditionalFormatting sqref="I38">
    <cfRule type="cellIs" dxfId="4822" priority="28" operator="equal">
      <formula>"-"</formula>
    </cfRule>
    <cfRule type="cellIs" dxfId="4821" priority="29" operator="lessThan">
      <formula>0.00000999</formula>
    </cfRule>
    <cfRule type="cellIs" dxfId="4820" priority="30" operator="greaterThan">
      <formula>0.00001</formula>
    </cfRule>
  </conditionalFormatting>
  <conditionalFormatting sqref="L33">
    <cfRule type="cellIs" dxfId="4819" priority="11" operator="equal">
      <formula>"Cumplida"</formula>
    </cfRule>
    <cfRule type="cellIs" dxfId="4818" priority="12" operator="equal">
      <formula>"Abierta"</formula>
    </cfRule>
    <cfRule type="cellIs" dxfId="4817" priority="13" operator="equal">
      <formula>"No cumplida"</formula>
    </cfRule>
    <cfRule type="cellIs" dxfId="4816" priority="14" operator="equal">
      <formula>"Programado"</formula>
    </cfRule>
    <cfRule type="cellIs" dxfId="4815" priority="15" operator="equal">
      <formula>"Atascado"</formula>
    </cfRule>
    <cfRule type="cellIs" dxfId="4814" priority="16" operator="equal">
      <formula>"Cerrado"</formula>
    </cfRule>
    <cfRule type="cellIs" dxfId="4813" priority="17" operator="equal">
      <formula>"Abierto"</formula>
    </cfRule>
  </conditionalFormatting>
  <conditionalFormatting sqref="L38">
    <cfRule type="cellIs" dxfId="4812" priority="18" operator="equal">
      <formula>"-"</formula>
    </cfRule>
    <cfRule type="cellIs" dxfId="4811" priority="19" operator="lessThan">
      <formula>0.00000999</formula>
    </cfRule>
    <cfRule type="cellIs" dxfId="4810" priority="20" operator="greaterThan">
      <formula>0.00001</formula>
    </cfRule>
  </conditionalFormatting>
  <conditionalFormatting sqref="O33">
    <cfRule type="cellIs" dxfId="4809" priority="1" operator="equal">
      <formula>"Cumplida"</formula>
    </cfRule>
    <cfRule type="cellIs" dxfId="4808" priority="2" operator="equal">
      <formula>"Abierta"</formula>
    </cfRule>
    <cfRule type="cellIs" dxfId="4807" priority="3" operator="equal">
      <formula>"No cumplida"</formula>
    </cfRule>
    <cfRule type="cellIs" dxfId="4806" priority="4" operator="equal">
      <formula>"Programado"</formula>
    </cfRule>
    <cfRule type="cellIs" dxfId="4805" priority="5" operator="equal">
      <formula>"Atascado"</formula>
    </cfRule>
    <cfRule type="cellIs" dxfId="4804" priority="6" operator="equal">
      <formula>"Cerrado"</formula>
    </cfRule>
    <cfRule type="cellIs" dxfId="4803" priority="7" operator="equal">
      <formula>"Abierto"</formula>
    </cfRule>
  </conditionalFormatting>
  <conditionalFormatting sqref="O38">
    <cfRule type="cellIs" dxfId="4802" priority="8" operator="equal">
      <formula>"-"</formula>
    </cfRule>
    <cfRule type="cellIs" dxfId="4801" priority="9" operator="lessThan">
      <formula>0.00000999</formula>
    </cfRule>
    <cfRule type="cellIs" dxfId="4800" priority="10" operator="greaterThan">
      <formula>0.00001</formula>
    </cfRule>
  </conditionalFormatting>
  <dataValidations count="1">
    <dataValidation type="list" allowBlank="1" showInputMessage="1" showErrorMessage="1" sqref="C15 I33 L33 F33 O33 C33 I6 L6 F6 O6 I24 I15 C6 L24 F24 L15 O24 F15 O15 C24">
      <formula1>$B$42:$B$45</formula1>
    </dataValidation>
  </dataValidations>
  <pageMargins left="0.7" right="0.7" top="0.75" bottom="0.75" header="0.3" footer="0.3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R45"/>
  <sheetViews>
    <sheetView showGridLines="0" showRowColHeaders="0" workbookViewId="0">
      <selection activeCell="I9" sqref="I9"/>
    </sheetView>
  </sheetViews>
  <sheetFormatPr baseColWidth="10" defaultRowHeight="15" x14ac:dyDescent="0.25"/>
  <cols>
    <col min="1" max="1" width="2" customWidth="1"/>
    <col min="4" max="4" width="2.5703125" customWidth="1"/>
    <col min="7" max="7" width="2.5703125" customWidth="1"/>
    <col min="10" max="10" width="2.5703125" customWidth="1"/>
    <col min="13" max="13" width="2.5703125" customWidth="1"/>
    <col min="16" max="16" width="2.5703125" customWidth="1"/>
    <col min="17" max="17" width="15.28515625" bestFit="1" customWidth="1"/>
    <col min="18" max="18" width="10.140625" bestFit="1" customWidth="1"/>
  </cols>
  <sheetData>
    <row r="1" spans="2:18" ht="15.75" thickBot="1" x14ac:dyDescent="0.3"/>
    <row r="2" spans="2:18" ht="15.75" thickBot="1" x14ac:dyDescent="0.3">
      <c r="D2" s="46" t="s">
        <v>16</v>
      </c>
      <c r="E2" s="47"/>
      <c r="F2" s="19"/>
      <c r="G2" s="18"/>
      <c r="K2" s="42" t="s">
        <v>51</v>
      </c>
      <c r="L2" s="44">
        <v>0.03</v>
      </c>
    </row>
    <row r="3" spans="2:18" x14ac:dyDescent="0.25">
      <c r="C3" s="18"/>
      <c r="D3" s="18"/>
      <c r="E3" s="18"/>
      <c r="F3" s="18"/>
      <c r="G3" s="18"/>
      <c r="K3" s="43"/>
      <c r="L3" s="45"/>
    </row>
    <row r="5" spans="2:18" ht="14.25" customHeight="1" x14ac:dyDescent="0.25">
      <c r="B5" s="1" t="s">
        <v>2</v>
      </c>
      <c r="C5" s="2"/>
      <c r="E5" s="1" t="s">
        <v>2</v>
      </c>
      <c r="F5" s="2"/>
      <c r="H5" s="1" t="s">
        <v>2</v>
      </c>
      <c r="I5" s="2"/>
      <c r="K5" s="1" t="s">
        <v>2</v>
      </c>
      <c r="L5" s="2"/>
      <c r="N5" s="1" t="s">
        <v>2</v>
      </c>
      <c r="O5" s="2"/>
      <c r="Q5" s="3" t="s">
        <v>6</v>
      </c>
      <c r="R5" s="4">
        <f>SUM(R6:R8)</f>
        <v>0</v>
      </c>
    </row>
    <row r="6" spans="2:18" ht="14.25" customHeight="1" x14ac:dyDescent="0.25">
      <c r="B6" s="1" t="s">
        <v>3</v>
      </c>
      <c r="C6" s="2"/>
      <c r="E6" s="1" t="s">
        <v>3</v>
      </c>
      <c r="F6" s="2"/>
      <c r="H6" s="1" t="s">
        <v>3</v>
      </c>
      <c r="I6" s="2"/>
      <c r="K6" s="1" t="s">
        <v>3</v>
      </c>
      <c r="L6" s="2"/>
      <c r="N6" s="1" t="s">
        <v>3</v>
      </c>
      <c r="O6" s="2"/>
      <c r="Q6" s="1" t="s">
        <v>12</v>
      </c>
      <c r="R6" s="4">
        <f>COUNTIF($B$5:$O$39,"abierta")</f>
        <v>0</v>
      </c>
    </row>
    <row r="7" spans="2:18" ht="14.25" customHeight="1" x14ac:dyDescent="0.25">
      <c r="B7" s="1" t="s">
        <v>13</v>
      </c>
      <c r="C7" s="2"/>
      <c r="E7" s="1" t="s">
        <v>13</v>
      </c>
      <c r="F7" s="2">
        <v>0.1</v>
      </c>
      <c r="H7" s="1" t="s">
        <v>13</v>
      </c>
      <c r="I7" s="2"/>
      <c r="K7" s="1" t="s">
        <v>13</v>
      </c>
      <c r="L7" s="2"/>
      <c r="N7" s="1" t="s">
        <v>13</v>
      </c>
      <c r="O7" s="2"/>
      <c r="Q7" s="3" t="s">
        <v>7</v>
      </c>
      <c r="R7" s="4">
        <f>COUNTIF($B$5:$O$39,"cumplida")</f>
        <v>0</v>
      </c>
    </row>
    <row r="8" spans="2:18" ht="14.25" customHeight="1" x14ac:dyDescent="0.25">
      <c r="B8" s="1" t="s">
        <v>14</v>
      </c>
      <c r="C8" s="2">
        <f>C7*C11</f>
        <v>0</v>
      </c>
      <c r="E8" s="1" t="s">
        <v>14</v>
      </c>
      <c r="F8" s="2">
        <f>F7*F11</f>
        <v>4.5693277310924433E-3</v>
      </c>
      <c r="H8" s="1" t="s">
        <v>14</v>
      </c>
      <c r="I8" s="2">
        <f>I7*I11</f>
        <v>0</v>
      </c>
      <c r="K8" s="1" t="s">
        <v>14</v>
      </c>
      <c r="L8" s="2">
        <f>L7*L11</f>
        <v>0</v>
      </c>
      <c r="N8" s="1" t="s">
        <v>14</v>
      </c>
      <c r="O8" s="2">
        <f>O7*O11</f>
        <v>0</v>
      </c>
      <c r="Q8" s="3" t="s">
        <v>8</v>
      </c>
      <c r="R8" s="4">
        <f>COUNTIF($B$5:$O$39,"No cumplida")</f>
        <v>0</v>
      </c>
    </row>
    <row r="9" spans="2:18" ht="14.25" customHeight="1" x14ac:dyDescent="0.25">
      <c r="B9" s="6" t="s">
        <v>0</v>
      </c>
      <c r="C9" s="7">
        <v>1.1088E-4</v>
      </c>
      <c r="E9" s="6" t="s">
        <v>0</v>
      </c>
      <c r="F9" s="7">
        <v>4.7600000000000003E-3</v>
      </c>
      <c r="H9" s="6" t="s">
        <v>0</v>
      </c>
      <c r="I9" s="7">
        <v>9.3999999999999994E-5</v>
      </c>
      <c r="K9" s="6" t="s">
        <v>0</v>
      </c>
      <c r="L9" s="7"/>
      <c r="N9" s="6" t="s">
        <v>0</v>
      </c>
      <c r="O9" s="7"/>
      <c r="Q9" s="3" t="s">
        <v>49</v>
      </c>
      <c r="R9" s="4">
        <f>SUM(C7,F7,I7,L7,O7,C16,F16,I16,L16,O16,C25,F25,I25,L25,O25,C34,F34,I34,L34,O34)</f>
        <v>0.1</v>
      </c>
    </row>
    <row r="10" spans="2:18" ht="14.25" customHeight="1" x14ac:dyDescent="0.25">
      <c r="B10" s="6" t="s">
        <v>1</v>
      </c>
      <c r="C10" s="7">
        <v>1.13E-4</v>
      </c>
      <c r="E10" s="6" t="s">
        <v>1</v>
      </c>
      <c r="F10" s="7">
        <v>5.0000000000000001E-3</v>
      </c>
      <c r="H10" s="6" t="s">
        <v>1</v>
      </c>
      <c r="I10" s="7"/>
      <c r="K10" s="6" t="s">
        <v>1</v>
      </c>
      <c r="L10" s="7"/>
      <c r="N10" s="6" t="s">
        <v>1</v>
      </c>
      <c r="O10" s="7"/>
      <c r="Q10" s="3" t="s">
        <v>53</v>
      </c>
      <c r="R10" s="4">
        <f>SUM(C8,F8,I8,L8,O8,O17,L17,I17,F17,C17,C26,F26,I26,L26,O26,O35,L35,I35,F35,C35)</f>
        <v>4.5693277310924433E-3</v>
      </c>
    </row>
    <row r="11" spans="2:18" ht="14.25" customHeight="1" x14ac:dyDescent="0.25">
      <c r="B11" s="6" t="s">
        <v>4</v>
      </c>
      <c r="C11" s="8">
        <f>IFERROR(((C10/C9)-((C10/C9)*0.0045))-1,"0")</f>
        <v>1.4533730158730052E-2</v>
      </c>
      <c r="E11" s="6" t="s">
        <v>4</v>
      </c>
      <c r="F11" s="8">
        <f>IFERROR(((F10/F9)-((F10/F9)*0.0045))-1,"0")</f>
        <v>4.5693277310924429E-2</v>
      </c>
      <c r="H11" s="6" t="s">
        <v>4</v>
      </c>
      <c r="I11" s="8">
        <f>IFERROR(((I10/I9)-((I10/I9)*0.0045))-1,"0")</f>
        <v>-1</v>
      </c>
      <c r="K11" s="6" t="s">
        <v>4</v>
      </c>
      <c r="L11" s="8" t="str">
        <f>IFERROR(((L10/L9)-((L10/L9)*0.0045))-1,"0")</f>
        <v>0</v>
      </c>
      <c r="N11" s="6" t="s">
        <v>4</v>
      </c>
      <c r="O11" s="8" t="str">
        <f>IFERROR(((O10/O9)-((O10/O9)*0.0045))-1,"0")</f>
        <v>0</v>
      </c>
      <c r="Q11" s="3" t="s">
        <v>15</v>
      </c>
      <c r="R11" s="4">
        <f>R10*R15</f>
        <v>20.561974789915993</v>
      </c>
    </row>
    <row r="12" spans="2:18" ht="14.25" customHeight="1" x14ac:dyDescent="0.25">
      <c r="B12" s="6" t="s">
        <v>5</v>
      </c>
      <c r="C12" s="7">
        <f>C9-(C9*$L$2)</f>
        <v>1.0755359999999999E-4</v>
      </c>
      <c r="E12" s="6" t="s">
        <v>5</v>
      </c>
      <c r="F12" s="7">
        <f>F9-(F9*$L$2)</f>
        <v>4.6172000000000001E-3</v>
      </c>
      <c r="H12" s="6" t="s">
        <v>5</v>
      </c>
      <c r="I12" s="7">
        <f>I9-(I9*$L$2)</f>
        <v>9.1179999999999991E-5</v>
      </c>
      <c r="K12" s="6" t="s">
        <v>5</v>
      </c>
      <c r="L12" s="7">
        <f>L9-(L9*$L$2)</f>
        <v>0</v>
      </c>
      <c r="N12" s="6" t="s">
        <v>5</v>
      </c>
      <c r="O12" s="7">
        <f>O9-(O9*$L$2)</f>
        <v>0</v>
      </c>
      <c r="Q12" s="3" t="s">
        <v>52</v>
      </c>
      <c r="R12" s="4">
        <f>R11*R16</f>
        <v>143.93382352941194</v>
      </c>
    </row>
    <row r="13" spans="2:18" x14ac:dyDescent="0.25">
      <c r="Q13" s="3" t="s">
        <v>62</v>
      </c>
      <c r="R13" s="12">
        <f>IFERROR((R10/R9),"-")</f>
        <v>4.5693277310924429E-2</v>
      </c>
    </row>
    <row r="14" spans="2:18" ht="14.25" customHeight="1" x14ac:dyDescent="0.25">
      <c r="B14" s="1" t="s">
        <v>2</v>
      </c>
      <c r="C14" s="2"/>
      <c r="E14" s="1" t="s">
        <v>2</v>
      </c>
      <c r="F14" s="2"/>
      <c r="H14" s="1" t="s">
        <v>2</v>
      </c>
      <c r="I14" s="2"/>
      <c r="K14" s="1" t="s">
        <v>2</v>
      </c>
      <c r="L14" s="2"/>
      <c r="N14" s="1" t="s">
        <v>2</v>
      </c>
      <c r="O14" s="2"/>
      <c r="R14" s="5"/>
    </row>
    <row r="15" spans="2:18" ht="14.25" customHeight="1" x14ac:dyDescent="0.25">
      <c r="B15" s="1" t="s">
        <v>3</v>
      </c>
      <c r="C15" s="2"/>
      <c r="E15" s="1" t="s">
        <v>3</v>
      </c>
      <c r="F15" s="2"/>
      <c r="H15" s="1" t="s">
        <v>3</v>
      </c>
      <c r="I15" s="2"/>
      <c r="K15" s="1" t="s">
        <v>3</v>
      </c>
      <c r="L15" s="2"/>
      <c r="N15" s="1" t="s">
        <v>3</v>
      </c>
      <c r="O15" s="2"/>
      <c r="Q15" s="3" t="s">
        <v>57</v>
      </c>
      <c r="R15" s="4">
        <v>4500</v>
      </c>
    </row>
    <row r="16" spans="2:18" ht="14.25" customHeight="1" x14ac:dyDescent="0.25">
      <c r="B16" s="1" t="s">
        <v>13</v>
      </c>
      <c r="C16" s="2"/>
      <c r="E16" s="1" t="s">
        <v>13</v>
      </c>
      <c r="F16" s="2"/>
      <c r="H16" s="1" t="s">
        <v>13</v>
      </c>
      <c r="I16" s="2"/>
      <c r="K16" s="1" t="s">
        <v>13</v>
      </c>
      <c r="L16" s="2"/>
      <c r="N16" s="1" t="s">
        <v>13</v>
      </c>
      <c r="O16" s="2"/>
      <c r="Q16" s="3" t="s">
        <v>58</v>
      </c>
      <c r="R16" s="4">
        <v>7</v>
      </c>
    </row>
    <row r="17" spans="2:18" ht="14.25" customHeight="1" x14ac:dyDescent="0.25">
      <c r="B17" s="1" t="s">
        <v>14</v>
      </c>
      <c r="C17" s="2">
        <f>C16*C20</f>
        <v>0</v>
      </c>
      <c r="E17" s="1" t="s">
        <v>14</v>
      </c>
      <c r="F17" s="2">
        <f>F16*F20</f>
        <v>0</v>
      </c>
      <c r="H17" s="1" t="s">
        <v>14</v>
      </c>
      <c r="I17" s="2">
        <f>I16*I20</f>
        <v>0</v>
      </c>
      <c r="K17" s="1" t="s">
        <v>14</v>
      </c>
      <c r="L17" s="2">
        <f>L16*L20</f>
        <v>0</v>
      </c>
      <c r="N17" s="1" t="s">
        <v>14</v>
      </c>
      <c r="O17" s="2">
        <f>O16*O20</f>
        <v>0</v>
      </c>
      <c r="R17" s="5"/>
    </row>
    <row r="18" spans="2:18" ht="14.25" customHeight="1" x14ac:dyDescent="0.25">
      <c r="B18" s="6" t="s">
        <v>0</v>
      </c>
      <c r="C18" s="7"/>
      <c r="E18" s="6" t="s">
        <v>0</v>
      </c>
      <c r="F18" s="7"/>
      <c r="H18" s="6" t="s">
        <v>0</v>
      </c>
      <c r="I18" s="7"/>
      <c r="K18" s="6" t="s">
        <v>0</v>
      </c>
      <c r="L18" s="7"/>
      <c r="N18" s="6" t="s">
        <v>0</v>
      </c>
      <c r="O18" s="7"/>
    </row>
    <row r="19" spans="2:18" ht="14.25" customHeight="1" x14ac:dyDescent="0.25">
      <c r="B19" s="6" t="s">
        <v>1</v>
      </c>
      <c r="C19" s="7"/>
      <c r="E19" s="6" t="s">
        <v>1</v>
      </c>
      <c r="F19" s="7"/>
      <c r="H19" s="6" t="s">
        <v>1</v>
      </c>
      <c r="I19" s="7"/>
      <c r="K19" s="6" t="s">
        <v>1</v>
      </c>
      <c r="L19" s="7"/>
      <c r="N19" s="6" t="s">
        <v>1</v>
      </c>
      <c r="O19" s="7"/>
    </row>
    <row r="20" spans="2:18" ht="14.25" customHeight="1" x14ac:dyDescent="0.25">
      <c r="B20" s="6" t="s">
        <v>4</v>
      </c>
      <c r="C20" s="8" t="str">
        <f>IFERROR(((C19/C18)-((C19/C18)*0.0045))-1,"0")</f>
        <v>0</v>
      </c>
      <c r="E20" s="6" t="s">
        <v>4</v>
      </c>
      <c r="F20" s="8" t="str">
        <f>IFERROR(((F19/F18)-((F19/F18)*0.0045))-1,"0")</f>
        <v>0</v>
      </c>
      <c r="H20" s="6" t="s">
        <v>4</v>
      </c>
      <c r="I20" s="8" t="str">
        <f>IFERROR(((I19/I18)-((I19/I18)*0.0045))-1,"0")</f>
        <v>0</v>
      </c>
      <c r="K20" s="6" t="s">
        <v>4</v>
      </c>
      <c r="L20" s="8" t="str">
        <f>IFERROR(((L19/L18)-((L19/L18)*0.0045))-1,"0")</f>
        <v>0</v>
      </c>
      <c r="N20" s="6" t="s">
        <v>4</v>
      </c>
      <c r="O20" s="8" t="str">
        <f>IFERROR(((O19/O18)-((O19/O18)*0.0045))-1,"0")</f>
        <v>0</v>
      </c>
    </row>
    <row r="21" spans="2:18" ht="14.25" customHeight="1" x14ac:dyDescent="0.25">
      <c r="B21" s="6" t="s">
        <v>5</v>
      </c>
      <c r="C21" s="7">
        <f>C18-(C18*$L$2)</f>
        <v>0</v>
      </c>
      <c r="E21" s="6" t="s">
        <v>5</v>
      </c>
      <c r="F21" s="7">
        <f>F18-(F18*$L$2)</f>
        <v>0</v>
      </c>
      <c r="H21" s="6" t="s">
        <v>5</v>
      </c>
      <c r="I21" s="7">
        <f>I18-(I18*$L$2)</f>
        <v>0</v>
      </c>
      <c r="K21" s="6" t="s">
        <v>5</v>
      </c>
      <c r="L21" s="7">
        <f>L18-(L18*$L$2)</f>
        <v>0</v>
      </c>
      <c r="N21" s="6" t="s">
        <v>5</v>
      </c>
      <c r="O21" s="7">
        <f>O18-(O18*$L$2)</f>
        <v>0</v>
      </c>
    </row>
    <row r="22" spans="2:18" ht="14.25" customHeight="1" x14ac:dyDescent="0.25"/>
    <row r="23" spans="2:18" x14ac:dyDescent="0.25">
      <c r="B23" s="1" t="s">
        <v>2</v>
      </c>
      <c r="C23" s="2"/>
      <c r="E23" s="1" t="s">
        <v>2</v>
      </c>
      <c r="F23" s="2"/>
      <c r="H23" s="1" t="s">
        <v>2</v>
      </c>
      <c r="I23" s="2"/>
      <c r="K23" s="1" t="s">
        <v>2</v>
      </c>
      <c r="L23" s="2"/>
      <c r="N23" s="1" t="s">
        <v>2</v>
      </c>
      <c r="O23" s="2"/>
    </row>
    <row r="24" spans="2:18" ht="14.25" customHeight="1" x14ac:dyDescent="0.25">
      <c r="B24" s="1" t="s">
        <v>3</v>
      </c>
      <c r="C24" s="2"/>
      <c r="E24" s="1" t="s">
        <v>3</v>
      </c>
      <c r="F24" s="2"/>
      <c r="H24" s="1" t="s">
        <v>3</v>
      </c>
      <c r="I24" s="2"/>
      <c r="K24" s="1" t="s">
        <v>3</v>
      </c>
      <c r="L24" s="2"/>
      <c r="N24" s="1" t="s">
        <v>3</v>
      </c>
      <c r="O24" s="2"/>
    </row>
    <row r="25" spans="2:18" ht="14.25" customHeight="1" x14ac:dyDescent="0.25">
      <c r="B25" s="1" t="s">
        <v>13</v>
      </c>
      <c r="C25" s="2"/>
      <c r="E25" s="1" t="s">
        <v>13</v>
      </c>
      <c r="F25" s="2"/>
      <c r="H25" s="1" t="s">
        <v>13</v>
      </c>
      <c r="I25" s="2"/>
      <c r="K25" s="1" t="s">
        <v>13</v>
      </c>
      <c r="L25" s="2"/>
      <c r="N25" s="1" t="s">
        <v>13</v>
      </c>
      <c r="O25" s="2"/>
    </row>
    <row r="26" spans="2:18" ht="14.25" customHeight="1" x14ac:dyDescent="0.25">
      <c r="B26" s="1" t="s">
        <v>14</v>
      </c>
      <c r="C26" s="2">
        <f>C25*C29</f>
        <v>0</v>
      </c>
      <c r="E26" s="1" t="s">
        <v>14</v>
      </c>
      <c r="F26" s="2">
        <f>F25*F29</f>
        <v>0</v>
      </c>
      <c r="H26" s="1" t="s">
        <v>14</v>
      </c>
      <c r="I26" s="2">
        <f>I25*I29</f>
        <v>0</v>
      </c>
      <c r="K26" s="1" t="s">
        <v>14</v>
      </c>
      <c r="L26" s="2">
        <f>L25*L29</f>
        <v>0</v>
      </c>
      <c r="N26" s="1" t="s">
        <v>14</v>
      </c>
      <c r="O26" s="2">
        <f>O25*O29</f>
        <v>0</v>
      </c>
    </row>
    <row r="27" spans="2:18" ht="14.25" customHeight="1" x14ac:dyDescent="0.25">
      <c r="B27" s="6" t="s">
        <v>0</v>
      </c>
      <c r="C27" s="7"/>
      <c r="E27" s="6" t="s">
        <v>0</v>
      </c>
      <c r="F27" s="7"/>
      <c r="H27" s="6" t="s">
        <v>0</v>
      </c>
      <c r="I27" s="7"/>
      <c r="K27" s="6" t="s">
        <v>0</v>
      </c>
      <c r="L27" s="7"/>
      <c r="N27" s="6" t="s">
        <v>0</v>
      </c>
      <c r="O27" s="7"/>
    </row>
    <row r="28" spans="2:18" ht="14.25" customHeight="1" x14ac:dyDescent="0.25">
      <c r="B28" s="6" t="s">
        <v>1</v>
      </c>
      <c r="C28" s="7"/>
      <c r="E28" s="6" t="s">
        <v>1</v>
      </c>
      <c r="F28" s="7"/>
      <c r="H28" s="6" t="s">
        <v>1</v>
      </c>
      <c r="I28" s="7"/>
      <c r="K28" s="6" t="s">
        <v>1</v>
      </c>
      <c r="L28" s="7"/>
      <c r="N28" s="6" t="s">
        <v>1</v>
      </c>
      <c r="O28" s="7"/>
    </row>
    <row r="29" spans="2:18" ht="14.25" customHeight="1" x14ac:dyDescent="0.25">
      <c r="B29" s="6" t="s">
        <v>4</v>
      </c>
      <c r="C29" s="8" t="str">
        <f>IFERROR(((C28/C27)-((C28/C27)*0.0045))-1,"0")</f>
        <v>0</v>
      </c>
      <c r="E29" s="6" t="s">
        <v>4</v>
      </c>
      <c r="F29" s="8" t="str">
        <f>IFERROR(((F28/F27)-((F28/F27)*0.0045))-1,"0")</f>
        <v>0</v>
      </c>
      <c r="H29" s="6" t="s">
        <v>4</v>
      </c>
      <c r="I29" s="8" t="str">
        <f>IFERROR(((I28/I27)-((I28/I27)*0.0045))-1,"0")</f>
        <v>0</v>
      </c>
      <c r="K29" s="6" t="s">
        <v>4</v>
      </c>
      <c r="L29" s="8" t="str">
        <f>IFERROR(((L28/L27)-((L28/L27)*0.0045))-1,"0")</f>
        <v>0</v>
      </c>
      <c r="N29" s="6" t="s">
        <v>4</v>
      </c>
      <c r="O29" s="8" t="str">
        <f>IFERROR(((O28/O27)-((O28/O27)*0.0045))-1,"0")</f>
        <v>0</v>
      </c>
    </row>
    <row r="30" spans="2:18" ht="14.25" customHeight="1" x14ac:dyDescent="0.25">
      <c r="B30" s="6" t="s">
        <v>5</v>
      </c>
      <c r="C30" s="7">
        <f>C27-(C27*$L$2)</f>
        <v>0</v>
      </c>
      <c r="E30" s="6" t="s">
        <v>5</v>
      </c>
      <c r="F30" s="7">
        <f>F27-(F27*$L$2)</f>
        <v>0</v>
      </c>
      <c r="H30" s="6" t="s">
        <v>5</v>
      </c>
      <c r="I30" s="7">
        <f>I27-(I27*$L$2)</f>
        <v>0</v>
      </c>
      <c r="K30" s="6" t="s">
        <v>5</v>
      </c>
      <c r="L30" s="7">
        <f>L27-(L27*$L$2)</f>
        <v>0</v>
      </c>
      <c r="N30" s="6" t="s">
        <v>5</v>
      </c>
      <c r="O30" s="7">
        <f>O27-(O27*$L$2)</f>
        <v>0</v>
      </c>
    </row>
    <row r="31" spans="2:18" ht="14.25" customHeight="1" x14ac:dyDescent="0.25"/>
    <row r="32" spans="2:18" ht="14.25" customHeight="1" x14ac:dyDescent="0.25">
      <c r="B32" s="1" t="s">
        <v>2</v>
      </c>
      <c r="C32" s="2"/>
      <c r="E32" s="1" t="s">
        <v>2</v>
      </c>
      <c r="F32" s="2"/>
      <c r="H32" s="1" t="s">
        <v>2</v>
      </c>
      <c r="I32" s="2"/>
      <c r="K32" s="1" t="s">
        <v>2</v>
      </c>
      <c r="L32" s="2"/>
      <c r="N32" s="1" t="s">
        <v>2</v>
      </c>
      <c r="O32" s="2"/>
    </row>
    <row r="33" spans="2:15" x14ac:dyDescent="0.25">
      <c r="B33" s="1" t="s">
        <v>3</v>
      </c>
      <c r="C33" s="2"/>
      <c r="E33" s="1" t="s">
        <v>3</v>
      </c>
      <c r="F33" s="2"/>
      <c r="H33" s="1" t="s">
        <v>3</v>
      </c>
      <c r="I33" s="2"/>
      <c r="K33" s="1" t="s">
        <v>3</v>
      </c>
      <c r="L33" s="2"/>
      <c r="N33" s="1" t="s">
        <v>3</v>
      </c>
      <c r="O33" s="2"/>
    </row>
    <row r="34" spans="2:15" ht="14.25" customHeight="1" x14ac:dyDescent="0.25">
      <c r="B34" s="1" t="s">
        <v>13</v>
      </c>
      <c r="C34" s="2"/>
      <c r="E34" s="1" t="s">
        <v>13</v>
      </c>
      <c r="F34" s="2"/>
      <c r="H34" s="1" t="s">
        <v>13</v>
      </c>
      <c r="I34" s="2"/>
      <c r="K34" s="1" t="s">
        <v>13</v>
      </c>
      <c r="L34" s="2"/>
      <c r="N34" s="1" t="s">
        <v>13</v>
      </c>
      <c r="O34" s="2"/>
    </row>
    <row r="35" spans="2:15" ht="14.25" customHeight="1" x14ac:dyDescent="0.25">
      <c r="B35" s="1" t="s">
        <v>14</v>
      </c>
      <c r="C35" s="2">
        <f>C34*C38</f>
        <v>0</v>
      </c>
      <c r="E35" s="1" t="s">
        <v>14</v>
      </c>
      <c r="F35" s="2">
        <f>F34*F38</f>
        <v>0</v>
      </c>
      <c r="H35" s="1" t="s">
        <v>14</v>
      </c>
      <c r="I35" s="2">
        <f>I34*I38</f>
        <v>0</v>
      </c>
      <c r="K35" s="1" t="s">
        <v>14</v>
      </c>
      <c r="L35" s="2">
        <f>L34*L38</f>
        <v>0</v>
      </c>
      <c r="N35" s="1" t="s">
        <v>14</v>
      </c>
      <c r="O35" s="2">
        <f>O34*O38</f>
        <v>0</v>
      </c>
    </row>
    <row r="36" spans="2:15" ht="14.25" customHeight="1" x14ac:dyDescent="0.25">
      <c r="B36" s="6" t="s">
        <v>0</v>
      </c>
      <c r="C36" s="7"/>
      <c r="E36" s="6" t="s">
        <v>0</v>
      </c>
      <c r="F36" s="7"/>
      <c r="H36" s="6" t="s">
        <v>0</v>
      </c>
      <c r="I36" s="7"/>
      <c r="K36" s="6" t="s">
        <v>0</v>
      </c>
      <c r="L36" s="7"/>
      <c r="N36" s="6" t="s">
        <v>0</v>
      </c>
      <c r="O36" s="7"/>
    </row>
    <row r="37" spans="2:15" ht="14.25" customHeight="1" x14ac:dyDescent="0.25">
      <c r="B37" s="6" t="s">
        <v>1</v>
      </c>
      <c r="C37" s="7"/>
      <c r="E37" s="6" t="s">
        <v>1</v>
      </c>
      <c r="F37" s="7"/>
      <c r="H37" s="6" t="s">
        <v>1</v>
      </c>
      <c r="I37" s="7"/>
      <c r="K37" s="6" t="s">
        <v>1</v>
      </c>
      <c r="L37" s="7"/>
      <c r="N37" s="6" t="s">
        <v>1</v>
      </c>
      <c r="O37" s="7"/>
    </row>
    <row r="38" spans="2:15" ht="14.25" customHeight="1" x14ac:dyDescent="0.25">
      <c r="B38" s="6" t="s">
        <v>4</v>
      </c>
      <c r="C38" s="8" t="str">
        <f>IFERROR(((C37/C36)-((C37/C36)*0.0045))-1,"0")</f>
        <v>0</v>
      </c>
      <c r="E38" s="6" t="s">
        <v>4</v>
      </c>
      <c r="F38" s="8" t="str">
        <f>IFERROR(((F37/F36)-((F37/F36)*0.0045))-1,"0")</f>
        <v>0</v>
      </c>
      <c r="H38" s="6" t="s">
        <v>4</v>
      </c>
      <c r="I38" s="8" t="str">
        <f>IFERROR(((I37/I36)-((I37/I36)*0.0045))-1,"0")</f>
        <v>0</v>
      </c>
      <c r="K38" s="6" t="s">
        <v>4</v>
      </c>
      <c r="L38" s="8" t="str">
        <f>IFERROR(((L37/L36)-((L37/L36)*0.0045))-1,"0")</f>
        <v>0</v>
      </c>
      <c r="N38" s="6" t="s">
        <v>4</v>
      </c>
      <c r="O38" s="8" t="str">
        <f>IFERROR(((O37/O36)-((O37/O36)*0.0045))-1,"0")</f>
        <v>0</v>
      </c>
    </row>
    <row r="39" spans="2:15" ht="14.25" customHeight="1" x14ac:dyDescent="0.25">
      <c r="B39" s="6" t="s">
        <v>5</v>
      </c>
      <c r="C39" s="7">
        <f>C36-(C36*$L$2)</f>
        <v>0</v>
      </c>
      <c r="E39" s="6" t="s">
        <v>5</v>
      </c>
      <c r="F39" s="7">
        <f>F36-(F36*$L$2)</f>
        <v>0</v>
      </c>
      <c r="H39" s="6" t="s">
        <v>5</v>
      </c>
      <c r="I39" s="7">
        <f>I36-(I36*$L$2)</f>
        <v>0</v>
      </c>
      <c r="K39" s="6" t="s">
        <v>5</v>
      </c>
      <c r="L39" s="7">
        <f>L36-(L36*$L$2)</f>
        <v>0</v>
      </c>
      <c r="N39" s="6" t="s">
        <v>5</v>
      </c>
      <c r="O39" s="7">
        <f>O36-(O36*$L$2)</f>
        <v>0</v>
      </c>
    </row>
    <row r="40" spans="2:15" ht="14.25" customHeight="1" x14ac:dyDescent="0.25"/>
    <row r="41" spans="2:15" ht="14.25" customHeight="1" x14ac:dyDescent="0.25"/>
    <row r="43" spans="2:15" x14ac:dyDescent="0.25">
      <c r="B43" t="s">
        <v>9</v>
      </c>
    </row>
    <row r="44" spans="2:15" x14ac:dyDescent="0.25">
      <c r="B44" t="s">
        <v>10</v>
      </c>
    </row>
    <row r="45" spans="2:15" x14ac:dyDescent="0.25">
      <c r="B45" t="s">
        <v>11</v>
      </c>
    </row>
  </sheetData>
  <mergeCells count="3">
    <mergeCell ref="K2:K3"/>
    <mergeCell ref="L2:L3"/>
    <mergeCell ref="D2:E2"/>
  </mergeCells>
  <conditionalFormatting sqref="C6">
    <cfRule type="cellIs" dxfId="4799" priority="191" operator="equal">
      <formula>"Cumplida"</formula>
    </cfRule>
    <cfRule type="cellIs" dxfId="4798" priority="192" operator="equal">
      <formula>"Abierta"</formula>
    </cfRule>
    <cfRule type="cellIs" dxfId="4797" priority="193" operator="equal">
      <formula>"No cumplida"</formula>
    </cfRule>
    <cfRule type="cellIs" dxfId="4796" priority="194" operator="equal">
      <formula>"Programado"</formula>
    </cfRule>
    <cfRule type="cellIs" dxfId="4795" priority="195" operator="equal">
      <formula>"Atascado"</formula>
    </cfRule>
    <cfRule type="cellIs" dxfId="4794" priority="196" operator="equal">
      <formula>"Cerrado"</formula>
    </cfRule>
    <cfRule type="cellIs" dxfId="4793" priority="197" operator="equal">
      <formula>"Abierto"</formula>
    </cfRule>
  </conditionalFormatting>
  <conditionalFormatting sqref="C11">
    <cfRule type="cellIs" dxfId="4792" priority="198" operator="equal">
      <formula>"-"</formula>
    </cfRule>
    <cfRule type="cellIs" dxfId="4791" priority="199" operator="lessThan">
      <formula>0.00000999</formula>
    </cfRule>
    <cfRule type="cellIs" dxfId="4790" priority="200" operator="greaterThan">
      <formula>0.00001</formula>
    </cfRule>
  </conditionalFormatting>
  <conditionalFormatting sqref="L20">
    <cfRule type="cellIs" dxfId="4789" priority="118" operator="equal">
      <formula>"-"</formula>
    </cfRule>
    <cfRule type="cellIs" dxfId="4788" priority="119" operator="lessThan">
      <formula>0.00000999</formula>
    </cfRule>
    <cfRule type="cellIs" dxfId="4787" priority="120" operator="greaterThan">
      <formula>0.00001</formula>
    </cfRule>
  </conditionalFormatting>
  <conditionalFormatting sqref="F11">
    <cfRule type="cellIs" dxfId="4786" priority="188" operator="equal">
      <formula>"-"</formula>
    </cfRule>
    <cfRule type="cellIs" dxfId="4785" priority="189" operator="lessThan">
      <formula>0.00000999</formula>
    </cfRule>
    <cfRule type="cellIs" dxfId="4784" priority="190" operator="greaterThan">
      <formula>0.00001</formula>
    </cfRule>
  </conditionalFormatting>
  <conditionalFormatting sqref="C33">
    <cfRule type="cellIs" dxfId="4783" priority="41" operator="equal">
      <formula>"Cumplida"</formula>
    </cfRule>
    <cfRule type="cellIs" dxfId="4782" priority="42" operator="equal">
      <formula>"Abierta"</formula>
    </cfRule>
    <cfRule type="cellIs" dxfId="4781" priority="43" operator="equal">
      <formula>"No cumplida"</formula>
    </cfRule>
    <cfRule type="cellIs" dxfId="4780" priority="44" operator="equal">
      <formula>"Programado"</formula>
    </cfRule>
    <cfRule type="cellIs" dxfId="4779" priority="45" operator="equal">
      <formula>"Atascado"</formula>
    </cfRule>
    <cfRule type="cellIs" dxfId="4778" priority="46" operator="equal">
      <formula>"Cerrado"</formula>
    </cfRule>
    <cfRule type="cellIs" dxfId="4777" priority="47" operator="equal">
      <formula>"Abierto"</formula>
    </cfRule>
  </conditionalFormatting>
  <conditionalFormatting sqref="F6">
    <cfRule type="cellIs" dxfId="4776" priority="181" operator="equal">
      <formula>"Cumplida"</formula>
    </cfRule>
    <cfRule type="cellIs" dxfId="4775" priority="182" operator="equal">
      <formula>"Abierta"</formula>
    </cfRule>
    <cfRule type="cellIs" dxfId="4774" priority="183" operator="equal">
      <formula>"No cumplida"</formula>
    </cfRule>
    <cfRule type="cellIs" dxfId="4773" priority="184" operator="equal">
      <formula>"Programado"</formula>
    </cfRule>
    <cfRule type="cellIs" dxfId="4772" priority="185" operator="equal">
      <formula>"Atascado"</formula>
    </cfRule>
    <cfRule type="cellIs" dxfId="4771" priority="186" operator="equal">
      <formula>"Cerrado"</formula>
    </cfRule>
    <cfRule type="cellIs" dxfId="4770" priority="187" operator="equal">
      <formula>"Abierto"</formula>
    </cfRule>
  </conditionalFormatting>
  <conditionalFormatting sqref="I6">
    <cfRule type="cellIs" dxfId="4769" priority="171" operator="equal">
      <formula>"Cumplida"</formula>
    </cfRule>
    <cfRule type="cellIs" dxfId="4768" priority="172" operator="equal">
      <formula>"Abierta"</formula>
    </cfRule>
    <cfRule type="cellIs" dxfId="4767" priority="173" operator="equal">
      <formula>"No cumplida"</formula>
    </cfRule>
    <cfRule type="cellIs" dxfId="4766" priority="174" operator="equal">
      <formula>"Programado"</formula>
    </cfRule>
    <cfRule type="cellIs" dxfId="4765" priority="175" operator="equal">
      <formula>"Atascado"</formula>
    </cfRule>
    <cfRule type="cellIs" dxfId="4764" priority="176" operator="equal">
      <formula>"Cerrado"</formula>
    </cfRule>
    <cfRule type="cellIs" dxfId="4763" priority="177" operator="equal">
      <formula>"Abierto"</formula>
    </cfRule>
  </conditionalFormatting>
  <conditionalFormatting sqref="I11">
    <cfRule type="cellIs" dxfId="4762" priority="178" operator="equal">
      <formula>"-"</formula>
    </cfRule>
    <cfRule type="cellIs" dxfId="4761" priority="179" operator="lessThan">
      <formula>0.00000999</formula>
    </cfRule>
    <cfRule type="cellIs" dxfId="4760" priority="180" operator="greaterThan">
      <formula>0.00001</formula>
    </cfRule>
  </conditionalFormatting>
  <conditionalFormatting sqref="L6">
    <cfRule type="cellIs" dxfId="4759" priority="161" operator="equal">
      <formula>"Cumplida"</formula>
    </cfRule>
    <cfRule type="cellIs" dxfId="4758" priority="162" operator="equal">
      <formula>"Abierta"</formula>
    </cfRule>
    <cfRule type="cellIs" dxfId="4757" priority="163" operator="equal">
      <formula>"No cumplida"</formula>
    </cfRule>
    <cfRule type="cellIs" dxfId="4756" priority="164" operator="equal">
      <formula>"Programado"</formula>
    </cfRule>
    <cfRule type="cellIs" dxfId="4755" priority="165" operator="equal">
      <formula>"Atascado"</formula>
    </cfRule>
    <cfRule type="cellIs" dxfId="4754" priority="166" operator="equal">
      <formula>"Cerrado"</formula>
    </cfRule>
    <cfRule type="cellIs" dxfId="4753" priority="167" operator="equal">
      <formula>"Abierto"</formula>
    </cfRule>
  </conditionalFormatting>
  <conditionalFormatting sqref="L11">
    <cfRule type="cellIs" dxfId="4752" priority="168" operator="equal">
      <formula>"-"</formula>
    </cfRule>
    <cfRule type="cellIs" dxfId="4751" priority="169" operator="lessThan">
      <formula>0.00000999</formula>
    </cfRule>
    <cfRule type="cellIs" dxfId="4750" priority="170" operator="greaterThan">
      <formula>0.00001</formula>
    </cfRule>
  </conditionalFormatting>
  <conditionalFormatting sqref="O6">
    <cfRule type="cellIs" dxfId="4749" priority="151" operator="equal">
      <formula>"Cumplida"</formula>
    </cfRule>
    <cfRule type="cellIs" dxfId="4748" priority="152" operator="equal">
      <formula>"Abierta"</formula>
    </cfRule>
    <cfRule type="cellIs" dxfId="4747" priority="153" operator="equal">
      <formula>"No cumplida"</formula>
    </cfRule>
    <cfRule type="cellIs" dxfId="4746" priority="154" operator="equal">
      <formula>"Programado"</formula>
    </cfRule>
    <cfRule type="cellIs" dxfId="4745" priority="155" operator="equal">
      <formula>"Atascado"</formula>
    </cfRule>
    <cfRule type="cellIs" dxfId="4744" priority="156" operator="equal">
      <formula>"Cerrado"</formula>
    </cfRule>
    <cfRule type="cellIs" dxfId="4743" priority="157" operator="equal">
      <formula>"Abierto"</formula>
    </cfRule>
  </conditionalFormatting>
  <conditionalFormatting sqref="O11">
    <cfRule type="cellIs" dxfId="4742" priority="158" operator="equal">
      <formula>"-"</formula>
    </cfRule>
    <cfRule type="cellIs" dxfId="4741" priority="159" operator="lessThan">
      <formula>0.00000999</formula>
    </cfRule>
    <cfRule type="cellIs" dxfId="4740" priority="160" operator="greaterThan">
      <formula>0.00001</formula>
    </cfRule>
  </conditionalFormatting>
  <conditionalFormatting sqref="C15">
    <cfRule type="cellIs" dxfId="4739" priority="141" operator="equal">
      <formula>"Cumplida"</formula>
    </cfRule>
    <cfRule type="cellIs" dxfId="4738" priority="142" operator="equal">
      <formula>"Abierta"</formula>
    </cfRule>
    <cfRule type="cellIs" dxfId="4737" priority="143" operator="equal">
      <formula>"No cumplida"</formula>
    </cfRule>
    <cfRule type="cellIs" dxfId="4736" priority="144" operator="equal">
      <formula>"Programado"</formula>
    </cfRule>
    <cfRule type="cellIs" dxfId="4735" priority="145" operator="equal">
      <formula>"Atascado"</formula>
    </cfRule>
    <cfRule type="cellIs" dxfId="4734" priority="146" operator="equal">
      <formula>"Cerrado"</formula>
    </cfRule>
    <cfRule type="cellIs" dxfId="4733" priority="147" operator="equal">
      <formula>"Abierto"</formula>
    </cfRule>
  </conditionalFormatting>
  <conditionalFormatting sqref="C20">
    <cfRule type="cellIs" dxfId="4732" priority="148" operator="equal">
      <formula>"-"</formula>
    </cfRule>
    <cfRule type="cellIs" dxfId="4731" priority="149" operator="lessThan">
      <formula>0.00000999</formula>
    </cfRule>
    <cfRule type="cellIs" dxfId="4730" priority="150" operator="greaterThan">
      <formula>0.00001</formula>
    </cfRule>
  </conditionalFormatting>
  <conditionalFormatting sqref="F15">
    <cfRule type="cellIs" dxfId="4729" priority="131" operator="equal">
      <formula>"Cumplida"</formula>
    </cfRule>
    <cfRule type="cellIs" dxfId="4728" priority="132" operator="equal">
      <formula>"Abierta"</formula>
    </cfRule>
    <cfRule type="cellIs" dxfId="4727" priority="133" operator="equal">
      <formula>"No cumplida"</formula>
    </cfRule>
    <cfRule type="cellIs" dxfId="4726" priority="134" operator="equal">
      <formula>"Programado"</formula>
    </cfRule>
    <cfRule type="cellIs" dxfId="4725" priority="135" operator="equal">
      <formula>"Atascado"</formula>
    </cfRule>
    <cfRule type="cellIs" dxfId="4724" priority="136" operator="equal">
      <formula>"Cerrado"</formula>
    </cfRule>
    <cfRule type="cellIs" dxfId="4723" priority="137" operator="equal">
      <formula>"Abierto"</formula>
    </cfRule>
  </conditionalFormatting>
  <conditionalFormatting sqref="F20">
    <cfRule type="cellIs" dxfId="4722" priority="138" operator="equal">
      <formula>"-"</formula>
    </cfRule>
    <cfRule type="cellIs" dxfId="4721" priority="139" operator="lessThan">
      <formula>0.00000999</formula>
    </cfRule>
    <cfRule type="cellIs" dxfId="4720" priority="140" operator="greaterThan">
      <formula>0.00001</formula>
    </cfRule>
  </conditionalFormatting>
  <conditionalFormatting sqref="I15">
    <cfRule type="cellIs" dxfId="4719" priority="121" operator="equal">
      <formula>"Cumplida"</formula>
    </cfRule>
    <cfRule type="cellIs" dxfId="4718" priority="122" operator="equal">
      <formula>"Abierta"</formula>
    </cfRule>
    <cfRule type="cellIs" dxfId="4717" priority="123" operator="equal">
      <formula>"No cumplida"</formula>
    </cfRule>
    <cfRule type="cellIs" dxfId="4716" priority="124" operator="equal">
      <formula>"Programado"</formula>
    </cfRule>
    <cfRule type="cellIs" dxfId="4715" priority="125" operator="equal">
      <formula>"Atascado"</formula>
    </cfRule>
    <cfRule type="cellIs" dxfId="4714" priority="126" operator="equal">
      <formula>"Cerrado"</formula>
    </cfRule>
    <cfRule type="cellIs" dxfId="4713" priority="127" operator="equal">
      <formula>"Abierto"</formula>
    </cfRule>
  </conditionalFormatting>
  <conditionalFormatting sqref="I20">
    <cfRule type="cellIs" dxfId="4712" priority="128" operator="equal">
      <formula>"-"</formula>
    </cfRule>
    <cfRule type="cellIs" dxfId="4711" priority="129" operator="lessThan">
      <formula>0.00000999</formula>
    </cfRule>
    <cfRule type="cellIs" dxfId="4710" priority="130" operator="greaterThan">
      <formula>0.00001</formula>
    </cfRule>
  </conditionalFormatting>
  <conditionalFormatting sqref="L15">
    <cfRule type="cellIs" dxfId="4709" priority="111" operator="equal">
      <formula>"Cumplida"</formula>
    </cfRule>
    <cfRule type="cellIs" dxfId="4708" priority="112" operator="equal">
      <formula>"Abierta"</formula>
    </cfRule>
    <cfRule type="cellIs" dxfId="4707" priority="113" operator="equal">
      <formula>"No cumplida"</formula>
    </cfRule>
    <cfRule type="cellIs" dxfId="4706" priority="114" operator="equal">
      <formula>"Programado"</formula>
    </cfRule>
    <cfRule type="cellIs" dxfId="4705" priority="115" operator="equal">
      <formula>"Atascado"</formula>
    </cfRule>
    <cfRule type="cellIs" dxfId="4704" priority="116" operator="equal">
      <formula>"Cerrado"</formula>
    </cfRule>
    <cfRule type="cellIs" dxfId="4703" priority="117" operator="equal">
      <formula>"Abierto"</formula>
    </cfRule>
  </conditionalFormatting>
  <conditionalFormatting sqref="O15">
    <cfRule type="cellIs" dxfId="4702" priority="101" operator="equal">
      <formula>"Cumplida"</formula>
    </cfRule>
    <cfRule type="cellIs" dxfId="4701" priority="102" operator="equal">
      <formula>"Abierta"</formula>
    </cfRule>
    <cfRule type="cellIs" dxfId="4700" priority="103" operator="equal">
      <formula>"No cumplida"</formula>
    </cfRule>
    <cfRule type="cellIs" dxfId="4699" priority="104" operator="equal">
      <formula>"Programado"</formula>
    </cfRule>
    <cfRule type="cellIs" dxfId="4698" priority="105" operator="equal">
      <formula>"Atascado"</formula>
    </cfRule>
    <cfRule type="cellIs" dxfId="4697" priority="106" operator="equal">
      <formula>"Cerrado"</formula>
    </cfRule>
    <cfRule type="cellIs" dxfId="4696" priority="107" operator="equal">
      <formula>"Abierto"</formula>
    </cfRule>
  </conditionalFormatting>
  <conditionalFormatting sqref="O20">
    <cfRule type="cellIs" dxfId="4695" priority="108" operator="equal">
      <formula>"-"</formula>
    </cfRule>
    <cfRule type="cellIs" dxfId="4694" priority="109" operator="lessThan">
      <formula>0.00000999</formula>
    </cfRule>
    <cfRule type="cellIs" dxfId="4693" priority="110" operator="greaterThan">
      <formula>0.00001</formula>
    </cfRule>
  </conditionalFormatting>
  <conditionalFormatting sqref="C24">
    <cfRule type="cellIs" dxfId="4692" priority="91" operator="equal">
      <formula>"Cumplida"</formula>
    </cfRule>
    <cfRule type="cellIs" dxfId="4691" priority="92" operator="equal">
      <formula>"Abierta"</formula>
    </cfRule>
    <cfRule type="cellIs" dxfId="4690" priority="93" operator="equal">
      <formula>"No cumplida"</formula>
    </cfRule>
    <cfRule type="cellIs" dxfId="4689" priority="94" operator="equal">
      <formula>"Programado"</formula>
    </cfRule>
    <cfRule type="cellIs" dxfId="4688" priority="95" operator="equal">
      <formula>"Atascado"</formula>
    </cfRule>
    <cfRule type="cellIs" dxfId="4687" priority="96" operator="equal">
      <formula>"Cerrado"</formula>
    </cfRule>
    <cfRule type="cellIs" dxfId="4686" priority="97" operator="equal">
      <formula>"Abierto"</formula>
    </cfRule>
  </conditionalFormatting>
  <conditionalFormatting sqref="C29">
    <cfRule type="cellIs" dxfId="4685" priority="98" operator="equal">
      <formula>"-"</formula>
    </cfRule>
    <cfRule type="cellIs" dxfId="4684" priority="99" operator="lessThan">
      <formula>0.00000999</formula>
    </cfRule>
    <cfRule type="cellIs" dxfId="4683" priority="100" operator="greaterThan">
      <formula>0.00001</formula>
    </cfRule>
  </conditionalFormatting>
  <conditionalFormatting sqref="F24">
    <cfRule type="cellIs" dxfId="4682" priority="81" operator="equal">
      <formula>"Cumplida"</formula>
    </cfRule>
    <cfRule type="cellIs" dxfId="4681" priority="82" operator="equal">
      <formula>"Abierta"</formula>
    </cfRule>
    <cfRule type="cellIs" dxfId="4680" priority="83" operator="equal">
      <formula>"No cumplida"</formula>
    </cfRule>
    <cfRule type="cellIs" dxfId="4679" priority="84" operator="equal">
      <formula>"Programado"</formula>
    </cfRule>
    <cfRule type="cellIs" dxfId="4678" priority="85" operator="equal">
      <formula>"Atascado"</formula>
    </cfRule>
    <cfRule type="cellIs" dxfId="4677" priority="86" operator="equal">
      <formula>"Cerrado"</formula>
    </cfRule>
    <cfRule type="cellIs" dxfId="4676" priority="87" operator="equal">
      <formula>"Abierto"</formula>
    </cfRule>
  </conditionalFormatting>
  <conditionalFormatting sqref="F29">
    <cfRule type="cellIs" dxfId="4675" priority="88" operator="equal">
      <formula>"-"</formula>
    </cfRule>
    <cfRule type="cellIs" dxfId="4674" priority="89" operator="lessThan">
      <formula>0.00000999</formula>
    </cfRule>
    <cfRule type="cellIs" dxfId="4673" priority="90" operator="greaterThan">
      <formula>0.00001</formula>
    </cfRule>
  </conditionalFormatting>
  <conditionalFormatting sqref="I24">
    <cfRule type="cellIs" dxfId="4672" priority="71" operator="equal">
      <formula>"Cumplida"</formula>
    </cfRule>
    <cfRule type="cellIs" dxfId="4671" priority="72" operator="equal">
      <formula>"Abierta"</formula>
    </cfRule>
    <cfRule type="cellIs" dxfId="4670" priority="73" operator="equal">
      <formula>"No cumplida"</formula>
    </cfRule>
    <cfRule type="cellIs" dxfId="4669" priority="74" operator="equal">
      <formula>"Programado"</formula>
    </cfRule>
    <cfRule type="cellIs" dxfId="4668" priority="75" operator="equal">
      <formula>"Atascado"</formula>
    </cfRule>
    <cfRule type="cellIs" dxfId="4667" priority="76" operator="equal">
      <formula>"Cerrado"</formula>
    </cfRule>
    <cfRule type="cellIs" dxfId="4666" priority="77" operator="equal">
      <formula>"Abierto"</formula>
    </cfRule>
  </conditionalFormatting>
  <conditionalFormatting sqref="I29">
    <cfRule type="cellIs" dxfId="4665" priority="78" operator="equal">
      <formula>"-"</formula>
    </cfRule>
    <cfRule type="cellIs" dxfId="4664" priority="79" operator="lessThan">
      <formula>0.00000999</formula>
    </cfRule>
    <cfRule type="cellIs" dxfId="4663" priority="80" operator="greaterThan">
      <formula>0.00001</formula>
    </cfRule>
  </conditionalFormatting>
  <conditionalFormatting sqref="L24">
    <cfRule type="cellIs" dxfId="4662" priority="61" operator="equal">
      <formula>"Cumplida"</formula>
    </cfRule>
    <cfRule type="cellIs" dxfId="4661" priority="62" operator="equal">
      <formula>"Abierta"</formula>
    </cfRule>
    <cfRule type="cellIs" dxfId="4660" priority="63" operator="equal">
      <formula>"No cumplida"</formula>
    </cfRule>
    <cfRule type="cellIs" dxfId="4659" priority="64" operator="equal">
      <formula>"Programado"</formula>
    </cfRule>
    <cfRule type="cellIs" dxfId="4658" priority="65" operator="equal">
      <formula>"Atascado"</formula>
    </cfRule>
    <cfRule type="cellIs" dxfId="4657" priority="66" operator="equal">
      <formula>"Cerrado"</formula>
    </cfRule>
    <cfRule type="cellIs" dxfId="4656" priority="67" operator="equal">
      <formula>"Abierto"</formula>
    </cfRule>
  </conditionalFormatting>
  <conditionalFormatting sqref="L29">
    <cfRule type="cellIs" dxfId="4655" priority="68" operator="equal">
      <formula>"-"</formula>
    </cfRule>
    <cfRule type="cellIs" dxfId="4654" priority="69" operator="lessThan">
      <formula>0.00000999</formula>
    </cfRule>
    <cfRule type="cellIs" dxfId="4653" priority="70" operator="greaterThan">
      <formula>0.00001</formula>
    </cfRule>
  </conditionalFormatting>
  <conditionalFormatting sqref="O24">
    <cfRule type="cellIs" dxfId="4652" priority="51" operator="equal">
      <formula>"Cumplida"</formula>
    </cfRule>
    <cfRule type="cellIs" dxfId="4651" priority="52" operator="equal">
      <formula>"Abierta"</formula>
    </cfRule>
    <cfRule type="cellIs" dxfId="4650" priority="53" operator="equal">
      <formula>"No cumplida"</formula>
    </cfRule>
    <cfRule type="cellIs" dxfId="4649" priority="54" operator="equal">
      <formula>"Programado"</formula>
    </cfRule>
    <cfRule type="cellIs" dxfId="4648" priority="55" operator="equal">
      <formula>"Atascado"</formula>
    </cfRule>
    <cfRule type="cellIs" dxfId="4647" priority="56" operator="equal">
      <formula>"Cerrado"</formula>
    </cfRule>
    <cfRule type="cellIs" dxfId="4646" priority="57" operator="equal">
      <formula>"Abierto"</formula>
    </cfRule>
  </conditionalFormatting>
  <conditionalFormatting sqref="O29">
    <cfRule type="cellIs" dxfId="4645" priority="58" operator="equal">
      <formula>"-"</formula>
    </cfRule>
    <cfRule type="cellIs" dxfId="4644" priority="59" operator="lessThan">
      <formula>0.00000999</formula>
    </cfRule>
    <cfRule type="cellIs" dxfId="4643" priority="60" operator="greaterThan">
      <formula>0.00001</formula>
    </cfRule>
  </conditionalFormatting>
  <conditionalFormatting sqref="C38">
    <cfRule type="cellIs" dxfId="4642" priority="48" operator="equal">
      <formula>"-"</formula>
    </cfRule>
    <cfRule type="cellIs" dxfId="4641" priority="49" operator="lessThan">
      <formula>0.00000999</formula>
    </cfRule>
    <cfRule type="cellIs" dxfId="4640" priority="50" operator="greaterThan">
      <formula>0.00001</formula>
    </cfRule>
  </conditionalFormatting>
  <conditionalFormatting sqref="F33">
    <cfRule type="cellIs" dxfId="4639" priority="31" operator="equal">
      <formula>"Cumplida"</formula>
    </cfRule>
    <cfRule type="cellIs" dxfId="4638" priority="32" operator="equal">
      <formula>"Abierta"</formula>
    </cfRule>
    <cfRule type="cellIs" dxfId="4637" priority="33" operator="equal">
      <formula>"No cumplida"</formula>
    </cfRule>
    <cfRule type="cellIs" dxfId="4636" priority="34" operator="equal">
      <formula>"Programado"</formula>
    </cfRule>
    <cfRule type="cellIs" dxfId="4635" priority="35" operator="equal">
      <formula>"Atascado"</formula>
    </cfRule>
    <cfRule type="cellIs" dxfId="4634" priority="36" operator="equal">
      <formula>"Cerrado"</formula>
    </cfRule>
    <cfRule type="cellIs" dxfId="4633" priority="37" operator="equal">
      <formula>"Abierto"</formula>
    </cfRule>
  </conditionalFormatting>
  <conditionalFormatting sqref="F38">
    <cfRule type="cellIs" dxfId="4632" priority="38" operator="equal">
      <formula>"-"</formula>
    </cfRule>
    <cfRule type="cellIs" dxfId="4631" priority="39" operator="lessThan">
      <formula>0.00000999</formula>
    </cfRule>
    <cfRule type="cellIs" dxfId="4630" priority="40" operator="greaterThan">
      <formula>0.00001</formula>
    </cfRule>
  </conditionalFormatting>
  <conditionalFormatting sqref="I33">
    <cfRule type="cellIs" dxfId="4629" priority="21" operator="equal">
      <formula>"Cumplida"</formula>
    </cfRule>
    <cfRule type="cellIs" dxfId="4628" priority="22" operator="equal">
      <formula>"Abierta"</formula>
    </cfRule>
    <cfRule type="cellIs" dxfId="4627" priority="23" operator="equal">
      <formula>"No cumplida"</formula>
    </cfRule>
    <cfRule type="cellIs" dxfId="4626" priority="24" operator="equal">
      <formula>"Programado"</formula>
    </cfRule>
    <cfRule type="cellIs" dxfId="4625" priority="25" operator="equal">
      <formula>"Atascado"</formula>
    </cfRule>
    <cfRule type="cellIs" dxfId="4624" priority="26" operator="equal">
      <formula>"Cerrado"</formula>
    </cfRule>
    <cfRule type="cellIs" dxfId="4623" priority="27" operator="equal">
      <formula>"Abierto"</formula>
    </cfRule>
  </conditionalFormatting>
  <conditionalFormatting sqref="I38">
    <cfRule type="cellIs" dxfId="4622" priority="28" operator="equal">
      <formula>"-"</formula>
    </cfRule>
    <cfRule type="cellIs" dxfId="4621" priority="29" operator="lessThan">
      <formula>0.00000999</formula>
    </cfRule>
    <cfRule type="cellIs" dxfId="4620" priority="30" operator="greaterThan">
      <formula>0.00001</formula>
    </cfRule>
  </conditionalFormatting>
  <conditionalFormatting sqref="L33">
    <cfRule type="cellIs" dxfId="4619" priority="11" operator="equal">
      <formula>"Cumplida"</formula>
    </cfRule>
    <cfRule type="cellIs" dxfId="4618" priority="12" operator="equal">
      <formula>"Abierta"</formula>
    </cfRule>
    <cfRule type="cellIs" dxfId="4617" priority="13" operator="equal">
      <formula>"No cumplida"</formula>
    </cfRule>
    <cfRule type="cellIs" dxfId="4616" priority="14" operator="equal">
      <formula>"Programado"</formula>
    </cfRule>
    <cfRule type="cellIs" dxfId="4615" priority="15" operator="equal">
      <formula>"Atascado"</formula>
    </cfRule>
    <cfRule type="cellIs" dxfId="4614" priority="16" operator="equal">
      <formula>"Cerrado"</formula>
    </cfRule>
    <cfRule type="cellIs" dxfId="4613" priority="17" operator="equal">
      <formula>"Abierto"</formula>
    </cfRule>
  </conditionalFormatting>
  <conditionalFormatting sqref="L38">
    <cfRule type="cellIs" dxfId="4612" priority="18" operator="equal">
      <formula>"-"</formula>
    </cfRule>
    <cfRule type="cellIs" dxfId="4611" priority="19" operator="lessThan">
      <formula>0.00000999</formula>
    </cfRule>
    <cfRule type="cellIs" dxfId="4610" priority="20" operator="greaterThan">
      <formula>0.00001</formula>
    </cfRule>
  </conditionalFormatting>
  <conditionalFormatting sqref="O33">
    <cfRule type="cellIs" dxfId="4609" priority="1" operator="equal">
      <formula>"Cumplida"</formula>
    </cfRule>
    <cfRule type="cellIs" dxfId="4608" priority="2" operator="equal">
      <formula>"Abierta"</formula>
    </cfRule>
    <cfRule type="cellIs" dxfId="4607" priority="3" operator="equal">
      <formula>"No cumplida"</formula>
    </cfRule>
    <cfRule type="cellIs" dxfId="4606" priority="4" operator="equal">
      <formula>"Programado"</formula>
    </cfRule>
    <cfRule type="cellIs" dxfId="4605" priority="5" operator="equal">
      <formula>"Atascado"</formula>
    </cfRule>
    <cfRule type="cellIs" dxfId="4604" priority="6" operator="equal">
      <formula>"Cerrado"</formula>
    </cfRule>
    <cfRule type="cellIs" dxfId="4603" priority="7" operator="equal">
      <formula>"Abierto"</formula>
    </cfRule>
  </conditionalFormatting>
  <conditionalFormatting sqref="O38">
    <cfRule type="cellIs" dxfId="4602" priority="8" operator="equal">
      <formula>"-"</formula>
    </cfRule>
    <cfRule type="cellIs" dxfId="4601" priority="9" operator="lessThan">
      <formula>0.00000999</formula>
    </cfRule>
    <cfRule type="cellIs" dxfId="4600" priority="10" operator="greaterThan">
      <formula>0.00001</formula>
    </cfRule>
  </conditionalFormatting>
  <dataValidations count="1">
    <dataValidation type="list" allowBlank="1" showInputMessage="1" showErrorMessage="1" sqref="C15 I33 L33 F33 O33 C33 I6 L6 F6 O6 I24 I15 C6 L24 F24 L15 O24 F15 O15 C24">
      <formula1>$B$42:$B$45</formula1>
    </dataValidation>
  </dataValidations>
  <pageMargins left="0.7" right="0.7" top="0.75" bottom="0.75" header="0.3" footer="0.3"/>
  <drawing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R45"/>
  <sheetViews>
    <sheetView showGridLines="0" showRowColHeaders="0" workbookViewId="0">
      <selection activeCell="C9" sqref="C9"/>
    </sheetView>
  </sheetViews>
  <sheetFormatPr baseColWidth="10" defaultRowHeight="15" x14ac:dyDescent="0.25"/>
  <cols>
    <col min="1" max="1" width="2" customWidth="1"/>
    <col min="4" max="4" width="2.5703125" customWidth="1"/>
    <col min="7" max="7" width="2.5703125" customWidth="1"/>
    <col min="10" max="10" width="2.5703125" customWidth="1"/>
    <col min="13" max="13" width="2.5703125" customWidth="1"/>
    <col min="16" max="16" width="2.5703125" customWidth="1"/>
    <col min="17" max="17" width="15.28515625" bestFit="1" customWidth="1"/>
    <col min="18" max="18" width="10.140625" bestFit="1" customWidth="1"/>
  </cols>
  <sheetData>
    <row r="1" spans="2:18" ht="15.75" thickBot="1" x14ac:dyDescent="0.3"/>
    <row r="2" spans="2:18" ht="15.75" thickBot="1" x14ac:dyDescent="0.3">
      <c r="D2" s="46" t="s">
        <v>16</v>
      </c>
      <c r="E2" s="47"/>
      <c r="F2" s="19"/>
      <c r="G2" s="18"/>
      <c r="K2" s="42" t="s">
        <v>51</v>
      </c>
      <c r="L2" s="44">
        <v>2.8500000000000001E-2</v>
      </c>
    </row>
    <row r="3" spans="2:18" x14ac:dyDescent="0.25">
      <c r="C3" s="18"/>
      <c r="D3" s="18"/>
      <c r="E3" s="18"/>
      <c r="F3" s="18"/>
      <c r="G3" s="18"/>
      <c r="K3" s="43"/>
      <c r="L3" s="45"/>
    </row>
    <row r="5" spans="2:18" ht="14.25" customHeight="1" x14ac:dyDescent="0.25">
      <c r="B5" s="1" t="s">
        <v>2</v>
      </c>
      <c r="C5" s="2"/>
      <c r="E5" s="1" t="s">
        <v>2</v>
      </c>
      <c r="F5" s="2"/>
      <c r="H5" s="1" t="s">
        <v>2</v>
      </c>
      <c r="I5" s="2"/>
      <c r="K5" s="1" t="s">
        <v>2</v>
      </c>
      <c r="L5" s="2"/>
      <c r="N5" s="1" t="s">
        <v>2</v>
      </c>
      <c r="O5" s="2"/>
      <c r="Q5" s="3" t="s">
        <v>6</v>
      </c>
      <c r="R5" s="4">
        <f>SUM(R6:R8)</f>
        <v>0</v>
      </c>
    </row>
    <row r="6" spans="2:18" ht="14.25" customHeight="1" x14ac:dyDescent="0.25">
      <c r="B6" s="1" t="s">
        <v>3</v>
      </c>
      <c r="C6" s="2"/>
      <c r="E6" s="1" t="s">
        <v>3</v>
      </c>
      <c r="F6" s="2"/>
      <c r="H6" s="1" t="s">
        <v>3</v>
      </c>
      <c r="I6" s="2"/>
      <c r="K6" s="1" t="s">
        <v>3</v>
      </c>
      <c r="L6" s="2"/>
      <c r="N6" s="1" t="s">
        <v>3</v>
      </c>
      <c r="O6" s="2"/>
      <c r="Q6" s="1" t="s">
        <v>12</v>
      </c>
      <c r="R6" s="4">
        <f>COUNTIF($B$5:$O$39,"abierta")</f>
        <v>0</v>
      </c>
    </row>
    <row r="7" spans="2:18" ht="14.25" customHeight="1" x14ac:dyDescent="0.25">
      <c r="B7" s="1" t="s">
        <v>13</v>
      </c>
      <c r="C7" s="2"/>
      <c r="E7" s="1" t="s">
        <v>13</v>
      </c>
      <c r="F7" s="2"/>
      <c r="H7" s="1" t="s">
        <v>13</v>
      </c>
      <c r="I7" s="2"/>
      <c r="K7" s="1" t="s">
        <v>13</v>
      </c>
      <c r="L7" s="2"/>
      <c r="N7" s="1" t="s">
        <v>13</v>
      </c>
      <c r="O7" s="2"/>
      <c r="Q7" s="3" t="s">
        <v>7</v>
      </c>
      <c r="R7" s="4">
        <f>COUNTIF($B$5:$O$39,"cumplida")</f>
        <v>0</v>
      </c>
    </row>
    <row r="8" spans="2:18" ht="14.25" customHeight="1" x14ac:dyDescent="0.25">
      <c r="B8" s="1" t="s">
        <v>14</v>
      </c>
      <c r="C8" s="2">
        <f>C7*C11</f>
        <v>0</v>
      </c>
      <c r="E8" s="1" t="s">
        <v>14</v>
      </c>
      <c r="F8" s="2">
        <f>F7*F11</f>
        <v>0</v>
      </c>
      <c r="H8" s="1" t="s">
        <v>14</v>
      </c>
      <c r="I8" s="2">
        <f>I7*I11</f>
        <v>0</v>
      </c>
      <c r="K8" s="1" t="s">
        <v>14</v>
      </c>
      <c r="L8" s="2">
        <f>L7*L11</f>
        <v>0</v>
      </c>
      <c r="N8" s="1" t="s">
        <v>14</v>
      </c>
      <c r="O8" s="2">
        <f>O7*O11</f>
        <v>0</v>
      </c>
      <c r="Q8" s="3" t="s">
        <v>8</v>
      </c>
      <c r="R8" s="4">
        <f>COUNTIF($B$5:$O$39,"No cumplida")</f>
        <v>0</v>
      </c>
    </row>
    <row r="9" spans="2:18" ht="14.25" customHeight="1" x14ac:dyDescent="0.25">
      <c r="B9" s="6" t="s">
        <v>0</v>
      </c>
      <c r="C9" s="7">
        <v>2.6250000000000002E-3</v>
      </c>
      <c r="E9" s="6" t="s">
        <v>0</v>
      </c>
      <c r="F9" s="7"/>
      <c r="H9" s="6" t="s">
        <v>0</v>
      </c>
      <c r="I9" s="7"/>
      <c r="K9" s="6" t="s">
        <v>0</v>
      </c>
      <c r="L9" s="7"/>
      <c r="N9" s="6" t="s">
        <v>0</v>
      </c>
      <c r="O9" s="7"/>
      <c r="Q9" s="3" t="s">
        <v>49</v>
      </c>
      <c r="R9" s="4">
        <f>SUM(C7,F7,I7,L7,O7,C16,F16,I16,L16,O16,C25,F25,I25,L25,O25,C34,F34,I34,L34,O34)</f>
        <v>0</v>
      </c>
    </row>
    <row r="10" spans="2:18" ht="14.25" customHeight="1" x14ac:dyDescent="0.25">
      <c r="B10" s="6" t="s">
        <v>1</v>
      </c>
      <c r="C10" s="7">
        <v>2.7000000000000001E-3</v>
      </c>
      <c r="E10" s="6" t="s">
        <v>1</v>
      </c>
      <c r="F10" s="7"/>
      <c r="H10" s="6" t="s">
        <v>1</v>
      </c>
      <c r="I10" s="7"/>
      <c r="K10" s="6" t="s">
        <v>1</v>
      </c>
      <c r="L10" s="7"/>
      <c r="N10" s="6" t="s">
        <v>1</v>
      </c>
      <c r="O10" s="7"/>
      <c r="Q10" s="3" t="s">
        <v>53</v>
      </c>
      <c r="R10" s="4">
        <f>SUM(C8,F8,I8,L8,O8,O17,L17,I17,F17,C17,C26,F26,I26,L26,O26,O35,L35,I35,F35,C35)</f>
        <v>0</v>
      </c>
    </row>
    <row r="11" spans="2:18" ht="14.25" customHeight="1" x14ac:dyDescent="0.25">
      <c r="B11" s="6" t="s">
        <v>4</v>
      </c>
      <c r="C11" s="8">
        <f>IFERROR(((C10/C9)-((C10/C9)*0.0045))-1,"0")</f>
        <v>2.3942857142857044E-2</v>
      </c>
      <c r="E11" s="6" t="s">
        <v>4</v>
      </c>
      <c r="F11" s="8" t="str">
        <f>IFERROR(((F10/F9)-((F10/F9)*0.0045))-1,"0")</f>
        <v>0</v>
      </c>
      <c r="H11" s="6" t="s">
        <v>4</v>
      </c>
      <c r="I11" s="8" t="str">
        <f>IFERROR(((I10/I9)-((I10/I9)*0.0045))-1,"0")</f>
        <v>0</v>
      </c>
      <c r="K11" s="6" t="s">
        <v>4</v>
      </c>
      <c r="L11" s="8" t="str">
        <f>IFERROR(((L10/L9)-((L10/L9)*0.0045))-1,"0")</f>
        <v>0</v>
      </c>
      <c r="N11" s="6" t="s">
        <v>4</v>
      </c>
      <c r="O11" s="8" t="str">
        <f>IFERROR(((O10/O9)-((O10/O9)*0.0045))-1,"0")</f>
        <v>0</v>
      </c>
      <c r="Q11" s="3" t="s">
        <v>15</v>
      </c>
      <c r="R11" s="4">
        <f>R10*R15</f>
        <v>0</v>
      </c>
    </row>
    <row r="12" spans="2:18" ht="14.25" customHeight="1" x14ac:dyDescent="0.25">
      <c r="B12" s="6" t="s">
        <v>5</v>
      </c>
      <c r="C12" s="7">
        <f>C9-(C9*$L$2)</f>
        <v>2.5501875000000004E-3</v>
      </c>
      <c r="E12" s="6" t="s">
        <v>5</v>
      </c>
      <c r="F12" s="7">
        <f>F9-(F9*$L$2)</f>
        <v>0</v>
      </c>
      <c r="H12" s="6" t="s">
        <v>5</v>
      </c>
      <c r="I12" s="7">
        <f>I9-(I9*$L$2)</f>
        <v>0</v>
      </c>
      <c r="K12" s="6" t="s">
        <v>5</v>
      </c>
      <c r="L12" s="7">
        <f>L9-(L9*$L$2)</f>
        <v>0</v>
      </c>
      <c r="N12" s="6" t="s">
        <v>5</v>
      </c>
      <c r="O12" s="7">
        <f>O9-(O9*$L$2)</f>
        <v>0</v>
      </c>
      <c r="Q12" s="3" t="s">
        <v>52</v>
      </c>
      <c r="R12" s="4">
        <f>R11*R16</f>
        <v>0</v>
      </c>
    </row>
    <row r="13" spans="2:18" x14ac:dyDescent="0.25">
      <c r="Q13" s="3" t="s">
        <v>62</v>
      </c>
      <c r="R13" s="12" t="str">
        <f>IFERROR((R10/R9),"-")</f>
        <v>-</v>
      </c>
    </row>
    <row r="14" spans="2:18" ht="14.25" customHeight="1" x14ac:dyDescent="0.25">
      <c r="B14" s="1" t="s">
        <v>2</v>
      </c>
      <c r="C14" s="2"/>
      <c r="E14" s="1" t="s">
        <v>2</v>
      </c>
      <c r="F14" s="2"/>
      <c r="H14" s="1" t="s">
        <v>2</v>
      </c>
      <c r="I14" s="2"/>
      <c r="K14" s="1" t="s">
        <v>2</v>
      </c>
      <c r="L14" s="2"/>
      <c r="N14" s="1" t="s">
        <v>2</v>
      </c>
      <c r="O14" s="2"/>
      <c r="R14" s="5"/>
    </row>
    <row r="15" spans="2:18" ht="14.25" customHeight="1" x14ac:dyDescent="0.25">
      <c r="B15" s="1" t="s">
        <v>3</v>
      </c>
      <c r="C15" s="2"/>
      <c r="E15" s="1" t="s">
        <v>3</v>
      </c>
      <c r="F15" s="2"/>
      <c r="H15" s="1" t="s">
        <v>3</v>
      </c>
      <c r="I15" s="2"/>
      <c r="K15" s="1" t="s">
        <v>3</v>
      </c>
      <c r="L15" s="2"/>
      <c r="N15" s="1" t="s">
        <v>3</v>
      </c>
      <c r="O15" s="2"/>
      <c r="Q15" s="3" t="s">
        <v>57</v>
      </c>
      <c r="R15" s="4">
        <v>2300</v>
      </c>
    </row>
    <row r="16" spans="2:18" ht="14.25" customHeight="1" x14ac:dyDescent="0.25">
      <c r="B16" s="1" t="s">
        <v>13</v>
      </c>
      <c r="C16" s="2"/>
      <c r="E16" s="1" t="s">
        <v>13</v>
      </c>
      <c r="F16" s="2"/>
      <c r="H16" s="1" t="s">
        <v>13</v>
      </c>
      <c r="I16" s="2"/>
      <c r="K16" s="1" t="s">
        <v>13</v>
      </c>
      <c r="L16" s="2"/>
      <c r="N16" s="1" t="s">
        <v>13</v>
      </c>
      <c r="O16" s="2"/>
      <c r="Q16" s="3" t="s">
        <v>58</v>
      </c>
      <c r="R16" s="4">
        <v>2900</v>
      </c>
    </row>
    <row r="17" spans="2:18" ht="14.25" customHeight="1" x14ac:dyDescent="0.25">
      <c r="B17" s="1" t="s">
        <v>14</v>
      </c>
      <c r="C17" s="2">
        <f>C16*C20</f>
        <v>0</v>
      </c>
      <c r="E17" s="1" t="s">
        <v>14</v>
      </c>
      <c r="F17" s="2">
        <f>F16*F20</f>
        <v>0</v>
      </c>
      <c r="H17" s="1" t="s">
        <v>14</v>
      </c>
      <c r="I17" s="2">
        <f>I16*I20</f>
        <v>0</v>
      </c>
      <c r="K17" s="1" t="s">
        <v>14</v>
      </c>
      <c r="L17" s="2">
        <f>L16*L20</f>
        <v>0</v>
      </c>
      <c r="N17" s="1" t="s">
        <v>14</v>
      </c>
      <c r="O17" s="2">
        <f>O16*O20</f>
        <v>0</v>
      </c>
      <c r="R17" s="5"/>
    </row>
    <row r="18" spans="2:18" ht="14.25" customHeight="1" x14ac:dyDescent="0.25">
      <c r="B18" s="6" t="s">
        <v>0</v>
      </c>
      <c r="C18" s="7"/>
      <c r="E18" s="6" t="s">
        <v>0</v>
      </c>
      <c r="F18" s="7"/>
      <c r="H18" s="6" t="s">
        <v>0</v>
      </c>
      <c r="I18" s="7"/>
      <c r="K18" s="6" t="s">
        <v>0</v>
      </c>
      <c r="L18" s="7"/>
      <c r="N18" s="6" t="s">
        <v>0</v>
      </c>
      <c r="O18" s="7"/>
    </row>
    <row r="19" spans="2:18" ht="14.25" customHeight="1" x14ac:dyDescent="0.25">
      <c r="B19" s="6" t="s">
        <v>1</v>
      </c>
      <c r="C19" s="7"/>
      <c r="E19" s="6" t="s">
        <v>1</v>
      </c>
      <c r="F19" s="7"/>
      <c r="H19" s="6" t="s">
        <v>1</v>
      </c>
      <c r="I19" s="7"/>
      <c r="K19" s="6" t="s">
        <v>1</v>
      </c>
      <c r="L19" s="7"/>
      <c r="N19" s="6" t="s">
        <v>1</v>
      </c>
      <c r="O19" s="7"/>
    </row>
    <row r="20" spans="2:18" ht="14.25" customHeight="1" x14ac:dyDescent="0.25">
      <c r="B20" s="6" t="s">
        <v>4</v>
      </c>
      <c r="C20" s="8" t="str">
        <f>IFERROR(((C19/C18)-((C19/C18)*0.0045))-1,"0")</f>
        <v>0</v>
      </c>
      <c r="E20" s="6" t="s">
        <v>4</v>
      </c>
      <c r="F20" s="8" t="str">
        <f>IFERROR(((F19/F18)-((F19/F18)*0.0045))-1,"0")</f>
        <v>0</v>
      </c>
      <c r="H20" s="6" t="s">
        <v>4</v>
      </c>
      <c r="I20" s="8" t="str">
        <f>IFERROR(((I19/I18)-((I19/I18)*0.0045))-1,"0")</f>
        <v>0</v>
      </c>
      <c r="K20" s="6" t="s">
        <v>4</v>
      </c>
      <c r="L20" s="8" t="str">
        <f>IFERROR(((L19/L18)-((L19/L18)*0.0045))-1,"0")</f>
        <v>0</v>
      </c>
      <c r="N20" s="6" t="s">
        <v>4</v>
      </c>
      <c r="O20" s="8" t="str">
        <f>IFERROR(((O19/O18)-((O19/O18)*0.0045))-1,"0")</f>
        <v>0</v>
      </c>
    </row>
    <row r="21" spans="2:18" ht="14.25" customHeight="1" x14ac:dyDescent="0.25">
      <c r="B21" s="6" t="s">
        <v>5</v>
      </c>
      <c r="C21" s="7">
        <f>C18-(C18*$L$2)</f>
        <v>0</v>
      </c>
      <c r="E21" s="6" t="s">
        <v>5</v>
      </c>
      <c r="F21" s="7">
        <f>F18-(F18*$L$2)</f>
        <v>0</v>
      </c>
      <c r="H21" s="6" t="s">
        <v>5</v>
      </c>
      <c r="I21" s="7">
        <f>I18-(I18*$L$2)</f>
        <v>0</v>
      </c>
      <c r="K21" s="6" t="s">
        <v>5</v>
      </c>
      <c r="L21" s="7">
        <f>L18-(L18*$L$2)</f>
        <v>0</v>
      </c>
      <c r="N21" s="6" t="s">
        <v>5</v>
      </c>
      <c r="O21" s="7">
        <f>O18-(O18*$L$2)</f>
        <v>0</v>
      </c>
    </row>
    <row r="22" spans="2:18" ht="14.25" customHeight="1" x14ac:dyDescent="0.25"/>
    <row r="23" spans="2:18" x14ac:dyDescent="0.25">
      <c r="B23" s="1" t="s">
        <v>2</v>
      </c>
      <c r="C23" s="2"/>
      <c r="E23" s="1" t="s">
        <v>2</v>
      </c>
      <c r="F23" s="2"/>
      <c r="H23" s="1" t="s">
        <v>2</v>
      </c>
      <c r="I23" s="2"/>
      <c r="K23" s="1" t="s">
        <v>2</v>
      </c>
      <c r="L23" s="2"/>
      <c r="N23" s="1" t="s">
        <v>2</v>
      </c>
      <c r="O23" s="2"/>
    </row>
    <row r="24" spans="2:18" ht="14.25" customHeight="1" x14ac:dyDescent="0.25">
      <c r="B24" s="1" t="s">
        <v>3</v>
      </c>
      <c r="C24" s="2"/>
      <c r="E24" s="1" t="s">
        <v>3</v>
      </c>
      <c r="F24" s="2"/>
      <c r="H24" s="1" t="s">
        <v>3</v>
      </c>
      <c r="I24" s="2"/>
      <c r="K24" s="1" t="s">
        <v>3</v>
      </c>
      <c r="L24" s="2"/>
      <c r="N24" s="1" t="s">
        <v>3</v>
      </c>
      <c r="O24" s="2"/>
    </row>
    <row r="25" spans="2:18" ht="14.25" customHeight="1" x14ac:dyDescent="0.25">
      <c r="B25" s="1" t="s">
        <v>13</v>
      </c>
      <c r="C25" s="2"/>
      <c r="E25" s="1" t="s">
        <v>13</v>
      </c>
      <c r="F25" s="2"/>
      <c r="H25" s="1" t="s">
        <v>13</v>
      </c>
      <c r="I25" s="2"/>
      <c r="K25" s="1" t="s">
        <v>13</v>
      </c>
      <c r="L25" s="2"/>
      <c r="N25" s="1" t="s">
        <v>13</v>
      </c>
      <c r="O25" s="2"/>
    </row>
    <row r="26" spans="2:18" ht="14.25" customHeight="1" x14ac:dyDescent="0.25">
      <c r="B26" s="1" t="s">
        <v>14</v>
      </c>
      <c r="C26" s="2">
        <f>C25*C29</f>
        <v>0</v>
      </c>
      <c r="E26" s="1" t="s">
        <v>14</v>
      </c>
      <c r="F26" s="2">
        <f>F25*F29</f>
        <v>0</v>
      </c>
      <c r="H26" s="1" t="s">
        <v>14</v>
      </c>
      <c r="I26" s="2">
        <f>I25*I29</f>
        <v>0</v>
      </c>
      <c r="K26" s="1" t="s">
        <v>14</v>
      </c>
      <c r="L26" s="2">
        <f>L25*L29</f>
        <v>0</v>
      </c>
      <c r="N26" s="1" t="s">
        <v>14</v>
      </c>
      <c r="O26" s="2">
        <f>O25*O29</f>
        <v>0</v>
      </c>
    </row>
    <row r="27" spans="2:18" ht="14.25" customHeight="1" x14ac:dyDescent="0.25">
      <c r="B27" s="6" t="s">
        <v>0</v>
      </c>
      <c r="C27" s="7"/>
      <c r="E27" s="6" t="s">
        <v>0</v>
      </c>
      <c r="F27" s="7"/>
      <c r="H27" s="6" t="s">
        <v>0</v>
      </c>
      <c r="I27" s="7"/>
      <c r="K27" s="6" t="s">
        <v>0</v>
      </c>
      <c r="L27" s="7"/>
      <c r="N27" s="6" t="s">
        <v>0</v>
      </c>
      <c r="O27" s="7"/>
    </row>
    <row r="28" spans="2:18" ht="14.25" customHeight="1" x14ac:dyDescent="0.25">
      <c r="B28" s="6" t="s">
        <v>1</v>
      </c>
      <c r="C28" s="7"/>
      <c r="E28" s="6" t="s">
        <v>1</v>
      </c>
      <c r="F28" s="7"/>
      <c r="H28" s="6" t="s">
        <v>1</v>
      </c>
      <c r="I28" s="7"/>
      <c r="K28" s="6" t="s">
        <v>1</v>
      </c>
      <c r="L28" s="7"/>
      <c r="N28" s="6" t="s">
        <v>1</v>
      </c>
      <c r="O28" s="7"/>
    </row>
    <row r="29" spans="2:18" ht="14.25" customHeight="1" x14ac:dyDescent="0.25">
      <c r="B29" s="6" t="s">
        <v>4</v>
      </c>
      <c r="C29" s="8" t="str">
        <f>IFERROR(((C28/C27)-((C28/C27)*0.0045))-1,"0")</f>
        <v>0</v>
      </c>
      <c r="E29" s="6" t="s">
        <v>4</v>
      </c>
      <c r="F29" s="8" t="str">
        <f>IFERROR(((F28/F27)-((F28/F27)*0.0045))-1,"0")</f>
        <v>0</v>
      </c>
      <c r="H29" s="6" t="s">
        <v>4</v>
      </c>
      <c r="I29" s="8" t="str">
        <f>IFERROR(((I28/I27)-((I28/I27)*0.0045))-1,"0")</f>
        <v>0</v>
      </c>
      <c r="K29" s="6" t="s">
        <v>4</v>
      </c>
      <c r="L29" s="8" t="str">
        <f>IFERROR(((L28/L27)-((L28/L27)*0.0045))-1,"0")</f>
        <v>0</v>
      </c>
      <c r="N29" s="6" t="s">
        <v>4</v>
      </c>
      <c r="O29" s="8" t="str">
        <f>IFERROR(((O28/O27)-((O28/O27)*0.0045))-1,"0")</f>
        <v>0</v>
      </c>
    </row>
    <row r="30" spans="2:18" ht="14.25" customHeight="1" x14ac:dyDescent="0.25">
      <c r="B30" s="6" t="s">
        <v>5</v>
      </c>
      <c r="C30" s="7">
        <f>C27-(C27*$L$2)</f>
        <v>0</v>
      </c>
      <c r="E30" s="6" t="s">
        <v>5</v>
      </c>
      <c r="F30" s="7">
        <f>F27-(F27*$L$2)</f>
        <v>0</v>
      </c>
      <c r="H30" s="6" t="s">
        <v>5</v>
      </c>
      <c r="I30" s="7">
        <f>I27-(I27*$L$2)</f>
        <v>0</v>
      </c>
      <c r="K30" s="6" t="s">
        <v>5</v>
      </c>
      <c r="L30" s="7">
        <f>L27-(L27*$L$2)</f>
        <v>0</v>
      </c>
      <c r="N30" s="6" t="s">
        <v>5</v>
      </c>
      <c r="O30" s="7">
        <f>O27-(O27*$L$2)</f>
        <v>0</v>
      </c>
    </row>
    <row r="31" spans="2:18" ht="14.25" customHeight="1" x14ac:dyDescent="0.25"/>
    <row r="32" spans="2:18" ht="14.25" customHeight="1" x14ac:dyDescent="0.25">
      <c r="B32" s="1" t="s">
        <v>2</v>
      </c>
      <c r="C32" s="2"/>
      <c r="E32" s="1" t="s">
        <v>2</v>
      </c>
      <c r="F32" s="2"/>
      <c r="H32" s="1" t="s">
        <v>2</v>
      </c>
      <c r="I32" s="2"/>
      <c r="K32" s="1" t="s">
        <v>2</v>
      </c>
      <c r="L32" s="2"/>
      <c r="N32" s="1" t="s">
        <v>2</v>
      </c>
      <c r="O32" s="2"/>
    </row>
    <row r="33" spans="2:15" x14ac:dyDescent="0.25">
      <c r="B33" s="1" t="s">
        <v>3</v>
      </c>
      <c r="C33" s="2"/>
      <c r="E33" s="1" t="s">
        <v>3</v>
      </c>
      <c r="F33" s="2"/>
      <c r="H33" s="1" t="s">
        <v>3</v>
      </c>
      <c r="I33" s="2"/>
      <c r="K33" s="1" t="s">
        <v>3</v>
      </c>
      <c r="L33" s="2"/>
      <c r="N33" s="1" t="s">
        <v>3</v>
      </c>
      <c r="O33" s="2"/>
    </row>
    <row r="34" spans="2:15" ht="14.25" customHeight="1" x14ac:dyDescent="0.25">
      <c r="B34" s="1" t="s">
        <v>13</v>
      </c>
      <c r="C34" s="2"/>
      <c r="E34" s="1" t="s">
        <v>13</v>
      </c>
      <c r="F34" s="2"/>
      <c r="H34" s="1" t="s">
        <v>13</v>
      </c>
      <c r="I34" s="2"/>
      <c r="K34" s="1" t="s">
        <v>13</v>
      </c>
      <c r="L34" s="2"/>
      <c r="N34" s="1" t="s">
        <v>13</v>
      </c>
      <c r="O34" s="2"/>
    </row>
    <row r="35" spans="2:15" ht="14.25" customHeight="1" x14ac:dyDescent="0.25">
      <c r="B35" s="1" t="s">
        <v>14</v>
      </c>
      <c r="C35" s="2">
        <f>C34*C38</f>
        <v>0</v>
      </c>
      <c r="E35" s="1" t="s">
        <v>14</v>
      </c>
      <c r="F35" s="2">
        <f>F34*F38</f>
        <v>0</v>
      </c>
      <c r="H35" s="1" t="s">
        <v>14</v>
      </c>
      <c r="I35" s="2">
        <f>I34*I38</f>
        <v>0</v>
      </c>
      <c r="K35" s="1" t="s">
        <v>14</v>
      </c>
      <c r="L35" s="2">
        <f>L34*L38</f>
        <v>0</v>
      </c>
      <c r="N35" s="1" t="s">
        <v>14</v>
      </c>
      <c r="O35" s="2">
        <f>O34*O38</f>
        <v>0</v>
      </c>
    </row>
    <row r="36" spans="2:15" ht="14.25" customHeight="1" x14ac:dyDescent="0.25">
      <c r="B36" s="6" t="s">
        <v>0</v>
      </c>
      <c r="C36" s="7"/>
      <c r="E36" s="6" t="s">
        <v>0</v>
      </c>
      <c r="F36" s="7"/>
      <c r="H36" s="6" t="s">
        <v>0</v>
      </c>
      <c r="I36" s="7"/>
      <c r="K36" s="6" t="s">
        <v>0</v>
      </c>
      <c r="L36" s="7"/>
      <c r="N36" s="6" t="s">
        <v>0</v>
      </c>
      <c r="O36" s="7"/>
    </row>
    <row r="37" spans="2:15" ht="14.25" customHeight="1" x14ac:dyDescent="0.25">
      <c r="B37" s="6" t="s">
        <v>1</v>
      </c>
      <c r="C37" s="7"/>
      <c r="E37" s="6" t="s">
        <v>1</v>
      </c>
      <c r="F37" s="7"/>
      <c r="H37" s="6" t="s">
        <v>1</v>
      </c>
      <c r="I37" s="7"/>
      <c r="K37" s="6" t="s">
        <v>1</v>
      </c>
      <c r="L37" s="7"/>
      <c r="N37" s="6" t="s">
        <v>1</v>
      </c>
      <c r="O37" s="7"/>
    </row>
    <row r="38" spans="2:15" ht="14.25" customHeight="1" x14ac:dyDescent="0.25">
      <c r="B38" s="6" t="s">
        <v>4</v>
      </c>
      <c r="C38" s="8" t="str">
        <f>IFERROR(((C37/C36)-((C37/C36)*0.0045))-1,"0")</f>
        <v>0</v>
      </c>
      <c r="E38" s="6" t="s">
        <v>4</v>
      </c>
      <c r="F38" s="8" t="str">
        <f>IFERROR(((F37/F36)-((F37/F36)*0.0045))-1,"0")</f>
        <v>0</v>
      </c>
      <c r="H38" s="6" t="s">
        <v>4</v>
      </c>
      <c r="I38" s="8" t="str">
        <f>IFERROR(((I37/I36)-((I37/I36)*0.0045))-1,"0")</f>
        <v>0</v>
      </c>
      <c r="K38" s="6" t="s">
        <v>4</v>
      </c>
      <c r="L38" s="8" t="str">
        <f>IFERROR(((L37/L36)-((L37/L36)*0.0045))-1,"0")</f>
        <v>0</v>
      </c>
      <c r="N38" s="6" t="s">
        <v>4</v>
      </c>
      <c r="O38" s="8" t="str">
        <f>IFERROR(((O37/O36)-((O37/O36)*0.0045))-1,"0")</f>
        <v>0</v>
      </c>
    </row>
    <row r="39" spans="2:15" ht="14.25" customHeight="1" x14ac:dyDescent="0.25">
      <c r="B39" s="6" t="s">
        <v>5</v>
      </c>
      <c r="C39" s="7">
        <f>C36-(C36*$L$2)</f>
        <v>0</v>
      </c>
      <c r="E39" s="6" t="s">
        <v>5</v>
      </c>
      <c r="F39" s="7">
        <f>F36-(F36*$L$2)</f>
        <v>0</v>
      </c>
      <c r="H39" s="6" t="s">
        <v>5</v>
      </c>
      <c r="I39" s="7">
        <f>I36-(I36*$L$2)</f>
        <v>0</v>
      </c>
      <c r="K39" s="6" t="s">
        <v>5</v>
      </c>
      <c r="L39" s="7">
        <f>L36-(L36*$L$2)</f>
        <v>0</v>
      </c>
      <c r="N39" s="6" t="s">
        <v>5</v>
      </c>
      <c r="O39" s="7">
        <f>O36-(O36*$L$2)</f>
        <v>0</v>
      </c>
    </row>
    <row r="40" spans="2:15" ht="14.25" customHeight="1" x14ac:dyDescent="0.25"/>
    <row r="41" spans="2:15" ht="14.25" customHeight="1" x14ac:dyDescent="0.25"/>
    <row r="43" spans="2:15" x14ac:dyDescent="0.25">
      <c r="B43" t="s">
        <v>9</v>
      </c>
    </row>
    <row r="44" spans="2:15" x14ac:dyDescent="0.25">
      <c r="B44" t="s">
        <v>10</v>
      </c>
    </row>
    <row r="45" spans="2:15" x14ac:dyDescent="0.25">
      <c r="B45" t="s">
        <v>11</v>
      </c>
    </row>
  </sheetData>
  <mergeCells count="3">
    <mergeCell ref="K2:K3"/>
    <mergeCell ref="L2:L3"/>
    <mergeCell ref="D2:E2"/>
  </mergeCells>
  <conditionalFormatting sqref="C6">
    <cfRule type="cellIs" dxfId="4599" priority="191" operator="equal">
      <formula>"Cumplida"</formula>
    </cfRule>
    <cfRule type="cellIs" dxfId="4598" priority="192" operator="equal">
      <formula>"Abierta"</formula>
    </cfRule>
    <cfRule type="cellIs" dxfId="4597" priority="193" operator="equal">
      <formula>"No cumplida"</formula>
    </cfRule>
    <cfRule type="cellIs" dxfId="4596" priority="194" operator="equal">
      <formula>"Programado"</formula>
    </cfRule>
    <cfRule type="cellIs" dxfId="4595" priority="195" operator="equal">
      <formula>"Atascado"</formula>
    </cfRule>
    <cfRule type="cellIs" dxfId="4594" priority="196" operator="equal">
      <formula>"Cerrado"</formula>
    </cfRule>
    <cfRule type="cellIs" dxfId="4593" priority="197" operator="equal">
      <formula>"Abierto"</formula>
    </cfRule>
  </conditionalFormatting>
  <conditionalFormatting sqref="C11">
    <cfRule type="cellIs" dxfId="4592" priority="198" operator="equal">
      <formula>"-"</formula>
    </cfRule>
    <cfRule type="cellIs" dxfId="4591" priority="199" operator="lessThan">
      <formula>0.00000999</formula>
    </cfRule>
    <cfRule type="cellIs" dxfId="4590" priority="200" operator="greaterThan">
      <formula>0.00001</formula>
    </cfRule>
  </conditionalFormatting>
  <conditionalFormatting sqref="L20">
    <cfRule type="cellIs" dxfId="4589" priority="118" operator="equal">
      <formula>"-"</formula>
    </cfRule>
    <cfRule type="cellIs" dxfId="4588" priority="119" operator="lessThan">
      <formula>0.00000999</formula>
    </cfRule>
    <cfRule type="cellIs" dxfId="4587" priority="120" operator="greaterThan">
      <formula>0.00001</formula>
    </cfRule>
  </conditionalFormatting>
  <conditionalFormatting sqref="F11">
    <cfRule type="cellIs" dxfId="4586" priority="188" operator="equal">
      <formula>"-"</formula>
    </cfRule>
    <cfRule type="cellIs" dxfId="4585" priority="189" operator="lessThan">
      <formula>0.00000999</formula>
    </cfRule>
    <cfRule type="cellIs" dxfId="4584" priority="190" operator="greaterThan">
      <formula>0.00001</formula>
    </cfRule>
  </conditionalFormatting>
  <conditionalFormatting sqref="C33">
    <cfRule type="cellIs" dxfId="4583" priority="41" operator="equal">
      <formula>"Cumplida"</formula>
    </cfRule>
    <cfRule type="cellIs" dxfId="4582" priority="42" operator="equal">
      <formula>"Abierta"</formula>
    </cfRule>
    <cfRule type="cellIs" dxfId="4581" priority="43" operator="equal">
      <formula>"No cumplida"</formula>
    </cfRule>
    <cfRule type="cellIs" dxfId="4580" priority="44" operator="equal">
      <formula>"Programado"</formula>
    </cfRule>
    <cfRule type="cellIs" dxfId="4579" priority="45" operator="equal">
      <formula>"Atascado"</formula>
    </cfRule>
    <cfRule type="cellIs" dxfId="4578" priority="46" operator="equal">
      <formula>"Cerrado"</formula>
    </cfRule>
    <cfRule type="cellIs" dxfId="4577" priority="47" operator="equal">
      <formula>"Abierto"</formula>
    </cfRule>
  </conditionalFormatting>
  <conditionalFormatting sqref="F6">
    <cfRule type="cellIs" dxfId="4576" priority="181" operator="equal">
      <formula>"Cumplida"</formula>
    </cfRule>
    <cfRule type="cellIs" dxfId="4575" priority="182" operator="equal">
      <formula>"Abierta"</formula>
    </cfRule>
    <cfRule type="cellIs" dxfId="4574" priority="183" operator="equal">
      <formula>"No cumplida"</formula>
    </cfRule>
    <cfRule type="cellIs" dxfId="4573" priority="184" operator="equal">
      <formula>"Programado"</formula>
    </cfRule>
    <cfRule type="cellIs" dxfId="4572" priority="185" operator="equal">
      <formula>"Atascado"</formula>
    </cfRule>
    <cfRule type="cellIs" dxfId="4571" priority="186" operator="equal">
      <formula>"Cerrado"</formula>
    </cfRule>
    <cfRule type="cellIs" dxfId="4570" priority="187" operator="equal">
      <formula>"Abierto"</formula>
    </cfRule>
  </conditionalFormatting>
  <conditionalFormatting sqref="I6">
    <cfRule type="cellIs" dxfId="4569" priority="171" operator="equal">
      <formula>"Cumplida"</formula>
    </cfRule>
    <cfRule type="cellIs" dxfId="4568" priority="172" operator="equal">
      <formula>"Abierta"</formula>
    </cfRule>
    <cfRule type="cellIs" dxfId="4567" priority="173" operator="equal">
      <formula>"No cumplida"</formula>
    </cfRule>
    <cfRule type="cellIs" dxfId="4566" priority="174" operator="equal">
      <formula>"Programado"</formula>
    </cfRule>
    <cfRule type="cellIs" dxfId="4565" priority="175" operator="equal">
      <formula>"Atascado"</formula>
    </cfRule>
    <cfRule type="cellIs" dxfId="4564" priority="176" operator="equal">
      <formula>"Cerrado"</formula>
    </cfRule>
    <cfRule type="cellIs" dxfId="4563" priority="177" operator="equal">
      <formula>"Abierto"</formula>
    </cfRule>
  </conditionalFormatting>
  <conditionalFormatting sqref="I11">
    <cfRule type="cellIs" dxfId="4562" priority="178" operator="equal">
      <formula>"-"</formula>
    </cfRule>
    <cfRule type="cellIs" dxfId="4561" priority="179" operator="lessThan">
      <formula>0.00000999</formula>
    </cfRule>
    <cfRule type="cellIs" dxfId="4560" priority="180" operator="greaterThan">
      <formula>0.00001</formula>
    </cfRule>
  </conditionalFormatting>
  <conditionalFormatting sqref="L6">
    <cfRule type="cellIs" dxfId="4559" priority="161" operator="equal">
      <formula>"Cumplida"</formula>
    </cfRule>
    <cfRule type="cellIs" dxfId="4558" priority="162" operator="equal">
      <formula>"Abierta"</formula>
    </cfRule>
    <cfRule type="cellIs" dxfId="4557" priority="163" operator="equal">
      <formula>"No cumplida"</formula>
    </cfRule>
    <cfRule type="cellIs" dxfId="4556" priority="164" operator="equal">
      <formula>"Programado"</formula>
    </cfRule>
    <cfRule type="cellIs" dxfId="4555" priority="165" operator="equal">
      <formula>"Atascado"</formula>
    </cfRule>
    <cfRule type="cellIs" dxfId="4554" priority="166" operator="equal">
      <formula>"Cerrado"</formula>
    </cfRule>
    <cfRule type="cellIs" dxfId="4553" priority="167" operator="equal">
      <formula>"Abierto"</formula>
    </cfRule>
  </conditionalFormatting>
  <conditionalFormatting sqref="L11">
    <cfRule type="cellIs" dxfId="4552" priority="168" operator="equal">
      <formula>"-"</formula>
    </cfRule>
    <cfRule type="cellIs" dxfId="4551" priority="169" operator="lessThan">
      <formula>0.00000999</formula>
    </cfRule>
    <cfRule type="cellIs" dxfId="4550" priority="170" operator="greaterThan">
      <formula>0.00001</formula>
    </cfRule>
  </conditionalFormatting>
  <conditionalFormatting sqref="O6">
    <cfRule type="cellIs" dxfId="4549" priority="151" operator="equal">
      <formula>"Cumplida"</formula>
    </cfRule>
    <cfRule type="cellIs" dxfId="4548" priority="152" operator="equal">
      <formula>"Abierta"</formula>
    </cfRule>
    <cfRule type="cellIs" dxfId="4547" priority="153" operator="equal">
      <formula>"No cumplida"</formula>
    </cfRule>
    <cfRule type="cellIs" dxfId="4546" priority="154" operator="equal">
      <formula>"Programado"</formula>
    </cfRule>
    <cfRule type="cellIs" dxfId="4545" priority="155" operator="equal">
      <formula>"Atascado"</formula>
    </cfRule>
    <cfRule type="cellIs" dxfId="4544" priority="156" operator="equal">
      <formula>"Cerrado"</formula>
    </cfRule>
    <cfRule type="cellIs" dxfId="4543" priority="157" operator="equal">
      <formula>"Abierto"</formula>
    </cfRule>
  </conditionalFormatting>
  <conditionalFormatting sqref="O11">
    <cfRule type="cellIs" dxfId="4542" priority="158" operator="equal">
      <formula>"-"</formula>
    </cfRule>
    <cfRule type="cellIs" dxfId="4541" priority="159" operator="lessThan">
      <formula>0.00000999</formula>
    </cfRule>
    <cfRule type="cellIs" dxfId="4540" priority="160" operator="greaterThan">
      <formula>0.00001</formula>
    </cfRule>
  </conditionalFormatting>
  <conditionalFormatting sqref="C15">
    <cfRule type="cellIs" dxfId="4539" priority="141" operator="equal">
      <formula>"Cumplida"</formula>
    </cfRule>
    <cfRule type="cellIs" dxfId="4538" priority="142" operator="equal">
      <formula>"Abierta"</formula>
    </cfRule>
    <cfRule type="cellIs" dxfId="4537" priority="143" operator="equal">
      <formula>"No cumplida"</formula>
    </cfRule>
    <cfRule type="cellIs" dxfId="4536" priority="144" operator="equal">
      <formula>"Programado"</formula>
    </cfRule>
    <cfRule type="cellIs" dxfId="4535" priority="145" operator="equal">
      <formula>"Atascado"</formula>
    </cfRule>
    <cfRule type="cellIs" dxfId="4534" priority="146" operator="equal">
      <formula>"Cerrado"</formula>
    </cfRule>
    <cfRule type="cellIs" dxfId="4533" priority="147" operator="equal">
      <formula>"Abierto"</formula>
    </cfRule>
  </conditionalFormatting>
  <conditionalFormatting sqref="C20">
    <cfRule type="cellIs" dxfId="4532" priority="148" operator="equal">
      <formula>"-"</formula>
    </cfRule>
    <cfRule type="cellIs" dxfId="4531" priority="149" operator="lessThan">
      <formula>0.00000999</formula>
    </cfRule>
    <cfRule type="cellIs" dxfId="4530" priority="150" operator="greaterThan">
      <formula>0.00001</formula>
    </cfRule>
  </conditionalFormatting>
  <conditionalFormatting sqref="F15">
    <cfRule type="cellIs" dxfId="4529" priority="131" operator="equal">
      <formula>"Cumplida"</formula>
    </cfRule>
    <cfRule type="cellIs" dxfId="4528" priority="132" operator="equal">
      <formula>"Abierta"</formula>
    </cfRule>
    <cfRule type="cellIs" dxfId="4527" priority="133" operator="equal">
      <formula>"No cumplida"</formula>
    </cfRule>
    <cfRule type="cellIs" dxfId="4526" priority="134" operator="equal">
      <formula>"Programado"</formula>
    </cfRule>
    <cfRule type="cellIs" dxfId="4525" priority="135" operator="equal">
      <formula>"Atascado"</formula>
    </cfRule>
    <cfRule type="cellIs" dxfId="4524" priority="136" operator="equal">
      <formula>"Cerrado"</formula>
    </cfRule>
    <cfRule type="cellIs" dxfId="4523" priority="137" operator="equal">
      <formula>"Abierto"</formula>
    </cfRule>
  </conditionalFormatting>
  <conditionalFormatting sqref="F20">
    <cfRule type="cellIs" dxfId="4522" priority="138" operator="equal">
      <formula>"-"</formula>
    </cfRule>
    <cfRule type="cellIs" dxfId="4521" priority="139" operator="lessThan">
      <formula>0.00000999</formula>
    </cfRule>
    <cfRule type="cellIs" dxfId="4520" priority="140" operator="greaterThan">
      <formula>0.00001</formula>
    </cfRule>
  </conditionalFormatting>
  <conditionalFormatting sqref="I15">
    <cfRule type="cellIs" dxfId="4519" priority="121" operator="equal">
      <formula>"Cumplida"</formula>
    </cfRule>
    <cfRule type="cellIs" dxfId="4518" priority="122" operator="equal">
      <formula>"Abierta"</formula>
    </cfRule>
    <cfRule type="cellIs" dxfId="4517" priority="123" operator="equal">
      <formula>"No cumplida"</formula>
    </cfRule>
    <cfRule type="cellIs" dxfId="4516" priority="124" operator="equal">
      <formula>"Programado"</formula>
    </cfRule>
    <cfRule type="cellIs" dxfId="4515" priority="125" operator="equal">
      <formula>"Atascado"</formula>
    </cfRule>
    <cfRule type="cellIs" dxfId="4514" priority="126" operator="equal">
      <formula>"Cerrado"</formula>
    </cfRule>
    <cfRule type="cellIs" dxfId="4513" priority="127" operator="equal">
      <formula>"Abierto"</formula>
    </cfRule>
  </conditionalFormatting>
  <conditionalFormatting sqref="I20">
    <cfRule type="cellIs" dxfId="4512" priority="128" operator="equal">
      <formula>"-"</formula>
    </cfRule>
    <cfRule type="cellIs" dxfId="4511" priority="129" operator="lessThan">
      <formula>0.00000999</formula>
    </cfRule>
    <cfRule type="cellIs" dxfId="4510" priority="130" operator="greaterThan">
      <formula>0.00001</formula>
    </cfRule>
  </conditionalFormatting>
  <conditionalFormatting sqref="L15">
    <cfRule type="cellIs" dxfId="4509" priority="111" operator="equal">
      <formula>"Cumplida"</formula>
    </cfRule>
    <cfRule type="cellIs" dxfId="4508" priority="112" operator="equal">
      <formula>"Abierta"</formula>
    </cfRule>
    <cfRule type="cellIs" dxfId="4507" priority="113" operator="equal">
      <formula>"No cumplida"</formula>
    </cfRule>
    <cfRule type="cellIs" dxfId="4506" priority="114" operator="equal">
      <formula>"Programado"</formula>
    </cfRule>
    <cfRule type="cellIs" dxfId="4505" priority="115" operator="equal">
      <formula>"Atascado"</formula>
    </cfRule>
    <cfRule type="cellIs" dxfId="4504" priority="116" operator="equal">
      <formula>"Cerrado"</formula>
    </cfRule>
    <cfRule type="cellIs" dxfId="4503" priority="117" operator="equal">
      <formula>"Abierto"</formula>
    </cfRule>
  </conditionalFormatting>
  <conditionalFormatting sqref="O15">
    <cfRule type="cellIs" dxfId="4502" priority="101" operator="equal">
      <formula>"Cumplida"</formula>
    </cfRule>
    <cfRule type="cellIs" dxfId="4501" priority="102" operator="equal">
      <formula>"Abierta"</formula>
    </cfRule>
    <cfRule type="cellIs" dxfId="4500" priority="103" operator="equal">
      <formula>"No cumplida"</formula>
    </cfRule>
    <cfRule type="cellIs" dxfId="4499" priority="104" operator="equal">
      <formula>"Programado"</formula>
    </cfRule>
    <cfRule type="cellIs" dxfId="4498" priority="105" operator="equal">
      <formula>"Atascado"</formula>
    </cfRule>
    <cfRule type="cellIs" dxfId="4497" priority="106" operator="equal">
      <formula>"Cerrado"</formula>
    </cfRule>
    <cfRule type="cellIs" dxfId="4496" priority="107" operator="equal">
      <formula>"Abierto"</formula>
    </cfRule>
  </conditionalFormatting>
  <conditionalFormatting sqref="O20">
    <cfRule type="cellIs" dxfId="4495" priority="108" operator="equal">
      <formula>"-"</formula>
    </cfRule>
    <cfRule type="cellIs" dxfId="4494" priority="109" operator="lessThan">
      <formula>0.00000999</formula>
    </cfRule>
    <cfRule type="cellIs" dxfId="4493" priority="110" operator="greaterThan">
      <formula>0.00001</formula>
    </cfRule>
  </conditionalFormatting>
  <conditionalFormatting sqref="C24">
    <cfRule type="cellIs" dxfId="4492" priority="91" operator="equal">
      <formula>"Cumplida"</formula>
    </cfRule>
    <cfRule type="cellIs" dxfId="4491" priority="92" operator="equal">
      <formula>"Abierta"</formula>
    </cfRule>
    <cfRule type="cellIs" dxfId="4490" priority="93" operator="equal">
      <formula>"No cumplida"</formula>
    </cfRule>
    <cfRule type="cellIs" dxfId="4489" priority="94" operator="equal">
      <formula>"Programado"</formula>
    </cfRule>
    <cfRule type="cellIs" dxfId="4488" priority="95" operator="equal">
      <formula>"Atascado"</formula>
    </cfRule>
    <cfRule type="cellIs" dxfId="4487" priority="96" operator="equal">
      <formula>"Cerrado"</formula>
    </cfRule>
    <cfRule type="cellIs" dxfId="4486" priority="97" operator="equal">
      <formula>"Abierto"</formula>
    </cfRule>
  </conditionalFormatting>
  <conditionalFormatting sqref="C29">
    <cfRule type="cellIs" dxfId="4485" priority="98" operator="equal">
      <formula>"-"</formula>
    </cfRule>
    <cfRule type="cellIs" dxfId="4484" priority="99" operator="lessThan">
      <formula>0.00000999</formula>
    </cfRule>
    <cfRule type="cellIs" dxfId="4483" priority="100" operator="greaterThan">
      <formula>0.00001</formula>
    </cfRule>
  </conditionalFormatting>
  <conditionalFormatting sqref="F24">
    <cfRule type="cellIs" dxfId="4482" priority="81" operator="equal">
      <formula>"Cumplida"</formula>
    </cfRule>
    <cfRule type="cellIs" dxfId="4481" priority="82" operator="equal">
      <formula>"Abierta"</formula>
    </cfRule>
    <cfRule type="cellIs" dxfId="4480" priority="83" operator="equal">
      <formula>"No cumplida"</formula>
    </cfRule>
    <cfRule type="cellIs" dxfId="4479" priority="84" operator="equal">
      <formula>"Programado"</formula>
    </cfRule>
    <cfRule type="cellIs" dxfId="4478" priority="85" operator="equal">
      <formula>"Atascado"</formula>
    </cfRule>
    <cfRule type="cellIs" dxfId="4477" priority="86" operator="equal">
      <formula>"Cerrado"</formula>
    </cfRule>
    <cfRule type="cellIs" dxfId="4476" priority="87" operator="equal">
      <formula>"Abierto"</formula>
    </cfRule>
  </conditionalFormatting>
  <conditionalFormatting sqref="F29">
    <cfRule type="cellIs" dxfId="4475" priority="88" operator="equal">
      <formula>"-"</formula>
    </cfRule>
    <cfRule type="cellIs" dxfId="4474" priority="89" operator="lessThan">
      <formula>0.00000999</formula>
    </cfRule>
    <cfRule type="cellIs" dxfId="4473" priority="90" operator="greaterThan">
      <formula>0.00001</formula>
    </cfRule>
  </conditionalFormatting>
  <conditionalFormatting sqref="I24">
    <cfRule type="cellIs" dxfId="4472" priority="71" operator="equal">
      <formula>"Cumplida"</formula>
    </cfRule>
    <cfRule type="cellIs" dxfId="4471" priority="72" operator="equal">
      <formula>"Abierta"</formula>
    </cfRule>
    <cfRule type="cellIs" dxfId="4470" priority="73" operator="equal">
      <formula>"No cumplida"</formula>
    </cfRule>
    <cfRule type="cellIs" dxfId="4469" priority="74" operator="equal">
      <formula>"Programado"</formula>
    </cfRule>
    <cfRule type="cellIs" dxfId="4468" priority="75" operator="equal">
      <formula>"Atascado"</formula>
    </cfRule>
    <cfRule type="cellIs" dxfId="4467" priority="76" operator="equal">
      <formula>"Cerrado"</formula>
    </cfRule>
    <cfRule type="cellIs" dxfId="4466" priority="77" operator="equal">
      <formula>"Abierto"</formula>
    </cfRule>
  </conditionalFormatting>
  <conditionalFormatting sqref="I29">
    <cfRule type="cellIs" dxfId="4465" priority="78" operator="equal">
      <formula>"-"</formula>
    </cfRule>
    <cfRule type="cellIs" dxfId="4464" priority="79" operator="lessThan">
      <formula>0.00000999</formula>
    </cfRule>
    <cfRule type="cellIs" dxfId="4463" priority="80" operator="greaterThan">
      <formula>0.00001</formula>
    </cfRule>
  </conditionalFormatting>
  <conditionalFormatting sqref="L24">
    <cfRule type="cellIs" dxfId="4462" priority="61" operator="equal">
      <formula>"Cumplida"</formula>
    </cfRule>
    <cfRule type="cellIs" dxfId="4461" priority="62" operator="equal">
      <formula>"Abierta"</formula>
    </cfRule>
    <cfRule type="cellIs" dxfId="4460" priority="63" operator="equal">
      <formula>"No cumplida"</formula>
    </cfRule>
    <cfRule type="cellIs" dxfId="4459" priority="64" operator="equal">
      <formula>"Programado"</formula>
    </cfRule>
    <cfRule type="cellIs" dxfId="4458" priority="65" operator="equal">
      <formula>"Atascado"</formula>
    </cfRule>
    <cfRule type="cellIs" dxfId="4457" priority="66" operator="equal">
      <formula>"Cerrado"</formula>
    </cfRule>
    <cfRule type="cellIs" dxfId="4456" priority="67" operator="equal">
      <formula>"Abierto"</formula>
    </cfRule>
  </conditionalFormatting>
  <conditionalFormatting sqref="L29">
    <cfRule type="cellIs" dxfId="4455" priority="68" operator="equal">
      <formula>"-"</formula>
    </cfRule>
    <cfRule type="cellIs" dxfId="4454" priority="69" operator="lessThan">
      <formula>0.00000999</formula>
    </cfRule>
    <cfRule type="cellIs" dxfId="4453" priority="70" operator="greaterThan">
      <formula>0.00001</formula>
    </cfRule>
  </conditionalFormatting>
  <conditionalFormatting sqref="O24">
    <cfRule type="cellIs" dxfId="4452" priority="51" operator="equal">
      <formula>"Cumplida"</formula>
    </cfRule>
    <cfRule type="cellIs" dxfId="4451" priority="52" operator="equal">
      <formula>"Abierta"</formula>
    </cfRule>
    <cfRule type="cellIs" dxfId="4450" priority="53" operator="equal">
      <formula>"No cumplida"</formula>
    </cfRule>
    <cfRule type="cellIs" dxfId="4449" priority="54" operator="equal">
      <formula>"Programado"</formula>
    </cfRule>
    <cfRule type="cellIs" dxfId="4448" priority="55" operator="equal">
      <formula>"Atascado"</formula>
    </cfRule>
    <cfRule type="cellIs" dxfId="4447" priority="56" operator="equal">
      <formula>"Cerrado"</formula>
    </cfRule>
    <cfRule type="cellIs" dxfId="4446" priority="57" operator="equal">
      <formula>"Abierto"</formula>
    </cfRule>
  </conditionalFormatting>
  <conditionalFormatting sqref="O29">
    <cfRule type="cellIs" dxfId="4445" priority="58" operator="equal">
      <formula>"-"</formula>
    </cfRule>
    <cfRule type="cellIs" dxfId="4444" priority="59" operator="lessThan">
      <formula>0.00000999</formula>
    </cfRule>
    <cfRule type="cellIs" dxfId="4443" priority="60" operator="greaterThan">
      <formula>0.00001</formula>
    </cfRule>
  </conditionalFormatting>
  <conditionalFormatting sqref="C38">
    <cfRule type="cellIs" dxfId="4442" priority="48" operator="equal">
      <formula>"-"</formula>
    </cfRule>
    <cfRule type="cellIs" dxfId="4441" priority="49" operator="lessThan">
      <formula>0.00000999</formula>
    </cfRule>
    <cfRule type="cellIs" dxfId="4440" priority="50" operator="greaterThan">
      <formula>0.00001</formula>
    </cfRule>
  </conditionalFormatting>
  <conditionalFormatting sqref="F33">
    <cfRule type="cellIs" dxfId="4439" priority="31" operator="equal">
      <formula>"Cumplida"</formula>
    </cfRule>
    <cfRule type="cellIs" dxfId="4438" priority="32" operator="equal">
      <formula>"Abierta"</formula>
    </cfRule>
    <cfRule type="cellIs" dxfId="4437" priority="33" operator="equal">
      <formula>"No cumplida"</formula>
    </cfRule>
    <cfRule type="cellIs" dxfId="4436" priority="34" operator="equal">
      <formula>"Programado"</formula>
    </cfRule>
    <cfRule type="cellIs" dxfId="4435" priority="35" operator="equal">
      <formula>"Atascado"</formula>
    </cfRule>
    <cfRule type="cellIs" dxfId="4434" priority="36" operator="equal">
      <formula>"Cerrado"</formula>
    </cfRule>
    <cfRule type="cellIs" dxfId="4433" priority="37" operator="equal">
      <formula>"Abierto"</formula>
    </cfRule>
  </conditionalFormatting>
  <conditionalFormatting sqref="F38">
    <cfRule type="cellIs" dxfId="4432" priority="38" operator="equal">
      <formula>"-"</formula>
    </cfRule>
    <cfRule type="cellIs" dxfId="4431" priority="39" operator="lessThan">
      <formula>0.00000999</formula>
    </cfRule>
    <cfRule type="cellIs" dxfId="4430" priority="40" operator="greaterThan">
      <formula>0.00001</formula>
    </cfRule>
  </conditionalFormatting>
  <conditionalFormatting sqref="I33">
    <cfRule type="cellIs" dxfId="4429" priority="21" operator="equal">
      <formula>"Cumplida"</formula>
    </cfRule>
    <cfRule type="cellIs" dxfId="4428" priority="22" operator="equal">
      <formula>"Abierta"</formula>
    </cfRule>
    <cfRule type="cellIs" dxfId="4427" priority="23" operator="equal">
      <formula>"No cumplida"</formula>
    </cfRule>
    <cfRule type="cellIs" dxfId="4426" priority="24" operator="equal">
      <formula>"Programado"</formula>
    </cfRule>
    <cfRule type="cellIs" dxfId="4425" priority="25" operator="equal">
      <formula>"Atascado"</formula>
    </cfRule>
    <cfRule type="cellIs" dxfId="4424" priority="26" operator="equal">
      <formula>"Cerrado"</formula>
    </cfRule>
    <cfRule type="cellIs" dxfId="4423" priority="27" operator="equal">
      <formula>"Abierto"</formula>
    </cfRule>
  </conditionalFormatting>
  <conditionalFormatting sqref="I38">
    <cfRule type="cellIs" dxfId="4422" priority="28" operator="equal">
      <formula>"-"</formula>
    </cfRule>
    <cfRule type="cellIs" dxfId="4421" priority="29" operator="lessThan">
      <formula>0.00000999</formula>
    </cfRule>
    <cfRule type="cellIs" dxfId="4420" priority="30" operator="greaterThan">
      <formula>0.00001</formula>
    </cfRule>
  </conditionalFormatting>
  <conditionalFormatting sqref="L33">
    <cfRule type="cellIs" dxfId="4419" priority="11" operator="equal">
      <formula>"Cumplida"</formula>
    </cfRule>
    <cfRule type="cellIs" dxfId="4418" priority="12" operator="equal">
      <formula>"Abierta"</formula>
    </cfRule>
    <cfRule type="cellIs" dxfId="4417" priority="13" operator="equal">
      <formula>"No cumplida"</formula>
    </cfRule>
    <cfRule type="cellIs" dxfId="4416" priority="14" operator="equal">
      <formula>"Programado"</formula>
    </cfRule>
    <cfRule type="cellIs" dxfId="4415" priority="15" operator="equal">
      <formula>"Atascado"</formula>
    </cfRule>
    <cfRule type="cellIs" dxfId="4414" priority="16" operator="equal">
      <formula>"Cerrado"</formula>
    </cfRule>
    <cfRule type="cellIs" dxfId="4413" priority="17" operator="equal">
      <formula>"Abierto"</formula>
    </cfRule>
  </conditionalFormatting>
  <conditionalFormatting sqref="L38">
    <cfRule type="cellIs" dxfId="4412" priority="18" operator="equal">
      <formula>"-"</formula>
    </cfRule>
    <cfRule type="cellIs" dxfId="4411" priority="19" operator="lessThan">
      <formula>0.00000999</formula>
    </cfRule>
    <cfRule type="cellIs" dxfId="4410" priority="20" operator="greaterThan">
      <formula>0.00001</formula>
    </cfRule>
  </conditionalFormatting>
  <conditionalFormatting sqref="O33">
    <cfRule type="cellIs" dxfId="4409" priority="1" operator="equal">
      <formula>"Cumplida"</formula>
    </cfRule>
    <cfRule type="cellIs" dxfId="4408" priority="2" operator="equal">
      <formula>"Abierta"</formula>
    </cfRule>
    <cfRule type="cellIs" dxfId="4407" priority="3" operator="equal">
      <formula>"No cumplida"</formula>
    </cfRule>
    <cfRule type="cellIs" dxfId="4406" priority="4" operator="equal">
      <formula>"Programado"</formula>
    </cfRule>
    <cfRule type="cellIs" dxfId="4405" priority="5" operator="equal">
      <formula>"Atascado"</formula>
    </cfRule>
    <cfRule type="cellIs" dxfId="4404" priority="6" operator="equal">
      <formula>"Cerrado"</formula>
    </cfRule>
    <cfRule type="cellIs" dxfId="4403" priority="7" operator="equal">
      <formula>"Abierto"</formula>
    </cfRule>
  </conditionalFormatting>
  <conditionalFormatting sqref="O38">
    <cfRule type="cellIs" dxfId="4402" priority="8" operator="equal">
      <formula>"-"</formula>
    </cfRule>
    <cfRule type="cellIs" dxfId="4401" priority="9" operator="lessThan">
      <formula>0.00000999</formula>
    </cfRule>
    <cfRule type="cellIs" dxfId="4400" priority="10" operator="greaterThan">
      <formula>0.00001</formula>
    </cfRule>
  </conditionalFormatting>
  <dataValidations count="1">
    <dataValidation type="list" allowBlank="1" showInputMessage="1" showErrorMessage="1" sqref="C15 I33 L33 F33 O33 C33 I6 L6 F6 O6 I24 I15 C6 L24 F24 L15 O24 F15 O15 C24">
      <formula1>$B$42:$B$45</formula1>
    </dataValidation>
  </dataValidation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31</vt:i4>
      </vt:variant>
    </vt:vector>
  </HeadingPairs>
  <TitlesOfParts>
    <vt:vector size="31" baseType="lpstr">
      <vt:lpstr>CONTROL</vt:lpstr>
      <vt:lpstr>D1</vt:lpstr>
      <vt:lpstr>D2</vt:lpstr>
      <vt:lpstr>D3</vt:lpstr>
      <vt:lpstr>D4</vt:lpstr>
      <vt:lpstr>D5</vt:lpstr>
      <vt:lpstr>D6</vt:lpstr>
      <vt:lpstr>D7</vt:lpstr>
      <vt:lpstr>D8</vt:lpstr>
      <vt:lpstr>D9</vt:lpstr>
      <vt:lpstr>D10</vt:lpstr>
      <vt:lpstr>D11</vt:lpstr>
      <vt:lpstr>D12</vt:lpstr>
      <vt:lpstr>D13</vt:lpstr>
      <vt:lpstr>D14</vt:lpstr>
      <vt:lpstr>D15</vt:lpstr>
      <vt:lpstr>D16</vt:lpstr>
      <vt:lpstr>D17</vt:lpstr>
      <vt:lpstr>D18</vt:lpstr>
      <vt:lpstr>D19</vt:lpstr>
      <vt:lpstr>D20</vt:lpstr>
      <vt:lpstr>D21</vt:lpstr>
      <vt:lpstr>D22</vt:lpstr>
      <vt:lpstr>D23</vt:lpstr>
      <vt:lpstr>D24</vt:lpstr>
      <vt:lpstr>D25</vt:lpstr>
      <vt:lpstr>D26</vt:lpstr>
      <vt:lpstr>D27</vt:lpstr>
      <vt:lpstr>D28</vt:lpstr>
      <vt:lpstr>D29</vt:lpstr>
      <vt:lpstr>D30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W8</dc:creator>
  <cp:lastModifiedBy>Full name</cp:lastModifiedBy>
  <dcterms:created xsi:type="dcterms:W3CDTF">2017-06-28T02:08:18Z</dcterms:created>
  <dcterms:modified xsi:type="dcterms:W3CDTF">2017-12-19T14:32:38Z</dcterms:modified>
</cp:coreProperties>
</file>