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8A6F96A9-008B-4476-9EFD-CEC365C1A3D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LRM!$A$10:$AD$1312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8" i="5" l="1"/>
  <c r="K358" i="5"/>
  <c r="Z1319" i="1"/>
  <c r="X1319" i="1"/>
  <c r="V1319" i="1"/>
  <c r="S1319" i="1"/>
  <c r="Q1319" i="1"/>
  <c r="L1319" i="1"/>
  <c r="J1319" i="1"/>
  <c r="D2664" i="2"/>
  <c r="H2664" i="2"/>
  <c r="D2663" i="2"/>
  <c r="H2663" i="2"/>
  <c r="Z1318" i="1"/>
  <c r="X1318" i="1"/>
  <c r="S1318" i="1"/>
  <c r="Q1318" i="1"/>
  <c r="L1318" i="1"/>
  <c r="J1318" i="1"/>
  <c r="D2662" i="2"/>
  <c r="H2662" i="2"/>
  <c r="Z1317" i="1"/>
  <c r="X1317" i="1"/>
  <c r="S1317" i="1"/>
  <c r="Q1317" i="1"/>
  <c r="L1317" i="1"/>
  <c r="J1317" i="1"/>
  <c r="D2661" i="2" l="1"/>
  <c r="H2661" i="2"/>
  <c r="Z1315" i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H2660" i="2"/>
  <c r="H2659" i="2"/>
  <c r="H2658" i="2"/>
  <c r="D2657" i="2"/>
  <c r="H2657" i="2"/>
  <c r="D2656" i="2"/>
  <c r="H2656" i="2"/>
  <c r="D2655" i="2"/>
  <c r="H2655" i="2"/>
  <c r="Y1314" i="1"/>
  <c r="Z1314" i="1" s="1"/>
  <c r="X1314" i="1"/>
  <c r="S1314" i="1"/>
  <c r="Q1314" i="1"/>
  <c r="L1314" i="1"/>
  <c r="J1314" i="1"/>
  <c r="D2654" i="2"/>
  <c r="H2654" i="2"/>
  <c r="D2653" i="2"/>
  <c r="H2653" i="2"/>
  <c r="D2652" i="2"/>
  <c r="H2652" i="2"/>
  <c r="G277" i="6"/>
  <c r="D2651" i="2"/>
  <c r="H2651" i="2"/>
  <c r="D2650" i="2"/>
  <c r="H2650" i="2"/>
  <c r="V357" i="5"/>
  <c r="N357" i="5"/>
  <c r="D2649" i="2"/>
  <c r="H2649" i="2"/>
  <c r="J357" i="5"/>
  <c r="K357" i="5"/>
  <c r="Z1313" i="1"/>
  <c r="Y1313" i="1"/>
  <c r="X1313" i="1"/>
  <c r="W1313" i="1"/>
  <c r="S1313" i="1"/>
  <c r="Q1313" i="1"/>
  <c r="L1313" i="1"/>
  <c r="J1313" i="1"/>
  <c r="D2648" i="2"/>
  <c r="H2648" i="2"/>
  <c r="D2647" i="2"/>
  <c r="H2647" i="2"/>
  <c r="D2646" i="2"/>
  <c r="H2646" i="2"/>
  <c r="H2643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F324" i="8" l="1"/>
  <c r="F323" i="8"/>
  <c r="F322" i="8"/>
  <c r="D2639" i="2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21" i="8"/>
  <c r="F320" i="8"/>
  <c r="F319" i="8"/>
  <c r="F318" i="8"/>
  <c r="F317" i="8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 s="1"/>
  <c r="T191" i="5"/>
  <c r="V225" i="5"/>
  <c r="H2645" i="2" l="1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<sst xmlns="http://schemas.openxmlformats.org/spreadsheetml/2006/main" count="7400" uniqueCount="1584">
  <si>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</si>
  <si>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</si>
  <si>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</si>
  <si>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</si>
  <si>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</si>
  <si>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</si>
  <si>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</si>
  <si>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</si>
  <si>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</si>
  <si>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</si>
  <si>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</si>
  <si>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</si>
  <si>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</si>
  <si>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</si>
  <si>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</si>
  <si>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</si>
  <si>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</si>
  <si>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</si>
  <si>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</si>
  <si>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</si>
  <si>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</si>
  <si>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</si>
  <si>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</si>
  <si>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</si>
  <si>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</si>
  <si>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</si>
  <si>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</si>
  <si>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</si>
  <si>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</si>
  <si>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</si>
  <si>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</si>
  <si>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</si>
  <si>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</si>
  <si>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</si>
  <si>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</si>
  <si>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</si>
  <si>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</si>
  <si>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</si>
  <si>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</si>
  <si>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</si>
  <si>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</si>
  <si>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</si>
  <si>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</si>
  <si>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</si>
  <si>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</si>
  <si>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</si>
  <si>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</si>
  <si>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</si>
  <si>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</si>
  <si>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</si>
  <si>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</si>
  <si>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</si>
  <si>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</si>
  <si>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</si>
  <si>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</si>
  <si>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</si>
  <si>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</si>
  <si>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</si>
  <si>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</si>
  <si>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</si>
  <si>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</si>
  <si>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</si>
  <si>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</si>
  <si>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</si>
  <si>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</si>
  <si>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</si>
  <si>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</si>
  <si>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</si>
  <si>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</si>
  <si>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</si>
  <si>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</si>
  <si>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</si>
  <si>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</si>
  <si>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</si>
  <si>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</si>
  <si>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</si>
  <si>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</si>
  <si>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</si>
  <si>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</si>
  <si>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</si>
  <si>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</si>
  <si>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</si>
  <si>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</si>
  <si>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</si>
  <si>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</si>
  <si>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</si>
  <si>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</si>
  <si>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</si>
  <si>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</si>
  <si>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</si>
  <si>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</si>
  <si>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</si>
  <si>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</si>
  <si>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</si>
  <si>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</si>
  <si>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</si>
  <si>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</si>
  <si>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</si>
  <si>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</si>
  <si>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</si>
  <si>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</si>
  <si>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</si>
  <si>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</si>
  <si>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</si>
  <si>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</si>
  <si>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</si>
  <si>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</si>
  <si>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</si>
  <si>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</si>
  <si>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</si>
  <si>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</si>
  <si>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</si>
  <si>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</si>
  <si>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</si>
  <si>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</si>
  <si>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</si>
  <si>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</si>
  <si>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</si>
  <si>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</si>
  <si>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</si>
  <si>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</si>
  <si>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</si>
  <si>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</si>
  <si>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</si>
  <si>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</si>
  <si>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</si>
  <si>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</si>
  <si>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</si>
  <si>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</si>
  <si>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</si>
  <si>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</si>
  <si>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</si>
  <si>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</si>
  <si>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</si>
  <si>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</si>
  <si>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</si>
  <si>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</si>
  <si>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</si>
  <si>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</si>
  <si>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</si>
  <si>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</si>
  <si>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</si>
  <si>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</si>
  <si>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</si>
  <si>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</si>
  <si>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</si>
  <si>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</si>
  <si>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</si>
  <si>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</si>
  <si>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</si>
  <si>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</si>
  <si>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</si>
  <si>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</si>
  <si>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</si>
  <si>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</si>
  <si>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</si>
  <si>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</si>
  <si>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</si>
  <si>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</si>
  <si>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</si>
  <si>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</si>
  <si>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</si>
  <si>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</si>
  <si>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</si>
  <si>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</si>
  <si>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</si>
  <si>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</si>
  <si>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</si>
  <si>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</si>
  <si>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</si>
  <si>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</si>
  <si>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</si>
  <si>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</si>
  <si>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</si>
  <si>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</si>
  <si>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</si>
  <si>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</si>
  <si>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</si>
  <si>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</si>
  <si>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</si>
  <si>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</si>
  <si>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</si>
  <si>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</si>
  <si>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</si>
  <si>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</si>
  <si>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</si>
  <si>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</si>
  <si>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</si>
  <si>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</si>
  <si>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</si>
  <si>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</si>
  <si>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</si>
  <si>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</si>
  <si>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</si>
  <si>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</si>
  <si>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</si>
  <si>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</si>
  <si>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</si>
  <si>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</si>
  <si>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</si>
  <si>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</si>
  <si>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</si>
  <si>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</si>
  <si>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</si>
  <si>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</si>
  <si>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</si>
  <si>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</si>
  <si>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</si>
  <si>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</si>
  <si>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</si>
  <si>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</si>
  <si>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</si>
  <si>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</si>
  <si>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</si>
  <si>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</si>
  <si>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</si>
  <si>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</si>
  <si>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</si>
  <si>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</si>
  <si>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</si>
  <si>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</si>
  <si>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</si>
  <si>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</si>
  <si>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</si>
  <si>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</si>
  <si>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</si>
  <si>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</si>
  <si>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</si>
  <si>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</si>
  <si>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</si>
  <si>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</si>
  <si>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</si>
  <si>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</si>
  <si>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</si>
  <si>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</si>
  <si>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</si>
  <si>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</si>
  <si>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</si>
  <si>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</si>
  <si>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</si>
  <si>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</si>
  <si>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</si>
  <si>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</si>
  <si>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</si>
  <si>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</si>
  <si>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</si>
  <si>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</si>
  <si>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</si>
  <si>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</si>
  <si>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</si>
  <si>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</si>
  <si>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</si>
  <si>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</si>
  <si>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</si>
  <si>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</si>
  <si>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</si>
  <si>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</si>
  <si>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</si>
  <si>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</si>
  <si>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</si>
  <si>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</si>
  <si>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</si>
  <si>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</si>
  <si>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</si>
  <si>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</si>
  <si>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</si>
  <si>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</si>
  <si>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</si>
  <si>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</si>
  <si>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</si>
  <si>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</si>
  <si>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</si>
  <si>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</si>
  <si>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</si>
  <si>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</si>
  <si>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</si>
  <si>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</si>
  <si>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</si>
  <si>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</si>
  <si>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</si>
  <si>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</si>
  <si>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</si>
  <si>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</si>
  <si>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</si>
  <si>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</si>
  <si>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</si>
  <si>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</si>
  <si>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</si>
  <si>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</si>
  <si>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</si>
  <si>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</si>
  <si>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</si>
  <si>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</si>
  <si>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</si>
  <si>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</si>
  <si>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</si>
  <si>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</si>
  <si>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</si>
  <si>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</si>
  <si>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</si>
  <si>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</si>
  <si>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</si>
  <si>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</si>
  <si>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</si>
  <si>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</si>
  <si>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</si>
  <si>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</si>
  <si>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</si>
  <si>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</si>
  <si>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</si>
  <si>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</si>
  <si>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</si>
  <si>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</si>
  <si>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</si>
  <si>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</si>
  <si>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</si>
  <si>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</si>
  <si>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</si>
  <si>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</si>
  <si>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</si>
  <si>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</si>
  <si>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</si>
  <si>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</si>
  <si>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</si>
  <si>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</si>
  <si>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</si>
  <si>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</si>
  <si>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</si>
  <si>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</si>
  <si>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</si>
  <si>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</si>
  <si>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</si>
  <si>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</si>
  <si>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</si>
  <si>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</si>
  <si>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</si>
  <si>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</si>
  <si>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</si>
  <si>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</si>
  <si>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</si>
  <si>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</si>
  <si>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</si>
  <si>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</si>
  <si>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</si>
  <si>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</si>
  <si>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</si>
  <si>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</si>
  <si>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</si>
  <si>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</si>
  <si>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</si>
  <si>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</si>
  <si>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</si>
  <si>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</si>
  <si>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</si>
  <si>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</si>
  <si>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</si>
  <si>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</si>
  <si>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</si>
  <si>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</si>
  <si>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</si>
  <si>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</si>
  <si>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</si>
  <si>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</si>
  <si>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</si>
  <si>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</si>
  <si>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</si>
  <si>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</si>
  <si>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</si>
  <si>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</si>
  <si>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</si>
  <si>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</si>
  <si>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</si>
  <si>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</si>
  <si>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</si>
  <si>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</si>
  <si>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</si>
  <si>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</si>
  <si>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</si>
  <si>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</si>
  <si>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</si>
  <si>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</si>
  <si>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</si>
  <si>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</si>
  <si>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</si>
  <si>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</si>
  <si>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</si>
  <si>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</si>
  <si>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</si>
  <si>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</si>
  <si>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</si>
  <si>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</si>
  <si>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</si>
  <si>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</si>
  <si>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</si>
  <si>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</si>
  <si>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</si>
  <si>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</si>
  <si>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</si>
  <si>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</si>
  <si>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</si>
  <si>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</si>
  <si>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</si>
  <si>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</si>
  <si>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</si>
  <si>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</si>
  <si>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</si>
  <si>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</si>
  <si>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</si>
  <si>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</si>
  <si>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</si>
  <si>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</si>
  <si>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</si>
  <si>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</si>
  <si>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</si>
  <si>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</si>
  <si>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</si>
  <si>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</si>
  <si>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</si>
  <si>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</si>
  <si>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</si>
  <si>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</si>
  <si>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</si>
  <si>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</si>
  <si>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</si>
  <si>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</si>
  <si>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</si>
  <si>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</si>
  <si>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</si>
  <si>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</si>
  <si>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</si>
  <si>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</si>
  <si>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</si>
  <si>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</si>
  <si>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</si>
  <si>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</si>
  <si>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</si>
  <si>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</si>
  <si>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</si>
  <si>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</si>
  <si>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</si>
  <si>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</si>
  <si>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</si>
  <si>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</si>
  <si>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</si>
  <si>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</si>
  <si>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</si>
  <si>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</si>
  <si>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</si>
  <si>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</si>
  <si>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</si>
  <si>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</si>
  <si>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</si>
  <si>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</si>
  <si>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</si>
  <si>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</si>
  <si>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</si>
  <si>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</si>
  <si>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</si>
  <si>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</si>
  <si>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</si>
  <si>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</si>
  <si>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</si>
  <si>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</si>
  <si>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</si>
  <si>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</si>
  <si>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</si>
  <si>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</si>
  <si>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</si>
  <si>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</si>
  <si>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</si>
  <si>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</si>
  <si>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</si>
  <si>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</si>
  <si>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</si>
  <si>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</si>
  <si>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</si>
  <si>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</si>
  <si>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</si>
  <si>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</si>
  <si>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</si>
  <si>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</si>
  <si>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</si>
  <si>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</si>
  <si>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</si>
  <si>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</si>
  <si>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</si>
  <si>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</si>
  <si>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</si>
  <si>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</si>
  <si>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</si>
  <si>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</si>
  <si>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</si>
  <si>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</si>
  <si>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</si>
  <si>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</si>
  <si>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</si>
  <si>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</si>
  <si>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</si>
  <si>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</si>
  <si>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</si>
  <si>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</si>
  <si>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</si>
  <si>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</si>
  <si>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</si>
  <si>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</si>
  <si>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</si>
  <si>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</si>
  <si>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</si>
  <si>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</si>
  <si>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</si>
  <si>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</si>
  <si>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</si>
  <si>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</si>
  <si>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</si>
  <si>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</si>
  <si>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</si>
  <si>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</si>
  <si>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</si>
  <si>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</si>
  <si>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</si>
  <si>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</si>
  <si>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</si>
  <si>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</si>
  <si>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</si>
  <si>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</si>
  <si>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</si>
  <si>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</si>
  <si>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</si>
  <si>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</si>
  <si>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</si>
  <si>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</si>
  <si>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</si>
  <si>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</si>
  <si>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</si>
  <si>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</si>
  <si>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</si>
  <si>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</si>
  <si>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</si>
  <si>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</si>
  <si>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</si>
  <si>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</si>
  <si>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</si>
  <si>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</si>
  <si>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</si>
  <si>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</si>
  <si>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</si>
  <si>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</si>
  <si>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</si>
  <si>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</si>
  <si>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</si>
  <si>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</si>
  <si>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</si>
  <si>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</si>
  <si>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</si>
  <si>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</si>
  <si>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</si>
  <si>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</si>
  <si>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</si>
  <si>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</si>
  <si>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</si>
  <si>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</si>
  <si>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</si>
  <si>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</si>
  <si>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</si>
  <si>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</si>
  <si>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</si>
  <si>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</si>
  <si>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</si>
  <si>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</si>
  <si>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</si>
  <si>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</si>
  <si>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</si>
  <si>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</si>
  <si>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</si>
  <si>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</si>
  <si>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</si>
  <si>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</si>
  <si>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</si>
  <si>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</si>
  <si>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</si>
  <si>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</si>
  <si>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</si>
  <si>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</si>
  <si>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</si>
  <si>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</si>
  <si>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</si>
  <si>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</si>
  <si>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</si>
  <si>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</si>
  <si>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</si>
  <si>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</si>
  <si>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</si>
  <si>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</si>
  <si>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</si>
  <si>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</si>
  <si>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</si>
  <si>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</si>
  <si>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</si>
  <si>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</si>
  <si>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</si>
  <si>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</si>
  <si>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</si>
  <si>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</si>
  <si>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</si>
  <si>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</si>
  <si>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</si>
  <si>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</si>
  <si>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</si>
  <si>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</si>
  <si>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</si>
  <si>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</si>
  <si>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</si>
  <si>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</si>
  <si>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</si>
  <si>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</si>
  <si>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</si>
  <si>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</si>
  <si>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</si>
  <si>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</si>
  <si>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</si>
  <si>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</si>
  <si>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</si>
  <si>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</si>
  <si>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</si>
  <si>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</si>
  <si>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</si>
  <si>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</si>
  <si>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</si>
  <si>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</si>
  <si>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</si>
  <si>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</si>
  <si>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</si>
  <si>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</si>
  <si>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</si>
  <si>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</si>
  <si>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</si>
  <si>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</si>
  <si>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</si>
  <si>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</si>
  <si>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</si>
  <si>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</si>
  <si>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</si>
  <si>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</si>
  <si>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</si>
  <si>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</si>
  <si>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</si>
  <si>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</si>
  <si>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</si>
  <si>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</si>
  <si>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</si>
  <si>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</si>
  <si>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</si>
  <si>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</si>
  <si>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</si>
  <si>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</si>
  <si>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</si>
  <si>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</si>
  <si>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</si>
  <si>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</si>
  <si>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</si>
  <si>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</si>
  <si>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</si>
  <si>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</si>
  <si>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</si>
  <si>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</si>
  <si>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</si>
  <si>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</si>
  <si>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</si>
  <si>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</si>
  <si>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</si>
  <si>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</si>
  <si>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</si>
  <si>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</si>
  <si>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</si>
  <si>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</si>
  <si>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</si>
  <si>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</si>
  <si>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</si>
  <si>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</si>
  <si>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</si>
  <si>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</si>
  <si>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</si>
  <si>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</si>
  <si>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</si>
  <si>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</si>
  <si>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</si>
  <si>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</si>
  <si>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</si>
  <si>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</si>
  <si>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</si>
  <si>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</si>
  <si>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</si>
  <si>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</si>
  <si>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</si>
  <si>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</si>
  <si>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</si>
  <si>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</si>
  <si>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</si>
  <si>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</si>
  <si>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</si>
  <si>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</si>
  <si>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</si>
  <si>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</si>
  <si>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</si>
  <si>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</si>
  <si>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</si>
  <si>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</si>
  <si>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</si>
  <si>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</si>
  <si>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</si>
  <si>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</si>
  <si>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</si>
  <si>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</si>
  <si>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</si>
  <si>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</si>
  <si>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</si>
  <si>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</si>
  <si>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</si>
  <si>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</si>
  <si>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</si>
  <si>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</si>
  <si>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</si>
  <si>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</si>
  <si>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</si>
  <si>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</si>
  <si>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</si>
  <si>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</si>
  <si>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</si>
  <si>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</si>
  <si>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</si>
  <si>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</si>
  <si>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</si>
  <si>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</si>
  <si>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</si>
  <si>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</si>
  <si>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</si>
  <si>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</si>
  <si>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</si>
  <si>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</si>
  <si>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</si>
  <si>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</si>
  <si>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</si>
  <si>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</si>
  <si>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</si>
  <si>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</si>
  <si>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</si>
  <si>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</si>
  <si>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</si>
  <si>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</si>
  <si>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</si>
  <si>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</si>
  <si>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</si>
  <si>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</si>
  <si>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</si>
  <si>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</si>
  <si>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</si>
  <si>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</si>
  <si>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</si>
  <si>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</si>
  <si>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</si>
  <si>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</si>
  <si>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</si>
  <si>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</si>
  <si>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</si>
  <si>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</si>
  <si>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</si>
  <si>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</si>
  <si>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</si>
  <si>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</si>
  <si>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</si>
  <si>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</si>
  <si>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</si>
  <si>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</si>
  <si>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</si>
  <si>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</si>
  <si>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</si>
  <si>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</si>
  <si>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</si>
  <si>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</si>
  <si>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</si>
  <si>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</si>
  <si>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</si>
  <si>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</si>
  <si>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</si>
  <si>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</si>
  <si>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</si>
  <si>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</si>
  <si>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</si>
  <si>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</si>
  <si>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</si>
  <si>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</si>
  <si>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</si>
  <si>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</si>
  <si>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</si>
  <si>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</si>
  <si>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</si>
  <si>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</si>
  <si>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</si>
  <si>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</si>
  <si>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</si>
  <si>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</si>
  <si>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</si>
  <si>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</si>
  <si>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</si>
  <si>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</si>
  <si>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</si>
  <si>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</si>
  <si>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</si>
  <si>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</si>
  <si>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</si>
  <si>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</si>
  <si>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</si>
  <si>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</si>
  <si>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</si>
  <si>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</si>
  <si>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</si>
  <si>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</si>
  <si>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</si>
  <si>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</si>
  <si>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</si>
  <si>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</si>
  <si>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</si>
  <si>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</si>
  <si>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</si>
  <si>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</si>
  <si>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</si>
  <si>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</si>
  <si>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</si>
  <si>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</si>
  <si>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</si>
  <si>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</si>
  <si>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</si>
  <si>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</si>
  <si>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</si>
  <si>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</si>
  <si>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</si>
  <si>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</si>
  <si>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</si>
  <si>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</si>
  <si>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</si>
  <si>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</si>
  <si>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</si>
  <si>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</si>
  <si>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</si>
  <si>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</si>
  <si>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</si>
  <si>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</si>
  <si>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</si>
  <si>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</si>
  <si>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</si>
  <si>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</si>
  <si>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</si>
  <si>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</si>
  <si>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</si>
  <si>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</si>
  <si>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</si>
  <si>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</si>
  <si>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</si>
  <si>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</si>
  <si>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</si>
  <si>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</si>
  <si>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</si>
  <si>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</si>
  <si>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</si>
  <si>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</si>
  <si>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</si>
  <si>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</si>
  <si>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</si>
  <si>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</si>
  <si>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</si>
  <si>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</si>
  <si>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</si>
  <si>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</si>
  <si>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</si>
  <si>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</si>
  <si>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</si>
  <si>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</si>
  <si>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</si>
  <si>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</si>
  <si>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</si>
  <si>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</si>
  <si>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</si>
  <si>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</si>
  <si>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</si>
  <si>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</si>
  <si>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</si>
  <si>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</si>
  <si>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</si>
  <si>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</si>
  <si>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</si>
  <si>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</si>
  <si>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</si>
  <si>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</si>
  <si>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</si>
  <si>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</si>
  <si>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</si>
  <si>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</si>
  <si>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</si>
  <si>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</si>
  <si>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</si>
  <si>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</si>
  <si>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</si>
  <si>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</si>
  <si>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</si>
  <si>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</si>
  <si>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</si>
  <si>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</si>
  <si>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</si>
  <si>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</si>
  <si>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</si>
  <si>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</si>
  <si>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</si>
  <si>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</si>
  <si>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</si>
  <si>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</si>
  <si>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</si>
  <si>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</si>
  <si>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</si>
  <si>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</si>
  <si>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</si>
  <si>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</si>
  <si>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</si>
  <si>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</si>
  <si>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</si>
  <si>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</si>
  <si>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</si>
  <si>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</si>
  <si>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</si>
  <si>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</si>
  <si>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</si>
  <si>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</si>
  <si>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</si>
  <si>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</si>
  <si>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</si>
  <si>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</si>
  <si>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</si>
  <si>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</si>
  <si>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</si>
  <si>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</si>
  <si>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</si>
  <si>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</si>
  <si>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</si>
  <si>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</si>
  <si>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</si>
  <si>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</si>
  <si>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</si>
  <si>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</si>
  <si>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</si>
  <si>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</si>
  <si>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</si>
  <si>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</si>
  <si>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</si>
  <si>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</si>
  <si>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</si>
  <si>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</si>
  <si>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</si>
  <si>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</si>
  <si>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</si>
  <si>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</si>
  <si>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</si>
  <si>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</si>
  <si>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</si>
  <si>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</si>
  <si>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</si>
  <si>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</si>
  <si>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</si>
  <si>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</si>
  <si>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</si>
  <si>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</si>
  <si>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</si>
  <si>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</si>
  <si>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</si>
  <si>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</si>
  <si>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</si>
  <si>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</si>
  <si>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</si>
  <si>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</si>
  <si>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</si>
  <si>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</si>
  <si>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</si>
  <si>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</si>
  <si>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</si>
  <si>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</si>
  <si>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</si>
  <si>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</si>
  <si>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</si>
  <si>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</si>
  <si>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</si>
  <si>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</si>
  <si>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</si>
  <si>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</si>
  <si>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</si>
  <si>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</si>
  <si>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</si>
  <si>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</si>
  <si>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</si>
  <si>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</si>
  <si>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</si>
  <si>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</si>
  <si>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</si>
  <si>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</si>
  <si>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</si>
  <si>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</si>
  <si>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</si>
  <si>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</si>
  <si>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</si>
  <si>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</si>
  <si>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</si>
  <si>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</si>
  <si>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</si>
  <si>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</si>
  <si>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</si>
  <si>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</si>
  <si>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</si>
  <si>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</si>
  <si>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</si>
  <si>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</si>
  <si>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</si>
  <si>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</si>
  <si>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</si>
  <si>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</si>
  <si>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</si>
  <si>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</si>
  <si>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</si>
  <si>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</si>
  <si>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</si>
  <si>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</si>
  <si>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</si>
  <si>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</si>
  <si>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</si>
  <si>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</si>
  <si>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</si>
  <si>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</si>
  <si>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</si>
  <si>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</si>
  <si>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</si>
  <si>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</si>
  <si>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</si>
  <si>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</si>
  <si>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</si>
  <si>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</si>
  <si>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</si>
  <si>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</si>
  <si>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</si>
  <si>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</si>
  <si>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</si>
  <si>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</si>
  <si>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</si>
  <si>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</si>
  <si>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</si>
  <si>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</si>
  <si>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</si>
  <si>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</si>
  <si>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</si>
  <si>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</si>
  <si>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</si>
  <si>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</si>
  <si>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</si>
  <si>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</si>
  <si>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</si>
  <si>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</si>
  <si>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</si>
  <si>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</si>
  <si>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</si>
  <si>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</si>
  <si>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</si>
  <si>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</si>
  <si>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</si>
  <si>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</si>
  <si>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</si>
  <si>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</si>
  <si>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</si>
  <si>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</si>
  <si>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</si>
  <si>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</si>
  <si>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</si>
  <si>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</si>
  <si>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</si>
  <si>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</si>
  <si>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</si>
  <si>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</si>
  <si>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</si>
  <si>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</si>
  <si>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</si>
  <si>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</si>
  <si>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</si>
  <si>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</si>
  <si>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</si>
  <si>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</si>
  <si>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</si>
  <si>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</si>
  <si>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</si>
  <si>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</si>
  <si>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</si>
  <si>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</si>
  <si>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</si>
  <si>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</si>
  <si>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</si>
  <si>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</si>
  <si>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</si>
  <si>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</si>
  <si>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</si>
  <si>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</si>
  <si>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</si>
  <si>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</si>
  <si>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</si>
  <si>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</si>
  <si>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</si>
  <si>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</si>
  <si>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</si>
  <si>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</si>
  <si>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</si>
  <si>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</si>
  <si>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</si>
  <si>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</si>
  <si>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</si>
  <si>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</si>
  <si>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</si>
  <si>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</si>
  <si>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</si>
  <si>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</si>
  <si>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</si>
  <si>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</si>
  <si>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</si>
  <si>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</si>
  <si>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</si>
  <si>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</si>
  <si>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</si>
  <si>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</si>
  <si>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</si>
  <si>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</si>
  <si>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</si>
  <si>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</si>
  <si>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</si>
  <si>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</si>
  <si>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</si>
  <si>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</si>
  <si>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</si>
  <si>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</si>
  <si>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</si>
  <si>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</si>
  <si>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</si>
  <si>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</si>
  <si>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</si>
  <si>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</si>
  <si>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</si>
  <si>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</si>
  <si>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</si>
  <si>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</si>
  <si>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</si>
  <si>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</si>
  <si>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</si>
  <si>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</si>
  <si>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</si>
  <si>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</si>
  <si>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</si>
  <si>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</si>
  <si>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</si>
  <si>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</si>
  <si>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</si>
  <si>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</si>
  <si>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</si>
  <si>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</si>
  <si>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</si>
  <si>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</si>
  <si>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</si>
  <si>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</si>
  <si>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</si>
  <si>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</si>
  <si>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</si>
  <si>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</si>
  <si>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</si>
  <si>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</si>
  <si>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</si>
  <si>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</si>
  <si>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</si>
  <si>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</si>
  <si>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</si>
  <si>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</si>
  <si>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</si>
  <si>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</si>
  <si>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</si>
  <si>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</si>
  <si>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</si>
  <si>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</si>
  <si>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</si>
  <si>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</si>
  <si>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</si>
  <si>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</si>
  <si>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</si>
  <si>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</si>
  <si>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</si>
  <si>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</si>
  <si>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</si>
  <si>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</si>
  <si>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</si>
  <si>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</si>
  <si>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</si>
  <si>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</si>
  <si>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</si>
  <si>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</si>
  <si>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</si>
  <si>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</si>
  <si>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</si>
  <si>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</si>
  <si>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</si>
  <si>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</si>
  <si>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</si>
  <si>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</si>
  <si>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</si>
  <si>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</si>
  <si>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</si>
  <si>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</si>
  <si>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</si>
  <si>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</si>
  <si>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</si>
  <si>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</si>
  <si>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</si>
  <si>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</si>
  <si>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</si>
  <si>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</si>
  <si>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</si>
  <si>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</si>
  <si>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</si>
  <si>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</si>
  <si>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</si>
  <si>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</si>
  <si>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</si>
  <si>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</si>
  <si>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</si>
  <si>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</si>
  <si>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</si>
  <si>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</si>
  <si>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</si>
  <si>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</si>
  <si>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</si>
  <si>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</si>
  <si>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</si>
  <si>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</si>
  <si>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</si>
  <si>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</si>
  <si>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</si>
  <si>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</si>
  <si>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</si>
  <si>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</si>
  <si>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</si>
  <si>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</si>
  <si>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</si>
  <si>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</si>
  <si>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</si>
  <si>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</si>
  <si>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</si>
  <si>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</si>
  <si>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</si>
  <si>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</si>
  <si>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</si>
  <si>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</si>
  <si>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</si>
  <si>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</si>
  <si>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</si>
  <si>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</si>
  <si>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</si>
  <si>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</si>
  <si>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</si>
  <si>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</si>
  <si>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</si>
  <si>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</si>
  <si>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</si>
  <si>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</si>
  <si>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</si>
  <si>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</si>
  <si>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</si>
  <si>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</si>
  <si>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</si>
  <si>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</si>
  <si>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</si>
  <si>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</si>
  <si>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</si>
  <si>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</si>
  <si>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</si>
  <si>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</si>
  <si>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</si>
  <si>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</si>
  <si>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</si>
  <si>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</si>
  <si>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</si>
  <si>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</si>
  <si>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</si>
  <si>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</si>
  <si>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</si>
  <si>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</si>
  <si>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</si>
  <si>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</si>
  <si>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</si>
  <si>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</si>
  <si>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</si>
  <si>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</si>
  <si>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</si>
  <si>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</si>
  <si>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</si>
  <si>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</si>
  <si>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</si>
  <si>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</si>
  <si>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</si>
  <si>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</si>
  <si>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</si>
  <si>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</si>
  <si>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</si>
  <si>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</si>
  <si>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</si>
  <si>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</si>
  <si>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</si>
  <si>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</si>
  <si>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</si>
  <si>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</si>
  <si>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</si>
  <si>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</si>
  <si>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</si>
  <si>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</si>
  <si>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</si>
  <si>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</si>
  <si>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</si>
  <si>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</si>
  <si>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</si>
  <si>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</si>
  <si>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</si>
  <si>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</si>
  <si>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</si>
  <si>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</si>
  <si>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</si>
  <si>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</si>
  <si>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</si>
  <si>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</si>
  <si>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</si>
  <si>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</si>
  <si>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</si>
  <si>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</si>
  <si>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</si>
  <si>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</si>
  <si>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</si>
  <si>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</si>
  <si>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</si>
  <si>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</si>
  <si>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</si>
  <si>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</si>
  <si>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</si>
  <si>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</si>
  <si>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</si>
  <si>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</si>
  <si>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</si>
  <si>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</si>
  <si>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</si>
  <si>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</si>
  <si>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</si>
  <si>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</si>
  <si>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</si>
  <si>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</si>
  <si>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</si>
  <si>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</si>
  <si>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</si>
  <si>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</si>
  <si>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</si>
  <si>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</si>
  <si>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</si>
  <si>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</si>
  <si>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</si>
  <si>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</si>
  <si>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</si>
  <si>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</si>
  <si>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</si>
  <si>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</si>
  <si>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</si>
  <si>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</si>
  <si>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</si>
  <si>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</si>
  <si>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</si>
  <si>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</si>
  <si>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</si>
  <si>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</si>
  <si>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</si>
  <si>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</si>
  <si>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</si>
  <si>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</si>
  <si>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</si>
  <si>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</si>
  <si>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</si>
  <si>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</si>
  <si>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</si>
  <si>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</si>
  <si>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</si>
  <si>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</si>
  <si>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</si>
  <si>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</si>
  <si>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</si>
  <si>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</si>
  <si>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</si>
  <si>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</si>
  <si>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</si>
  <si>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</si>
  <si>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</si>
  <si>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</si>
  <si>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</si>
  <si>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</si>
  <si>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</si>
  <si>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</si>
  <si>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</si>
  <si>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</si>
  <si>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</si>
  <si>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</si>
  <si>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</si>
  <si>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</si>
  <si>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</si>
  <si>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</si>
  <si>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</si>
  <si>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</si>
  <si>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</si>
  <si>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</si>
  <si>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</si>
  <si>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</si>
  <si>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</si>
  <si>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</si>
  <si>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</si>
  <si>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</si>
  <si>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</si>
  <si>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</si>
  <si>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</si>
  <si>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</si>
  <si>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</si>
  <si>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</si>
  <si>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</si>
  <si>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</si>
  <si>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</si>
  <si>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</si>
  <si>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</si>
  <si>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</si>
  <si>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</si>
  <si>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</si>
  <si>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</si>
  <si>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</si>
  <si>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</si>
  <si>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</si>
  <si>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</si>
  <si>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</si>
  <si>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</si>
  <si>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</si>
  <si>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</si>
  <si>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</si>
  <si>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</si>
  <si>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</si>
  <si>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</si>
  <si>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</si>
  <si>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</si>
  <si>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</si>
  <si>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</si>
  <si>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</si>
  <si>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</si>
  <si>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</si>
  <si>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</si>
  <si>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</si>
  <si>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</si>
  <si>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</si>
  <si>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</si>
  <si>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</si>
  <si>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</si>
  <si>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</si>
  <si>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</si>
  <si>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</si>
  <si>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</si>
  <si>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</si>
  <si>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</si>
  <si>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</si>
  <si>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</si>
  <si>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</si>
  <si>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</si>
  <si>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</si>
  <si>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</si>
  <si>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</si>
  <si>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</si>
  <si>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</si>
  <si>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</si>
  <si>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</si>
  <si>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</si>
  <si>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</si>
  <si>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</si>
  <si>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</si>
  <si>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</si>
  <si>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</si>
  <si>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</si>
  <si>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</si>
  <si>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</si>
  <si>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</si>
  <si>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</si>
  <si>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</si>
  <si>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</si>
  <si>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</si>
  <si>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</si>
  <si>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</si>
  <si>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</si>
  <si>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</si>
  <si>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</si>
  <si>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</si>
  <si>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</si>
  <si>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</si>
  <si>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</si>
  <si>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</si>
  <si>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</si>
  <si>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</si>
  <si>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</si>
  <si>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</si>
  <si>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</si>
  <si>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</si>
  <si>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</si>
  <si>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</si>
  <si>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</si>
  <si>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</si>
  <si>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</si>
  <si>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</si>
  <si>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</si>
  <si>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</si>
  <si>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</si>
  <si>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</si>
  <si>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</si>
  <si>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</si>
  <si>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</si>
  <si>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</si>
  <si>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</si>
  <si>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</si>
  <si>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</si>
  <si>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</si>
  <si>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</si>
  <si>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</si>
  <si>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</si>
  <si>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</si>
  <si>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</si>
  <si>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</si>
  <si>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</si>
  <si>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</si>
  <si>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</si>
  <si>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</si>
  <si>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</si>
  <si>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</si>
  <si>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</si>
  <si>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</si>
  <si>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</si>
  <si>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</si>
  <si>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</si>
  <si>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</si>
  <si>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</si>
  <si>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</si>
  <si>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</si>
  <si>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</si>
  <si>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</si>
  <si>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</si>
  <si>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</si>
  <si>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</si>
  <si>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</si>
  <si>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</si>
  <si>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</si>
  <si>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</si>
  <si>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</si>
  <si>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</si>
  <si>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</si>
  <si>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</si>
  <si>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</si>
  <si>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</si>
  <si>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</si>
  <si>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</si>
  <si>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</si>
  <si>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</si>
  <si>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</si>
  <si>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</si>
  <si>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</si>
  <si>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</si>
  <si>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</si>
  <si>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</si>
  <si>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</si>
  <si>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</si>
  <si>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</si>
  <si>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</si>
  <si>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</si>
  <si>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</si>
  <si>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</si>
  <si>
    <t>13813-2</t>
  </si>
  <si>
    <t>13815-1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</si>
</sst>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5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64"/>
  <sheetViews>
    <sheetView tabSelected="1" zoomScale="90" zoomScaleNormal="90" workbookViewId="0">
      <pane ySplit="9" topLeftCell="A2654" activePane="bottomLeft" state="frozen"/>
      <selection pane="bottomLeft" activeCell="M2663" sqref="M2663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80" t="s">
        <v>299</v>
      </c>
      <c r="F2" s="80"/>
      <c r="G2" s="80"/>
      <c r="H2" s="1"/>
    </row>
    <row r="3" spans="1:8" x14ac:dyDescent="0.25">
      <c r="E3" s="80"/>
      <c r="F3" s="80"/>
      <c r="G3" s="80"/>
      <c r="H3" s="1"/>
    </row>
    <row r="4" spans="1:8" x14ac:dyDescent="0.25">
      <c r="E4" s="80"/>
      <c r="F4" s="80"/>
      <c r="G4" s="80"/>
      <c r="H4" s="1"/>
    </row>
    <row r="5" spans="1:8" x14ac:dyDescent="0.25">
      <c r="E5" s="80"/>
      <c r="F5" s="80"/>
      <c r="G5" s="80"/>
      <c r="H5" s="1"/>
    </row>
    <row r="6" spans="1:8" x14ac:dyDescent="0.25">
      <c r="E6" s="80"/>
      <c r="F6" s="80"/>
      <c r="G6" s="80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+SUMIFS($E$10:$E$4508,$A$10:$A$4508,"&lt;="&amp;A10,$D$10:$D$4508,"&gt;"&amp;A10)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+SUMIFS($E$10:$E$4508,$A$10:$A$4508,"&lt;="&amp;A74,$D$10:$D$4508,"&gt;"&amp;A74)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+SUMIFS($E$10:$E$4508,$A$10:$A$4508,"&lt;="&amp;A138,$D$10:$D$4508,"&gt;"&amp;A138)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+SUMIFS($E$10:$E$4508,$A$10:$A$4508,"&lt;="&amp;A202,$D$10:$D$4508,"&gt;"&amp;A202)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+SUMIFS($E$10:$E$4508,$A$10:$A$4508,"&lt;="&amp;A266,$D$10:$D$4508,"&gt;"&amp;A266)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+SUMIFS($E$10:$E$4508,$A$10:$A$4508,"&lt;="&amp;A330,$D$10:$D$4508,"&gt;"&amp;A330)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+SUMIFS($E$10:$E$4508,$A$10:$A$4508,"&lt;="&amp;A394,$D$10:$D$4508,"&gt;"&amp;A394)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+SUMIFS($E$10:$E$4508,$A$10:$A$4508,"&lt;="&amp;A458,$D$10:$D$4508,"&gt;"&amp;A458)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+SUMIFS($E$10:$E$4508,$A$10:$A$4508,"&lt;="&amp;A522,$D$10:$D$4508,"&gt;"&amp;A522)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+SUMIFS($E$10:$E$4508,$A$10:$A$4508,"&lt;="&amp;A586,$D$10:$D$4508,"&gt;"&amp;A586)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+SUMIFS($E$10:$E$4508,$A$10:$A$4508,"&lt;="&amp;A650,$D$10:$D$4508,"&gt;"&amp;A650)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+SUMIFS($E$10:$E$4508,$A$10:$A$4508,"&lt;="&amp;A714,$D$10:$D$4508,"&gt;"&amp;A714)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+SUMIFS($E$10:$E$4508,$A$10:$A$4508,"&lt;="&amp;A778,$D$10:$D$4508,"&gt;"&amp;A778)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+SUMIFS($E$10:$E$4508,$A$10:$A$4508,"&lt;="&amp;A842,$D$10:$D$4508,"&gt;"&amp;A842)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+SUMIFS($E$10:$E$4508,$A$10:$A$4508,"&lt;="&amp;A906,$D$10:$D$4508,"&gt;"&amp;A906)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+SUMIFS($E$10:$E$4508,$A$10:$A$4508,"&lt;="&amp;A970,$D$10:$D$4508,"&gt;"&amp;A970)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+SUMIFS($E$10:$E$4508,$A$10:$A$4508,"&lt;="&amp;A1034,$D$10:$D$4508,"&gt;"&amp;A1034)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+SUMIFS($E$10:$E$4508,$A$10:$A$4508,"&lt;="&amp;A1098,$D$10:$D$4508,"&gt;"&amp;A1098)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+SUMIFS($E$10:$E$4508,$A$10:$A$4508,"&lt;="&amp;A1162,$D$10:$D$4508,"&gt;"&amp;A1162)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+SUMIFS($E$10:$E$4508,$A$10:$A$4508,"&lt;="&amp;A1226,$D$10:$D$4508,"&gt;"&amp;A1226)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+SUMIFS($E$10:$E$4508,$A$10:$A$4508,"&lt;="&amp;A1290,$D$10:$D$4508,"&gt;"&amp;A1290)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+SUMIFS($E$10:$E$4508,$A$10:$A$4508,"&lt;="&amp;A1354,$D$10:$D$4508,"&gt;"&amp;A1354)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+SUMIFS($E$10:$E$4508,$A$10:$A$4508,"&lt;="&amp;A1418,$D$10:$D$4508,"&gt;"&amp;A1418)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+SUMIFS($E$10:$E$4508,$A$10:$A$4508,"&lt;="&amp;A1482,$D$10:$D$4508,"&gt;"&amp;A1482)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+SUMIFS($E$10:$E$4508,$A$10:$A$4508,"&lt;="&amp;A1546,$D$10:$D$4508,"&gt;"&amp;A1546)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+SUMIFS($E$10:$E$4508,$A$10:$A$4508,"&lt;="&amp;A1610,$D$10:$D$4508,"&gt;"&amp;A1610)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+SUMIFS($E$10:$E$4508,$A$10:$A$4508,"&lt;="&amp;A1674,$D$10:$D$4508,"&gt;"&amp;A1674)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+SUMIFS($E$10:$E$4508,$A$10:$A$4508,"&lt;="&amp;A1738,$D$10:$D$4508,"&gt;"&amp;A1738)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+SUMIFS($E$10:$E$4508,$A$10:$A$4508,"&lt;="&amp;A1802,$D$10:$D$4508,"&gt;"&amp;A1802)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+SUMIFS($E$10:$E$4508,$A$10:$A$4508,"&lt;="&amp;A1866,$D$10:$D$4508,"&gt;"&amp;A1866)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+SUMIFS($E$10:$E$4508,$A$10:$A$4508,"&lt;="&amp;A1930,$D$10:$D$4508,"&gt;"&amp;A1930)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+SUMIFS($E$10:$E$4508,$A$10:$A$4508,"&lt;="&amp;A1994,$D$10:$D$4508,"&gt;"&amp;A1994)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+SUMIFS($E$10:$E$4508,$A$10:$A$4508,"&lt;="&amp;A2058,$D$10:$D$4508,"&gt;"&amp;A2058)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+SUMIFS($E$10:$E$4508,$A$10:$A$4508,"&lt;="&amp;A2122,$D$10:$D$4508,"&gt;"&amp;A2122)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+SUMIFS($E$10:$E$4508,$A$10:$A$4508,"&lt;="&amp;A2186,$D$10:$D$4508,"&gt;"&amp;A2186)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+SUMIFS($E$10:$E$4508,$A$10:$A$4508,"&lt;="&amp;A2250,$D$10:$D$4508,"&gt;"&amp;A2250)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+SUMIFS($E$10:$E$4508,$A$10:$A$4508,"&lt;="&amp;A2314,$D$10:$D$4508,"&gt;"&amp;A2314)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+SUMIFS($E$10:$E$4508,$A$10:$A$4508,"&lt;="&amp;A2378,$D$10:$D$4508,"&gt;"&amp;A2378)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+SUMIFS($E$10:$E$4508,$A$10:$A$4508,"&lt;="&amp;A2442,$D$10:$D$4508,"&gt;"&amp;A2442)</f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+SUMIFS($E$10:$E$4508,$A$10:$A$4508,"&lt;="&amp;A2506,$D$10:$D$4508,"&gt;"&amp;A2506)</f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664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90">+SUMIFS($E$10:$E$4508,$A$10:$A$4508,"&lt;="&amp;A2570,$D$10:$D$4508,"&gt;"&amp;A2570)</f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25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+SUMIFS($E$10:$E$4508,$A$10:$A$4508,"&lt;="&amp;A2622,$D$10:$D$4508,"&gt;"&amp;A2622)</f>
        <v>12100</v>
      </c>
    </row>
    <row r="2623" spans="1:8" x14ac:dyDescent="0.25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25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25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25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25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25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25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25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25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25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25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  <row r="2634" spans="1:8" x14ac:dyDescent="0.25">
      <c r="A2634" s="13">
        <v>46125</v>
      </c>
      <c r="B2634" s="15" t="s">
        <v>21</v>
      </c>
      <c r="C2634" s="3">
        <v>3</v>
      </c>
      <c r="D2634" s="13">
        <f t="shared" si="89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90"/>
        <v>13300</v>
      </c>
    </row>
    <row r="2635" spans="1:8" x14ac:dyDescent="0.25">
      <c r="A2635" s="13">
        <v>46125</v>
      </c>
      <c r="B2635" s="15" t="s">
        <v>21</v>
      </c>
      <c r="C2635" s="3">
        <v>4</v>
      </c>
      <c r="D2635" s="13">
        <f t="shared" si="89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90"/>
        <v>13300</v>
      </c>
    </row>
    <row r="2636" spans="1:8" x14ac:dyDescent="0.25">
      <c r="A2636" s="13">
        <v>46125</v>
      </c>
      <c r="B2636" s="15" t="s">
        <v>21</v>
      </c>
      <c r="C2636" s="3">
        <v>7</v>
      </c>
      <c r="D2636" s="13">
        <f t="shared" si="89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90"/>
        <v>13300</v>
      </c>
    </row>
    <row r="2637" spans="1:8" x14ac:dyDescent="0.25">
      <c r="A2637" s="13">
        <v>46126</v>
      </c>
      <c r="B2637" s="15" t="s">
        <v>21</v>
      </c>
      <c r="C2637" s="3">
        <v>3</v>
      </c>
      <c r="D2637" s="13">
        <f t="shared" si="89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90"/>
        <v>25300</v>
      </c>
    </row>
    <row r="2638" spans="1:8" x14ac:dyDescent="0.25">
      <c r="A2638" s="13">
        <v>46126</v>
      </c>
      <c r="B2638" s="15" t="s">
        <v>21</v>
      </c>
      <c r="C2638" s="3">
        <v>6</v>
      </c>
      <c r="D2638" s="13">
        <f t="shared" si="89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90"/>
        <v>25300</v>
      </c>
    </row>
    <row r="2639" spans="1:8" x14ac:dyDescent="0.25">
      <c r="A2639" s="13">
        <v>46126</v>
      </c>
      <c r="B2639" s="15" t="s">
        <v>21</v>
      </c>
      <c r="C2639" s="3">
        <v>7</v>
      </c>
      <c r="D2639" s="13">
        <f t="shared" si="89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90"/>
        <v>25300</v>
      </c>
    </row>
    <row r="2640" spans="1:8" x14ac:dyDescent="0.25">
      <c r="A2640" s="13">
        <v>46127</v>
      </c>
      <c r="B2640" s="15" t="s">
        <v>21</v>
      </c>
      <c r="C2640" s="3">
        <v>2</v>
      </c>
      <c r="D2640" s="13">
        <f t="shared" si="89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90"/>
        <v>30600</v>
      </c>
    </row>
    <row r="2641" spans="1:8" x14ac:dyDescent="0.25">
      <c r="A2641" s="13">
        <v>46127</v>
      </c>
      <c r="B2641" s="15" t="s">
        <v>21</v>
      </c>
      <c r="C2641" s="3">
        <v>6</v>
      </c>
      <c r="D2641" s="13">
        <f t="shared" ref="D2641" si="94"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 t="shared" ref="H2641" si="95">+SUMIFS($E$10:$E$4508,$A$10:$A$4508,"&lt;="&amp;A2641,$D$10:$D$4508,"&gt;"&amp;A2641)</f>
        <v>30600</v>
      </c>
    </row>
    <row r="2642" spans="1:8" x14ac:dyDescent="0.25">
      <c r="A2642" s="13">
        <v>46127</v>
      </c>
      <c r="B2642" s="15" t="s">
        <v>21</v>
      </c>
      <c r="C2642" s="3">
        <v>8</v>
      </c>
      <c r="D2642" s="13">
        <f t="shared" si="89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8" si="96">+SUMIFS($E$10:$E$4508,$A$10:$A$4508,"&lt;="&amp;A2642,$D$10:$D$4508,"&gt;"&amp;A2642)</f>
        <v>30600</v>
      </c>
    </row>
    <row r="2643" spans="1:8" x14ac:dyDescent="0.25">
      <c r="A2643" s="13">
        <v>46128</v>
      </c>
      <c r="B2643" s="15" t="s">
        <v>21</v>
      </c>
      <c r="C2643" s="3">
        <v>1</v>
      </c>
      <c r="D2643" s="13">
        <f t="shared" ref="D2643" si="97"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96"/>
        <v>37600</v>
      </c>
    </row>
    <row r="2644" spans="1:8" x14ac:dyDescent="0.25">
      <c r="A2644" s="13">
        <v>46128</v>
      </c>
      <c r="B2644" s="15" t="s">
        <v>21</v>
      </c>
      <c r="C2644" s="3">
        <v>4</v>
      </c>
      <c r="D2644" s="13">
        <f t="shared" si="89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96"/>
        <v>37600</v>
      </c>
    </row>
    <row r="2645" spans="1:8" x14ac:dyDescent="0.25">
      <c r="A2645" s="13">
        <v>46128</v>
      </c>
      <c r="B2645" s="15" t="s">
        <v>21</v>
      </c>
      <c r="C2645" s="3">
        <v>5</v>
      </c>
      <c r="D2645" s="13">
        <f t="shared" si="89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96"/>
        <v>37600</v>
      </c>
    </row>
    <row r="2646" spans="1:8" x14ac:dyDescent="0.25">
      <c r="A2646" s="13">
        <v>46129</v>
      </c>
      <c r="B2646" s="15" t="s">
        <v>21</v>
      </c>
      <c r="C2646" s="3">
        <v>3</v>
      </c>
      <c r="D2646" s="13">
        <f t="shared" si="89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96"/>
        <v>43500</v>
      </c>
    </row>
    <row r="2647" spans="1:8" x14ac:dyDescent="0.25">
      <c r="A2647" s="13">
        <v>46129</v>
      </c>
      <c r="B2647" s="15" t="s">
        <v>21</v>
      </c>
      <c r="C2647" s="3">
        <v>4</v>
      </c>
      <c r="D2647" s="13">
        <f t="shared" si="89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96"/>
        <v>43500</v>
      </c>
    </row>
    <row r="2648" spans="1:8" x14ac:dyDescent="0.25">
      <c r="A2648" s="13">
        <v>46129</v>
      </c>
      <c r="B2648" s="15" t="s">
        <v>21</v>
      </c>
      <c r="C2648" s="3">
        <v>5</v>
      </c>
      <c r="D2648" s="13">
        <f t="shared" si="89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96"/>
        <v>43500</v>
      </c>
    </row>
    <row r="2649" spans="1:8" x14ac:dyDescent="0.25">
      <c r="A2649" s="13">
        <v>46132</v>
      </c>
      <c r="B2649" s="15" t="s">
        <v>21</v>
      </c>
      <c r="C2649" s="3">
        <v>2</v>
      </c>
      <c r="D2649" s="13">
        <f t="shared" si="89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96"/>
        <v>51200</v>
      </c>
    </row>
    <row r="2650" spans="1:8" x14ac:dyDescent="0.25">
      <c r="A2650" s="13">
        <v>46133</v>
      </c>
      <c r="B2650" s="15" t="s">
        <v>21</v>
      </c>
      <c r="C2650" s="3">
        <v>1</v>
      </c>
      <c r="D2650" s="13">
        <f t="shared" si="89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96"/>
        <v>34300</v>
      </c>
    </row>
    <row r="2651" spans="1:8" x14ac:dyDescent="0.25">
      <c r="A2651" s="13">
        <v>46133</v>
      </c>
      <c r="B2651" s="15" t="s">
        <v>21</v>
      </c>
      <c r="C2651" s="3">
        <v>2</v>
      </c>
      <c r="D2651" s="13">
        <f t="shared" si="89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96"/>
        <v>34300</v>
      </c>
    </row>
    <row r="2652" spans="1:8" x14ac:dyDescent="0.25">
      <c r="A2652" s="13">
        <v>46134</v>
      </c>
      <c r="B2652" s="15" t="s">
        <v>21</v>
      </c>
      <c r="C2652" s="3">
        <v>1</v>
      </c>
      <c r="D2652" s="13">
        <f t="shared" si="89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96"/>
        <v>28350</v>
      </c>
    </row>
    <row r="2653" spans="1:8" x14ac:dyDescent="0.25">
      <c r="A2653" s="13">
        <v>46134</v>
      </c>
      <c r="B2653" s="15" t="s">
        <v>21</v>
      </c>
      <c r="C2653" s="3">
        <v>5</v>
      </c>
      <c r="D2653" s="13">
        <f t="shared" si="89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96"/>
        <v>28350</v>
      </c>
    </row>
    <row r="2654" spans="1:8" x14ac:dyDescent="0.25">
      <c r="A2654" s="13">
        <v>46134</v>
      </c>
      <c r="B2654" s="15" t="s">
        <v>21</v>
      </c>
      <c r="C2654" s="3">
        <v>8</v>
      </c>
      <c r="D2654" s="13">
        <f t="shared" si="89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96"/>
        <v>28350</v>
      </c>
    </row>
    <row r="2655" spans="1:8" x14ac:dyDescent="0.25">
      <c r="A2655" s="13">
        <v>46135</v>
      </c>
      <c r="B2655" s="15" t="s">
        <v>21</v>
      </c>
      <c r="C2655" s="3">
        <v>1</v>
      </c>
      <c r="D2655" s="13">
        <f t="shared" si="89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96"/>
        <v>31050</v>
      </c>
    </row>
    <row r="2656" spans="1:8" x14ac:dyDescent="0.25">
      <c r="A2656" s="13">
        <v>46135</v>
      </c>
      <c r="B2656" s="15" t="s">
        <v>21</v>
      </c>
      <c r="C2656" s="3">
        <v>4</v>
      </c>
      <c r="D2656" s="13">
        <f t="shared" si="89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96"/>
        <v>31050</v>
      </c>
    </row>
    <row r="2657" spans="1:8" x14ac:dyDescent="0.25">
      <c r="A2657" s="13">
        <v>46135</v>
      </c>
      <c r="B2657" s="15" t="s">
        <v>21</v>
      </c>
      <c r="C2657" s="3">
        <v>7</v>
      </c>
      <c r="D2657" s="13">
        <f t="shared" si="89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96"/>
        <v>31050</v>
      </c>
    </row>
    <row r="2658" spans="1:8" x14ac:dyDescent="0.25">
      <c r="A2658" s="13">
        <v>46136</v>
      </c>
      <c r="B2658" s="15" t="s">
        <v>21</v>
      </c>
      <c r="C2658" s="3">
        <v>3</v>
      </c>
      <c r="D2658" s="13">
        <f t="shared" si="89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96"/>
        <v>34800</v>
      </c>
    </row>
    <row r="2659" spans="1:8" x14ac:dyDescent="0.25">
      <c r="A2659" s="13">
        <v>46136</v>
      </c>
      <c r="B2659" s="15" t="s">
        <v>21</v>
      </c>
      <c r="C2659" s="3">
        <v>4</v>
      </c>
      <c r="D2659" s="13">
        <f t="shared" si="89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ref="H2659:H2664" si="98">+SUMIFS($E$10:$E$4508,$A$10:$A$4508,"&lt;="&amp;A2659,$D$10:$D$4508,"&gt;"&amp;A2659)</f>
        <v>34800</v>
      </c>
    </row>
    <row r="2660" spans="1:8" x14ac:dyDescent="0.25">
      <c r="A2660" s="13">
        <v>46136</v>
      </c>
      <c r="B2660" s="15" t="s">
        <v>21</v>
      </c>
      <c r="C2660" s="3">
        <v>6</v>
      </c>
      <c r="D2660" s="13">
        <f t="shared" si="89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98"/>
        <v>34800</v>
      </c>
    </row>
    <row r="2661" spans="1:8" x14ac:dyDescent="0.25">
      <c r="A2661" s="13">
        <v>46139</v>
      </c>
      <c r="B2661" s="15" t="s">
        <v>21</v>
      </c>
      <c r="C2661" s="3">
        <v>3</v>
      </c>
      <c r="D2661" s="13">
        <f t="shared" si="89"/>
        <v>46142</v>
      </c>
      <c r="E2661" s="15">
        <v>6200</v>
      </c>
      <c r="F2661" s="9">
        <v>5.7500000000000002E-2</v>
      </c>
      <c r="G2661" s="9">
        <v>5.7500000000000002E-2</v>
      </c>
      <c r="H2661" s="15">
        <f t="shared" si="98"/>
        <v>36500</v>
      </c>
    </row>
    <row r="2662" spans="1:8" x14ac:dyDescent="0.25">
      <c r="A2662" s="13">
        <v>46140</v>
      </c>
      <c r="B2662" s="15" t="s">
        <v>21</v>
      </c>
      <c r="C2662" s="3">
        <v>1</v>
      </c>
      <c r="D2662" s="13">
        <f t="shared" si="89"/>
        <v>46141</v>
      </c>
      <c r="E2662" s="15">
        <v>500</v>
      </c>
      <c r="F2662" s="9">
        <v>5.6000000000000001E-2</v>
      </c>
      <c r="G2662" s="9">
        <v>5.6000000000000001E-2</v>
      </c>
      <c r="H2662" s="15">
        <f t="shared" si="98"/>
        <v>36750</v>
      </c>
    </row>
    <row r="2663" spans="1:8" x14ac:dyDescent="0.25">
      <c r="A2663" s="13">
        <v>46142</v>
      </c>
      <c r="B2663" s="15" t="s">
        <v>21</v>
      </c>
      <c r="C2663" s="3">
        <v>6</v>
      </c>
      <c r="D2663" s="13">
        <f t="shared" si="89"/>
        <v>46148</v>
      </c>
      <c r="E2663" s="15">
        <v>5700</v>
      </c>
      <c r="F2663" s="9">
        <v>5.7500000000000002E-2</v>
      </c>
      <c r="G2663" s="9">
        <v>5.7500000000000002E-2</v>
      </c>
      <c r="H2663" s="15">
        <f t="shared" si="98"/>
        <v>8700</v>
      </c>
    </row>
    <row r="2664" spans="1:8" x14ac:dyDescent="0.25">
      <c r="A2664" s="13">
        <v>46142</v>
      </c>
      <c r="B2664" s="15" t="s">
        <v>21</v>
      </c>
      <c r="C2664" s="3">
        <v>7</v>
      </c>
      <c r="D2664" s="13">
        <f t="shared" si="89"/>
        <v>46149</v>
      </c>
      <c r="E2664" s="15">
        <v>3000</v>
      </c>
      <c r="F2664" s="9">
        <v>5.7500000000000002E-2</v>
      </c>
      <c r="G2664" s="9">
        <v>5.7500000000000002E-2</v>
      </c>
      <c r="H2664" s="15">
        <f t="shared" si="98"/>
        <v>8700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zoomScale="80" zoomScaleNormal="80" workbookViewId="0">
      <pane ySplit="10" topLeftCell="A1309" activePane="bottomLeft" state="frozen"/>
      <selection pane="bottomLeft" activeCell="A1319" sqref="A1319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customWidth="1"/>
    <col min="24" max="24" width="9.140625" style="47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80" t="s">
        <v>294</v>
      </c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x14ac:dyDescent="0.25"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</row>
    <row r="4" spans="1:30" x14ac:dyDescent="0.25"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</row>
    <row r="5" spans="1:30" x14ac:dyDescent="0.25"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</row>
    <row r="6" spans="1:30" x14ac:dyDescent="0.25"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81" t="s">
        <v>297</v>
      </c>
      <c r="I9" s="82"/>
      <c r="J9" s="82"/>
      <c r="K9" s="82"/>
      <c r="L9" s="82"/>
      <c r="M9" s="82"/>
      <c r="N9" s="83"/>
      <c r="O9" s="81" t="s">
        <v>298</v>
      </c>
      <c r="P9" s="82"/>
      <c r="Q9" s="82"/>
      <c r="R9" s="82"/>
      <c r="S9" s="82"/>
      <c r="T9" s="82"/>
      <c r="U9" s="83"/>
      <c r="V9" s="81" t="s">
        <v>655</v>
      </c>
      <c r="W9" s="82"/>
      <c r="X9" s="82"/>
      <c r="Y9" s="82"/>
      <c r="Z9" s="83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19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19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19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19" si="3">+W1293/V1293</f>
        <v>1.0540724637681158</v>
      </c>
      <c r="Y1293" s="19">
        <v>10636.96</v>
      </c>
      <c r="Z1293" s="20">
        <f t="shared" ref="Z1293:Z1319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19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25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25">
      <c r="A1308" s="13">
        <v>46120</v>
      </c>
      <c r="B1308" s="46" t="s">
        <v>636</v>
      </c>
      <c r="C1308" s="13">
        <v>46120</v>
      </c>
      <c r="D1308" s="77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25">
      <c r="A1309" s="13">
        <v>46122</v>
      </c>
      <c r="B1309" s="46" t="s">
        <v>636</v>
      </c>
      <c r="C1309" s="13">
        <v>46122</v>
      </c>
      <c r="D1309" s="77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25">
      <c r="A1310" s="13">
        <v>46125</v>
      </c>
      <c r="B1310" s="46" t="s">
        <v>636</v>
      </c>
      <c r="C1310" s="13">
        <v>46125</v>
      </c>
      <c r="D1310" s="77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25">
      <c r="A1311" s="13">
        <v>46127</v>
      </c>
      <c r="B1311" s="46" t="s">
        <v>636</v>
      </c>
      <c r="C1311" s="13">
        <v>46127</v>
      </c>
      <c r="D1311" s="77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25">
      <c r="A1312" s="13">
        <v>46128</v>
      </c>
      <c r="B1312" s="46" t="s">
        <v>636</v>
      </c>
      <c r="C1312" s="13">
        <v>46129</v>
      </c>
      <c r="D1312" s="77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25">
      <c r="A1313" s="13">
        <v>46132</v>
      </c>
      <c r="B1313" s="46" t="s">
        <v>636</v>
      </c>
      <c r="C1313" s="13">
        <v>46132</v>
      </c>
      <c r="D1313" s="77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25">
      <c r="A1314" s="13">
        <v>46134</v>
      </c>
      <c r="B1314" s="46" t="s">
        <v>636</v>
      </c>
      <c r="C1314" s="13">
        <v>46134</v>
      </c>
      <c r="D1314" s="77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25">
      <c r="A1315" s="13">
        <v>46136</v>
      </c>
      <c r="B1315" s="46" t="s">
        <v>636</v>
      </c>
      <c r="C1315" s="13">
        <v>46136</v>
      </c>
      <c r="D1315" s="77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25">
      <c r="A1316" s="13">
        <v>46139</v>
      </c>
      <c r="B1316" s="46" t="s">
        <v>636</v>
      </c>
      <c r="C1316" s="13">
        <v>46139</v>
      </c>
      <c r="D1316" s="77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25">
      <c r="A1317" s="13">
        <v>46140</v>
      </c>
      <c r="B1317" s="46" t="s">
        <v>636</v>
      </c>
      <c r="C1317" s="13">
        <v>46141</v>
      </c>
      <c r="D1317" s="77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>
        <v>5892.8649999999998</v>
      </c>
      <c r="J1317" s="20">
        <f t="shared" si="5"/>
        <v>1.7331955882352941</v>
      </c>
      <c r="K1317" s="19">
        <v>3342.8649999999998</v>
      </c>
      <c r="L1317" s="20">
        <f t="shared" si="1"/>
        <v>0.98319558823529407</v>
      </c>
      <c r="M1317" s="21">
        <v>0</v>
      </c>
      <c r="N1317" s="19">
        <v>0</v>
      </c>
      <c r="O1317" s="23">
        <v>680</v>
      </c>
      <c r="P1317" s="24">
        <v>1080</v>
      </c>
      <c r="Q1317" s="25">
        <f t="shared" si="2"/>
        <v>1.588235294117647</v>
      </c>
      <c r="R1317" s="24">
        <v>668.57299999999998</v>
      </c>
      <c r="S1317" s="25">
        <f t="shared" si="0"/>
        <v>0.98319558823529407</v>
      </c>
      <c r="T1317" s="25">
        <v>0</v>
      </c>
      <c r="U1317" s="24">
        <v>0</v>
      </c>
      <c r="V1317" s="19">
        <v>4080</v>
      </c>
      <c r="W1317" s="19">
        <v>6972.8649999999998</v>
      </c>
      <c r="X1317" s="21">
        <f t="shared" si="3"/>
        <v>1.7090355392156862</v>
      </c>
      <c r="Y1317" s="19">
        <v>4011.4380000000001</v>
      </c>
      <c r="Z1317" s="20">
        <f t="shared" si="4"/>
        <v>0.98319558823529418</v>
      </c>
      <c r="AA1317" s="30">
        <v>6.1499999999999999E-2</v>
      </c>
      <c r="AB1317" s="27">
        <v>0.05</v>
      </c>
      <c r="AC1317" s="27">
        <v>6.5500000000000003E-2</v>
      </c>
      <c r="AD1317" s="11">
        <v>6.0923727422908892E-2</v>
      </c>
    </row>
    <row r="1318" spans="1:30" x14ac:dyDescent="0.25">
      <c r="A1318" s="13">
        <v>46141</v>
      </c>
      <c r="B1318" s="46" t="s">
        <v>636</v>
      </c>
      <c r="C1318" s="13">
        <v>46141</v>
      </c>
      <c r="D1318" s="77" t="s">
        <v>1582</v>
      </c>
      <c r="E1318" s="15">
        <v>84</v>
      </c>
      <c r="F1318" s="15">
        <v>90</v>
      </c>
      <c r="G1318" s="13">
        <v>46225</v>
      </c>
      <c r="H1318" s="19">
        <v>6700</v>
      </c>
      <c r="I1318" s="19">
        <v>6192.17</v>
      </c>
      <c r="J1318" s="20">
        <f t="shared" si="5"/>
        <v>0.92420447761194036</v>
      </c>
      <c r="K1318" s="19">
        <v>3542.17</v>
      </c>
      <c r="L1318" s="20">
        <f t="shared" si="1"/>
        <v>0.52868208955223883</v>
      </c>
      <c r="M1318" s="21">
        <v>0</v>
      </c>
      <c r="N1318" s="19">
        <v>0</v>
      </c>
      <c r="O1318" s="23">
        <v>1340</v>
      </c>
      <c r="P1318" s="24">
        <v>5.0999999999999996</v>
      </c>
      <c r="Q1318" s="25">
        <f t="shared" si="2"/>
        <v>3.805970149253731E-3</v>
      </c>
      <c r="R1318" s="24">
        <v>5.0999999999999996</v>
      </c>
      <c r="S1318" s="25">
        <f t="shared" si="0"/>
        <v>3.805970149253731E-3</v>
      </c>
      <c r="T1318" s="25">
        <v>0</v>
      </c>
      <c r="U1318" s="24">
        <v>0</v>
      </c>
      <c r="V1318" s="19">
        <v>8040</v>
      </c>
      <c r="W1318" s="19">
        <v>6197.27</v>
      </c>
      <c r="X1318" s="21">
        <f t="shared" si="3"/>
        <v>0.77080472636815922</v>
      </c>
      <c r="Y1318" s="19">
        <v>3547.27</v>
      </c>
      <c r="Z1318" s="20">
        <f t="shared" si="4"/>
        <v>0.44120273631840795</v>
      </c>
      <c r="AA1318" s="30">
        <v>6.0400000000000002E-2</v>
      </c>
      <c r="AB1318" s="27">
        <v>0.05</v>
      </c>
      <c r="AC1318" s="27">
        <v>6.7199999999999996E-2</v>
      </c>
      <c r="AD1318" s="11">
        <v>6.0172965858495485E-2</v>
      </c>
    </row>
    <row r="1319" spans="1:30" x14ac:dyDescent="0.25">
      <c r="A1319" s="13">
        <v>46146</v>
      </c>
      <c r="B1319" s="46" t="s">
        <v>636</v>
      </c>
      <c r="C1319" s="13">
        <v>46146</v>
      </c>
      <c r="D1319" s="77" t="s">
        <v>1583</v>
      </c>
      <c r="E1319" s="15">
        <v>35</v>
      </c>
      <c r="F1319" s="15">
        <v>30</v>
      </c>
      <c r="G1319" s="13">
        <v>46181</v>
      </c>
      <c r="H1319" s="19">
        <v>6700</v>
      </c>
      <c r="I1319" s="19">
        <v>13791.68</v>
      </c>
      <c r="J1319" s="20">
        <f t="shared" si="5"/>
        <v>2.0584597014925374</v>
      </c>
      <c r="K1319" s="19">
        <v>9499.67</v>
      </c>
      <c r="L1319" s="20">
        <f t="shared" si="1"/>
        <v>1.4178611940298507</v>
      </c>
      <c r="M1319" s="21">
        <v>0</v>
      </c>
      <c r="N1319" s="19">
        <v>0</v>
      </c>
      <c r="O1319" s="23">
        <v>1340</v>
      </c>
      <c r="P1319" s="24">
        <v>810</v>
      </c>
      <c r="Q1319" s="25">
        <f t="shared" si="2"/>
        <v>0.60447761194029848</v>
      </c>
      <c r="R1319" s="24">
        <v>810</v>
      </c>
      <c r="S1319" s="25">
        <f t="shared" si="0"/>
        <v>0.60447761194029848</v>
      </c>
      <c r="T1319" s="25">
        <v>0</v>
      </c>
      <c r="U1319" s="24">
        <v>0</v>
      </c>
      <c r="V1319" s="19">
        <f>+O1319+H1319</f>
        <v>8040</v>
      </c>
      <c r="W1319" s="19">
        <v>14601.68</v>
      </c>
      <c r="X1319" s="21">
        <f t="shared" si="3"/>
        <v>1.816129353233831</v>
      </c>
      <c r="Y1319" s="19">
        <v>10309.67</v>
      </c>
      <c r="Z1319" s="20">
        <f t="shared" si="4"/>
        <v>1.2822972636815921</v>
      </c>
      <c r="AA1319" s="30">
        <v>5.7500000000000002E-2</v>
      </c>
      <c r="AB1319" s="27">
        <v>4.9799999999999997E-2</v>
      </c>
      <c r="AC1319" s="27">
        <v>6.2E-2</v>
      </c>
      <c r="AD1319" s="11">
        <v>5.7200000000000001E-2</v>
      </c>
    </row>
    <row r="1048574" spans="2:2" x14ac:dyDescent="0.25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0"/>
  <sheetViews>
    <sheetView topLeftCell="A315" zoomScale="90" zoomScaleNormal="90" workbookViewId="0">
      <selection activeCell="D335" sqref="D335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4" t="s">
        <v>699</v>
      </c>
      <c r="E2" s="84"/>
      <c r="F2" s="84"/>
      <c r="G2" s="84"/>
    </row>
    <row r="3" spans="1:7" ht="15" customHeight="1" x14ac:dyDescent="0.25">
      <c r="A3" s="36"/>
      <c r="B3" s="2"/>
      <c r="D3" s="84"/>
      <c r="E3" s="84"/>
      <c r="F3" s="84"/>
      <c r="G3" s="84"/>
    </row>
    <row r="4" spans="1:7" ht="14.25" customHeight="1" x14ac:dyDescent="0.25">
      <c r="A4" s="36"/>
      <c r="B4" s="2"/>
      <c r="D4" s="84"/>
      <c r="E4" s="84"/>
      <c r="F4" s="84"/>
      <c r="G4" s="84"/>
    </row>
    <row r="5" spans="1:7" x14ac:dyDescent="0.25">
      <c r="A5" s="36"/>
      <c r="B5" s="2"/>
      <c r="D5" s="84"/>
      <c r="E5" s="84"/>
      <c r="F5" s="84"/>
      <c r="G5" s="84"/>
    </row>
    <row r="6" spans="1:7" x14ac:dyDescent="0.25">
      <c r="A6" s="36"/>
      <c r="B6" s="2"/>
      <c r="D6" s="84"/>
      <c r="E6" s="84"/>
      <c r="F6" s="84"/>
      <c r="G6" s="84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24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25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25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25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25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25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25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25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25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13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25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13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25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13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25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25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25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25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25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25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25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7" spans="5:7" x14ac:dyDescent="0.25">
      <c r="E337" s="3"/>
      <c r="G337" s="1"/>
    </row>
    <row r="338" spans="5:7" x14ac:dyDescent="0.25">
      <c r="E338" s="3"/>
      <c r="G338" s="1"/>
    </row>
    <row r="339" spans="5:7" x14ac:dyDescent="0.25">
      <c r="E339" s="3"/>
      <c r="G339" s="1"/>
    </row>
    <row r="340" spans="5:7" x14ac:dyDescent="0.25">
      <c r="E340" s="3"/>
      <c r="G340" s="1"/>
    </row>
    <row r="341" spans="5:7" x14ac:dyDescent="0.25">
      <c r="E341" s="3"/>
      <c r="G341" s="1"/>
    </row>
    <row r="342" spans="5:7" x14ac:dyDescent="0.25">
      <c r="E342" s="3"/>
      <c r="G342" s="1"/>
    </row>
    <row r="343" spans="5:7" x14ac:dyDescent="0.25">
      <c r="E343" s="3"/>
      <c r="G343" s="1"/>
    </row>
    <row r="344" spans="5:7" x14ac:dyDescent="0.25">
      <c r="E344" s="3"/>
      <c r="G344" s="1"/>
    </row>
    <row r="345" spans="5:7" x14ac:dyDescent="0.25">
      <c r="E345" s="3"/>
      <c r="G345" s="1"/>
    </row>
    <row r="346" spans="5:7" x14ac:dyDescent="0.25">
      <c r="E346" s="3"/>
      <c r="G346" s="1"/>
    </row>
    <row r="347" spans="5:7" x14ac:dyDescent="0.25">
      <c r="E347" s="3"/>
      <c r="G347" s="1"/>
    </row>
    <row r="348" spans="5:7" x14ac:dyDescent="0.25">
      <c r="E348" s="3"/>
      <c r="G348" s="1"/>
    </row>
    <row r="349" spans="5:7" x14ac:dyDescent="0.25">
      <c r="E349" s="3"/>
      <c r="G349" s="1"/>
    </row>
    <row r="350" spans="5:7" x14ac:dyDescent="0.25">
      <c r="E350" s="3"/>
      <c r="G350" s="1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46" activePane="bottomLeft" state="frozen"/>
      <selection pane="bottomLeft" activeCell="J363" sqref="J363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80" t="s">
        <v>319</v>
      </c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</row>
    <row r="3" spans="1:22" ht="15" customHeight="1" x14ac:dyDescent="0.25">
      <c r="F3" s="10"/>
      <c r="G3" s="4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</row>
    <row r="4" spans="1:22" x14ac:dyDescent="0.25">
      <c r="F4" s="10"/>
      <c r="G4" s="4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</row>
    <row r="5" spans="1:22" x14ac:dyDescent="0.25">
      <c r="F5" s="10"/>
      <c r="G5" s="4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</row>
    <row r="6" spans="1:22" x14ac:dyDescent="0.25">
      <c r="F6" s="10"/>
      <c r="G6" s="4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7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7" si="67">+T336+U336</f>
        <v>101.86</v>
      </c>
    </row>
    <row r="337" spans="1:23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3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3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3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3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3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3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3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3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3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3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3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3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3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3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  <c r="W351" s="79"/>
    </row>
    <row r="352" spans="1:23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3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3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  <c r="W354" s="79"/>
    </row>
    <row r="355" spans="1:23" x14ac:dyDescent="0.25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8" si="70">(+I355-E355)/365</f>
        <v>26.016438356164382</v>
      </c>
      <c r="K355" s="32">
        <f t="shared" ref="K355:K358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3" x14ac:dyDescent="0.25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>
        <v>562.72400000000005</v>
      </c>
      <c r="N356" s="20">
        <f t="shared" si="25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67"/>
        <v>100.05</v>
      </c>
    </row>
    <row r="357" spans="1:23" x14ac:dyDescent="0.25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70"/>
        <v>2.5013698630136987</v>
      </c>
      <c r="K357" s="32">
        <f t="shared" si="71"/>
        <v>1.7534246575342465</v>
      </c>
      <c r="L357" s="17">
        <v>3750</v>
      </c>
      <c r="M357" s="17">
        <v>8732.4699999999993</v>
      </c>
      <c r="N357" s="20">
        <f t="shared" si="25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8">
        <v>2.125</v>
      </c>
      <c r="V357" s="34">
        <f t="shared" si="67"/>
        <v>104.88</v>
      </c>
    </row>
    <row r="358" spans="1:23" x14ac:dyDescent="0.25">
      <c r="A358" s="35">
        <v>46147</v>
      </c>
      <c r="B358" s="14">
        <v>0.58333333333333337</v>
      </c>
      <c r="C358" s="15">
        <v>13</v>
      </c>
      <c r="D358" s="15">
        <v>6</v>
      </c>
      <c r="E358" s="13">
        <v>45875</v>
      </c>
      <c r="F358" s="31" t="s">
        <v>641</v>
      </c>
      <c r="G358" s="41">
        <v>8.1250000000000003E-2</v>
      </c>
      <c r="H358" s="13">
        <v>46148</v>
      </c>
      <c r="I358" s="13">
        <v>47663</v>
      </c>
      <c r="J358" s="32">
        <f t="shared" si="70"/>
        <v>4.8986301369863012</v>
      </c>
      <c r="K358" s="32">
        <f t="shared" si="71"/>
        <v>4.1506849315068495</v>
      </c>
      <c r="L358" s="17">
        <v>1750</v>
      </c>
      <c r="M358" s="17"/>
      <c r="N358" s="20"/>
      <c r="O358" s="17"/>
      <c r="P358" s="33"/>
      <c r="Q358" s="58"/>
      <c r="R358" s="76"/>
      <c r="S358" s="30"/>
      <c r="T358" s="34"/>
      <c r="U358" s="34">
        <v>2.86632</v>
      </c>
      <c r="V358" s="34"/>
    </row>
    <row r="359" spans="1:23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3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3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3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3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7"/>
  <sheetViews>
    <sheetView zoomScale="90" zoomScaleNormal="90" workbookViewId="0">
      <pane ySplit="10" topLeftCell="A271" activePane="bottomLeft" state="frozen"/>
      <selection pane="bottomLeft" activeCell="H278" sqref="H278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4" t="s">
        <v>337</v>
      </c>
      <c r="F2" s="84"/>
      <c r="G2" s="84"/>
      <c r="H2" s="84"/>
    </row>
    <row r="3" spans="1:8" ht="15" customHeight="1" x14ac:dyDescent="0.25">
      <c r="A3" s="36"/>
      <c r="B3" s="2"/>
      <c r="E3" s="84"/>
      <c r="F3" s="84"/>
      <c r="G3" s="84"/>
      <c r="H3" s="84"/>
    </row>
    <row r="4" spans="1:8" ht="14.25" customHeight="1" x14ac:dyDescent="0.25">
      <c r="A4" s="36"/>
      <c r="B4" s="2"/>
      <c r="E4" s="84"/>
      <c r="F4" s="84"/>
      <c r="G4" s="84"/>
      <c r="H4" s="84"/>
    </row>
    <row r="5" spans="1:8" x14ac:dyDescent="0.25">
      <c r="A5" s="36"/>
      <c r="B5" s="2"/>
      <c r="E5" s="84"/>
      <c r="F5" s="84"/>
      <c r="G5" s="84"/>
      <c r="H5" s="84"/>
    </row>
    <row r="6" spans="1:8" x14ac:dyDescent="0.25">
      <c r="A6" s="36"/>
      <c r="B6" s="2"/>
      <c r="E6" s="84"/>
      <c r="F6" s="84"/>
      <c r="G6" s="84"/>
      <c r="H6" s="84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  <row r="277" spans="1:8" x14ac:dyDescent="0.25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 t="shared" ref="G277" si="39">+(E277-A277)/365</f>
        <v>0.62739726027397258</v>
      </c>
      <c r="H277" s="57">
        <v>-18.510538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2.xml><?xml version="1.0" encoding="utf-8"?>
<ds:datastoreItem xmlns:ds="http://schemas.openxmlformats.org/officeDocument/2006/customXml" ds:itemID="{E7D64098-2ABB-4110-A0DD-4A787324ECD5}"/>
</file>

<file path=customXml/itemProps3.xml><?xml version="1.0" encoding="utf-8"?>
<ds:datastoreItem xmlns:ds="http://schemas.openxmlformats.org/officeDocument/2006/customXml" ds:itemID="{75F9C6ED-1BAF-4A77-8193-4ED45F05EE5A}"/>
</file>

<file path=customXml/itemProps4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Gonzalo Bouza Zignone</cp:lastModifiedBy>
  <dcterms:created xsi:type="dcterms:W3CDTF">2021-06-01T17:02:56Z</dcterms:created>
  <dcterms:modified xsi:type="dcterms:W3CDTF">2026-05-04T19:57:28Z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