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AVG_CURRENT">Sheet1!$F$8</definedName>
    <definedName name="PERIOD">Sheet1!$C$8</definedName>
  </definedNames>
  <calcPr calcId="152511"/>
</workbook>
</file>

<file path=xl/calcChain.xml><?xml version="1.0" encoding="utf-8"?>
<calcChain xmlns="http://schemas.openxmlformats.org/spreadsheetml/2006/main">
  <c r="E5" i="1" l="1"/>
  <c r="F5" i="1" s="1"/>
  <c r="E4" i="1"/>
  <c r="F4" i="1" s="1"/>
  <c r="E3" i="1"/>
  <c r="F3" i="1" s="1"/>
  <c r="E2" i="1"/>
  <c r="F2" i="1" s="1"/>
  <c r="E6" i="1" l="1"/>
  <c r="E8" i="1" l="1"/>
  <c r="F6" i="1"/>
  <c r="F8" i="1" s="1"/>
  <c r="C18" i="1" l="1"/>
  <c r="D18" i="1" s="1"/>
  <c r="C14" i="1"/>
  <c r="D14" i="1" s="1"/>
  <c r="C17" i="1"/>
  <c r="D17" i="1" s="1"/>
  <c r="C13" i="1"/>
  <c r="D13" i="1" s="1"/>
  <c r="C16" i="1"/>
  <c r="D16" i="1" s="1"/>
  <c r="C12" i="1"/>
  <c r="D12" i="1" s="1"/>
  <c r="C15" i="1"/>
  <c r="D15" i="1" s="1"/>
  <c r="C11" i="1"/>
  <c r="D11" i="1" s="1"/>
</calcChain>
</file>

<file path=xl/sharedStrings.xml><?xml version="1.0" encoding="utf-8"?>
<sst xmlns="http://schemas.openxmlformats.org/spreadsheetml/2006/main" count="30" uniqueCount="30">
  <si>
    <t>Activity</t>
  </si>
  <si>
    <t>Duration us</t>
  </si>
  <si>
    <t>Execution period ms</t>
  </si>
  <si>
    <t>Current mA</t>
  </si>
  <si>
    <t>Keypad</t>
  </si>
  <si>
    <t>LEDs</t>
  </si>
  <si>
    <t>Ping</t>
  </si>
  <si>
    <t>Voltage</t>
  </si>
  <si>
    <t>Idle</t>
  </si>
  <si>
    <t>TOTAL</t>
  </si>
  <si>
    <t>Time%</t>
  </si>
  <si>
    <t>avg mA</t>
  </si>
  <si>
    <t>Battery</t>
  </si>
  <si>
    <t>Capacity mA.h</t>
  </si>
  <si>
    <t>CR1212</t>
  </si>
  <si>
    <t>CR1620</t>
  </si>
  <si>
    <t>CR2032</t>
  </si>
  <si>
    <t>NiMH AAA</t>
  </si>
  <si>
    <t>Alkaline AAA</t>
  </si>
  <si>
    <t>NiMH AA</t>
  </si>
  <si>
    <t>Alkaline AA</t>
  </si>
  <si>
    <t>Li-Ion</t>
  </si>
  <si>
    <t>Hours</t>
  </si>
  <si>
    <t>Days</t>
  </si>
  <si>
    <t>Comments</t>
  </si>
  <si>
    <t>Only output/input, with pullup resistors.</t>
  </si>
  <si>
    <t>Green draws 20mA, Red draws 3mA during 500us</t>
  </si>
  <si>
    <t>Hard to evaluate: NRF consumption send, recv (IDLE)…</t>
  </si>
  <si>
    <t>Bandgap reading delays 1ms to stabilize measure</t>
  </si>
  <si>
    <t>PWR_DWN; T2,ADC,SPI,WDT,BOD enabled.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</si>
</sst>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2" xfId="0" applyBorder="1"/>
    <xf numFmtId="1" fontId="0" fillId="0" borderId="0" xfId="0" applyNumberFormat="1" applyBorder="1"/>
    <xf numFmtId="0" fontId="0" fillId="0" borderId="0" xfId="0" applyBorder="1"/>
    <xf numFmtId="10" fontId="0" fillId="0" borderId="0" xfId="0" applyNumberFormat="1" applyBorder="1"/>
    <xf numFmtId="0" fontId="0" fillId="0" borderId="3" xfId="0" applyBorder="1"/>
    <xf numFmtId="0" fontId="0" fillId="0" borderId="4" xfId="0" applyBorder="1"/>
    <xf numFmtId="10" fontId="0" fillId="0" borderId="4" xfId="0" applyNumberFormat="1" applyBorder="1"/>
    <xf numFmtId="1" fontId="0" fillId="0" borderId="4" xfId="0" applyNumberForma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0" fillId="0" borderId="7" xfId="0" applyBorder="1"/>
    <xf numFmtId="0" fontId="0" fillId="0" borderId="8" xfId="0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7" xfId="0" applyNumberFormat="1" applyBorder="1"/>
    <xf numFmtId="164" fontId="2" fillId="0" borderId="8" xfId="0" applyNumberFormat="1" applyFont="1" applyBorder="1"/>
    <xf numFmtId="0" fontId="0" fillId="2" borderId="2" xfId="0" applyFill="1" applyBorder="1"/>
    <xf numFmtId="0" fontId="0" fillId="2" borderId="7" xfId="0" applyFill="1" applyBorder="1"/>
    <xf numFmtId="1" fontId="0" fillId="2" borderId="0" xfId="0" applyNumberFormat="1" applyFill="1" applyBorder="1"/>
    <xf numFmtId="1" fontId="0" fillId="2" borderId="7" xfId="0" applyNumberFormat="1" applyFill="1" applyBorder="1"/>
    <xf numFmtId="0" fontId="0" fillId="2" borderId="0" xfId="0" applyFill="1" applyBorder="1"/>
    <xf numFmtId="10" fontId="0" fillId="2" borderId="0" xfId="0" applyNumberFormat="1" applyFill="1" applyBorder="1"/>
    <xf numFmtId="164" fontId="1" fillId="2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3" sqref="G3"/>
    </sheetView>
  </sheetViews>
  <sheetFormatPr defaultRowHeight="14.4" x14ac:dyDescent="0.3"/>
  <cols>
    <col min="1" max="1" width="11.109375" bestFit="1" customWidth="1"/>
    <col min="2" max="2" width="12.6640625" bestFit="1" customWidth="1"/>
    <col min="3" max="3" width="17.6640625" bestFit="1" customWidth="1"/>
    <col min="4" max="4" width="10.6640625" bestFit="1" customWidth="1"/>
    <col min="5" max="5" width="7.88671875" bestFit="1" customWidth="1"/>
    <col min="6" max="6" width="7.5546875" bestFit="1" customWidth="1"/>
    <col min="7" max="7" width="46" bestFit="1" customWidth="1"/>
  </cols>
  <sheetData>
    <row r="1" spans="1:7" s="1" customFormat="1" x14ac:dyDescent="0.3">
      <c r="A1" s="10" t="s">
        <v>0</v>
      </c>
      <c r="B1" s="12" t="s">
        <v>1</v>
      </c>
      <c r="C1" s="11" t="s">
        <v>2</v>
      </c>
      <c r="D1" s="12" t="s">
        <v>3</v>
      </c>
      <c r="E1" s="11" t="s">
        <v>10</v>
      </c>
      <c r="F1" s="12" t="s">
        <v>11</v>
      </c>
      <c r="G1" s="12" t="s">
        <v>24</v>
      </c>
    </row>
    <row r="2" spans="1:7" x14ac:dyDescent="0.3">
      <c r="A2" s="2" t="s">
        <v>4</v>
      </c>
      <c r="B2" s="15">
        <v>50</v>
      </c>
      <c r="C2" s="4">
        <v>64</v>
      </c>
      <c r="D2" s="13">
        <v>20</v>
      </c>
      <c r="E2" s="5">
        <f>B2/C2/1000</f>
        <v>7.8125000000000004E-4</v>
      </c>
      <c r="F2" s="17">
        <f>D2*E2</f>
        <v>1.5625E-2</v>
      </c>
      <c r="G2" s="13" t="s">
        <v>25</v>
      </c>
    </row>
    <row r="3" spans="1:7" x14ac:dyDescent="0.3">
      <c r="A3" s="19" t="s">
        <v>5</v>
      </c>
      <c r="B3" s="22">
        <v>500</v>
      </c>
      <c r="C3" s="23">
        <v>16</v>
      </c>
      <c r="D3" s="20">
        <v>40</v>
      </c>
      <c r="E3" s="24">
        <f t="shared" ref="E3:E5" si="0">B3/C3/1000</f>
        <v>3.125E-2</v>
      </c>
      <c r="F3" s="25">
        <f t="shared" ref="F3:F6" si="1">D3*E3</f>
        <v>1.25</v>
      </c>
      <c r="G3" s="20" t="s">
        <v>26</v>
      </c>
    </row>
    <row r="4" spans="1:7" x14ac:dyDescent="0.3">
      <c r="A4" s="2" t="s">
        <v>6</v>
      </c>
      <c r="B4" s="15">
        <v>2000</v>
      </c>
      <c r="C4" s="4">
        <v>5000</v>
      </c>
      <c r="D4" s="13">
        <v>30</v>
      </c>
      <c r="E4" s="5">
        <f t="shared" si="0"/>
        <v>4.0000000000000002E-4</v>
      </c>
      <c r="F4" s="17">
        <f t="shared" si="1"/>
        <v>1.2E-2</v>
      </c>
      <c r="G4" s="13" t="s">
        <v>27</v>
      </c>
    </row>
    <row r="5" spans="1:7" x14ac:dyDescent="0.3">
      <c r="A5" s="2" t="s">
        <v>7</v>
      </c>
      <c r="B5" s="15">
        <v>2000</v>
      </c>
      <c r="C5" s="4">
        <v>60000</v>
      </c>
      <c r="D5" s="13">
        <v>30</v>
      </c>
      <c r="E5" s="5">
        <f t="shared" si="0"/>
        <v>3.3333333333333335E-5</v>
      </c>
      <c r="F5" s="17">
        <f t="shared" si="1"/>
        <v>1E-3</v>
      </c>
      <c r="G5" s="13" t="s">
        <v>28</v>
      </c>
    </row>
    <row r="6" spans="1:7" x14ac:dyDescent="0.3">
      <c r="A6" s="2" t="s">
        <v>8</v>
      </c>
      <c r="B6" s="15"/>
      <c r="C6" s="4"/>
      <c r="D6" s="13">
        <v>0.36</v>
      </c>
      <c r="E6" s="5">
        <f>1 -SUM(E2:E5)</f>
        <v>0.96753541666666665</v>
      </c>
      <c r="F6" s="17">
        <f t="shared" si="1"/>
        <v>0.34831275</v>
      </c>
      <c r="G6" s="13" t="s">
        <v>29</v>
      </c>
    </row>
    <row r="7" spans="1:7" x14ac:dyDescent="0.3">
      <c r="A7" s="2"/>
      <c r="B7" s="13"/>
      <c r="C7" s="4"/>
      <c r="D7" s="13"/>
      <c r="E7" s="4"/>
      <c r="F7" s="13"/>
      <c r="G7" s="13"/>
    </row>
    <row r="8" spans="1:7" x14ac:dyDescent="0.3">
      <c r="A8" s="6" t="s">
        <v>9</v>
      </c>
      <c r="B8" s="14"/>
      <c r="C8" s="7"/>
      <c r="D8" s="14"/>
      <c r="E8" s="8">
        <f>SUM(E2:E6)</f>
        <v>1</v>
      </c>
      <c r="F8" s="18">
        <f>SUM(F2:F6)</f>
        <v>1.62693775</v>
      </c>
      <c r="G8" s="14"/>
    </row>
    <row r="10" spans="1:7" s="1" customFormat="1" x14ac:dyDescent="0.3">
      <c r="A10" s="10" t="s">
        <v>12</v>
      </c>
      <c r="B10" s="12" t="s">
        <v>13</v>
      </c>
      <c r="C10" s="11" t="s">
        <v>22</v>
      </c>
      <c r="D10" s="12" t="s">
        <v>23</v>
      </c>
    </row>
    <row r="11" spans="1:7" x14ac:dyDescent="0.3">
      <c r="A11" s="2" t="s">
        <v>14</v>
      </c>
      <c r="B11" s="13">
        <v>18</v>
      </c>
      <c r="C11" s="3">
        <f t="shared" ref="C11:C18" si="2">B11/AVG_CURRENT</f>
        <v>11.063730004420883</v>
      </c>
      <c r="D11" s="15">
        <f>C11/24</f>
        <v>0.46098875018420343</v>
      </c>
    </row>
    <row r="12" spans="1:7" x14ac:dyDescent="0.3">
      <c r="A12" s="2" t="s">
        <v>15</v>
      </c>
      <c r="B12" s="13">
        <v>68</v>
      </c>
      <c r="C12" s="3">
        <f t="shared" si="2"/>
        <v>41.796313350034445</v>
      </c>
      <c r="D12" s="15">
        <f t="shared" ref="D12:D18" si="3">C12/24</f>
        <v>1.7415130562514352</v>
      </c>
    </row>
    <row r="13" spans="1:7" x14ac:dyDescent="0.3">
      <c r="A13" s="2" t="s">
        <v>16</v>
      </c>
      <c r="B13" s="13">
        <v>210</v>
      </c>
      <c r="C13" s="3">
        <f t="shared" si="2"/>
        <v>129.07685005157697</v>
      </c>
      <c r="D13" s="15">
        <f t="shared" si="3"/>
        <v>5.378202085482374</v>
      </c>
    </row>
    <row r="14" spans="1:7" x14ac:dyDescent="0.3">
      <c r="A14" s="2" t="s">
        <v>17</v>
      </c>
      <c r="B14" s="13">
        <v>900</v>
      </c>
      <c r="C14" s="3">
        <f t="shared" si="2"/>
        <v>553.18650022104407</v>
      </c>
      <c r="D14" s="15">
        <f t="shared" si="3"/>
        <v>23.049437509210168</v>
      </c>
    </row>
    <row r="15" spans="1:7" x14ac:dyDescent="0.3">
      <c r="A15" s="2" t="s">
        <v>18</v>
      </c>
      <c r="B15" s="13">
        <v>1250</v>
      </c>
      <c r="C15" s="3">
        <f t="shared" si="2"/>
        <v>768.31458364033904</v>
      </c>
      <c r="D15" s="15">
        <f t="shared" si="3"/>
        <v>32.013107651680791</v>
      </c>
    </row>
    <row r="16" spans="1:7" x14ac:dyDescent="0.3">
      <c r="A16" s="2" t="s">
        <v>19</v>
      </c>
      <c r="B16" s="13">
        <v>2400</v>
      </c>
      <c r="C16" s="3">
        <f t="shared" si="2"/>
        <v>1475.164000589451</v>
      </c>
      <c r="D16" s="15">
        <f t="shared" si="3"/>
        <v>61.465166691227125</v>
      </c>
    </row>
    <row r="17" spans="1:4" x14ac:dyDescent="0.3">
      <c r="A17" s="19" t="s">
        <v>20</v>
      </c>
      <c r="B17" s="20">
        <v>2890</v>
      </c>
      <c r="C17" s="21">
        <f t="shared" si="2"/>
        <v>1776.3433173764638</v>
      </c>
      <c r="D17" s="22">
        <f t="shared" si="3"/>
        <v>74.014304890685992</v>
      </c>
    </row>
    <row r="18" spans="1:4" x14ac:dyDescent="0.3">
      <c r="A18" s="6" t="s">
        <v>21</v>
      </c>
      <c r="B18" s="14">
        <v>4400</v>
      </c>
      <c r="C18" s="9">
        <f t="shared" si="2"/>
        <v>2704.4673344139933</v>
      </c>
      <c r="D18" s="16">
        <f t="shared" si="3"/>
        <v>112.68613893391638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AVG_CURRENT</vt:lpstr>
      <vt:lpstr>PERIOD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2015-12-28T14:44:54Z</dcterms:modified>
</cp:coreProperties>
</file>