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januario/Desktop/Repos/portfolio-analysis/"/>
    </mc:Choice>
  </mc:AlternateContent>
  <xr:revisionPtr revIDLastSave="0" documentId="13_ncr:1_{19078E99-DE54-7949-94FD-C1F2FE66A37B}" xr6:coauthVersionLast="45" xr6:coauthVersionMax="45" xr10:uidLastSave="{00000000-0000-0000-0000-000000000000}"/>
  <bookViews>
    <workbookView xWindow="0" yWindow="0" windowWidth="25600" windowHeight="16000" xr2:uid="{8DAAC9D6-9B6E-834C-947F-E014251A996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K16" i="1"/>
  <c r="H17" i="1"/>
  <c r="H16" i="1"/>
  <c r="J6" i="1"/>
  <c r="J7" i="1"/>
  <c r="J8" i="1"/>
  <c r="J9" i="1"/>
  <c r="K9" i="1" s="1"/>
  <c r="J10" i="1"/>
  <c r="J11" i="1"/>
  <c r="J12" i="1"/>
  <c r="J5" i="1"/>
  <c r="K5" i="1" s="1"/>
  <c r="G6" i="1"/>
  <c r="G7" i="1"/>
  <c r="G8" i="1"/>
  <c r="G9" i="1"/>
  <c r="G10" i="1"/>
  <c r="G11" i="1"/>
  <c r="G12" i="1"/>
  <c r="G5" i="1"/>
  <c r="H6" i="1"/>
  <c r="H7" i="1"/>
  <c r="H8" i="1"/>
  <c r="H9" i="1"/>
  <c r="H10" i="1"/>
  <c r="H11" i="1"/>
  <c r="H12" i="1"/>
  <c r="H5" i="1"/>
  <c r="K6" i="1"/>
  <c r="K7" i="1"/>
  <c r="K8" i="1"/>
  <c r="K10" i="1"/>
  <c r="K11" i="1"/>
  <c r="K12" i="1"/>
  <c r="D12" i="1" l="1"/>
  <c r="D6" i="1"/>
  <c r="D7" i="1"/>
  <c r="D8" i="1"/>
  <c r="D9" i="1"/>
  <c r="D10" i="1"/>
  <c r="D11" i="1"/>
  <c r="B5" i="1"/>
  <c r="D5" i="1" s="1"/>
  <c r="A16" i="1" l="1"/>
  <c r="E12" i="1" s="1"/>
  <c r="E7" i="1" l="1"/>
  <c r="E8" i="1"/>
  <c r="E5" i="1"/>
  <c r="E6" i="1"/>
  <c r="E10" i="1"/>
  <c r="E11" i="1"/>
  <c r="E9" i="1"/>
</calcChain>
</file>

<file path=xl/sharedStrings.xml><?xml version="1.0" encoding="utf-8"?>
<sst xmlns="http://schemas.openxmlformats.org/spreadsheetml/2006/main" count="29" uniqueCount="24">
  <si>
    <t>Portfolio Allocation</t>
  </si>
  <si>
    <t>NIO</t>
  </si>
  <si>
    <t>BTC</t>
  </si>
  <si>
    <t>ETH</t>
  </si>
  <si>
    <t>XRP</t>
  </si>
  <si>
    <t>ADA</t>
  </si>
  <si>
    <t>JKS</t>
  </si>
  <si>
    <t>SPWR</t>
  </si>
  <si>
    <t>Units</t>
  </si>
  <si>
    <t>Total Portfolio Value</t>
  </si>
  <si>
    <t>Unit value ($)</t>
  </si>
  <si>
    <t>Total Value ($)</t>
  </si>
  <si>
    <t>Portfolio Allocation (%)</t>
  </si>
  <si>
    <t>AAPL</t>
  </si>
  <si>
    <t>Delta</t>
  </si>
  <si>
    <t>Investment</t>
  </si>
  <si>
    <t xml:space="preserve"> Allocation</t>
  </si>
  <si>
    <t>Allocation</t>
  </si>
  <si>
    <t>Maximize Sharpe Ratio</t>
  </si>
  <si>
    <t>Minimize Risk</t>
  </si>
  <si>
    <t>Asset</t>
  </si>
  <si>
    <t>Verification:</t>
  </si>
  <si>
    <t>Total Sell</t>
  </si>
  <si>
    <t>Total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</si>
</sst>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€&quot;_ ;_ * \(#,##0.00\)\ &quot;€&quot;_ ;_ * &quot;-&quot;??_)\ &quot;€&quot;_ ;_ @_ "/>
    <numFmt numFmtId="171" formatCode="[$$-409]#,##0.00_);[Red]\([$$-409]#,##0.00\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ourier New"/>
      <family val="1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  <xf numFmtId="44" fontId="0" fillId="0" borderId="0" xfId="0" applyNumberFormat="1"/>
    <xf numFmtId="10" fontId="6" fillId="0" borderId="4" xfId="2" applyNumberFormat="1" applyFont="1" applyBorder="1"/>
    <xf numFmtId="10" fontId="0" fillId="0" borderId="0" xfId="0" applyNumberFormat="1" applyBorder="1"/>
    <xf numFmtId="10" fontId="6" fillId="0" borderId="6" xfId="2" applyNumberFormat="1" applyFont="1" applyBorder="1"/>
    <xf numFmtId="10" fontId="0" fillId="0" borderId="7" xfId="0" applyNumberFormat="1" applyBorder="1"/>
    <xf numFmtId="10" fontId="0" fillId="0" borderId="4" xfId="2" applyNumberFormat="1" applyFont="1" applyBorder="1"/>
    <xf numFmtId="10" fontId="0" fillId="0" borderId="6" xfId="2" applyNumberFormat="1" applyFont="1" applyBorder="1"/>
    <xf numFmtId="0" fontId="0" fillId="0" borderId="0" xfId="0" applyBorder="1"/>
    <xf numFmtId="44" fontId="0" fillId="0" borderId="0" xfId="1" applyFont="1" applyBorder="1"/>
    <xf numFmtId="0" fontId="0" fillId="0" borderId="7" xfId="0" applyBorder="1"/>
    <xf numFmtId="44" fontId="0" fillId="0" borderId="7" xfId="1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10" fontId="0" fillId="0" borderId="0" xfId="2" applyNumberFormat="1" applyFont="1" applyBorder="1"/>
    <xf numFmtId="171" fontId="0" fillId="0" borderId="0" xfId="0" applyNumberFormat="1" applyBorder="1"/>
    <xf numFmtId="10" fontId="6" fillId="0" borderId="0" xfId="2" applyNumberFormat="1" applyFont="1" applyBorder="1"/>
    <xf numFmtId="0" fontId="0" fillId="0" borderId="12" xfId="0" applyBorder="1"/>
    <xf numFmtId="171" fontId="0" fillId="0" borderId="12" xfId="0" applyNumberFormat="1" applyBorder="1"/>
    <xf numFmtId="0" fontId="4" fillId="2" borderId="12" xfId="0" applyFont="1" applyFill="1" applyBorder="1"/>
    <xf numFmtId="0" fontId="5" fillId="2" borderId="12" xfId="0" applyFont="1" applyFill="1" applyBorder="1"/>
    <xf numFmtId="44" fontId="0" fillId="4" borderId="0" xfId="1" applyFont="1" applyFill="1" applyBorder="1"/>
    <xf numFmtId="10" fontId="0" fillId="4" borderId="5" xfId="2" applyNumberFormat="1" applyFont="1" applyFill="1" applyBorder="1"/>
    <xf numFmtId="44" fontId="0" fillId="4" borderId="7" xfId="1" applyFont="1" applyFill="1" applyBorder="1"/>
    <xf numFmtId="10" fontId="0" fillId="4" borderId="8" xfId="2" applyNumberFormat="1" applyFont="1" applyFill="1" applyBorder="1"/>
    <xf numFmtId="171" fontId="0" fillId="4" borderId="5" xfId="0" applyNumberFormat="1" applyFill="1" applyBorder="1"/>
    <xf numFmtId="171" fontId="0" fillId="4" borderId="8" xfId="0" applyNumberFormat="1" applyFill="1" applyBorder="1"/>
  </cellXfs>
  <cellStyles count="3">
    <cellStyle name="Moeda" xfId="1" builtinId="4"/>
    <cellStyle name="Normal" xfId="0" builtinId="0"/>
    <cellStyle name="Percentagem" xfId="2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D015-FD16-544E-A638-E6493AA84EBC}">
  <dimension ref="A2:M28"/>
  <sheetViews>
    <sheetView tabSelected="1" workbookViewId="0">
      <selection activeCell="E17" sqref="E17"/>
    </sheetView>
  </sheetViews>
  <sheetFormatPr baseColWidth="10" defaultRowHeight="16" x14ac:dyDescent="0.2"/>
  <cols>
    <col min="1" max="1" width="12.1640625" bestFit="1" customWidth="1"/>
    <col min="2" max="2" width="6.1640625" bestFit="1" customWidth="1"/>
    <col min="3" max="3" width="12.5" bestFit="1" customWidth="1"/>
    <col min="4" max="4" width="13.33203125" bestFit="1" customWidth="1"/>
    <col min="5" max="5" width="20.33203125" bestFit="1" customWidth="1"/>
    <col min="6" max="6" width="9.83203125" bestFit="1" customWidth="1"/>
    <col min="8" max="8" width="11.83203125" bestFit="1" customWidth="1"/>
    <col min="11" max="12" width="11.83203125" bestFit="1" customWidth="1"/>
    <col min="13" max="13" width="11.1640625" bestFit="1" customWidth="1"/>
  </cols>
  <sheetData>
    <row r="2" spans="1:13" ht="17" thickBot="1" x14ac:dyDescent="0.25">
      <c r="A2" s="1" t="s">
        <v>0</v>
      </c>
    </row>
    <row r="3" spans="1:13" ht="17" thickBot="1" x14ac:dyDescent="0.25">
      <c r="A3" s="1"/>
      <c r="F3" s="21" t="s">
        <v>18</v>
      </c>
      <c r="G3" s="22"/>
      <c r="H3" s="23"/>
      <c r="I3" s="21" t="s">
        <v>19</v>
      </c>
      <c r="J3" s="22"/>
      <c r="K3" s="23"/>
    </row>
    <row r="4" spans="1:13" x14ac:dyDescent="0.2">
      <c r="A4" s="24" t="s">
        <v>20</v>
      </c>
      <c r="B4" s="16" t="s">
        <v>8</v>
      </c>
      <c r="C4" s="16" t="s">
        <v>10</v>
      </c>
      <c r="D4" s="16" t="s">
        <v>11</v>
      </c>
      <c r="E4" s="17" t="s">
        <v>12</v>
      </c>
      <c r="F4" s="15" t="s">
        <v>16</v>
      </c>
      <c r="G4" s="16" t="s">
        <v>14</v>
      </c>
      <c r="H4" s="17" t="s">
        <v>15</v>
      </c>
      <c r="I4" s="18" t="s">
        <v>17</v>
      </c>
      <c r="J4" s="19" t="s">
        <v>14</v>
      </c>
      <c r="K4" s="20" t="s">
        <v>15</v>
      </c>
    </row>
    <row r="5" spans="1:13" ht="19" x14ac:dyDescent="0.25">
      <c r="A5" s="25" t="s">
        <v>1</v>
      </c>
      <c r="B5" s="11">
        <f>14.96+27</f>
        <v>41.96</v>
      </c>
      <c r="C5" s="12">
        <v>45.11</v>
      </c>
      <c r="D5" s="34">
        <f>B5*C5</f>
        <v>1892.8155999999999</v>
      </c>
      <c r="E5" s="35">
        <f>D5/$A$16</f>
        <v>0.12017073386073206</v>
      </c>
      <c r="F5" s="9">
        <v>0.18918038000000001</v>
      </c>
      <c r="G5" s="6">
        <f>(F5-E5)/E5</f>
        <v>0.5742633328614305</v>
      </c>
      <c r="H5" s="38">
        <f>(F5*$A$16)-D5</f>
        <v>1086.974594948108</v>
      </c>
      <c r="I5" s="5">
        <v>2.7195624910753401E-2</v>
      </c>
      <c r="J5" s="6">
        <f>(I5-E5)/E5</f>
        <v>-0.77369177971176506</v>
      </c>
      <c r="K5" s="38">
        <f>J5*D5</f>
        <v>-1464.4558702301924</v>
      </c>
      <c r="M5" s="4"/>
    </row>
    <row r="6" spans="1:13" ht="19" x14ac:dyDescent="0.25">
      <c r="A6" s="25" t="s">
        <v>2</v>
      </c>
      <c r="B6" s="11">
        <v>0.25963000000000003</v>
      </c>
      <c r="C6" s="12">
        <v>15418.83</v>
      </c>
      <c r="D6" s="34">
        <f t="shared" ref="D6:D12" si="0">B6*C6</f>
        <v>4003.1908329000003</v>
      </c>
      <c r="E6" s="35">
        <f t="shared" ref="E6:E12" si="1">D6/$A$16</f>
        <v>0.25415385427621595</v>
      </c>
      <c r="F6" s="9">
        <v>0.23394690000000001</v>
      </c>
      <c r="G6" s="6">
        <f t="shared" ref="G6:G12" si="2">(F6-E6)/E6</f>
        <v>-7.9506778812234336E-2</v>
      </c>
      <c r="H6" s="38">
        <f t="shared" ref="H6:H12" si="3">(F6*$A$16)-D6</f>
        <v>-318.28080809454468</v>
      </c>
      <c r="I6" s="5">
        <v>0.323799772798539</v>
      </c>
      <c r="J6" s="6">
        <f t="shared" ref="J6:J12" si="4">(I6-E6)/E6</f>
        <v>0.27403054232902341</v>
      </c>
      <c r="K6" s="38">
        <f t="shared" ref="K6:K12" si="5">J6*D6</f>
        <v>1096.996554986162</v>
      </c>
    </row>
    <row r="7" spans="1:13" ht="19" x14ac:dyDescent="0.25">
      <c r="A7" s="25" t="s">
        <v>3</v>
      </c>
      <c r="B7" s="11">
        <v>4.0979999999999999</v>
      </c>
      <c r="C7" s="12">
        <v>472.07</v>
      </c>
      <c r="D7" s="34">
        <f t="shared" si="0"/>
        <v>1934.54286</v>
      </c>
      <c r="E7" s="35">
        <f t="shared" si="1"/>
        <v>0.12281990658320835</v>
      </c>
      <c r="F7" s="9">
        <v>0.16038933</v>
      </c>
      <c r="G7" s="6">
        <f t="shared" si="2"/>
        <v>0.30589034352781419</v>
      </c>
      <c r="H7" s="38">
        <f t="shared" si="3"/>
        <v>591.75798001468002</v>
      </c>
      <c r="I7" s="5">
        <v>2.01053347508784E-2</v>
      </c>
      <c r="J7" s="6">
        <f t="shared" si="4"/>
        <v>-0.83630231197694826</v>
      </c>
      <c r="K7" s="38">
        <f t="shared" si="5"/>
        <v>-1617.8626664364979</v>
      </c>
    </row>
    <row r="8" spans="1:13" ht="19" x14ac:dyDescent="0.25">
      <c r="A8" s="25" t="s">
        <v>4</v>
      </c>
      <c r="B8" s="11">
        <v>0.4829</v>
      </c>
      <c r="C8" s="12">
        <v>2372.87</v>
      </c>
      <c r="D8" s="34">
        <f t="shared" si="0"/>
        <v>1145.858923</v>
      </c>
      <c r="E8" s="35">
        <f t="shared" si="1"/>
        <v>7.2748083689598758E-2</v>
      </c>
      <c r="F8" s="9">
        <v>7.0345469999999993E-2</v>
      </c>
      <c r="G8" s="6">
        <f t="shared" si="2"/>
        <v>-3.3026487678359029E-2</v>
      </c>
      <c r="H8" s="38">
        <f t="shared" si="3"/>
        <v>-37.843695601597119</v>
      </c>
      <c r="I8" s="5">
        <v>0.12926684532487501</v>
      </c>
      <c r="J8" s="6">
        <f t="shared" si="4"/>
        <v>0.77691065893130984</v>
      </c>
      <c r="K8" s="38">
        <f t="shared" si="5"/>
        <v>890.23001091025105</v>
      </c>
    </row>
    <row r="9" spans="1:13" ht="19" x14ac:dyDescent="0.25">
      <c r="A9" s="25" t="s">
        <v>5</v>
      </c>
      <c r="B9" s="11">
        <v>54387</v>
      </c>
      <c r="C9" s="12">
        <v>0.11890000000000001</v>
      </c>
      <c r="D9" s="34">
        <f t="shared" si="0"/>
        <v>6466.6143000000002</v>
      </c>
      <c r="E9" s="35">
        <f t="shared" si="1"/>
        <v>0.4105512370171211</v>
      </c>
      <c r="F9" s="9">
        <v>8.5444999999999998E-4</v>
      </c>
      <c r="G9" s="6">
        <f t="shared" si="2"/>
        <v>-0.99791877377788929</v>
      </c>
      <c r="H9" s="38">
        <f t="shared" si="3"/>
        <v>-6453.1558127505641</v>
      </c>
      <c r="I9" s="5">
        <v>3.6316524795194101E-2</v>
      </c>
      <c r="J9" s="6">
        <f t="shared" si="4"/>
        <v>-0.91154204026017926</v>
      </c>
      <c r="K9" s="38">
        <f t="shared" si="5"/>
        <v>-5894.5907925976508</v>
      </c>
    </row>
    <row r="10" spans="1:13" ht="19" x14ac:dyDescent="0.25">
      <c r="A10" s="25" t="s">
        <v>6</v>
      </c>
      <c r="B10" s="11">
        <v>2</v>
      </c>
      <c r="C10" s="12">
        <v>58.36</v>
      </c>
      <c r="D10" s="34">
        <f t="shared" si="0"/>
        <v>116.72</v>
      </c>
      <c r="E10" s="35">
        <f t="shared" si="1"/>
        <v>7.4102982119466088E-3</v>
      </c>
      <c r="F10" s="9">
        <v>0.19544853000000001</v>
      </c>
      <c r="G10" s="6">
        <f t="shared" si="2"/>
        <v>25.375258378253267</v>
      </c>
      <c r="H10" s="38">
        <f t="shared" si="3"/>
        <v>2961.8001579097217</v>
      </c>
      <c r="I10" s="5">
        <v>0.25706413934032302</v>
      </c>
      <c r="J10" s="6">
        <f t="shared" si="4"/>
        <v>33.690120692564534</v>
      </c>
      <c r="K10" s="38">
        <f t="shared" si="5"/>
        <v>3932.3108872361322</v>
      </c>
    </row>
    <row r="11" spans="1:13" ht="19" x14ac:dyDescent="0.25">
      <c r="A11" s="25" t="s">
        <v>7</v>
      </c>
      <c r="B11" s="11">
        <v>3.21</v>
      </c>
      <c r="C11" s="12">
        <v>21.05</v>
      </c>
      <c r="D11" s="34">
        <f t="shared" si="0"/>
        <v>67.570499999999996</v>
      </c>
      <c r="E11" s="35">
        <f t="shared" si="1"/>
        <v>4.2899036611577989E-3</v>
      </c>
      <c r="F11" s="9">
        <v>4.2042980000000001E-2</v>
      </c>
      <c r="G11" s="6">
        <f t="shared" si="2"/>
        <v>8.8004485230451657</v>
      </c>
      <c r="H11" s="38">
        <f t="shared" si="3"/>
        <v>594.65070692642337</v>
      </c>
      <c r="I11" s="5">
        <v>9.9446513091642402E-2</v>
      </c>
      <c r="J11" s="6">
        <f t="shared" si="4"/>
        <v>22.181525961075515</v>
      </c>
      <c r="K11" s="38">
        <f t="shared" si="5"/>
        <v>1498.816799952853</v>
      </c>
    </row>
    <row r="12" spans="1:13" ht="20" thickBot="1" x14ac:dyDescent="0.3">
      <c r="A12" s="26" t="s">
        <v>13</v>
      </c>
      <c r="B12" s="13">
        <v>1</v>
      </c>
      <c r="C12" s="14">
        <v>123.74</v>
      </c>
      <c r="D12" s="36">
        <f t="shared" si="0"/>
        <v>123.74</v>
      </c>
      <c r="E12" s="37">
        <f t="shared" si="1"/>
        <v>7.8559827000194773E-3</v>
      </c>
      <c r="F12" s="10">
        <v>0.10779196000000001</v>
      </c>
      <c r="G12" s="8">
        <f t="shared" si="2"/>
        <v>12.721002720605883</v>
      </c>
      <c r="H12" s="39">
        <f t="shared" si="3"/>
        <v>1574.0968766477722</v>
      </c>
      <c r="I12" s="7">
        <v>0.10680524498779199</v>
      </c>
      <c r="J12" s="8">
        <f t="shared" si="4"/>
        <v>12.595402264254883</v>
      </c>
      <c r="K12" s="39">
        <f t="shared" si="5"/>
        <v>1558.5550761788991</v>
      </c>
    </row>
    <row r="15" spans="1:13" ht="19" x14ac:dyDescent="0.25">
      <c r="A15" s="2" t="s">
        <v>9</v>
      </c>
      <c r="G15" s="32" t="s">
        <v>21</v>
      </c>
      <c r="H15" s="33"/>
      <c r="J15" s="32" t="s">
        <v>21</v>
      </c>
      <c r="K15" s="33"/>
    </row>
    <row r="16" spans="1:13" x14ac:dyDescent="0.2">
      <c r="A16" s="3">
        <f>SUM(D5:D12)</f>
        <v>15751.053015899999</v>
      </c>
      <c r="G16" s="30" t="s">
        <v>22</v>
      </c>
      <c r="H16" s="31">
        <f>SUM(H9,H8,H6)</f>
        <v>-6809.2803164467059</v>
      </c>
      <c r="J16" s="30" t="s">
        <v>22</v>
      </c>
      <c r="K16" s="31">
        <f>SUM(K9,K8,K6)</f>
        <v>-3907.3642267012383</v>
      </c>
    </row>
    <row r="17" spans="1:12" x14ac:dyDescent="0.2">
      <c r="G17" s="30" t="s">
        <v>23</v>
      </c>
      <c r="H17" s="31">
        <f>SUM(H12,H11,H10,H7,H5)</f>
        <v>6809.2803164467041</v>
      </c>
      <c r="J17" s="30" t="s">
        <v>23</v>
      </c>
      <c r="K17" s="31">
        <f>SUM(K12,K11,K10,K7,K5)</f>
        <v>3907.3642267011933</v>
      </c>
    </row>
    <row r="18" spans="1:12" x14ac:dyDescent="0.2">
      <c r="C18" s="11"/>
      <c r="D18" s="11"/>
      <c r="E18" s="11"/>
      <c r="F18" s="11"/>
      <c r="G18" s="11"/>
      <c r="H18" s="28"/>
      <c r="I18" s="11"/>
      <c r="J18" s="11"/>
    </row>
    <row r="19" spans="1:12" x14ac:dyDescent="0.2">
      <c r="C19" s="11"/>
      <c r="D19" s="12"/>
      <c r="E19" s="27"/>
      <c r="F19" s="27"/>
      <c r="G19" s="6"/>
      <c r="H19" s="28"/>
      <c r="I19" s="11"/>
      <c r="J19" s="11"/>
    </row>
    <row r="20" spans="1:12" x14ac:dyDescent="0.2">
      <c r="A20" s="11"/>
      <c r="B20" s="11"/>
      <c r="C20" s="12"/>
      <c r="D20" s="12"/>
      <c r="E20" s="27"/>
      <c r="F20" s="27"/>
      <c r="G20" s="6"/>
      <c r="H20" s="28"/>
      <c r="I20" s="29"/>
      <c r="J20" s="6"/>
      <c r="K20" s="28"/>
      <c r="L20" s="11"/>
    </row>
    <row r="21" spans="1:12" x14ac:dyDescent="0.2">
      <c r="A21" s="11"/>
      <c r="B21" s="11"/>
      <c r="C21" s="12"/>
      <c r="D21" s="12"/>
      <c r="E21" s="27"/>
      <c r="F21" s="27"/>
      <c r="G21" s="6"/>
      <c r="H21" s="28"/>
      <c r="I21" s="29"/>
      <c r="J21" s="6"/>
      <c r="K21" s="28"/>
      <c r="L21" s="11"/>
    </row>
    <row r="22" spans="1:12" x14ac:dyDescent="0.2">
      <c r="A22" s="11"/>
      <c r="B22" s="11"/>
      <c r="C22" s="12"/>
      <c r="D22" s="12"/>
      <c r="E22" s="27"/>
      <c r="F22" s="27"/>
      <c r="G22" s="6"/>
      <c r="H22" s="28"/>
      <c r="I22" s="29"/>
      <c r="J22" s="6"/>
      <c r="K22" s="28"/>
      <c r="L22" s="11"/>
    </row>
    <row r="23" spans="1:12" x14ac:dyDescent="0.2">
      <c r="A23" s="11"/>
      <c r="B23" s="11"/>
      <c r="C23" s="12"/>
      <c r="D23" s="12"/>
      <c r="E23" s="27"/>
      <c r="F23" s="27"/>
      <c r="G23" s="6"/>
      <c r="H23" s="28"/>
      <c r="I23" s="29"/>
      <c r="J23" s="6"/>
      <c r="K23" s="28"/>
      <c r="L23" s="11"/>
    </row>
    <row r="24" spans="1:12" x14ac:dyDescent="0.2">
      <c r="A24" s="11"/>
      <c r="B24" s="11"/>
      <c r="C24" s="12"/>
      <c r="D24" s="12"/>
      <c r="E24" s="27"/>
      <c r="F24" s="27"/>
      <c r="G24" s="6"/>
      <c r="H24" s="28"/>
      <c r="I24" s="29"/>
      <c r="J24" s="6"/>
      <c r="K24" s="28"/>
      <c r="L24" s="11"/>
    </row>
    <row r="25" spans="1:12" x14ac:dyDescent="0.2">
      <c r="A25" s="11"/>
      <c r="B25" s="11"/>
      <c r="C25" s="12"/>
      <c r="D25" s="12"/>
      <c r="E25" s="27"/>
      <c r="F25" s="27"/>
      <c r="G25" s="6"/>
      <c r="H25" s="28"/>
      <c r="I25" s="29"/>
      <c r="J25" s="6"/>
      <c r="K25" s="28"/>
      <c r="L25" s="11"/>
    </row>
    <row r="26" spans="1:12" x14ac:dyDescent="0.2">
      <c r="A26" s="11"/>
      <c r="B26" s="11"/>
      <c r="C26" s="12"/>
      <c r="D26" s="12"/>
      <c r="E26" s="27"/>
      <c r="F26" s="27"/>
      <c r="G26" s="6"/>
      <c r="H26" s="28"/>
      <c r="I26" s="29"/>
      <c r="J26" s="6"/>
      <c r="K26" s="28"/>
      <c r="L26" s="11"/>
    </row>
    <row r="27" spans="1:12" x14ac:dyDescent="0.2">
      <c r="A27" s="11"/>
      <c r="B27" s="11"/>
      <c r="C27" s="12"/>
      <c r="D27" s="12"/>
      <c r="E27" s="27"/>
      <c r="F27" s="27"/>
      <c r="G27" s="6"/>
      <c r="H27" s="28"/>
      <c r="I27" s="29"/>
      <c r="J27" s="6"/>
      <c r="K27" s="28"/>
      <c r="L27" s="11"/>
    </row>
    <row r="28" spans="1:12" x14ac:dyDescent="0.2">
      <c r="C28" s="11"/>
      <c r="D28" s="11"/>
      <c r="E28" s="11"/>
      <c r="F28" s="11"/>
      <c r="G28" s="11"/>
      <c r="H28" s="11"/>
      <c r="I28" s="11"/>
      <c r="J28" s="11"/>
    </row>
  </sheetData>
  <mergeCells count="2">
    <mergeCell ref="F3:H3"/>
    <mergeCell ref="I3:K3"/>
  </mergeCells>
  <conditionalFormatting sqref="G5:G12">
    <cfRule type="cellIs" dxfId="11" priority="9" operator="lessThan">
      <formula>0</formula>
    </cfRule>
    <cfRule type="cellIs" dxfId="10" priority="10" operator="greaterThan">
      <formula>0</formula>
    </cfRule>
  </conditionalFormatting>
  <conditionalFormatting sqref="J5:J12">
    <cfRule type="cellIs" dxfId="9" priority="8" operator="greaterThan">
      <formula>0</formula>
    </cfRule>
    <cfRule type="cellIs" dxfId="8" priority="7" operator="lessThan">
      <formula>0</formula>
    </cfRule>
  </conditionalFormatting>
  <conditionalFormatting sqref="G27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J20:J27">
    <cfRule type="cellIs" dxfId="2" priority="3" operator="lessThan">
      <formula>0</formula>
    </cfRule>
    <cfRule type="cellIs" dxfId="3" priority="4" operator="greaterThan">
      <formula>0</formula>
    </cfRule>
  </conditionalFormatting>
  <conditionalFormatting sqref="G19:G2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Diogo Fragoso Januario (M20170985)</dc:creator>
  <cp:lastModifiedBy>Joao Diogo Fragoso Januario (M20170985)</cp:lastModifiedBy>
  <dcterms:created xsi:type="dcterms:W3CDTF">2020-12-08T12:44:42Z</dcterms:created>
  <dcterms:modified xsi:type="dcterms:W3CDTF">2020-12-08T15:02:52Z</dcterms:modified>
</cp:coreProperties>
</file>