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8195" windowHeight="10035"/>
  </bookViews>
  <sheets>
    <sheet name="Sheet1" sheetId="4" r:id="rId1"/>
    <sheet name="Sheet2" sheetId="2" r:id="rId2"/>
    <sheet name="Sheet3" sheetId="3" r:id="rId3"/>
    <sheet name="Sheet1 (2)" sheetId="5" r:id="rId4"/>
    <sheet name="Sheet6" sheetId="6" r:id="rId5"/>
  </sheets>
  <calcPr calcId="125725"/>
</workbook>
</file>

<file path=xl/calcChain.xml><?xml version="1.0" encoding="utf-8"?>
<calcChain xmlns="http://schemas.openxmlformats.org/spreadsheetml/2006/main">
  <c r="C24" i="6"/>
  <c r="C23"/>
  <c r="C22"/>
  <c r="C21"/>
  <c r="C20"/>
  <c r="C19"/>
  <c r="C18"/>
  <c r="C17"/>
  <c r="C16"/>
  <c r="C15"/>
  <c r="C14"/>
  <c r="C13"/>
  <c r="C12"/>
  <c r="C11"/>
  <c r="C10"/>
  <c r="C9"/>
  <c r="C25"/>
  <c r="B11"/>
  <c r="B12" s="1"/>
  <c r="A11"/>
  <c r="A12" s="1"/>
  <c r="A13" s="1"/>
  <c r="P4"/>
  <c r="O4"/>
  <c r="N4"/>
  <c r="M4"/>
  <c r="N5" s="1"/>
  <c r="B3"/>
  <c r="A3"/>
  <c r="F3" s="1"/>
  <c r="C2"/>
  <c r="M13" i="5"/>
  <c r="O13" s="1"/>
  <c r="J13"/>
  <c r="F13"/>
  <c r="B13"/>
  <c r="M12"/>
  <c r="O12" s="1"/>
  <c r="J12"/>
  <c r="F12"/>
  <c r="B12"/>
  <c r="D12" s="1"/>
  <c r="M11"/>
  <c r="O11" s="1"/>
  <c r="J11"/>
  <c r="F11"/>
  <c r="B11"/>
  <c r="D11" s="1"/>
  <c r="M10"/>
  <c r="O10" s="1"/>
  <c r="J10"/>
  <c r="F10"/>
  <c r="B10"/>
  <c r="D10" s="1"/>
  <c r="M9"/>
  <c r="O9" s="1"/>
  <c r="J9"/>
  <c r="F9"/>
  <c r="B9"/>
  <c r="D9" s="1"/>
  <c r="M8"/>
  <c r="O8" s="1"/>
  <c r="J8"/>
  <c r="F8"/>
  <c r="B8"/>
  <c r="D8" s="1"/>
  <c r="M7"/>
  <c r="O7" s="1"/>
  <c r="J7"/>
  <c r="F7"/>
  <c r="B7"/>
  <c r="D7" s="1"/>
  <c r="M6"/>
  <c r="O6" s="1"/>
  <c r="J6"/>
  <c r="F6"/>
  <c r="B6"/>
  <c r="D6" s="1"/>
  <c r="M5"/>
  <c r="O5" s="1"/>
  <c r="J5"/>
  <c r="F5"/>
  <c r="B5"/>
  <c r="D5" s="1"/>
  <c r="M4"/>
  <c r="O4" s="1"/>
  <c r="J4"/>
  <c r="F4"/>
  <c r="B4"/>
  <c r="D4" s="1"/>
  <c r="M3"/>
  <c r="O3" s="1"/>
  <c r="J3"/>
  <c r="F3"/>
  <c r="B3"/>
  <c r="D3" s="1"/>
  <c r="M2"/>
  <c r="O2" s="1"/>
  <c r="J2"/>
  <c r="F2"/>
  <c r="K2" s="1"/>
  <c r="V2" s="1"/>
  <c r="X2" s="1"/>
  <c r="Y2" s="1"/>
  <c r="Z2" s="1"/>
  <c r="B2"/>
  <c r="D2" s="1"/>
  <c r="M15" i="4"/>
  <c r="O15" s="1"/>
  <c r="J15"/>
  <c r="N15" s="1"/>
  <c r="F15"/>
  <c r="K15" s="1"/>
  <c r="B15"/>
  <c r="D15" s="1"/>
  <c r="G15" s="1"/>
  <c r="M26"/>
  <c r="O26" s="1"/>
  <c r="J26"/>
  <c r="N26" s="1"/>
  <c r="F26"/>
  <c r="K26" s="1"/>
  <c r="B26"/>
  <c r="D26" s="1"/>
  <c r="G26" s="1"/>
  <c r="M138"/>
  <c r="O138" s="1"/>
  <c r="J138"/>
  <c r="N138" s="1"/>
  <c r="F138"/>
  <c r="K138" s="1"/>
  <c r="B138"/>
  <c r="D138" s="1"/>
  <c r="G138" s="1"/>
  <c r="M137"/>
  <c r="O137" s="1"/>
  <c r="J137"/>
  <c r="N137" s="1"/>
  <c r="F137"/>
  <c r="K137" s="1"/>
  <c r="B137"/>
  <c r="D137" s="1"/>
  <c r="G137" s="1"/>
  <c r="M136"/>
  <c r="O136" s="1"/>
  <c r="J136"/>
  <c r="N136" s="1"/>
  <c r="F136"/>
  <c r="K136" s="1"/>
  <c r="B136"/>
  <c r="D136" s="1"/>
  <c r="G136" s="1"/>
  <c r="M135"/>
  <c r="O135" s="1"/>
  <c r="J135"/>
  <c r="N135" s="1"/>
  <c r="F135"/>
  <c r="K135" s="1"/>
  <c r="B135"/>
  <c r="D135" s="1"/>
  <c r="G135" s="1"/>
  <c r="M134"/>
  <c r="O134" s="1"/>
  <c r="J134"/>
  <c r="N134" s="1"/>
  <c r="F134"/>
  <c r="K134" s="1"/>
  <c r="B134"/>
  <c r="D134" s="1"/>
  <c r="G134" s="1"/>
  <c r="M133"/>
  <c r="O133" s="1"/>
  <c r="J133"/>
  <c r="N133" s="1"/>
  <c r="F133"/>
  <c r="K133" s="1"/>
  <c r="B133"/>
  <c r="D133" s="1"/>
  <c r="G133" s="1"/>
  <c r="M132"/>
  <c r="O132" s="1"/>
  <c r="J132"/>
  <c r="N132" s="1"/>
  <c r="F132"/>
  <c r="K132" s="1"/>
  <c r="B132"/>
  <c r="D132" s="1"/>
  <c r="G132" s="1"/>
  <c r="M131"/>
  <c r="O131" s="1"/>
  <c r="J131"/>
  <c r="N131" s="1"/>
  <c r="F131"/>
  <c r="K131" s="1"/>
  <c r="B131"/>
  <c r="D131" s="1"/>
  <c r="G131" s="1"/>
  <c r="M130"/>
  <c r="O130" s="1"/>
  <c r="J130"/>
  <c r="N130" s="1"/>
  <c r="F130"/>
  <c r="K130" s="1"/>
  <c r="B130"/>
  <c r="D130" s="1"/>
  <c r="G130" s="1"/>
  <c r="M129"/>
  <c r="O129" s="1"/>
  <c r="J129"/>
  <c r="N129" s="1"/>
  <c r="F129"/>
  <c r="K129" s="1"/>
  <c r="B129"/>
  <c r="D129" s="1"/>
  <c r="G129" s="1"/>
  <c r="M128"/>
  <c r="O128" s="1"/>
  <c r="J128"/>
  <c r="N128" s="1"/>
  <c r="F128"/>
  <c r="K128" s="1"/>
  <c r="B128"/>
  <c r="D128" s="1"/>
  <c r="G128" s="1"/>
  <c r="M127"/>
  <c r="O127" s="1"/>
  <c r="J127"/>
  <c r="N127" s="1"/>
  <c r="F127"/>
  <c r="K127" s="1"/>
  <c r="B127"/>
  <c r="D127" s="1"/>
  <c r="G127" s="1"/>
  <c r="M126"/>
  <c r="O126" s="1"/>
  <c r="J126"/>
  <c r="N126" s="1"/>
  <c r="F126"/>
  <c r="K126" s="1"/>
  <c r="B126"/>
  <c r="D126" s="1"/>
  <c r="G126" s="1"/>
  <c r="M125"/>
  <c r="O125" s="1"/>
  <c r="J125"/>
  <c r="N125" s="1"/>
  <c r="F125"/>
  <c r="K125" s="1"/>
  <c r="B125"/>
  <c r="D125" s="1"/>
  <c r="G125" s="1"/>
  <c r="M124"/>
  <c r="O124" s="1"/>
  <c r="J124"/>
  <c r="N124" s="1"/>
  <c r="F124"/>
  <c r="K124" s="1"/>
  <c r="B124"/>
  <c r="D124" s="1"/>
  <c r="G124" s="1"/>
  <c r="M123"/>
  <c r="O123" s="1"/>
  <c r="J123"/>
  <c r="N123" s="1"/>
  <c r="F123"/>
  <c r="K123" s="1"/>
  <c r="B123"/>
  <c r="D123" s="1"/>
  <c r="G123" s="1"/>
  <c r="M122"/>
  <c r="O122" s="1"/>
  <c r="J122"/>
  <c r="N122" s="1"/>
  <c r="F122"/>
  <c r="K122" s="1"/>
  <c r="B122"/>
  <c r="D122" s="1"/>
  <c r="G122" s="1"/>
  <c r="M121"/>
  <c r="O121" s="1"/>
  <c r="J121"/>
  <c r="N121" s="1"/>
  <c r="F121"/>
  <c r="K121" s="1"/>
  <c r="B121"/>
  <c r="D121" s="1"/>
  <c r="G121" s="1"/>
  <c r="M120"/>
  <c r="O120" s="1"/>
  <c r="J120"/>
  <c r="N120" s="1"/>
  <c r="F120"/>
  <c r="K120" s="1"/>
  <c r="B120"/>
  <c r="D120" s="1"/>
  <c r="G120" s="1"/>
  <c r="M119"/>
  <c r="O119" s="1"/>
  <c r="J119"/>
  <c r="N119" s="1"/>
  <c r="F119"/>
  <c r="K119" s="1"/>
  <c r="B119"/>
  <c r="D119" s="1"/>
  <c r="G119" s="1"/>
  <c r="M118"/>
  <c r="O118" s="1"/>
  <c r="J118"/>
  <c r="N118" s="1"/>
  <c r="F118"/>
  <c r="K118" s="1"/>
  <c r="B118"/>
  <c r="D118" s="1"/>
  <c r="G118" s="1"/>
  <c r="M117"/>
  <c r="O117" s="1"/>
  <c r="J117"/>
  <c r="N117" s="1"/>
  <c r="F117"/>
  <c r="K117" s="1"/>
  <c r="B117"/>
  <c r="D117" s="1"/>
  <c r="G117" s="1"/>
  <c r="M116"/>
  <c r="O116" s="1"/>
  <c r="J116"/>
  <c r="N116" s="1"/>
  <c r="F116"/>
  <c r="K116" s="1"/>
  <c r="B116"/>
  <c r="D116" s="1"/>
  <c r="G116" s="1"/>
  <c r="M115"/>
  <c r="O115" s="1"/>
  <c r="J115"/>
  <c r="N115" s="1"/>
  <c r="F115"/>
  <c r="K115" s="1"/>
  <c r="B115"/>
  <c r="D115" s="1"/>
  <c r="G115" s="1"/>
  <c r="M114"/>
  <c r="O114" s="1"/>
  <c r="J114"/>
  <c r="N114" s="1"/>
  <c r="F114"/>
  <c r="K114" s="1"/>
  <c r="B114"/>
  <c r="D114" s="1"/>
  <c r="G114" s="1"/>
  <c r="M113"/>
  <c r="O113" s="1"/>
  <c r="J113"/>
  <c r="N113" s="1"/>
  <c r="F113"/>
  <c r="K113" s="1"/>
  <c r="B113"/>
  <c r="D113" s="1"/>
  <c r="G113" s="1"/>
  <c r="M112"/>
  <c r="O112" s="1"/>
  <c r="J112"/>
  <c r="N112" s="1"/>
  <c r="F112"/>
  <c r="K112" s="1"/>
  <c r="B112"/>
  <c r="D112" s="1"/>
  <c r="G112" s="1"/>
  <c r="M111"/>
  <c r="O111" s="1"/>
  <c r="J111"/>
  <c r="N111" s="1"/>
  <c r="F111"/>
  <c r="K111" s="1"/>
  <c r="B111"/>
  <c r="D111" s="1"/>
  <c r="G111" s="1"/>
  <c r="M110"/>
  <c r="O110" s="1"/>
  <c r="J110"/>
  <c r="N110" s="1"/>
  <c r="F110"/>
  <c r="K110" s="1"/>
  <c r="B110"/>
  <c r="D110" s="1"/>
  <c r="G110" s="1"/>
  <c r="M109"/>
  <c r="O109" s="1"/>
  <c r="J109"/>
  <c r="N109" s="1"/>
  <c r="F109"/>
  <c r="K109" s="1"/>
  <c r="B109"/>
  <c r="D109" s="1"/>
  <c r="G109" s="1"/>
  <c r="M108"/>
  <c r="O108" s="1"/>
  <c r="J108"/>
  <c r="N108" s="1"/>
  <c r="F108"/>
  <c r="K108" s="1"/>
  <c r="B108"/>
  <c r="D108" s="1"/>
  <c r="G108" s="1"/>
  <c r="M107"/>
  <c r="O107" s="1"/>
  <c r="J107"/>
  <c r="N107" s="1"/>
  <c r="F107"/>
  <c r="K107" s="1"/>
  <c r="B107"/>
  <c r="D107" s="1"/>
  <c r="G107" s="1"/>
  <c r="M106"/>
  <c r="O106" s="1"/>
  <c r="J106"/>
  <c r="N106" s="1"/>
  <c r="F106"/>
  <c r="K106" s="1"/>
  <c r="B106"/>
  <c r="D106" s="1"/>
  <c r="G106" s="1"/>
  <c r="M105"/>
  <c r="O105" s="1"/>
  <c r="J105"/>
  <c r="N105" s="1"/>
  <c r="F105"/>
  <c r="K105" s="1"/>
  <c r="B105"/>
  <c r="D105" s="1"/>
  <c r="G105" s="1"/>
  <c r="M104"/>
  <c r="O104" s="1"/>
  <c r="J104"/>
  <c r="N104" s="1"/>
  <c r="F104"/>
  <c r="K104" s="1"/>
  <c r="B104"/>
  <c r="D104" s="1"/>
  <c r="G104" s="1"/>
  <c r="M103"/>
  <c r="O103" s="1"/>
  <c r="J103"/>
  <c r="N103" s="1"/>
  <c r="F103"/>
  <c r="K103" s="1"/>
  <c r="B103"/>
  <c r="D103" s="1"/>
  <c r="G103" s="1"/>
  <c r="M102"/>
  <c r="O102" s="1"/>
  <c r="J102"/>
  <c r="N102" s="1"/>
  <c r="F102"/>
  <c r="K102" s="1"/>
  <c r="B102"/>
  <c r="D102" s="1"/>
  <c r="G102" s="1"/>
  <c r="M101"/>
  <c r="O101" s="1"/>
  <c r="J101"/>
  <c r="N101" s="1"/>
  <c r="F101"/>
  <c r="K101" s="1"/>
  <c r="B101"/>
  <c r="D101" s="1"/>
  <c r="G101" s="1"/>
  <c r="M100"/>
  <c r="O100" s="1"/>
  <c r="J100"/>
  <c r="N100" s="1"/>
  <c r="F100"/>
  <c r="K100" s="1"/>
  <c r="B100"/>
  <c r="D100" s="1"/>
  <c r="G100" s="1"/>
  <c r="M99"/>
  <c r="O99" s="1"/>
  <c r="J99"/>
  <c r="N99" s="1"/>
  <c r="F99"/>
  <c r="K99" s="1"/>
  <c r="B99"/>
  <c r="D99" s="1"/>
  <c r="G99" s="1"/>
  <c r="M98"/>
  <c r="O98" s="1"/>
  <c r="J98"/>
  <c r="N98" s="1"/>
  <c r="F98"/>
  <c r="K98" s="1"/>
  <c r="B98"/>
  <c r="D98" s="1"/>
  <c r="G98" s="1"/>
  <c r="M97"/>
  <c r="O97" s="1"/>
  <c r="J97"/>
  <c r="N97" s="1"/>
  <c r="F97"/>
  <c r="K97" s="1"/>
  <c r="B97"/>
  <c r="D97" s="1"/>
  <c r="G97" s="1"/>
  <c r="M96"/>
  <c r="O96" s="1"/>
  <c r="J96"/>
  <c r="N96" s="1"/>
  <c r="F96"/>
  <c r="K96" s="1"/>
  <c r="B96"/>
  <c r="D96" s="1"/>
  <c r="G96" s="1"/>
  <c r="M95"/>
  <c r="O95" s="1"/>
  <c r="J95"/>
  <c r="N95" s="1"/>
  <c r="F95"/>
  <c r="K95" s="1"/>
  <c r="B95"/>
  <c r="D95" s="1"/>
  <c r="G95" s="1"/>
  <c r="M94"/>
  <c r="O94" s="1"/>
  <c r="J94"/>
  <c r="N94" s="1"/>
  <c r="F94"/>
  <c r="K94" s="1"/>
  <c r="B94"/>
  <c r="D94" s="1"/>
  <c r="G94" s="1"/>
  <c r="M93"/>
  <c r="O93" s="1"/>
  <c r="J93"/>
  <c r="N93" s="1"/>
  <c r="F93"/>
  <c r="K93" s="1"/>
  <c r="B93"/>
  <c r="D93" s="1"/>
  <c r="G93" s="1"/>
  <c r="M92"/>
  <c r="O92" s="1"/>
  <c r="J92"/>
  <c r="N92" s="1"/>
  <c r="F92"/>
  <c r="K92" s="1"/>
  <c r="B92"/>
  <c r="D92" s="1"/>
  <c r="G92" s="1"/>
  <c r="M91"/>
  <c r="O91" s="1"/>
  <c r="J91"/>
  <c r="N91" s="1"/>
  <c r="F91"/>
  <c r="K91" s="1"/>
  <c r="B91"/>
  <c r="D91" s="1"/>
  <c r="G91" s="1"/>
  <c r="M90"/>
  <c r="O90" s="1"/>
  <c r="J90"/>
  <c r="N90" s="1"/>
  <c r="F90"/>
  <c r="K90" s="1"/>
  <c r="B90"/>
  <c r="D90" s="1"/>
  <c r="G90" s="1"/>
  <c r="M89"/>
  <c r="O89" s="1"/>
  <c r="J89"/>
  <c r="N89" s="1"/>
  <c r="F89"/>
  <c r="K89" s="1"/>
  <c r="B89"/>
  <c r="D89" s="1"/>
  <c r="G89" s="1"/>
  <c r="M88"/>
  <c r="O88" s="1"/>
  <c r="J88"/>
  <c r="N88" s="1"/>
  <c r="F88"/>
  <c r="K88" s="1"/>
  <c r="B88"/>
  <c r="D88" s="1"/>
  <c r="G88" s="1"/>
  <c r="M87"/>
  <c r="O87" s="1"/>
  <c r="J87"/>
  <c r="N87" s="1"/>
  <c r="F87"/>
  <c r="K87" s="1"/>
  <c r="B87"/>
  <c r="D87" s="1"/>
  <c r="G87" s="1"/>
  <c r="M86"/>
  <c r="O86" s="1"/>
  <c r="J86"/>
  <c r="N86" s="1"/>
  <c r="F86"/>
  <c r="K86" s="1"/>
  <c r="B86"/>
  <c r="D86" s="1"/>
  <c r="G86" s="1"/>
  <c r="M85"/>
  <c r="O85" s="1"/>
  <c r="J85"/>
  <c r="N85" s="1"/>
  <c r="F85"/>
  <c r="K85" s="1"/>
  <c r="B85"/>
  <c r="D85" s="1"/>
  <c r="G85" s="1"/>
  <c r="M84"/>
  <c r="O84" s="1"/>
  <c r="J84"/>
  <c r="N84" s="1"/>
  <c r="F84"/>
  <c r="K84" s="1"/>
  <c r="B84"/>
  <c r="D84" s="1"/>
  <c r="G84" s="1"/>
  <c r="M83"/>
  <c r="O83" s="1"/>
  <c r="J83"/>
  <c r="N83" s="1"/>
  <c r="F83"/>
  <c r="K83" s="1"/>
  <c r="B83"/>
  <c r="D83" s="1"/>
  <c r="G83" s="1"/>
  <c r="M82"/>
  <c r="O82" s="1"/>
  <c r="J82"/>
  <c r="N82" s="1"/>
  <c r="F82"/>
  <c r="K82" s="1"/>
  <c r="B82"/>
  <c r="D82" s="1"/>
  <c r="G82" s="1"/>
  <c r="M81"/>
  <c r="O81" s="1"/>
  <c r="J81"/>
  <c r="N81" s="1"/>
  <c r="F81"/>
  <c r="K81" s="1"/>
  <c r="B81"/>
  <c r="D81" s="1"/>
  <c r="G81" s="1"/>
  <c r="M80"/>
  <c r="O80" s="1"/>
  <c r="J80"/>
  <c r="N80" s="1"/>
  <c r="F80"/>
  <c r="K80" s="1"/>
  <c r="B80"/>
  <c r="D80" s="1"/>
  <c r="G80" s="1"/>
  <c r="M79"/>
  <c r="O79" s="1"/>
  <c r="J79"/>
  <c r="N79" s="1"/>
  <c r="F79"/>
  <c r="K79" s="1"/>
  <c r="B79"/>
  <c r="D79" s="1"/>
  <c r="G79" s="1"/>
  <c r="M78"/>
  <c r="O78" s="1"/>
  <c r="J78"/>
  <c r="N78" s="1"/>
  <c r="F78"/>
  <c r="K78" s="1"/>
  <c r="B78"/>
  <c r="D78" s="1"/>
  <c r="G78" s="1"/>
  <c r="M77"/>
  <c r="O77" s="1"/>
  <c r="J77"/>
  <c r="N77" s="1"/>
  <c r="F77"/>
  <c r="K77" s="1"/>
  <c r="B77"/>
  <c r="D77" s="1"/>
  <c r="G77" s="1"/>
  <c r="M76"/>
  <c r="O76" s="1"/>
  <c r="J76"/>
  <c r="N76" s="1"/>
  <c r="F76"/>
  <c r="K76" s="1"/>
  <c r="B76"/>
  <c r="D76" s="1"/>
  <c r="G76" s="1"/>
  <c r="M75"/>
  <c r="O75" s="1"/>
  <c r="J75"/>
  <c r="N75" s="1"/>
  <c r="F75"/>
  <c r="K75" s="1"/>
  <c r="B75"/>
  <c r="D75" s="1"/>
  <c r="G75" s="1"/>
  <c r="M74"/>
  <c r="O74" s="1"/>
  <c r="J74"/>
  <c r="N74" s="1"/>
  <c r="F74"/>
  <c r="K74" s="1"/>
  <c r="B74"/>
  <c r="D74" s="1"/>
  <c r="G74" s="1"/>
  <c r="M73"/>
  <c r="O73" s="1"/>
  <c r="J73"/>
  <c r="N73" s="1"/>
  <c r="F73"/>
  <c r="K73" s="1"/>
  <c r="B73"/>
  <c r="D73" s="1"/>
  <c r="G73" s="1"/>
  <c r="M72"/>
  <c r="O72" s="1"/>
  <c r="J72"/>
  <c r="N72" s="1"/>
  <c r="F72"/>
  <c r="K72" s="1"/>
  <c r="D72"/>
  <c r="G72" s="1"/>
  <c r="B72"/>
  <c r="N71"/>
  <c r="M71"/>
  <c r="O71" s="1"/>
  <c r="J71"/>
  <c r="F71"/>
  <c r="K71" s="1"/>
  <c r="D71"/>
  <c r="G71" s="1"/>
  <c r="B71"/>
  <c r="N70"/>
  <c r="M70"/>
  <c r="O70" s="1"/>
  <c r="J70"/>
  <c r="F70"/>
  <c r="K70" s="1"/>
  <c r="D70"/>
  <c r="G70" s="1"/>
  <c r="B70"/>
  <c r="N69"/>
  <c r="M69"/>
  <c r="O69" s="1"/>
  <c r="J69"/>
  <c r="F69"/>
  <c r="K69" s="1"/>
  <c r="D69"/>
  <c r="G69" s="1"/>
  <c r="B69"/>
  <c r="N68"/>
  <c r="M68"/>
  <c r="O68" s="1"/>
  <c r="J68"/>
  <c r="F68"/>
  <c r="K68" s="1"/>
  <c r="D68"/>
  <c r="G68" s="1"/>
  <c r="B68"/>
  <c r="N67"/>
  <c r="M67"/>
  <c r="O67" s="1"/>
  <c r="J67"/>
  <c r="F67"/>
  <c r="K67" s="1"/>
  <c r="D67"/>
  <c r="G67" s="1"/>
  <c r="B67"/>
  <c r="N66"/>
  <c r="M66"/>
  <c r="O66" s="1"/>
  <c r="J66"/>
  <c r="F66"/>
  <c r="K66" s="1"/>
  <c r="D66"/>
  <c r="G66" s="1"/>
  <c r="B66"/>
  <c r="N65"/>
  <c r="M65"/>
  <c r="O65" s="1"/>
  <c r="J65"/>
  <c r="F65"/>
  <c r="K65" s="1"/>
  <c r="D65"/>
  <c r="G65" s="1"/>
  <c r="B65"/>
  <c r="N64"/>
  <c r="M64"/>
  <c r="O64" s="1"/>
  <c r="J64"/>
  <c r="F64"/>
  <c r="K64" s="1"/>
  <c r="D64"/>
  <c r="G64" s="1"/>
  <c r="B64"/>
  <c r="N63"/>
  <c r="M63"/>
  <c r="O63" s="1"/>
  <c r="J63"/>
  <c r="F63"/>
  <c r="K63" s="1"/>
  <c r="D63"/>
  <c r="G63" s="1"/>
  <c r="B63"/>
  <c r="N62"/>
  <c r="M62"/>
  <c r="O62" s="1"/>
  <c r="J62"/>
  <c r="F62"/>
  <c r="K62" s="1"/>
  <c r="D62"/>
  <c r="G62" s="1"/>
  <c r="B62"/>
  <c r="N61"/>
  <c r="M61"/>
  <c r="O61" s="1"/>
  <c r="J61"/>
  <c r="F61"/>
  <c r="K61" s="1"/>
  <c r="D61"/>
  <c r="G61" s="1"/>
  <c r="B61"/>
  <c r="N60"/>
  <c r="M60"/>
  <c r="O60" s="1"/>
  <c r="J60"/>
  <c r="F60"/>
  <c r="K60" s="1"/>
  <c r="D60"/>
  <c r="G60" s="1"/>
  <c r="B60"/>
  <c r="N59"/>
  <c r="M59"/>
  <c r="O59" s="1"/>
  <c r="J59"/>
  <c r="F59"/>
  <c r="K59" s="1"/>
  <c r="D59"/>
  <c r="G59" s="1"/>
  <c r="B59"/>
  <c r="N58"/>
  <c r="M58"/>
  <c r="O58" s="1"/>
  <c r="J58"/>
  <c r="F58"/>
  <c r="K58" s="1"/>
  <c r="D58"/>
  <c r="G58" s="1"/>
  <c r="B58"/>
  <c r="N57"/>
  <c r="M57"/>
  <c r="O57" s="1"/>
  <c r="J57"/>
  <c r="F57"/>
  <c r="K57" s="1"/>
  <c r="D57"/>
  <c r="G57" s="1"/>
  <c r="B57"/>
  <c r="N56"/>
  <c r="M56"/>
  <c r="O56" s="1"/>
  <c r="J56"/>
  <c r="F56"/>
  <c r="K56" s="1"/>
  <c r="D56"/>
  <c r="G56" s="1"/>
  <c r="B56"/>
  <c r="N55"/>
  <c r="M55"/>
  <c r="O55" s="1"/>
  <c r="J55"/>
  <c r="F55"/>
  <c r="K55" s="1"/>
  <c r="D55"/>
  <c r="G55" s="1"/>
  <c r="B55"/>
  <c r="N54"/>
  <c r="M54"/>
  <c r="O54" s="1"/>
  <c r="J54"/>
  <c r="F54"/>
  <c r="K54" s="1"/>
  <c r="D54"/>
  <c r="G54" s="1"/>
  <c r="B54"/>
  <c r="N53"/>
  <c r="M53"/>
  <c r="O53" s="1"/>
  <c r="J53"/>
  <c r="F53"/>
  <c r="K53" s="1"/>
  <c r="D53"/>
  <c r="G53" s="1"/>
  <c r="B53"/>
  <c r="N52"/>
  <c r="M52"/>
  <c r="O52" s="1"/>
  <c r="J52"/>
  <c r="F52"/>
  <c r="K52" s="1"/>
  <c r="D52"/>
  <c r="G52" s="1"/>
  <c r="B52"/>
  <c r="N51"/>
  <c r="M51"/>
  <c r="O51" s="1"/>
  <c r="J51"/>
  <c r="F51"/>
  <c r="K51" s="1"/>
  <c r="D51"/>
  <c r="G51" s="1"/>
  <c r="B51"/>
  <c r="N50"/>
  <c r="M50"/>
  <c r="O50" s="1"/>
  <c r="J50"/>
  <c r="F50"/>
  <c r="K50" s="1"/>
  <c r="D50"/>
  <c r="G50" s="1"/>
  <c r="B50"/>
  <c r="N49"/>
  <c r="M49"/>
  <c r="O49" s="1"/>
  <c r="J49"/>
  <c r="F49"/>
  <c r="K49" s="1"/>
  <c r="D49"/>
  <c r="G49" s="1"/>
  <c r="B49"/>
  <c r="N48"/>
  <c r="M48"/>
  <c r="O48" s="1"/>
  <c r="J48"/>
  <c r="F48"/>
  <c r="K48" s="1"/>
  <c r="D48"/>
  <c r="G48" s="1"/>
  <c r="B48"/>
  <c r="M47"/>
  <c r="O47" s="1"/>
  <c r="J47"/>
  <c r="N47" s="1"/>
  <c r="F47"/>
  <c r="K47" s="1"/>
  <c r="B47"/>
  <c r="D47" s="1"/>
  <c r="G47" s="1"/>
  <c r="M46"/>
  <c r="O46" s="1"/>
  <c r="J46"/>
  <c r="N46" s="1"/>
  <c r="F46"/>
  <c r="K46" s="1"/>
  <c r="B46"/>
  <c r="D46" s="1"/>
  <c r="G46" s="1"/>
  <c r="M45"/>
  <c r="O45" s="1"/>
  <c r="J45"/>
  <c r="N45" s="1"/>
  <c r="F45"/>
  <c r="K45" s="1"/>
  <c r="B45"/>
  <c r="D45" s="1"/>
  <c r="G45" s="1"/>
  <c r="M44"/>
  <c r="O44" s="1"/>
  <c r="J44"/>
  <c r="N44" s="1"/>
  <c r="F44"/>
  <c r="K44" s="1"/>
  <c r="B44"/>
  <c r="D44" s="1"/>
  <c r="G44" s="1"/>
  <c r="M43"/>
  <c r="O43" s="1"/>
  <c r="J43"/>
  <c r="N43" s="1"/>
  <c r="F43"/>
  <c r="K43" s="1"/>
  <c r="B43"/>
  <c r="D43" s="1"/>
  <c r="G43" s="1"/>
  <c r="M42"/>
  <c r="O42" s="1"/>
  <c r="J42"/>
  <c r="N42" s="1"/>
  <c r="F42"/>
  <c r="K42" s="1"/>
  <c r="B42"/>
  <c r="D42" s="1"/>
  <c r="G42" s="1"/>
  <c r="M41"/>
  <c r="O41" s="1"/>
  <c r="J41"/>
  <c r="N41" s="1"/>
  <c r="F41"/>
  <c r="K41" s="1"/>
  <c r="B41"/>
  <c r="D41" s="1"/>
  <c r="G41" s="1"/>
  <c r="M40"/>
  <c r="O40" s="1"/>
  <c r="J40"/>
  <c r="N40" s="1"/>
  <c r="F40"/>
  <c r="K40" s="1"/>
  <c r="B40"/>
  <c r="D40" s="1"/>
  <c r="G40" s="1"/>
  <c r="M39"/>
  <c r="O39" s="1"/>
  <c r="J39"/>
  <c r="N39" s="1"/>
  <c r="F39"/>
  <c r="K39" s="1"/>
  <c r="B39"/>
  <c r="D39" s="1"/>
  <c r="G39" s="1"/>
  <c r="M38"/>
  <c r="O38" s="1"/>
  <c r="J38"/>
  <c r="N38" s="1"/>
  <c r="F38"/>
  <c r="K38" s="1"/>
  <c r="B38"/>
  <c r="D38" s="1"/>
  <c r="G38" s="1"/>
  <c r="M37"/>
  <c r="O37" s="1"/>
  <c r="J37"/>
  <c r="N37" s="1"/>
  <c r="F37"/>
  <c r="K37" s="1"/>
  <c r="B37"/>
  <c r="D37" s="1"/>
  <c r="G37" s="1"/>
  <c r="M36"/>
  <c r="O36" s="1"/>
  <c r="J36"/>
  <c r="N36" s="1"/>
  <c r="F36"/>
  <c r="K36" s="1"/>
  <c r="B36"/>
  <c r="D36" s="1"/>
  <c r="G36" s="1"/>
  <c r="M35"/>
  <c r="O35" s="1"/>
  <c r="J35"/>
  <c r="N35" s="1"/>
  <c r="F35"/>
  <c r="K35" s="1"/>
  <c r="B35"/>
  <c r="D35" s="1"/>
  <c r="G35" s="1"/>
  <c r="M34"/>
  <c r="O34" s="1"/>
  <c r="J34"/>
  <c r="N34" s="1"/>
  <c r="F34"/>
  <c r="K34" s="1"/>
  <c r="B34"/>
  <c r="D34" s="1"/>
  <c r="G34" s="1"/>
  <c r="M33"/>
  <c r="O33" s="1"/>
  <c r="J33"/>
  <c r="N33" s="1"/>
  <c r="F33"/>
  <c r="K33" s="1"/>
  <c r="B33"/>
  <c r="D33" s="1"/>
  <c r="G33" s="1"/>
  <c r="M32"/>
  <c r="O32" s="1"/>
  <c r="J32"/>
  <c r="N32" s="1"/>
  <c r="F32"/>
  <c r="K32" s="1"/>
  <c r="B32"/>
  <c r="D32" s="1"/>
  <c r="G32" s="1"/>
  <c r="M31"/>
  <c r="O31" s="1"/>
  <c r="J31"/>
  <c r="N31" s="1"/>
  <c r="F31"/>
  <c r="K31" s="1"/>
  <c r="B31"/>
  <c r="D31" s="1"/>
  <c r="G31" s="1"/>
  <c r="M30"/>
  <c r="O30" s="1"/>
  <c r="J30"/>
  <c r="N30" s="1"/>
  <c r="F30"/>
  <c r="K30" s="1"/>
  <c r="D30"/>
  <c r="G30" s="1"/>
  <c r="I30" s="1"/>
  <c r="B30"/>
  <c r="E30" s="1"/>
  <c r="M29"/>
  <c r="O29" s="1"/>
  <c r="J29"/>
  <c r="N29" s="1"/>
  <c r="F29"/>
  <c r="K29" s="1"/>
  <c r="B29"/>
  <c r="D29" s="1"/>
  <c r="G29" s="1"/>
  <c r="M28"/>
  <c r="O28" s="1"/>
  <c r="J28"/>
  <c r="N28" s="1"/>
  <c r="F28"/>
  <c r="K28" s="1"/>
  <c r="B28"/>
  <c r="D28" s="1"/>
  <c r="G28" s="1"/>
  <c r="M27"/>
  <c r="O27" s="1"/>
  <c r="J27"/>
  <c r="N27" s="1"/>
  <c r="F27"/>
  <c r="K27" s="1"/>
  <c r="B27"/>
  <c r="D27" s="1"/>
  <c r="G27" s="1"/>
  <c r="M25"/>
  <c r="O25" s="1"/>
  <c r="J25"/>
  <c r="F25"/>
  <c r="K25" s="1"/>
  <c r="B25"/>
  <c r="D25" s="1"/>
  <c r="M24"/>
  <c r="O24" s="1"/>
  <c r="J24"/>
  <c r="F24"/>
  <c r="K24" s="1"/>
  <c r="B24"/>
  <c r="D24" s="1"/>
  <c r="M23"/>
  <c r="O23" s="1"/>
  <c r="J23"/>
  <c r="F23"/>
  <c r="K23" s="1"/>
  <c r="B23"/>
  <c r="D23" s="1"/>
  <c r="M22"/>
  <c r="O22" s="1"/>
  <c r="J22"/>
  <c r="F22"/>
  <c r="K22" s="1"/>
  <c r="B22"/>
  <c r="D22" s="1"/>
  <c r="M21"/>
  <c r="O21" s="1"/>
  <c r="J21"/>
  <c r="F21"/>
  <c r="K21" s="1"/>
  <c r="B21"/>
  <c r="D21" s="1"/>
  <c r="M20"/>
  <c r="O20" s="1"/>
  <c r="J20"/>
  <c r="F20"/>
  <c r="K20" s="1"/>
  <c r="B20"/>
  <c r="D20" s="1"/>
  <c r="M19"/>
  <c r="O19" s="1"/>
  <c r="J19"/>
  <c r="F19"/>
  <c r="K19" s="1"/>
  <c r="B19"/>
  <c r="D19" s="1"/>
  <c r="M18"/>
  <c r="O18" s="1"/>
  <c r="J18"/>
  <c r="F18"/>
  <c r="K18" s="1"/>
  <c r="B18"/>
  <c r="D18" s="1"/>
  <c r="M17"/>
  <c r="O17" s="1"/>
  <c r="J17"/>
  <c r="F17"/>
  <c r="K17" s="1"/>
  <c r="B17"/>
  <c r="D17" s="1"/>
  <c r="M16"/>
  <c r="O16" s="1"/>
  <c r="J16"/>
  <c r="F16"/>
  <c r="K16" s="1"/>
  <c r="B16"/>
  <c r="D16" s="1"/>
  <c r="M14"/>
  <c r="O14" s="1"/>
  <c r="J14"/>
  <c r="F14"/>
  <c r="K14" s="1"/>
  <c r="B14"/>
  <c r="D14" s="1"/>
  <c r="M13"/>
  <c r="O13" s="1"/>
  <c r="J13"/>
  <c r="F13"/>
  <c r="K13" s="1"/>
  <c r="B13"/>
  <c r="D13" s="1"/>
  <c r="J12"/>
  <c r="J11"/>
  <c r="J10"/>
  <c r="J9"/>
  <c r="J8"/>
  <c r="J7"/>
  <c r="J6"/>
  <c r="J5"/>
  <c r="J4"/>
  <c r="J3"/>
  <c r="J2"/>
  <c r="M12"/>
  <c r="O12" s="1"/>
  <c r="F12"/>
  <c r="K12" s="1"/>
  <c r="B12"/>
  <c r="D12" s="1"/>
  <c r="M11"/>
  <c r="O11" s="1"/>
  <c r="F11"/>
  <c r="K11" s="1"/>
  <c r="B11"/>
  <c r="M10"/>
  <c r="O10" s="1"/>
  <c r="F10"/>
  <c r="K10" s="1"/>
  <c r="B10"/>
  <c r="M9"/>
  <c r="O9" s="1"/>
  <c r="F9"/>
  <c r="K9" s="1"/>
  <c r="B9"/>
  <c r="D9" s="1"/>
  <c r="M8"/>
  <c r="O8" s="1"/>
  <c r="F8"/>
  <c r="K8" s="1"/>
  <c r="B8"/>
  <c r="M7"/>
  <c r="O7" s="1"/>
  <c r="F7"/>
  <c r="K7" s="1"/>
  <c r="B7"/>
  <c r="M6"/>
  <c r="O6" s="1"/>
  <c r="F6"/>
  <c r="K6" s="1"/>
  <c r="B6"/>
  <c r="D6" s="1"/>
  <c r="M5"/>
  <c r="O5" s="1"/>
  <c r="F5"/>
  <c r="K5" s="1"/>
  <c r="B5"/>
  <c r="D5" s="1"/>
  <c r="M4"/>
  <c r="O4" s="1"/>
  <c r="F4"/>
  <c r="K4" s="1"/>
  <c r="B4"/>
  <c r="D4" s="1"/>
  <c r="M3"/>
  <c r="O3" s="1"/>
  <c r="F3"/>
  <c r="K3" s="1"/>
  <c r="B3"/>
  <c r="M2"/>
  <c r="O2" s="1"/>
  <c r="F2"/>
  <c r="K2" s="1"/>
  <c r="B2"/>
  <c r="P28" i="2"/>
  <c r="P27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P7"/>
  <c r="P6"/>
  <c r="P5"/>
  <c r="P4"/>
  <c r="P3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P2"/>
  <c r="N2"/>
  <c r="J28"/>
  <c r="M28" s="1"/>
  <c r="F28"/>
  <c r="K28" s="1"/>
  <c r="B28"/>
  <c r="D28" s="1"/>
  <c r="G28" s="1"/>
  <c r="J27"/>
  <c r="M27" s="1"/>
  <c r="F27"/>
  <c r="K27" s="1"/>
  <c r="B27"/>
  <c r="D27" s="1"/>
  <c r="G27" s="1"/>
  <c r="J26"/>
  <c r="M26" s="1"/>
  <c r="F26"/>
  <c r="K26" s="1"/>
  <c r="B26"/>
  <c r="D26" s="1"/>
  <c r="G26" s="1"/>
  <c r="J25"/>
  <c r="M25" s="1"/>
  <c r="F25"/>
  <c r="K25" s="1"/>
  <c r="B25"/>
  <c r="D25" s="1"/>
  <c r="G25" s="1"/>
  <c r="J24"/>
  <c r="M24" s="1"/>
  <c r="F24"/>
  <c r="K24" s="1"/>
  <c r="B24"/>
  <c r="D24" s="1"/>
  <c r="G24" s="1"/>
  <c r="J23"/>
  <c r="M23" s="1"/>
  <c r="F23"/>
  <c r="K23" s="1"/>
  <c r="B23"/>
  <c r="D23" s="1"/>
  <c r="G23" s="1"/>
  <c r="J22"/>
  <c r="M22" s="1"/>
  <c r="F22"/>
  <c r="K22" s="1"/>
  <c r="B22"/>
  <c r="D22" s="1"/>
  <c r="G22" s="1"/>
  <c r="J21"/>
  <c r="M21" s="1"/>
  <c r="F21"/>
  <c r="K21" s="1"/>
  <c r="B21"/>
  <c r="J20"/>
  <c r="M20" s="1"/>
  <c r="F20"/>
  <c r="K20" s="1"/>
  <c r="B20"/>
  <c r="D20" s="1"/>
  <c r="G20" s="1"/>
  <c r="J19"/>
  <c r="M19" s="1"/>
  <c r="F19"/>
  <c r="K19" s="1"/>
  <c r="B19"/>
  <c r="D19" s="1"/>
  <c r="G19" s="1"/>
  <c r="J18"/>
  <c r="M18" s="1"/>
  <c r="F18"/>
  <c r="K18" s="1"/>
  <c r="B18"/>
  <c r="J17"/>
  <c r="M17" s="1"/>
  <c r="F17"/>
  <c r="K17" s="1"/>
  <c r="B17"/>
  <c r="D17" s="1"/>
  <c r="G17" s="1"/>
  <c r="J16"/>
  <c r="M16" s="1"/>
  <c r="F16"/>
  <c r="K16" s="1"/>
  <c r="B16"/>
  <c r="D16" s="1"/>
  <c r="G16" s="1"/>
  <c r="J15"/>
  <c r="M15" s="1"/>
  <c r="F15"/>
  <c r="K15" s="1"/>
  <c r="B15"/>
  <c r="J14"/>
  <c r="M14" s="1"/>
  <c r="F14"/>
  <c r="K14" s="1"/>
  <c r="B14"/>
  <c r="J13"/>
  <c r="M13" s="1"/>
  <c r="F13"/>
  <c r="K13" s="1"/>
  <c r="B13"/>
  <c r="D13" s="1"/>
  <c r="G13" s="1"/>
  <c r="J12"/>
  <c r="M12" s="1"/>
  <c r="F12"/>
  <c r="K12" s="1"/>
  <c r="B12"/>
  <c r="D12" s="1"/>
  <c r="G12" s="1"/>
  <c r="J11"/>
  <c r="M11" s="1"/>
  <c r="F11"/>
  <c r="K11" s="1"/>
  <c r="B11"/>
  <c r="D11" s="1"/>
  <c r="G11" s="1"/>
  <c r="J10"/>
  <c r="M10" s="1"/>
  <c r="F10"/>
  <c r="K10" s="1"/>
  <c r="B10"/>
  <c r="D10" s="1"/>
  <c r="G10" s="1"/>
  <c r="J9"/>
  <c r="M9" s="1"/>
  <c r="F9"/>
  <c r="K9" s="1"/>
  <c r="B9"/>
  <c r="D9" s="1"/>
  <c r="G9" s="1"/>
  <c r="J8"/>
  <c r="M8" s="1"/>
  <c r="F8"/>
  <c r="K8" s="1"/>
  <c r="B8"/>
  <c r="D8" s="1"/>
  <c r="G8" s="1"/>
  <c r="J7"/>
  <c r="M7" s="1"/>
  <c r="F7"/>
  <c r="K7" s="1"/>
  <c r="B7"/>
  <c r="D7" s="1"/>
  <c r="G7" s="1"/>
  <c r="J6"/>
  <c r="M6" s="1"/>
  <c r="F6"/>
  <c r="K6" s="1"/>
  <c r="B6"/>
  <c r="J5"/>
  <c r="M5" s="1"/>
  <c r="F5"/>
  <c r="K5" s="1"/>
  <c r="B5"/>
  <c r="J4"/>
  <c r="M4" s="1"/>
  <c r="F4"/>
  <c r="K4" s="1"/>
  <c r="B4"/>
  <c r="J3"/>
  <c r="M3" s="1"/>
  <c r="F3"/>
  <c r="K3" s="1"/>
  <c r="B3"/>
  <c r="D3" s="1"/>
  <c r="G3" s="1"/>
  <c r="J2"/>
  <c r="M2" s="1"/>
  <c r="F2"/>
  <c r="K2" s="1"/>
  <c r="B2"/>
  <c r="B13" i="6" l="1"/>
  <c r="A14"/>
  <c r="E3"/>
  <c r="B14"/>
  <c r="A15"/>
  <c r="B4"/>
  <c r="J3"/>
  <c r="G3"/>
  <c r="A4"/>
  <c r="M5"/>
  <c r="C3"/>
  <c r="K3" i="5"/>
  <c r="K4"/>
  <c r="V4" s="1"/>
  <c r="X4" s="1"/>
  <c r="Y4" s="1"/>
  <c r="Z4" s="1"/>
  <c r="K5"/>
  <c r="V5" s="1"/>
  <c r="X5" s="1"/>
  <c r="Y5" s="1"/>
  <c r="Z5" s="1"/>
  <c r="K6"/>
  <c r="V6" s="1"/>
  <c r="X6" s="1"/>
  <c r="Y6" s="1"/>
  <c r="Z6" s="1"/>
  <c r="K7"/>
  <c r="V7" s="1"/>
  <c r="X7" s="1"/>
  <c r="Y7" s="1"/>
  <c r="Z7" s="1"/>
  <c r="K8"/>
  <c r="K9"/>
  <c r="V9" s="1"/>
  <c r="X9" s="1"/>
  <c r="Y9" s="1"/>
  <c r="Z9" s="1"/>
  <c r="K10"/>
  <c r="V10" s="1"/>
  <c r="X10" s="1"/>
  <c r="Y10" s="1"/>
  <c r="Z10" s="1"/>
  <c r="K11"/>
  <c r="V11" s="1"/>
  <c r="X11" s="1"/>
  <c r="Y11" s="1"/>
  <c r="Z11" s="1"/>
  <c r="K12"/>
  <c r="V12" s="1"/>
  <c r="X12" s="1"/>
  <c r="Y12" s="1"/>
  <c r="Z12" s="1"/>
  <c r="K13"/>
  <c r="V13" s="1"/>
  <c r="U4"/>
  <c r="T4"/>
  <c r="U5"/>
  <c r="N13"/>
  <c r="D13"/>
  <c r="G13" s="1"/>
  <c r="C13"/>
  <c r="G2"/>
  <c r="N2"/>
  <c r="G3"/>
  <c r="N3"/>
  <c r="G4"/>
  <c r="N4"/>
  <c r="G5"/>
  <c r="N5"/>
  <c r="G6"/>
  <c r="N6"/>
  <c r="G7"/>
  <c r="N7"/>
  <c r="G8"/>
  <c r="N8"/>
  <c r="G9"/>
  <c r="N9"/>
  <c r="G10"/>
  <c r="N10"/>
  <c r="G11"/>
  <c r="N11"/>
  <c r="G12"/>
  <c r="N12"/>
  <c r="C2"/>
  <c r="E2"/>
  <c r="C3"/>
  <c r="E3"/>
  <c r="C4"/>
  <c r="E4"/>
  <c r="C5"/>
  <c r="E5"/>
  <c r="C6"/>
  <c r="E6"/>
  <c r="C7"/>
  <c r="E7"/>
  <c r="C8"/>
  <c r="E8"/>
  <c r="C9"/>
  <c r="E9"/>
  <c r="C10"/>
  <c r="E10"/>
  <c r="C11"/>
  <c r="E11"/>
  <c r="C12"/>
  <c r="E12"/>
  <c r="C15" i="4"/>
  <c r="E15"/>
  <c r="C26"/>
  <c r="E26"/>
  <c r="E27"/>
  <c r="C27"/>
  <c r="E48"/>
  <c r="H48" s="1"/>
  <c r="C48"/>
  <c r="E49"/>
  <c r="H49" s="1"/>
  <c r="C49"/>
  <c r="E50"/>
  <c r="H50" s="1"/>
  <c r="C50"/>
  <c r="E51"/>
  <c r="H51" s="1"/>
  <c r="C51"/>
  <c r="E52"/>
  <c r="H52" s="1"/>
  <c r="C52"/>
  <c r="E53"/>
  <c r="H53" s="1"/>
  <c r="C53"/>
  <c r="E54"/>
  <c r="H54" s="1"/>
  <c r="C54"/>
  <c r="E55"/>
  <c r="H55" s="1"/>
  <c r="C55"/>
  <c r="E56"/>
  <c r="H56" s="1"/>
  <c r="C56"/>
  <c r="E57"/>
  <c r="H57" s="1"/>
  <c r="C57"/>
  <c r="E58"/>
  <c r="H58" s="1"/>
  <c r="C58"/>
  <c r="E59"/>
  <c r="H59" s="1"/>
  <c r="C59"/>
  <c r="E60"/>
  <c r="H60" s="1"/>
  <c r="C60"/>
  <c r="E61"/>
  <c r="H61" s="1"/>
  <c r="C61"/>
  <c r="E62"/>
  <c r="H62" s="1"/>
  <c r="C62"/>
  <c r="E63"/>
  <c r="H63" s="1"/>
  <c r="C63"/>
  <c r="E64"/>
  <c r="H64" s="1"/>
  <c r="C64"/>
  <c r="E65"/>
  <c r="H65" s="1"/>
  <c r="C65"/>
  <c r="E66"/>
  <c r="H66" s="1"/>
  <c r="C66"/>
  <c r="E67"/>
  <c r="H67" s="1"/>
  <c r="C67"/>
  <c r="E68"/>
  <c r="H68" s="1"/>
  <c r="C68"/>
  <c r="E69"/>
  <c r="H69" s="1"/>
  <c r="C69"/>
  <c r="E70"/>
  <c r="H70" s="1"/>
  <c r="C70"/>
  <c r="E71"/>
  <c r="H71" s="1"/>
  <c r="C71"/>
  <c r="E72"/>
  <c r="H72" s="1"/>
  <c r="C72"/>
  <c r="C28"/>
  <c r="E28"/>
  <c r="C29"/>
  <c r="E29"/>
  <c r="C30"/>
  <c r="H30" s="1"/>
  <c r="C31"/>
  <c r="E31"/>
  <c r="H31" s="1"/>
  <c r="C32"/>
  <c r="E32"/>
  <c r="H32" s="1"/>
  <c r="C33"/>
  <c r="E33"/>
  <c r="H33" s="1"/>
  <c r="C34"/>
  <c r="E34"/>
  <c r="H34" s="1"/>
  <c r="C35"/>
  <c r="E35"/>
  <c r="H35" s="1"/>
  <c r="C36"/>
  <c r="E36"/>
  <c r="H36" s="1"/>
  <c r="C37"/>
  <c r="E37"/>
  <c r="H37" s="1"/>
  <c r="C38"/>
  <c r="E38"/>
  <c r="H38" s="1"/>
  <c r="C39"/>
  <c r="E39"/>
  <c r="H39" s="1"/>
  <c r="C40"/>
  <c r="E40"/>
  <c r="H40" s="1"/>
  <c r="C41"/>
  <c r="E41"/>
  <c r="H41" s="1"/>
  <c r="C42"/>
  <c r="E42"/>
  <c r="H42" s="1"/>
  <c r="C43"/>
  <c r="E43"/>
  <c r="H43" s="1"/>
  <c r="C44"/>
  <c r="E44"/>
  <c r="H44" s="1"/>
  <c r="C45"/>
  <c r="E45"/>
  <c r="H45" s="1"/>
  <c r="C46"/>
  <c r="E46"/>
  <c r="H46" s="1"/>
  <c r="C47"/>
  <c r="E47"/>
  <c r="H47" s="1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5"/>
  <c r="I77"/>
  <c r="I79"/>
  <c r="I81"/>
  <c r="I83"/>
  <c r="I85"/>
  <c r="I87"/>
  <c r="I89"/>
  <c r="C73"/>
  <c r="E73"/>
  <c r="C74"/>
  <c r="E74"/>
  <c r="C75"/>
  <c r="E75"/>
  <c r="C76"/>
  <c r="E76"/>
  <c r="C77"/>
  <c r="E77"/>
  <c r="C78"/>
  <c r="E78"/>
  <c r="C79"/>
  <c r="E79"/>
  <c r="C80"/>
  <c r="E80"/>
  <c r="C81"/>
  <c r="E81"/>
  <c r="C82"/>
  <c r="E82"/>
  <c r="C83"/>
  <c r="E83"/>
  <c r="C84"/>
  <c r="E84"/>
  <c r="C85"/>
  <c r="E85"/>
  <c r="C86"/>
  <c r="E86"/>
  <c r="C87"/>
  <c r="E87"/>
  <c r="C88"/>
  <c r="E88"/>
  <c r="C89"/>
  <c r="E89"/>
  <c r="C90"/>
  <c r="E90"/>
  <c r="C91"/>
  <c r="E91"/>
  <c r="C92"/>
  <c r="E92"/>
  <c r="C93"/>
  <c r="E93"/>
  <c r="C94"/>
  <c r="E94"/>
  <c r="C95"/>
  <c r="E95"/>
  <c r="C96"/>
  <c r="E96"/>
  <c r="C97"/>
  <c r="E97"/>
  <c r="C98"/>
  <c r="E98"/>
  <c r="C99"/>
  <c r="E99"/>
  <c r="C100"/>
  <c r="E100"/>
  <c r="C101"/>
  <c r="E101"/>
  <c r="C102"/>
  <c r="E102"/>
  <c r="C103"/>
  <c r="E103"/>
  <c r="C104"/>
  <c r="E104"/>
  <c r="C105"/>
  <c r="E105"/>
  <c r="C106"/>
  <c r="E106"/>
  <c r="E107"/>
  <c r="H107" s="1"/>
  <c r="C107"/>
  <c r="E108"/>
  <c r="H108" s="1"/>
  <c r="C108"/>
  <c r="E109"/>
  <c r="H109" s="1"/>
  <c r="C109"/>
  <c r="E110"/>
  <c r="H110" s="1"/>
  <c r="C110"/>
  <c r="E111"/>
  <c r="H111" s="1"/>
  <c r="C111"/>
  <c r="E112"/>
  <c r="H112" s="1"/>
  <c r="C112"/>
  <c r="E113"/>
  <c r="H113" s="1"/>
  <c r="C113"/>
  <c r="E114"/>
  <c r="H114" s="1"/>
  <c r="C114"/>
  <c r="I115"/>
  <c r="I117"/>
  <c r="I119"/>
  <c r="I121"/>
  <c r="I123"/>
  <c r="I125"/>
  <c r="I127"/>
  <c r="C115"/>
  <c r="E115"/>
  <c r="C116"/>
  <c r="E116"/>
  <c r="C117"/>
  <c r="E117"/>
  <c r="C118"/>
  <c r="E118"/>
  <c r="C119"/>
  <c r="E119"/>
  <c r="C120"/>
  <c r="E120"/>
  <c r="C121"/>
  <c r="E121"/>
  <c r="C122"/>
  <c r="E122"/>
  <c r="C123"/>
  <c r="E123"/>
  <c r="C124"/>
  <c r="E124"/>
  <c r="C125"/>
  <c r="E125"/>
  <c r="C126"/>
  <c r="E126"/>
  <c r="C127"/>
  <c r="E127"/>
  <c r="C128"/>
  <c r="E128"/>
  <c r="C129"/>
  <c r="E129"/>
  <c r="C130"/>
  <c r="E130"/>
  <c r="C131"/>
  <c r="E131"/>
  <c r="C132"/>
  <c r="E132"/>
  <c r="C133"/>
  <c r="E133"/>
  <c r="C134"/>
  <c r="E134"/>
  <c r="C135"/>
  <c r="E135"/>
  <c r="C136"/>
  <c r="E136"/>
  <c r="C137"/>
  <c r="E137"/>
  <c r="C138"/>
  <c r="E138"/>
  <c r="G17"/>
  <c r="G18"/>
  <c r="N18"/>
  <c r="G19"/>
  <c r="N19"/>
  <c r="G20"/>
  <c r="N20"/>
  <c r="G21"/>
  <c r="N21"/>
  <c r="G22"/>
  <c r="N22"/>
  <c r="G23"/>
  <c r="N23"/>
  <c r="G24"/>
  <c r="N24"/>
  <c r="G25"/>
  <c r="N25"/>
  <c r="N2"/>
  <c r="N4"/>
  <c r="N6"/>
  <c r="N8"/>
  <c r="N10"/>
  <c r="N12"/>
  <c r="G4"/>
  <c r="G6"/>
  <c r="G12"/>
  <c r="N3"/>
  <c r="N5"/>
  <c r="N7"/>
  <c r="N9"/>
  <c r="N11"/>
  <c r="G13"/>
  <c r="N13"/>
  <c r="G14"/>
  <c r="N14"/>
  <c r="G16"/>
  <c r="N16"/>
  <c r="N17"/>
  <c r="C16"/>
  <c r="E16"/>
  <c r="C17"/>
  <c r="E17"/>
  <c r="C18"/>
  <c r="E18"/>
  <c r="I18" s="1"/>
  <c r="C19"/>
  <c r="E19"/>
  <c r="C20"/>
  <c r="E20"/>
  <c r="C21"/>
  <c r="E21"/>
  <c r="C22"/>
  <c r="E22"/>
  <c r="C23"/>
  <c r="E23"/>
  <c r="C24"/>
  <c r="E24"/>
  <c r="C25"/>
  <c r="E25"/>
  <c r="C13"/>
  <c r="E13"/>
  <c r="C14"/>
  <c r="E14"/>
  <c r="G5"/>
  <c r="G9"/>
  <c r="D2"/>
  <c r="D3"/>
  <c r="D7"/>
  <c r="D8"/>
  <c r="D10"/>
  <c r="D11"/>
  <c r="C2"/>
  <c r="C3"/>
  <c r="C4"/>
  <c r="E4"/>
  <c r="C5"/>
  <c r="E5"/>
  <c r="C6"/>
  <c r="E6"/>
  <c r="C7"/>
  <c r="C8"/>
  <c r="C9"/>
  <c r="E9"/>
  <c r="C10"/>
  <c r="C11"/>
  <c r="C12"/>
  <c r="E12"/>
  <c r="D14" i="2"/>
  <c r="G14" s="1"/>
  <c r="D15"/>
  <c r="G15" s="1"/>
  <c r="D18"/>
  <c r="G18" s="1"/>
  <c r="D21"/>
  <c r="G21" s="1"/>
  <c r="C13"/>
  <c r="E13"/>
  <c r="H13" s="1"/>
  <c r="C14"/>
  <c r="C15"/>
  <c r="C16"/>
  <c r="E16"/>
  <c r="H16" s="1"/>
  <c r="C17"/>
  <c r="E17"/>
  <c r="H17" s="1"/>
  <c r="C18"/>
  <c r="C19"/>
  <c r="E19"/>
  <c r="C20"/>
  <c r="E20"/>
  <c r="C21"/>
  <c r="C22"/>
  <c r="E22"/>
  <c r="H22" s="1"/>
  <c r="C23"/>
  <c r="E23"/>
  <c r="H23" s="1"/>
  <c r="C24"/>
  <c r="E24"/>
  <c r="H24" s="1"/>
  <c r="C25"/>
  <c r="E25"/>
  <c r="H25" s="1"/>
  <c r="C26"/>
  <c r="E26"/>
  <c r="H26" s="1"/>
  <c r="C27"/>
  <c r="E27"/>
  <c r="H27" s="1"/>
  <c r="C28"/>
  <c r="E28"/>
  <c r="H28" s="1"/>
  <c r="E6"/>
  <c r="H6" s="1"/>
  <c r="D2"/>
  <c r="G2" s="1"/>
  <c r="D4"/>
  <c r="G4" s="1"/>
  <c r="D5"/>
  <c r="G5" s="1"/>
  <c r="D6"/>
  <c r="G6" s="1"/>
  <c r="C2"/>
  <c r="C3"/>
  <c r="E3"/>
  <c r="H3" s="1"/>
  <c r="C4"/>
  <c r="C5"/>
  <c r="C6"/>
  <c r="C7"/>
  <c r="E7"/>
  <c r="C8"/>
  <c r="E8"/>
  <c r="C9"/>
  <c r="E9"/>
  <c r="C10"/>
  <c r="E10"/>
  <c r="C11"/>
  <c r="E11"/>
  <c r="C12"/>
  <c r="E12"/>
  <c r="B15" i="6" l="1"/>
  <c r="A16"/>
  <c r="A17" s="1"/>
  <c r="A18" s="1"/>
  <c r="B16"/>
  <c r="B17" s="1"/>
  <c r="T3" i="5"/>
  <c r="V3"/>
  <c r="X3" s="1"/>
  <c r="Y3" s="1"/>
  <c r="Z3" s="1"/>
  <c r="E4" i="6"/>
  <c r="G4" s="1"/>
  <c r="F4"/>
  <c r="I3"/>
  <c r="K3" s="1"/>
  <c r="T8" i="5"/>
  <c r="V8"/>
  <c r="X8" s="1"/>
  <c r="Y8" s="1"/>
  <c r="Z8" s="1"/>
  <c r="A5" i="6"/>
  <c r="B5"/>
  <c r="C4"/>
  <c r="X13" i="5"/>
  <c r="Y13" s="1"/>
  <c r="Z13" s="1"/>
  <c r="T7"/>
  <c r="U9"/>
  <c r="T11"/>
  <c r="U7"/>
  <c r="T5"/>
  <c r="U11"/>
  <c r="U3"/>
  <c r="T6"/>
  <c r="U12"/>
  <c r="U10"/>
  <c r="U8"/>
  <c r="U6"/>
  <c r="T10"/>
  <c r="T13"/>
  <c r="T9"/>
  <c r="U13"/>
  <c r="T12"/>
  <c r="H12"/>
  <c r="H11"/>
  <c r="H10"/>
  <c r="H9"/>
  <c r="H8"/>
  <c r="H7"/>
  <c r="H6"/>
  <c r="H5"/>
  <c r="H4"/>
  <c r="H3"/>
  <c r="H2"/>
  <c r="Q13"/>
  <c r="P13"/>
  <c r="E13"/>
  <c r="H13" s="1"/>
  <c r="P12"/>
  <c r="L12"/>
  <c r="Q12"/>
  <c r="P11"/>
  <c r="L11"/>
  <c r="Q11"/>
  <c r="P10"/>
  <c r="L10"/>
  <c r="Q10"/>
  <c r="P9"/>
  <c r="L9"/>
  <c r="Q9"/>
  <c r="P8"/>
  <c r="L8"/>
  <c r="Q8"/>
  <c r="P7"/>
  <c r="L7"/>
  <c r="Q7"/>
  <c r="P6"/>
  <c r="L6"/>
  <c r="Q6"/>
  <c r="P5"/>
  <c r="L5"/>
  <c r="Q5"/>
  <c r="P4"/>
  <c r="L4"/>
  <c r="Q4"/>
  <c r="P3"/>
  <c r="L3"/>
  <c r="Q3"/>
  <c r="P2"/>
  <c r="L2"/>
  <c r="Q2"/>
  <c r="I12"/>
  <c r="I10"/>
  <c r="I8"/>
  <c r="I6"/>
  <c r="I4"/>
  <c r="I2"/>
  <c r="I11"/>
  <c r="I9"/>
  <c r="I7"/>
  <c r="I5"/>
  <c r="I3"/>
  <c r="H15" i="4"/>
  <c r="I15"/>
  <c r="P15"/>
  <c r="L15"/>
  <c r="Q15"/>
  <c r="H26"/>
  <c r="I26"/>
  <c r="P26"/>
  <c r="L26"/>
  <c r="Q26"/>
  <c r="P137"/>
  <c r="L137"/>
  <c r="Q137"/>
  <c r="P135"/>
  <c r="L135"/>
  <c r="Q135"/>
  <c r="P133"/>
  <c r="L133"/>
  <c r="Q133"/>
  <c r="P114"/>
  <c r="L114"/>
  <c r="Q114"/>
  <c r="Q113"/>
  <c r="P113"/>
  <c r="L113"/>
  <c r="Q112"/>
  <c r="P112"/>
  <c r="L112"/>
  <c r="Q111"/>
  <c r="P111"/>
  <c r="L111"/>
  <c r="Q110"/>
  <c r="P110"/>
  <c r="L110"/>
  <c r="Q109"/>
  <c r="P109"/>
  <c r="L109"/>
  <c r="Q108"/>
  <c r="P108"/>
  <c r="L108"/>
  <c r="Q107"/>
  <c r="P107"/>
  <c r="L107"/>
  <c r="Q47"/>
  <c r="L47"/>
  <c r="P47"/>
  <c r="P46"/>
  <c r="L46"/>
  <c r="Q46"/>
  <c r="P45"/>
  <c r="L45"/>
  <c r="Q45"/>
  <c r="P44"/>
  <c r="L44"/>
  <c r="Q44"/>
  <c r="P43"/>
  <c r="L43"/>
  <c r="Q43"/>
  <c r="P42"/>
  <c r="L42"/>
  <c r="Q42"/>
  <c r="P41"/>
  <c r="L41"/>
  <c r="Q41"/>
  <c r="P40"/>
  <c r="L40"/>
  <c r="Q40"/>
  <c r="P39"/>
  <c r="L39"/>
  <c r="Q39"/>
  <c r="P38"/>
  <c r="L38"/>
  <c r="Q38"/>
  <c r="P37"/>
  <c r="L37"/>
  <c r="Q37"/>
  <c r="P36"/>
  <c r="L36"/>
  <c r="Q36"/>
  <c r="P35"/>
  <c r="L35"/>
  <c r="Q35"/>
  <c r="P34"/>
  <c r="L34"/>
  <c r="Q34"/>
  <c r="P33"/>
  <c r="L33"/>
  <c r="Q33"/>
  <c r="P32"/>
  <c r="L32"/>
  <c r="Q32"/>
  <c r="P31"/>
  <c r="L31"/>
  <c r="Q31"/>
  <c r="P72"/>
  <c r="L72"/>
  <c r="Q72"/>
  <c r="Q71"/>
  <c r="L71"/>
  <c r="P71"/>
  <c r="Q70"/>
  <c r="L70"/>
  <c r="P70"/>
  <c r="Q69"/>
  <c r="L69"/>
  <c r="P69"/>
  <c r="Q68"/>
  <c r="L68"/>
  <c r="P68"/>
  <c r="Q67"/>
  <c r="L67"/>
  <c r="P67"/>
  <c r="Q66"/>
  <c r="L66"/>
  <c r="P66"/>
  <c r="Q65"/>
  <c r="L65"/>
  <c r="P65"/>
  <c r="Q64"/>
  <c r="L64"/>
  <c r="P64"/>
  <c r="Q63"/>
  <c r="L63"/>
  <c r="P63"/>
  <c r="Q62"/>
  <c r="L62"/>
  <c r="P62"/>
  <c r="Q61"/>
  <c r="L61"/>
  <c r="P61"/>
  <c r="Q60"/>
  <c r="L60"/>
  <c r="P60"/>
  <c r="Q59"/>
  <c r="L59"/>
  <c r="P59"/>
  <c r="Q58"/>
  <c r="L58"/>
  <c r="P58"/>
  <c r="Q57"/>
  <c r="L57"/>
  <c r="P57"/>
  <c r="Q56"/>
  <c r="L56"/>
  <c r="P56"/>
  <c r="Q55"/>
  <c r="L55"/>
  <c r="P55"/>
  <c r="Q54"/>
  <c r="L54"/>
  <c r="P54"/>
  <c r="Q53"/>
  <c r="L53"/>
  <c r="P53"/>
  <c r="Q52"/>
  <c r="L52"/>
  <c r="P52"/>
  <c r="Q51"/>
  <c r="L51"/>
  <c r="P51"/>
  <c r="Q50"/>
  <c r="L50"/>
  <c r="P50"/>
  <c r="Q49"/>
  <c r="L49"/>
  <c r="P49"/>
  <c r="Q48"/>
  <c r="L48"/>
  <c r="P48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I138"/>
  <c r="I136"/>
  <c r="I134"/>
  <c r="I132"/>
  <c r="I130"/>
  <c r="I128"/>
  <c r="I126"/>
  <c r="I124"/>
  <c r="I122"/>
  <c r="I120"/>
  <c r="I118"/>
  <c r="I116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I114"/>
  <c r="I112"/>
  <c r="I110"/>
  <c r="I108"/>
  <c r="I106"/>
  <c r="I104"/>
  <c r="I102"/>
  <c r="I100"/>
  <c r="I98"/>
  <c r="I96"/>
  <c r="I94"/>
  <c r="I92"/>
  <c r="I90"/>
  <c r="I88"/>
  <c r="I86"/>
  <c r="I84"/>
  <c r="I82"/>
  <c r="I80"/>
  <c r="I78"/>
  <c r="I76"/>
  <c r="I74"/>
  <c r="H29"/>
  <c r="H28"/>
  <c r="I28"/>
  <c r="H27"/>
  <c r="I46"/>
  <c r="I44"/>
  <c r="I42"/>
  <c r="I40"/>
  <c r="I38"/>
  <c r="I36"/>
  <c r="I34"/>
  <c r="I32"/>
  <c r="I27"/>
  <c r="P138"/>
  <c r="L138"/>
  <c r="Q138"/>
  <c r="P136"/>
  <c r="L136"/>
  <c r="Q136"/>
  <c r="P134"/>
  <c r="L134"/>
  <c r="Q134"/>
  <c r="P132"/>
  <c r="L132"/>
  <c r="Q132"/>
  <c r="P131"/>
  <c r="L131"/>
  <c r="Q131"/>
  <c r="P130"/>
  <c r="L130"/>
  <c r="Q130"/>
  <c r="P129"/>
  <c r="L129"/>
  <c r="Q129"/>
  <c r="P128"/>
  <c r="L128"/>
  <c r="Q128"/>
  <c r="P127"/>
  <c r="L127"/>
  <c r="Q127"/>
  <c r="P126"/>
  <c r="L126"/>
  <c r="Q126"/>
  <c r="P125"/>
  <c r="L125"/>
  <c r="Q125"/>
  <c r="P124"/>
  <c r="L124"/>
  <c r="Q124"/>
  <c r="P123"/>
  <c r="L123"/>
  <c r="Q123"/>
  <c r="P122"/>
  <c r="L122"/>
  <c r="Q122"/>
  <c r="P121"/>
  <c r="L121"/>
  <c r="Q121"/>
  <c r="P120"/>
  <c r="L120"/>
  <c r="Q120"/>
  <c r="P119"/>
  <c r="L119"/>
  <c r="Q119"/>
  <c r="P118"/>
  <c r="L118"/>
  <c r="Q118"/>
  <c r="P117"/>
  <c r="L117"/>
  <c r="Q117"/>
  <c r="P116"/>
  <c r="L116"/>
  <c r="Q116"/>
  <c r="P115"/>
  <c r="L115"/>
  <c r="Q115"/>
  <c r="P106"/>
  <c r="L106"/>
  <c r="Q106"/>
  <c r="P105"/>
  <c r="L105"/>
  <c r="Q105"/>
  <c r="P104"/>
  <c r="L104"/>
  <c r="Q104"/>
  <c r="P103"/>
  <c r="L103"/>
  <c r="Q103"/>
  <c r="P102"/>
  <c r="L102"/>
  <c r="Q102"/>
  <c r="P101"/>
  <c r="L101"/>
  <c r="Q101"/>
  <c r="P100"/>
  <c r="L100"/>
  <c r="Q100"/>
  <c r="P99"/>
  <c r="L99"/>
  <c r="Q99"/>
  <c r="P98"/>
  <c r="L98"/>
  <c r="Q98"/>
  <c r="P97"/>
  <c r="L97"/>
  <c r="Q97"/>
  <c r="P96"/>
  <c r="L96"/>
  <c r="Q96"/>
  <c r="P95"/>
  <c r="L95"/>
  <c r="Q95"/>
  <c r="P94"/>
  <c r="L94"/>
  <c r="Q94"/>
  <c r="P93"/>
  <c r="L93"/>
  <c r="Q93"/>
  <c r="P92"/>
  <c r="L92"/>
  <c r="Q92"/>
  <c r="P91"/>
  <c r="L91"/>
  <c r="Q91"/>
  <c r="P90"/>
  <c r="L90"/>
  <c r="Q90"/>
  <c r="P89"/>
  <c r="L89"/>
  <c r="Q89"/>
  <c r="P88"/>
  <c r="L88"/>
  <c r="Q88"/>
  <c r="P87"/>
  <c r="L87"/>
  <c r="Q87"/>
  <c r="P86"/>
  <c r="L86"/>
  <c r="Q86"/>
  <c r="P85"/>
  <c r="L85"/>
  <c r="Q85"/>
  <c r="P84"/>
  <c r="L84"/>
  <c r="Q84"/>
  <c r="P83"/>
  <c r="L83"/>
  <c r="Q83"/>
  <c r="P82"/>
  <c r="L82"/>
  <c r="Q82"/>
  <c r="P81"/>
  <c r="L81"/>
  <c r="Q81"/>
  <c r="P80"/>
  <c r="L80"/>
  <c r="Q80"/>
  <c r="P79"/>
  <c r="L79"/>
  <c r="Q79"/>
  <c r="P78"/>
  <c r="L78"/>
  <c r="Q78"/>
  <c r="P77"/>
  <c r="L77"/>
  <c r="Q77"/>
  <c r="P76"/>
  <c r="L76"/>
  <c r="Q76"/>
  <c r="P75"/>
  <c r="L75"/>
  <c r="Q75"/>
  <c r="P74"/>
  <c r="L74"/>
  <c r="Q74"/>
  <c r="P73"/>
  <c r="L73"/>
  <c r="Q73"/>
  <c r="P30"/>
  <c r="L30"/>
  <c r="Q30"/>
  <c r="P29"/>
  <c r="L29"/>
  <c r="Q29"/>
  <c r="L28"/>
  <c r="Q28"/>
  <c r="P28"/>
  <c r="P27"/>
  <c r="L27"/>
  <c r="Q27"/>
  <c r="I137"/>
  <c r="I135"/>
  <c r="I133"/>
  <c r="I131"/>
  <c r="I129"/>
  <c r="I113"/>
  <c r="I111"/>
  <c r="I109"/>
  <c r="I107"/>
  <c r="I105"/>
  <c r="I103"/>
  <c r="I101"/>
  <c r="I99"/>
  <c r="I97"/>
  <c r="I95"/>
  <c r="I93"/>
  <c r="I91"/>
  <c r="I29"/>
  <c r="I47"/>
  <c r="I45"/>
  <c r="I43"/>
  <c r="I41"/>
  <c r="I39"/>
  <c r="I37"/>
  <c r="I35"/>
  <c r="I33"/>
  <c r="I31"/>
  <c r="I16"/>
  <c r="P25"/>
  <c r="L25"/>
  <c r="Q25"/>
  <c r="H25"/>
  <c r="H24"/>
  <c r="H23"/>
  <c r="H22"/>
  <c r="H21"/>
  <c r="H20"/>
  <c r="H19"/>
  <c r="H18"/>
  <c r="H17"/>
  <c r="H16"/>
  <c r="I25"/>
  <c r="I23"/>
  <c r="I21"/>
  <c r="I20"/>
  <c r="I17"/>
  <c r="I19"/>
  <c r="P24"/>
  <c r="L24"/>
  <c r="Q24"/>
  <c r="P23"/>
  <c r="L23"/>
  <c r="Q23"/>
  <c r="P22"/>
  <c r="L22"/>
  <c r="Q22"/>
  <c r="P21"/>
  <c r="L21"/>
  <c r="Q21"/>
  <c r="P20"/>
  <c r="L20"/>
  <c r="Q20"/>
  <c r="P19"/>
  <c r="L19"/>
  <c r="Q19"/>
  <c r="P18"/>
  <c r="L18"/>
  <c r="Q18"/>
  <c r="P17"/>
  <c r="L17"/>
  <c r="Q17"/>
  <c r="P16"/>
  <c r="L16"/>
  <c r="Q16"/>
  <c r="I24"/>
  <c r="I22"/>
  <c r="H14"/>
  <c r="H13"/>
  <c r="I13"/>
  <c r="P14"/>
  <c r="L14"/>
  <c r="Q14"/>
  <c r="P13"/>
  <c r="L13"/>
  <c r="Q13"/>
  <c r="I14"/>
  <c r="G2"/>
  <c r="G11"/>
  <c r="P11" s="1"/>
  <c r="G8"/>
  <c r="Q8" s="1"/>
  <c r="G3"/>
  <c r="Q3" s="1"/>
  <c r="G10"/>
  <c r="G7"/>
  <c r="Q7" s="1"/>
  <c r="P8"/>
  <c r="H12"/>
  <c r="H9"/>
  <c r="H6"/>
  <c r="H5"/>
  <c r="H4"/>
  <c r="E11"/>
  <c r="H11" s="1"/>
  <c r="E7"/>
  <c r="H7" s="1"/>
  <c r="E3"/>
  <c r="H3" s="1"/>
  <c r="E10"/>
  <c r="H10" s="1"/>
  <c r="I6"/>
  <c r="E2"/>
  <c r="H2" s="1"/>
  <c r="P12"/>
  <c r="L12"/>
  <c r="Q12"/>
  <c r="Q10"/>
  <c r="P9"/>
  <c r="Q9"/>
  <c r="L9"/>
  <c r="L7"/>
  <c r="Q6"/>
  <c r="P6"/>
  <c r="L6"/>
  <c r="P5"/>
  <c r="Q5"/>
  <c r="L5"/>
  <c r="L4"/>
  <c r="Q4"/>
  <c r="P4"/>
  <c r="Q2"/>
  <c r="P2"/>
  <c r="I2"/>
  <c r="I9"/>
  <c r="I5"/>
  <c r="I12"/>
  <c r="E8"/>
  <c r="H8" s="1"/>
  <c r="I4"/>
  <c r="O28" i="2"/>
  <c r="Q28" s="1"/>
  <c r="L28"/>
  <c r="O27"/>
  <c r="Q27" s="1"/>
  <c r="L27"/>
  <c r="O26"/>
  <c r="Q26" s="1"/>
  <c r="L26"/>
  <c r="O25"/>
  <c r="Q25" s="1"/>
  <c r="L25"/>
  <c r="O24"/>
  <c r="Q24" s="1"/>
  <c r="L24"/>
  <c r="O23"/>
  <c r="Q23" s="1"/>
  <c r="L23"/>
  <c r="O22"/>
  <c r="Q22" s="1"/>
  <c r="L22"/>
  <c r="O18"/>
  <c r="Q18" s="1"/>
  <c r="L18"/>
  <c r="O17"/>
  <c r="Q17" s="1"/>
  <c r="L17"/>
  <c r="O16"/>
  <c r="Q16" s="1"/>
  <c r="L16"/>
  <c r="O14"/>
  <c r="Q14" s="1"/>
  <c r="O13"/>
  <c r="Q13" s="1"/>
  <c r="L13"/>
  <c r="H20"/>
  <c r="H19"/>
  <c r="I25"/>
  <c r="E21"/>
  <c r="H21" s="1"/>
  <c r="I17"/>
  <c r="I13"/>
  <c r="I26"/>
  <c r="I22"/>
  <c r="E18"/>
  <c r="H18" s="1"/>
  <c r="E14"/>
  <c r="H14" s="1"/>
  <c r="O21"/>
  <c r="Q21" s="1"/>
  <c r="L21"/>
  <c r="O20"/>
  <c r="Q20" s="1"/>
  <c r="L20"/>
  <c r="O19"/>
  <c r="Q19" s="1"/>
  <c r="L19"/>
  <c r="O15"/>
  <c r="Q15" s="1"/>
  <c r="I27"/>
  <c r="I23"/>
  <c r="I19"/>
  <c r="E15"/>
  <c r="H15" s="1"/>
  <c r="I28"/>
  <c r="I24"/>
  <c r="I20"/>
  <c r="I16"/>
  <c r="O12"/>
  <c r="Q12" s="1"/>
  <c r="L12"/>
  <c r="O10"/>
  <c r="Q10" s="1"/>
  <c r="L10"/>
  <c r="O8"/>
  <c r="Q8" s="1"/>
  <c r="L8"/>
  <c r="O5"/>
  <c r="Q5" s="1"/>
  <c r="O6"/>
  <c r="Q6" s="1"/>
  <c r="L6"/>
  <c r="O4"/>
  <c r="Q4" s="1"/>
  <c r="L4"/>
  <c r="O3"/>
  <c r="Q3" s="1"/>
  <c r="L3"/>
  <c r="H12"/>
  <c r="H11"/>
  <c r="H10"/>
  <c r="H9"/>
  <c r="H8"/>
  <c r="H7"/>
  <c r="I6"/>
  <c r="I4"/>
  <c r="I11"/>
  <c r="I7"/>
  <c r="I12"/>
  <c r="I8"/>
  <c r="E4"/>
  <c r="H4" s="1"/>
  <c r="I3"/>
  <c r="O11"/>
  <c r="Q11" s="1"/>
  <c r="L11"/>
  <c r="O9"/>
  <c r="Q9" s="1"/>
  <c r="L9"/>
  <c r="O7"/>
  <c r="Q7" s="1"/>
  <c r="L7"/>
  <c r="O2"/>
  <c r="Q2" s="1"/>
  <c r="I9"/>
  <c r="E5"/>
  <c r="H5" s="1"/>
  <c r="I10"/>
  <c r="E2"/>
  <c r="H2" s="1"/>
  <c r="B18" i="6" l="1"/>
  <c r="B19" s="1"/>
  <c r="A19"/>
  <c r="A20" s="1"/>
  <c r="L3"/>
  <c r="L4" s="1"/>
  <c r="B6"/>
  <c r="C5"/>
  <c r="A6"/>
  <c r="C6" s="1"/>
  <c r="K4"/>
  <c r="F5"/>
  <c r="E5"/>
  <c r="G5" s="1"/>
  <c r="I13" i="5"/>
  <c r="L13"/>
  <c r="S13"/>
  <c r="R13"/>
  <c r="R2"/>
  <c r="S2"/>
  <c r="R4"/>
  <c r="S4"/>
  <c r="R6"/>
  <c r="S6"/>
  <c r="R8"/>
  <c r="S8"/>
  <c r="R10"/>
  <c r="S10"/>
  <c r="R12"/>
  <c r="S12"/>
  <c r="R3"/>
  <c r="S3"/>
  <c r="R5"/>
  <c r="S5"/>
  <c r="R7"/>
  <c r="S7"/>
  <c r="R9"/>
  <c r="S9"/>
  <c r="R11"/>
  <c r="S11"/>
  <c r="R15" i="4"/>
  <c r="S15"/>
  <c r="R26"/>
  <c r="S26"/>
  <c r="R30"/>
  <c r="S30"/>
  <c r="R74"/>
  <c r="S74"/>
  <c r="R76"/>
  <c r="S76"/>
  <c r="R78"/>
  <c r="S78"/>
  <c r="R80"/>
  <c r="S80"/>
  <c r="R82"/>
  <c r="S82"/>
  <c r="R84"/>
  <c r="S84"/>
  <c r="R86"/>
  <c r="S86"/>
  <c r="R88"/>
  <c r="S88"/>
  <c r="R90"/>
  <c r="S90"/>
  <c r="R92"/>
  <c r="S92"/>
  <c r="R94"/>
  <c r="S94"/>
  <c r="R96"/>
  <c r="S96"/>
  <c r="R98"/>
  <c r="S98"/>
  <c r="R100"/>
  <c r="S100"/>
  <c r="R102"/>
  <c r="S102"/>
  <c r="R104"/>
  <c r="S104"/>
  <c r="R106"/>
  <c r="S106"/>
  <c r="R116"/>
  <c r="S116"/>
  <c r="R118"/>
  <c r="S118"/>
  <c r="R120"/>
  <c r="S120"/>
  <c r="R122"/>
  <c r="S122"/>
  <c r="R124"/>
  <c r="S124"/>
  <c r="R126"/>
  <c r="S126"/>
  <c r="R128"/>
  <c r="S128"/>
  <c r="R130"/>
  <c r="S130"/>
  <c r="R132"/>
  <c r="S132"/>
  <c r="R136"/>
  <c r="S136"/>
  <c r="S48"/>
  <c r="R48"/>
  <c r="S50"/>
  <c r="R50"/>
  <c r="S52"/>
  <c r="R52"/>
  <c r="S54"/>
  <c r="R54"/>
  <c r="S56"/>
  <c r="R56"/>
  <c r="S58"/>
  <c r="R58"/>
  <c r="S60"/>
  <c r="R60"/>
  <c r="S62"/>
  <c r="R62"/>
  <c r="S64"/>
  <c r="R64"/>
  <c r="S66"/>
  <c r="R66"/>
  <c r="S68"/>
  <c r="R68"/>
  <c r="S70"/>
  <c r="R70"/>
  <c r="R72"/>
  <c r="S72"/>
  <c r="R32"/>
  <c r="S32"/>
  <c r="R34"/>
  <c r="S34"/>
  <c r="R36"/>
  <c r="S36"/>
  <c r="R38"/>
  <c r="S38"/>
  <c r="R40"/>
  <c r="S40"/>
  <c r="R42"/>
  <c r="S42"/>
  <c r="R44"/>
  <c r="S44"/>
  <c r="R46"/>
  <c r="S46"/>
  <c r="S107"/>
  <c r="R107"/>
  <c r="S109"/>
  <c r="R109"/>
  <c r="S111"/>
  <c r="R111"/>
  <c r="S113"/>
  <c r="R113"/>
  <c r="R133"/>
  <c r="S133"/>
  <c r="R137"/>
  <c r="S137"/>
  <c r="R27"/>
  <c r="S27"/>
  <c r="S28"/>
  <c r="R28"/>
  <c r="R29"/>
  <c r="S29"/>
  <c r="R73"/>
  <c r="S73"/>
  <c r="R75"/>
  <c r="S75"/>
  <c r="R77"/>
  <c r="S77"/>
  <c r="R79"/>
  <c r="S79"/>
  <c r="R81"/>
  <c r="S81"/>
  <c r="R83"/>
  <c r="S83"/>
  <c r="R85"/>
  <c r="S85"/>
  <c r="R87"/>
  <c r="S87"/>
  <c r="R89"/>
  <c r="S89"/>
  <c r="R91"/>
  <c r="S91"/>
  <c r="R93"/>
  <c r="S93"/>
  <c r="R95"/>
  <c r="S95"/>
  <c r="R97"/>
  <c r="S97"/>
  <c r="R99"/>
  <c r="S99"/>
  <c r="R101"/>
  <c r="S101"/>
  <c r="R103"/>
  <c r="S103"/>
  <c r="R105"/>
  <c r="S105"/>
  <c r="R115"/>
  <c r="S115"/>
  <c r="R117"/>
  <c r="S117"/>
  <c r="R119"/>
  <c r="S119"/>
  <c r="R121"/>
  <c r="S121"/>
  <c r="R123"/>
  <c r="S123"/>
  <c r="R125"/>
  <c r="S125"/>
  <c r="R127"/>
  <c r="S127"/>
  <c r="R129"/>
  <c r="S129"/>
  <c r="R131"/>
  <c r="S131"/>
  <c r="R134"/>
  <c r="S134"/>
  <c r="R138"/>
  <c r="S138"/>
  <c r="S49"/>
  <c r="R49"/>
  <c r="S51"/>
  <c r="R51"/>
  <c r="S53"/>
  <c r="R53"/>
  <c r="S55"/>
  <c r="R55"/>
  <c r="S57"/>
  <c r="R57"/>
  <c r="S59"/>
  <c r="R59"/>
  <c r="S61"/>
  <c r="R61"/>
  <c r="S63"/>
  <c r="R63"/>
  <c r="S65"/>
  <c r="R65"/>
  <c r="S67"/>
  <c r="R67"/>
  <c r="S69"/>
  <c r="R69"/>
  <c r="S71"/>
  <c r="R71"/>
  <c r="R31"/>
  <c r="S31"/>
  <c r="R33"/>
  <c r="S33"/>
  <c r="R35"/>
  <c r="S35"/>
  <c r="R37"/>
  <c r="S37"/>
  <c r="R39"/>
  <c r="S39"/>
  <c r="R41"/>
  <c r="S41"/>
  <c r="R43"/>
  <c r="S43"/>
  <c r="R45"/>
  <c r="S45"/>
  <c r="S47"/>
  <c r="R47"/>
  <c r="S108"/>
  <c r="R108"/>
  <c r="S110"/>
  <c r="R110"/>
  <c r="S112"/>
  <c r="R112"/>
  <c r="R114"/>
  <c r="S114"/>
  <c r="R135"/>
  <c r="S135"/>
  <c r="L2"/>
  <c r="P7"/>
  <c r="I7"/>
  <c r="L10"/>
  <c r="P10"/>
  <c r="R16"/>
  <c r="S16"/>
  <c r="R18"/>
  <c r="S18"/>
  <c r="R20"/>
  <c r="S20"/>
  <c r="R21"/>
  <c r="S21"/>
  <c r="R23"/>
  <c r="S23"/>
  <c r="R17"/>
  <c r="S17"/>
  <c r="R19"/>
  <c r="S19"/>
  <c r="R22"/>
  <c r="S22"/>
  <c r="R24"/>
  <c r="S24"/>
  <c r="R25"/>
  <c r="S25"/>
  <c r="R14"/>
  <c r="S14"/>
  <c r="R13"/>
  <c r="S13"/>
  <c r="I10"/>
  <c r="P3"/>
  <c r="R3" s="1"/>
  <c r="Q11"/>
  <c r="S11" s="1"/>
  <c r="S2"/>
  <c r="R2"/>
  <c r="R5"/>
  <c r="S5"/>
  <c r="S6"/>
  <c r="R6"/>
  <c r="S7"/>
  <c r="R7"/>
  <c r="S10"/>
  <c r="R10"/>
  <c r="R12"/>
  <c r="S12"/>
  <c r="S8"/>
  <c r="R8"/>
  <c r="I8"/>
  <c r="L3"/>
  <c r="L11"/>
  <c r="R4"/>
  <c r="S4"/>
  <c r="S9"/>
  <c r="R9"/>
  <c r="S3"/>
  <c r="I3"/>
  <c r="I11"/>
  <c r="L8"/>
  <c r="I15" i="2"/>
  <c r="I21"/>
  <c r="I18"/>
  <c r="L15"/>
  <c r="I14"/>
  <c r="L14"/>
  <c r="I2"/>
  <c r="I5"/>
  <c r="L2"/>
  <c r="L5"/>
  <c r="B20" i="6" l="1"/>
  <c r="B21" s="1"/>
  <c r="A21"/>
  <c r="A22" s="1"/>
  <c r="E6"/>
  <c r="G6" s="1"/>
  <c r="F6"/>
  <c r="L5"/>
  <c r="K5"/>
  <c r="R11" i="4"/>
  <c r="B22" i="6" l="1"/>
  <c r="B23" s="1"/>
  <c r="A23" l="1"/>
  <c r="A24" s="1"/>
  <c r="B24" l="1"/>
  <c r="B25" s="1"/>
  <c r="A25" l="1"/>
</calcChain>
</file>

<file path=xl/sharedStrings.xml><?xml version="1.0" encoding="utf-8"?>
<sst xmlns="http://schemas.openxmlformats.org/spreadsheetml/2006/main" count="246" uniqueCount="196">
  <si>
    <t>{5, 5, 6} - p 16 - a 12</t>
  </si>
  <si>
    <t>{17, 17, 16} - p 50 - a 120</t>
  </si>
  <si>
    <t>{65, 65, 66} - p 196 - a 1848</t>
  </si>
  <si>
    <t>{241, 241, 240} - p 722 - a 25080</t>
  </si>
  <si>
    <t>{901, 901, 902} - p 2704 - a 351780</t>
  </si>
  <si>
    <t>{3361, 3361, 3360} - p 10082 - a 4890480</t>
  </si>
  <si>
    <t>{12545, 12545, 12546} - p 37636 - a 68149872</t>
  </si>
  <si>
    <t>{46817, 46817, 46816} - p 140450 - a 949077360</t>
  </si>
  <si>
    <t>{174725, 174725, 174726} - p 524176 - a 13219419708</t>
  </si>
  <si>
    <t>1st ,</t>
  </si>
  <si>
    <t>2nd ,</t>
  </si>
  <si>
    <t xml:space="preserve">} - p </t>
  </si>
  <si>
    <t xml:space="preserve"> - a </t>
  </si>
  <si>
    <t>A</t>
  </si>
  <si>
    <t>B</t>
  </si>
  <si>
    <t>C</t>
  </si>
  <si>
    <t>P</t>
  </si>
  <si>
    <t>Area</t>
  </si>
  <si>
    <t>p</t>
  </si>
  <si>
    <t>a</t>
  </si>
  <si>
    <t>h</t>
  </si>
  <si>
    <t>d</t>
  </si>
  <si>
    <t>{652081, 652081, 652080} - p 1956242 - a 184120982760</t>
  </si>
  <si>
    <t>{2433601, 2433601, 2433602} - p 7300804 - a 2564481115560</t>
  </si>
  <si>
    <t>{9082321, 9082321, 9082320} - p 27246962 - a 35718589344360</t>
  </si>
  <si>
    <t>{33895685, 33895685, 33895686} - p 101687056 - a 497495864091732</t>
  </si>
  <si>
    <t>{92604733, 92604733, 92604734} - p 277814200 - a 3713359590086717</t>
  </si>
  <si>
    <t>{126500417, 126500417, 126500416} - p 379501250 - a 6929223155685600</t>
  </si>
  <si>
    <t>{143448260, 143448260, 143448261} - p 430344781 - a 8910277040981728</t>
  </si>
  <si>
    <t>{177343944, 177343944, 177343943} - p 532031831 - a 13618628081437712</t>
  </si>
  <si>
    <t>{185209465, 185209465, 185209464} - p 555628394 - a 14853438039554664</t>
  </si>
  <si>
    <t>{194291787, 194291787, 194291788} - p 582875362 - a 16345925792225962</t>
  </si>
  <si>
    <t>{202157308, 202157308, 202157309} - p 606471925 - a 17696180071908738</t>
  </si>
  <si>
    <t>{236052992, 236052992, 236052991} - p 708158975 - a 24127907203106504</t>
  </si>
  <si>
    <t>{253000835, 253000835, 253000836} - p 759002506 - a 27716893060952700</t>
  </si>
  <si>
    <t>{279030998, 279030998, 279030997} - p 837092993 - a 33713631833989600</t>
  </si>
  <si>
    <t>{286896519, 286896519, 286896518} - p 860689556 - a 35641107667007568</t>
  </si>
  <si>
    <t>{294762040, 294762040, 294762039} - p 884286119 - a 37622161391907592</t>
  </si>
  <si>
    <t>{303844362, 303844362, 303844363} - p 911533087 - a 39976337350345888</t>
  </si>
  <si>
    <t>{311709883, 311709883, 311709884} - p 935129650 - a 42072835396811736</t>
  </si>
  <si>
    <t>x</t>
  </si>
  <si>
    <t>{5, 5, 6} - p 16 - h 4 - a 12</t>
  </si>
  <si>
    <t>{17, 17, 16} - p 50 - h 15 - a 120</t>
  </si>
  <si>
    <t>{65, 65, 66} - p 196 - h 56 - a 1848</t>
  </si>
  <si>
    <t>{241, 241, 240} - p 722 - h 209 - a 25080</t>
  </si>
  <si>
    <t>{901, 901, 902} - p 2704 - h 780 - a 351780</t>
  </si>
  <si>
    <t>{3361, 3361, 3360} - p 10082 - h 2911 - a 4890480</t>
  </si>
  <si>
    <t>{12545, 12545, 12546} - p 37636 - h 10864 - a 68149872</t>
  </si>
  <si>
    <t>{46817, 46817, 46816} - p 140450 - h 40545 - a 949077360</t>
  </si>
  <si>
    <t>{174725, 174725, 174726} - p 524176 - h 151316 - a 13219419708</t>
  </si>
  <si>
    <t>{652081, 652081, 652080} - p 1956242 - h 564719 - a 184120982760</t>
  </si>
  <si>
    <t>{2433601, 2433601, 2433602} - p 7300804 - h 2107560 - a 2564481115560</t>
  </si>
  <si>
    <t xml:space="preserve"> - h </t>
  </si>
  <si>
    <t>H</t>
  </si>
  <si>
    <t>{9082321, 9082321, 9082320} - p 27246962 - h 7865521 - a 35718589344360</t>
  </si>
  <si>
    <t>{33895685, 33895685, 33895686} - p 101687056 - h 29354524 - a 497495864091732</t>
  </si>
  <si>
    <t>{39272449, 39272449, 39272448} - p 117817346 - h 34010938.7915039 - a 667846412560260</t>
  </si>
  <si>
    <t>{42336257, 42336257, 42336256} - p 127008770 - h 36664274.3518219 - a 776114052506483</t>
  </si>
  <si>
    <t>{55705599, 55705599, 55705600} - p 167116798 - h 48242463.5783539 - a 1343687689555175</t>
  </si>
  <si>
    <t>{58769407, 58769407, 58769408} - p 176308222 - h 50895799.1386719 - a 1495557992533328</t>
  </si>
  <si>
    <t>{63782913, 63782913, 63782912} - p 191348738 - h 55237623.2740479 - a 1761608232188873</t>
  </si>
  <si>
    <t>{66846721, 66846721, 66846720} - p 200540162 - h 57890958.8343658 - a 1934910357866190</t>
  </si>
  <si>
    <t>{77927471, 77927471, 77927472} - p 233782414 - h 67487169.25 - a 2629552246044318</t>
  </si>
  <si>
    <t>{80216063, 80216063, 80216064} - p 240648190 - h 69469148.0608978 - a 2786270813439228</t>
  </si>
  <si>
    <t>{82837503, 82837503, 82837504} - p 248512510 - h 71739381.6953945 - a 2971355659074885</t>
  </si>
  <si>
    <t>{83279871, 83279871, 83279872} - p 249839614 - h 72122483.6212158 - a 3003175602148475</t>
  </si>
  <si>
    <t>{88293377, 88293377, 88293376} - p 264880130 - h 76464307.7565918 - a 3375645937666238</t>
  </si>
  <si>
    <t>{91357185, 91357185, 91357184} - p 274071554 - h 79117643.3169098 - a 3613982549074649</t>
  </si>
  <si>
    <t>{92604733, 92604733, 92604734} - p 277814200 - h 80198051 - a 3713359590086717</t>
  </si>
  <si>
    <t>{97145893, 97145893, 97145892} - p 291437678 - h 84130811.5 - a 4086481363925679</t>
  </si>
  <si>
    <t>{102398975, 102398975, 102398976} - p 307196926 - h 88680113.3828125 - a 4540376400981948</t>
  </si>
  <si>
    <t>{104726527, 104726527, 104726528} - p 314179582 - h 90695832.5434418 - a 4749129823172033</t>
  </si>
  <si>
    <t>{107790335, 107790335, 107790336} - p 323371006 - h 93349168.1037598 - a 5031069097612374</t>
  </si>
  <si>
    <t>{112803841, 112803841, 112803840} - p 338411522 - h 97690992.2391357 - a 5509959528992355</t>
  </si>
  <si>
    <t>{115867649, 115867649, 115867648} - p 347602946 - h 100344327.799454 - a 5813330626131860</t>
  </si>
  <si>
    <t>{121432367, 121432367, 121432368} - p 364297102 - h 105163514.375 - a 6385127288879145</t>
  </si>
  <si>
    <t>{126500417, 126500417, 126500416} - p 379501250 - h 109552575 - a 6929223155685600</t>
  </si>
  <si>
    <t>{129236991, 129236991, 129236992} - p 387710974 - h 111922517.025986 - a 7232264718753590</t>
  </si>
  <si>
    <t>{132300799, 132300799, 132300800} - p 396902398 - h 114575852.586304 - a 7579238478925025</t>
  </si>
  <si>
    <t>{134217727, 134217727, 134217728} - p 402653182 - h 116235960.931529 - a 7800463294063321</t>
  </si>
  <si>
    <t>{134217729, 134217729, 134217728} - p 402653186 - h 116235963.24093 - a 7800463449044603</t>
  </si>
  <si>
    <t>{137314305, 137314305, 137314304} - p 411942914 - h 118917676.72168 - a 8164549006167224</t>
  </si>
  <si>
    <t>{137376641, 137376641, 137376640} - p 412129922 - h 118971661.28125 - a 8171963541018110</t>
  </si>
  <si>
    <t>{140378113, 140378113, 140378112} - p 421134338 - h 121571012.281998 - a 8532954589037823</t>
  </si>
  <si>
    <t>{143448260, 143448260, 143448261} - p 430344781 - h 124229837 - a 8910277040981728</t>
  </si>
  <si>
    <t>{146028543, 146028543, 146028544} - p 438085630 - h 126464427.626953 - a 9233708117078670</t>
  </si>
  <si>
    <t>{148252865, 148252865, 148252864} - p 444758594 - h 128390747.5625 - a 9517148018620822</t>
  </si>
  <si>
    <t>{155854941, 155854941, 155854940} - p 467564822 - h 134974338.5 - a 10518208714228596</t>
  </si>
  <si>
    <t>{156811263, 156811263, 156811264} - p 470433790 - h 135802537.068848 - a 10647683746086428</t>
  </si>
  <si>
    <t>{159129089, 159129089, 159129088} - p 477387266 - h 137809833.84375 - a 10964776588493736</t>
  </si>
  <si>
    <t>{161824769, 161824769, 161824768} - p 485474306 - h 140144361.204224 - a 11339414369190844</t>
  </si>
  <si>
    <t>{163577857, 163577857, 163577856} - p 490733570 - h 141662579.947293 - a 11586430551603414</t>
  </si>
  <si>
    <t>{164888577, 164888577, 164888576} - p 494665730 - h 142797696.764542 - a 11772854437792538</t>
  </si>
  <si>
    <t>{164937263, 164937263, 164937264} - p 494811790 - h 142839859.5 - a 11779807808037204</t>
  </si>
  <si>
    <t>{167772159, 167772159, 167772160} - p 503316478 - h 145294951.453087 - a 12188223921189764</t>
  </si>
  <si>
    <t>{170005313, 170005313, 170005312} - p 510015938 - h 147228920.125 - a 12514849250636852</t>
  </si>
  <si>
    <t>{176160769, 176160769, 176160768} - p 528482306 - h 152559701.392877 - a 13437517081609972</t>
  </si>
  <si>
    <t>{177343944, 177343944, 177343943} - p 532031831 - h 153584361 - a 13618628081437712</t>
  </si>
  <si>
    <t>{178257919, 178257919, 178257920} - p 534773758 - h 154375885.991074 - a 13759362167462960</t>
  </si>
  <si>
    <t>{180881537, 180881537, 180881536} - p 542644610 - h 156648006.40625 - a 14167366005050170</t>
  </si>
  <si>
    <t>{181321727, 181321727, 181321728} - p 543965182 - h 157029221.551392 - a 14236404899096584</t>
  </si>
  <si>
    <t>{183500799, 183500799, 183500800} - p 550502398 - h 158916353.260067 - a 14580638978152450</t>
  </si>
  <si>
    <t>{184549375, 184549375, 184549376} - p 553648126 - h 159824446.713866 - a 14747750955294576</t>
  </si>
  <si>
    <t>{185209465, 185209465, 185209464} - p 555628394 - h 160396102 - a 14853438039554664</t>
  </si>
  <si>
    <t>{186335233, 186335233, 186335232} - p 559005698 - h 161371045.686768 - a 15034555618063218</t>
  </si>
  <si>
    <t>{188743681, 188743681, 188743680} - p 566231042 - h 163456822.838461 - a 15425721131819624</t>
  </si>
  <si>
    <t>{189399041, 189399041, 189399040} - p 568197122 - h 164024381.247086 - a 15533030172396004</t>
  </si>
  <si>
    <t>{189658111, 189658111, 189658112} - p 568974334 - h 164248741.871094 - a 15575553140823494</t>
  </si>
  <si>
    <t>{191757761, 191757761, 191757760} - p 575273282 - h 166067092.6875 - a 15922326851733690</t>
  </si>
  <si>
    <t>{194291787, 194291787, 194291788} - p 582875362 - h 168261623 - a 16345925792225962</t>
  </si>
  <si>
    <t>{201326591, 201326591, 201326592} - p 603979774 - h 174353941.974644 - a 17551042469760452</t>
  </si>
  <si>
    <t>{201326593, 201326593, 201326592} - p 603979778 - h 174353944.284045 - a 17551042702232376</t>
  </si>
  <si>
    <t>{202157308, 202157308, 202157309} - p 606471925 - h 175073364 - a 17696180071908738</t>
  </si>
  <si>
    <t>{202633985, 202633985, 202633984} - p 607901954 - h 175486178.96875 - a 17779731790687412</t>
  </si>
  <si>
    <t>{202768383, 202768383, 202768384} - p 608305150 - h 175602570.473618 - a 17803324720590772</t>
  </si>
  <si>
    <t>{205832191, 205832191, 205832192} - p 617496574 - h 178255906.033936 - a 18345401937955488</t>
  </si>
  <si>
    <t>{210845697, 210845697, 210845696} - p 632537090 - h 182597730.169312 - a 19249972752784344</t>
  </si>
  <si>
    <t>{213790721, 213790721, 213790720} - p 641372162 - h 185148195.768066 - a 19791483039977936</t>
  </si>
  <si>
    <t>{213909505, 213909505, 213909504} - p 641728514 - h 185251065.72963 - a 19813481792848224</t>
  </si>
  <si>
    <t>{219152385, 219152385, 219152384} - p 657457154 - h 189791532.998623 - a 20796633459831440</t>
  </si>
  <si>
    <t>{223646311, 223646311, 223646312} - p 670938934 - h 193683386.5 - a 21658287543197792</t>
  </si>
  <si>
    <t>{224573441, 224573441, 224573440} - p 673720322 - h 194486305.209961 - a 21838229296945424</t>
  </si>
  <si>
    <t>{226492417, 226492417, 226492416} - p 679477250 - h 196148187.175214 - a 22213038403667168</t>
  </si>
  <si>
    <t>{228589567, 228589567, 228589568} - p 685768702 - h 197964371.77341 - a 22626295111537576</t>
  </si>
  <si>
    <t>{233287679, 233287679, 233287680} - p 699863038 - h 202033056.115234 - a 23565911472216420</t>
  </si>
  <si>
    <t>{234881023, 234881023, 234881024} - p 704643070 - h 203412932.496202 - a 23888918939775384</t>
  </si>
  <si>
    <t>{234881025, 234881025, 234881024} - p 704643074 - h 203412934.805603 - a 23888919210992632</t>
  </si>
  <si>
    <t>{235356161, 235356161, 235356160} - p 706068482 - h 203824414.651855 - a 23985665773354220</t>
  </si>
  <si>
    <t>{236052992, 236052992, 236052991} - p 708158975 - h 204427888 - a 24127907203106504</t>
  </si>
  <si>
    <t>{238419969, 238419969, 238419968} - p 715259906 - h 206477750.212173 - a 24614209299149196</t>
  </si>
  <si>
    <t>{238850463, 238850463, 238850464} - p 716551390 - h 206850568.375 - a 24703177117516240</t>
  </si>
  <si>
    <t>{239075329, 239075329, 239075328} - p 717225986 - h 207045308.620798 - a 24749712534689212</t>
  </si>
  <si>
    <t>{246388225, 246388225, 246388224} - p 739164674 - h 213378462.332031 - a 26286970186920040</t>
  </si>
  <si>
    <t>{251658241, 251658241, 251658240} - p 754974722 - h 217942430.066382 - a 27423504185914352</t>
  </si>
  <si>
    <t>{253000835, 253000835, 253000836} - p 759002506 - h 219105150 - a 27716893060952700</t>
  </si>
  <si>
    <t>{255164799, 255164799, 255164800} - p 765494398 - h 220979197.796875 - a 28193056405000024</t>
  </si>
  <si>
    <t>{260602911, 260602911, 260602912} - p 781808734 - h 225688740.9375 - a 29407571546963056</t>
  </si>
  <si>
    <t>{264241153, 264241153, 264241152} - p 792723458 - h 228839551.511966 - a 30234413357342584</t>
  </si>
  <si>
    <t>{268435455, 268435455, 268435456} - p 805306366 - h 232471923.017759 - a 31201853331234568</t>
  </si>
  <si>
    <t>{268435457, 268435457, 268435456} - p 805306370 - h 232471925.32716 - a 31201853641197132</t>
  </si>
  <si>
    <t>{272219257, 272219257, 272219256} - p 816657770 - h 235748792.25 - a 32087680414596784</t>
  </si>
  <si>
    <t>{273273037, 273273037, 273273036} - p 819819110 - h 236661392.5 - a 32336588616231316</t>
  </si>
  <si>
    <t>{276824065, 276824065, 276824064} - p 830472194 - h 239736672.95755 - a 33182440048973920</t>
  </si>
  <si>
    <t>{276917247, 276917247, 276917248} - p 830751742 - h 239817370.359375 - a 33204783111257448</t>
  </si>
  <si>
    <t>{278921215, 278921215, 278921216} - p 836763646 - h 241552857.555746 - a 33687108378861744</t>
  </si>
  <si>
    <t>{279030998, 279030998, 279030997} - p 837092993 - h 241647933 - a 33713631833989600</t>
  </si>
  <si>
    <t>{281542655, 281542655, 281542656} - p 844627966 - h 243823091.190243 - a 34323300343915576</t>
  </si>
  <si>
    <t>{282355359, 282355359, 282355360} - p 847066078 - h 244526913.5 - a 34521742345490680</t>
  </si>
  <si>
    <t>{284164095, 284164095, 284164096} - p 852492286 - h 246093324.824739 - a 34965443590228224</t>
  </si>
  <si>
    <t>{285212671, 285212671, 285212672} - p 855638014 - h 247001418.278538 - a 35223967247505748</t>
  </si>
  <si>
    <t>{286896519, 286896519, 286896518} - p 860689556 - h 248459674 - a 35641107667007568</t>
  </si>
  <si>
    <t>{287423409, 287423409, 287423408} - p 862270226 - h 248915974.125 - a 35772138794323660</t>
  </si>
  <si>
    <t>{289406977, 289406977, 289406976} - p 868220930 - h 250633794.403134 - a 36267584260808352</t>
  </si>
  <si>
    <t>{290142465, 290142465, 290142464} - p 870427394 - h 251270745.695313 - a 36452156643577680</t>
  </si>
  <si>
    <t>{294762040, 294762040, 294762039} - p 884286119 - h 255271415 - a 37622161391907592</t>
  </si>
  <si>
    <t>{295488842, 295488842, 295488841} - p 886466525 - h 255900843.995521 - a 37807921901579208</t>
  </si>
  <si>
    <t>{298669695, 298669695, 298669696} - p 896009086 - h 258655542.921875 - a 38626286186595680</t>
  </si>
  <si>
    <t>{301989889, 301989889, 301989888} - p 905969666 - h 261530915.848718 - a 39489845992845872</t>
  </si>
  <si>
    <t>{303844362, 303844362, 303844363} - p 911533087 - h 263136936 - a 39976337350345888</t>
  </si>
  <si>
    <t>{304107807, 304107807, 304107808} - p 912323422 - h 263365086.0625 - a 40045689513099112</t>
  </si>
  <si>
    <t>{310656103, 310656103, 310656104} - p 931968310 - h 269036076.75 - a 41788849719299992</t>
  </si>
  <si>
    <t>{311709883, 311709883, 311709884} - p 935129650 - h 269948677 - a 42072835396811736</t>
  </si>
  <si>
    <t>{311832577, 311832577, 311832576} - p 935497730 - h 270054933.698242 - a 42105962818316032</t>
  </si>
  <si>
    <t>{311951361, 311951361, 311951360} - p 935854082 - h 270157803.659805 - a 42138047133144624</t>
  </si>
  <si>
    <t>{314572801, 314572801, 314572800} - p 943718402 - h 272428037.294302 - a 42849225245086496</t>
  </si>
  <si>
    <t>{317194241, 317194241, 317194240} - p 951582722 - h 274698270.928799 - a 43566354638287192</t>
  </si>
  <si>
    <t>{318767105, 318767105, 318767104} - p 956301314 - h 276060411.109497 - a 43999488889211848</t>
  </si>
  <si>
    <t>{319815681, 319815681, 319815680} - p 959447042 - h 276968504.563295 - a 44289435312746704</t>
  </si>
  <si>
    <t>{320422143, 320422143, 320422144} - p 961266430 - h 277493715.484375 - a 44457565631014720</t>
  </si>
  <si>
    <t>{320546815, 320546815, 320546816} - p 961640446 - h 277601684.603516 - a 44492168057946576</t>
  </si>
  <si>
    <t>{322437121, 322437121, 322437120} - p 967311362 - h 279238738.197792 - a 45018467268465032</t>
  </si>
  <si>
    <t>{325058561, 325058561, 325058560} - p 975175682 - h 281508971.832289 - a 45753450505442168</t>
  </si>
  <si>
    <t>{325320703, 325320703, 325320704} - p 975962110 - h 281735992.886337 - a 45827275773961120</t>
  </si>
  <si>
    <t>{325860255, 325860255, 325860256} - p 977580766 - h 282203258.625 - a 45979413049788352</t>
  </si>
  <si>
    <t>{327155713, 327155713, 327155712} - p 981467138 - h 283325158.739886 - a 46345722017530224</t>
  </si>
  <si>
    <t>{328384511, 328384511, 328384512} - p 985153534 - h 284389328.446655 - a 46694525419981304</t>
  </si>
  <si>
    <t>{329252863, 329252863, 329252864} - p 987758590 - h 285141343.338082 - a 46941801969435464</t>
  </si>
  <si>
    <t>{330928305, 330928305, 330928304} - p 992784914 - h 286592319.25 - a 47420755074414528</t>
  </si>
  <si>
    <t>{331329535, 331329535, 331329536} - p 993988606 - h 286939794.04541 - a 47535814410500656</t>
  </si>
  <si>
    <t>{331982085, 331982085, 331982084} - p 995946254 - h 287504919.5 - a 47723241167931120</t>
  </si>
  <si>
    <t>{ 5, 5, 6 } - p 16 - h 4.0000000000 - a 12.0000000000</t>
  </si>
  <si>
    <t>{ 17, 17, 16 } - p 50 - h 15.0000000000 - a 120.0000000000</t>
  </si>
  <si>
    <t>{ 65, 65, 66 } - p 196 - h 56.0000000000 - a 1848.0000000000</t>
  </si>
  <si>
    <t>{ 241, 241, 240 } - p 722 - h 209.0000000000 - a 25080.0000000000</t>
  </si>
  <si>
    <t>{ 901, 901, 902 } - p 2704 - h 780.0000000000 - a 351780.0000000000</t>
  </si>
  <si>
    <t>{ 3361, 3361, 3360 } - p 10082 - h 2911.0000000000 - a 4890480.0000000000</t>
  </si>
  <si>
    <t>{ 12545, 12545, 12546 } - p 37636 - h 10864.0000000000 - a 68149872.0000000000</t>
  </si>
  <si>
    <t>{ 46817, 46817, 46816 } - p 140450 - h 40545.0000000000 - a 949077360.0000000000</t>
  </si>
  <si>
    <t>{ 174725, 174725, 174726 } - p 524176 - h 151316.0000000000 - a 13219419708.0000000000</t>
  </si>
  <si>
    <t>{ 652081, 652081, 652080 } - p 1956242 - h 564719.0000000000 - a 184120982760.0000000000</t>
  </si>
  <si>
    <t>{ 2433601, 2433601, 2433602 } - p 7300804 - h 2107560.0000000000 - a 2564481115560.0000000000</t>
  </si>
  <si>
    <t>{ 9082321, 9082321, 9082320 } - p 27246962 - h 7865521.00000000000000000000 - a 35718589344360.00000000000000000000</t>
  </si>
  <si>
    <t>h^2</t>
  </si>
  <si>
    <t>y</t>
  </si>
  <si>
    <t>b</t>
  </si>
  <si>
    <t>+/-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</si>
</sst>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6" formatCode="0.0000"/>
    <numFmt numFmtId="167" formatCode="0.00000"/>
    <numFmt numFmtId="168" formatCode="0.000000"/>
    <numFmt numFmtId="172" formatCode="0.0000000000"/>
    <numFmt numFmtId="181" formatCode="_(* #,##0_);_(* \(#,##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/>
    <xf numFmtId="0" fontId="0" fillId="0" borderId="1" xfId="0" applyBorder="1"/>
    <xf numFmtId="0" fontId="5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166" fontId="4" fillId="0" borderId="0" xfId="0" applyNumberFormat="1" applyFont="1"/>
    <xf numFmtId="168" fontId="4" fillId="0" borderId="0" xfId="0" applyNumberFormat="1" applyFont="1"/>
    <xf numFmtId="172" fontId="4" fillId="0" borderId="0" xfId="0" applyNumberFormat="1" applyFont="1"/>
    <xf numFmtId="1" fontId="4" fillId="0" borderId="0" xfId="0" applyNumberFormat="1" applyFont="1"/>
    <xf numFmtId="167" fontId="0" fillId="0" borderId="0" xfId="0" applyNumberFormat="1"/>
    <xf numFmtId="181" fontId="0" fillId="0" borderId="0" xfId="1" applyNumberFormat="1" applyFont="1"/>
    <xf numFmtId="181" fontId="4" fillId="0" borderId="0" xfId="1" applyNumberFormat="1" applyFont="1"/>
    <xf numFmtId="181" fontId="8" fillId="0" borderId="0" xfId="1" applyNumberFormat="1" applyFont="1"/>
    <xf numFmtId="181" fontId="7" fillId="0" borderId="0" xfId="1" applyNumberFormat="1" applyFont="1"/>
    <xf numFmtId="181" fontId="9" fillId="0" borderId="0" xfId="1" applyNumberFormat="1" applyFont="1"/>
    <xf numFmtId="181" fontId="10" fillId="0" borderId="0" xfId="1" applyNumberFormat="1" applyFont="1"/>
    <xf numFmtId="181" fontId="2" fillId="0" borderId="0" xfId="1" applyNumberFormat="1" applyFont="1"/>
    <xf numFmtId="0" fontId="5" fillId="0" borderId="1" xfId="0" quotePrefix="1" applyFont="1" applyBorder="1" applyAlignment="1">
      <alignment horizontal="right"/>
    </xf>
    <xf numFmtId="18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tabSelected="1" workbookViewId="0"/>
  </sheetViews>
  <sheetFormatPr defaultRowHeight="15"/>
  <cols>
    <col min="1" max="1" width="84.85546875" bestFit="1" customWidth="1"/>
    <col min="2" max="2" width="4.5703125" bestFit="1" customWidth="1"/>
    <col min="3" max="3" width="10" bestFit="1" customWidth="1"/>
    <col min="4" max="4" width="5.28515625" bestFit="1" customWidth="1"/>
    <col min="5" max="5" width="10" bestFit="1" customWidth="1"/>
    <col min="6" max="6" width="4.85546875" bestFit="1" customWidth="1"/>
    <col min="7" max="7" width="10" bestFit="1" customWidth="1"/>
    <col min="8" max="9" width="2.140625" bestFit="1" customWidth="1"/>
    <col min="10" max="10" width="4.140625" bestFit="1" customWidth="1"/>
    <col min="11" max="12" width="10" bestFit="1" customWidth="1"/>
    <col min="13" max="13" width="10" customWidth="1"/>
    <col min="14" max="14" width="15.7109375" bestFit="1" customWidth="1"/>
    <col min="15" max="15" width="12" bestFit="1" customWidth="1"/>
    <col min="16" max="16" width="12" customWidth="1"/>
    <col min="17" max="17" width="20.85546875" bestFit="1" customWidth="1"/>
    <col min="18" max="18" width="2.140625" bestFit="1" customWidth="1"/>
    <col min="19" max="19" width="18.28515625" bestFit="1" customWidth="1"/>
  </cols>
  <sheetData>
    <row r="1" spans="1:19">
      <c r="A1" s="3"/>
      <c r="B1" s="4" t="s">
        <v>9</v>
      </c>
      <c r="C1" s="5" t="s">
        <v>13</v>
      </c>
      <c r="D1" s="4" t="s">
        <v>10</v>
      </c>
      <c r="E1" s="5" t="s">
        <v>14</v>
      </c>
      <c r="F1" s="4" t="s">
        <v>11</v>
      </c>
      <c r="G1" s="5" t="s">
        <v>15</v>
      </c>
      <c r="H1" s="4" t="s">
        <v>21</v>
      </c>
      <c r="I1" s="4" t="s">
        <v>21</v>
      </c>
      <c r="J1" s="4" t="s">
        <v>52</v>
      </c>
      <c r="K1" s="5" t="s">
        <v>16</v>
      </c>
      <c r="L1" s="4" t="s">
        <v>18</v>
      </c>
      <c r="M1" s="4" t="s">
        <v>12</v>
      </c>
      <c r="N1" s="6" t="s">
        <v>53</v>
      </c>
      <c r="O1" s="6" t="s">
        <v>17</v>
      </c>
      <c r="P1" s="4" t="s">
        <v>40</v>
      </c>
      <c r="Q1" s="4" t="s">
        <v>20</v>
      </c>
      <c r="R1" s="4" t="s">
        <v>21</v>
      </c>
      <c r="S1" s="4" t="s">
        <v>19</v>
      </c>
    </row>
    <row r="2" spans="1:19">
      <c r="A2" t="s">
        <v>41</v>
      </c>
      <c r="B2" s="2">
        <f>FIND(",", A2)</f>
        <v>3</v>
      </c>
      <c r="C2">
        <f>VALUE(MID(A2, 2, B2 - 2))</f>
        <v>5</v>
      </c>
      <c r="D2" s="2">
        <f>FIND(",", A2, B2 + 1)</f>
        <v>6</v>
      </c>
      <c r="E2">
        <f>VALUE(MID(A2, B2 + 2, D2 - B2 - 2))</f>
        <v>5</v>
      </c>
      <c r="F2" s="2">
        <f>FIND(F$1, $A2)</f>
        <v>9</v>
      </c>
      <c r="G2">
        <f>VALUE(MID(A2, D2 + 2, F2 - D2 - 2))</f>
        <v>6</v>
      </c>
      <c r="H2" s="2">
        <f>ABS(E2-C2)</f>
        <v>0</v>
      </c>
      <c r="I2" s="2">
        <f>ABS(G2-E2)</f>
        <v>1</v>
      </c>
      <c r="J2" s="2">
        <f>FIND(J$1, $A2)</f>
        <v>17</v>
      </c>
      <c r="K2">
        <f>VALUE(MID(A2, F2 + LEN(F$1), J2 - F2 - LEN(F$1)))</f>
        <v>16</v>
      </c>
      <c r="L2" s="2">
        <f>SUM(C2,E2,G2)</f>
        <v>16</v>
      </c>
      <c r="M2" s="2">
        <f>FIND(M$1, $A2)</f>
        <v>23</v>
      </c>
      <c r="N2" s="11">
        <f>VALUE(MID(A2, J2 + LEN(J$1), M2 - J2 - LEN(J$1)))</f>
        <v>4</v>
      </c>
      <c r="O2">
        <f>VALUE(MID(A2, M2 + LEN(M$1), 100))</f>
        <v>12</v>
      </c>
      <c r="P2" s="2">
        <f>C2 * C2 - G2 * G2 / 4</f>
        <v>16</v>
      </c>
      <c r="Q2" s="9">
        <f>SQRT(C2 * C2 - G2 * G2 / 4)</f>
        <v>4</v>
      </c>
      <c r="R2" s="2">
        <f>Q2*Q2-P2</f>
        <v>0</v>
      </c>
      <c r="S2" s="10">
        <f>Q2*G2/2</f>
        <v>12</v>
      </c>
    </row>
    <row r="3" spans="1:19">
      <c r="A3" t="s">
        <v>42</v>
      </c>
      <c r="B3" s="2">
        <f t="shared" ref="B3:B14" si="0">FIND(",", A3)</f>
        <v>4</v>
      </c>
      <c r="C3">
        <f t="shared" ref="C3:C12" si="1">VALUE(MID(A3, 2, B3 - 2))</f>
        <v>17</v>
      </c>
      <c r="D3" s="2">
        <f t="shared" ref="D3:D12" si="2">FIND(",", A3, B3 + 1)</f>
        <v>8</v>
      </c>
      <c r="E3">
        <f t="shared" ref="E3:E12" si="3">VALUE(MID(A3, B3 + 2, D3 - B3 - 2))</f>
        <v>17</v>
      </c>
      <c r="F3" s="2">
        <f t="shared" ref="F3:F14" si="4">FIND(F$1, $A3)</f>
        <v>12</v>
      </c>
      <c r="G3">
        <f t="shared" ref="G3:G12" si="5">VALUE(MID(A3, D3 + 2, F3 - D3 - 2))</f>
        <v>16</v>
      </c>
      <c r="H3" s="2">
        <f t="shared" ref="H3:H12" si="6">ABS(E3-C3)</f>
        <v>0</v>
      </c>
      <c r="I3" s="2">
        <f t="shared" ref="I3:I12" si="7">ABS(G3-E3)</f>
        <v>1</v>
      </c>
      <c r="J3" s="2">
        <f t="shared" ref="J3:J14" si="8">FIND(J$1, $A3)</f>
        <v>20</v>
      </c>
      <c r="K3">
        <f t="shared" ref="K3:K12" si="9">VALUE(MID(A3, F3 + LEN(F$1), J3 - F3 - LEN(F$1)))</f>
        <v>50</v>
      </c>
      <c r="L3" s="2">
        <f>SUM(C3,E3,G3)</f>
        <v>50</v>
      </c>
      <c r="M3" s="2">
        <f>FIND(M$1, $A3)</f>
        <v>27</v>
      </c>
      <c r="N3" s="11">
        <f t="shared" ref="N3:N12" si="10">VALUE(MID(A3, J3 + LEN(J$1), M3 - J3 - LEN(J$1)))</f>
        <v>15</v>
      </c>
      <c r="O3">
        <f>VALUE(MID(A3, M3 + LEN(M$1), 100))</f>
        <v>120</v>
      </c>
      <c r="P3" s="2">
        <f>C3 * C3 - G3 * G3 / 4</f>
        <v>225</v>
      </c>
      <c r="Q3" s="9">
        <f>SQRT(C3 * C3 - G3 * G3 / 4)</f>
        <v>15</v>
      </c>
      <c r="R3" s="2">
        <f t="shared" ref="R3:R12" si="11">Q3*Q3-P3</f>
        <v>0</v>
      </c>
      <c r="S3" s="10">
        <f>Q3*G3/2</f>
        <v>120</v>
      </c>
    </row>
    <row r="4" spans="1:19">
      <c r="A4" t="s">
        <v>43</v>
      </c>
      <c r="B4" s="2">
        <f t="shared" si="0"/>
        <v>4</v>
      </c>
      <c r="C4">
        <f t="shared" si="1"/>
        <v>65</v>
      </c>
      <c r="D4" s="2">
        <f t="shared" si="2"/>
        <v>8</v>
      </c>
      <c r="E4">
        <f t="shared" si="3"/>
        <v>65</v>
      </c>
      <c r="F4" s="2">
        <f t="shared" si="4"/>
        <v>12</v>
      </c>
      <c r="G4">
        <f t="shared" si="5"/>
        <v>66</v>
      </c>
      <c r="H4" s="2">
        <f t="shared" si="6"/>
        <v>0</v>
      </c>
      <c r="I4" s="2">
        <f t="shared" si="7"/>
        <v>1</v>
      </c>
      <c r="J4" s="2">
        <f t="shared" si="8"/>
        <v>21</v>
      </c>
      <c r="K4">
        <f t="shared" si="9"/>
        <v>196</v>
      </c>
      <c r="L4" s="2">
        <f>SUM(C4,E4,G4)</f>
        <v>196</v>
      </c>
      <c r="M4" s="2">
        <f>FIND(M$1, $A4)</f>
        <v>28</v>
      </c>
      <c r="N4" s="11">
        <f t="shared" si="10"/>
        <v>56</v>
      </c>
      <c r="O4">
        <f>VALUE(MID(A4, M4 + LEN(M$1), 100))</f>
        <v>1848</v>
      </c>
      <c r="P4" s="2">
        <f>C4 * C4 - G4 * G4 / 4</f>
        <v>3136</v>
      </c>
      <c r="Q4" s="9">
        <f>SQRT(C4 * C4 - G4 * G4 / 4)</f>
        <v>56</v>
      </c>
      <c r="R4" s="2">
        <f t="shared" si="11"/>
        <v>0</v>
      </c>
      <c r="S4" s="10">
        <f>Q4*G4/2</f>
        <v>1848</v>
      </c>
    </row>
    <row r="5" spans="1:19">
      <c r="A5" t="s">
        <v>44</v>
      </c>
      <c r="B5" s="2">
        <f t="shared" si="0"/>
        <v>5</v>
      </c>
      <c r="C5">
        <f t="shared" si="1"/>
        <v>241</v>
      </c>
      <c r="D5" s="2">
        <f t="shared" si="2"/>
        <v>10</v>
      </c>
      <c r="E5">
        <f t="shared" si="3"/>
        <v>241</v>
      </c>
      <c r="F5" s="2">
        <f t="shared" si="4"/>
        <v>15</v>
      </c>
      <c r="G5">
        <f t="shared" si="5"/>
        <v>240</v>
      </c>
      <c r="H5" s="2">
        <f t="shared" si="6"/>
        <v>0</v>
      </c>
      <c r="I5" s="2">
        <f t="shared" si="7"/>
        <v>1</v>
      </c>
      <c r="J5" s="2">
        <f t="shared" si="8"/>
        <v>24</v>
      </c>
      <c r="K5">
        <f t="shared" si="9"/>
        <v>722</v>
      </c>
      <c r="L5" s="2">
        <f>SUM(C5,E5,G5)</f>
        <v>722</v>
      </c>
      <c r="M5" s="2">
        <f>FIND(M$1, $A5)</f>
        <v>32</v>
      </c>
      <c r="N5" s="11">
        <f t="shared" si="10"/>
        <v>209</v>
      </c>
      <c r="O5">
        <f>VALUE(MID(A5, M5 + LEN(M$1), 100))</f>
        <v>25080</v>
      </c>
      <c r="P5" s="2">
        <f>C5 * C5 - G5 * G5 / 4</f>
        <v>43681</v>
      </c>
      <c r="Q5" s="9">
        <f>SQRT(C5 * C5 - G5 * G5 / 4)</f>
        <v>209</v>
      </c>
      <c r="R5" s="2">
        <f t="shared" si="11"/>
        <v>0</v>
      </c>
      <c r="S5" s="10">
        <f>Q5*G5/2</f>
        <v>25080</v>
      </c>
    </row>
    <row r="6" spans="1:19">
      <c r="A6" t="s">
        <v>45</v>
      </c>
      <c r="B6" s="2">
        <f t="shared" si="0"/>
        <v>5</v>
      </c>
      <c r="C6">
        <f t="shared" si="1"/>
        <v>901</v>
      </c>
      <c r="D6" s="2">
        <f t="shared" si="2"/>
        <v>10</v>
      </c>
      <c r="E6">
        <f t="shared" si="3"/>
        <v>901</v>
      </c>
      <c r="F6" s="2">
        <f t="shared" si="4"/>
        <v>15</v>
      </c>
      <c r="G6">
        <f t="shared" si="5"/>
        <v>902</v>
      </c>
      <c r="H6" s="2">
        <f t="shared" si="6"/>
        <v>0</v>
      </c>
      <c r="I6" s="2">
        <f t="shared" si="7"/>
        <v>1</v>
      </c>
      <c r="J6" s="2">
        <f t="shared" si="8"/>
        <v>25</v>
      </c>
      <c r="K6">
        <f t="shared" si="9"/>
        <v>2704</v>
      </c>
      <c r="L6" s="2">
        <f>SUM(C6,E6,G6)</f>
        <v>2704</v>
      </c>
      <c r="M6" s="2">
        <f>FIND(M$1, $A6)</f>
        <v>33</v>
      </c>
      <c r="N6" s="11">
        <f t="shared" si="10"/>
        <v>780</v>
      </c>
      <c r="O6">
        <f>VALUE(MID(A6, M6 + LEN(M$1), 100))</f>
        <v>351780</v>
      </c>
      <c r="P6" s="2">
        <f>C6 * C6 - G6 * G6 / 4</f>
        <v>608400</v>
      </c>
      <c r="Q6" s="9">
        <f>SQRT(C6 * C6 - G6 * G6 / 4)</f>
        <v>780</v>
      </c>
      <c r="R6" s="2">
        <f t="shared" si="11"/>
        <v>0</v>
      </c>
      <c r="S6" s="10">
        <f>Q6*G6/2</f>
        <v>351780</v>
      </c>
    </row>
    <row r="7" spans="1:19">
      <c r="A7" t="s">
        <v>46</v>
      </c>
      <c r="B7" s="2">
        <f t="shared" si="0"/>
        <v>6</v>
      </c>
      <c r="C7">
        <f t="shared" si="1"/>
        <v>3361</v>
      </c>
      <c r="D7" s="2">
        <f t="shared" si="2"/>
        <v>12</v>
      </c>
      <c r="E7">
        <f t="shared" si="3"/>
        <v>3361</v>
      </c>
      <c r="F7" s="2">
        <f t="shared" si="4"/>
        <v>18</v>
      </c>
      <c r="G7">
        <f t="shared" si="5"/>
        <v>3360</v>
      </c>
      <c r="H7" s="2">
        <f t="shared" si="6"/>
        <v>0</v>
      </c>
      <c r="I7" s="2">
        <f t="shared" si="7"/>
        <v>1</v>
      </c>
      <c r="J7" s="2">
        <f t="shared" si="8"/>
        <v>29</v>
      </c>
      <c r="K7">
        <f t="shared" si="9"/>
        <v>10082</v>
      </c>
      <c r="L7" s="2">
        <f>SUM(C7,E7,G7)</f>
        <v>10082</v>
      </c>
      <c r="M7" s="2">
        <f>FIND(M$1, $A7)</f>
        <v>38</v>
      </c>
      <c r="N7" s="11">
        <f t="shared" si="10"/>
        <v>2911</v>
      </c>
      <c r="O7">
        <f>VALUE(MID(A7, M7 + LEN(M$1), 100))</f>
        <v>4890480</v>
      </c>
      <c r="P7" s="2">
        <f>C7 * C7 - G7 * G7 / 4</f>
        <v>8473921</v>
      </c>
      <c r="Q7" s="9">
        <f>SQRT(C7 * C7 - G7 * G7 / 4)</f>
        <v>2911</v>
      </c>
      <c r="R7" s="2">
        <f t="shared" si="11"/>
        <v>0</v>
      </c>
      <c r="S7" s="10">
        <f>Q7*G7/2</f>
        <v>4890480</v>
      </c>
    </row>
    <row r="8" spans="1:19">
      <c r="A8" t="s">
        <v>47</v>
      </c>
      <c r="B8" s="2">
        <f t="shared" si="0"/>
        <v>7</v>
      </c>
      <c r="C8">
        <f t="shared" si="1"/>
        <v>12545</v>
      </c>
      <c r="D8" s="2">
        <f t="shared" si="2"/>
        <v>14</v>
      </c>
      <c r="E8">
        <f t="shared" si="3"/>
        <v>12545</v>
      </c>
      <c r="F8" s="2">
        <f t="shared" si="4"/>
        <v>21</v>
      </c>
      <c r="G8">
        <f t="shared" si="5"/>
        <v>12546</v>
      </c>
      <c r="H8" s="2">
        <f t="shared" si="6"/>
        <v>0</v>
      </c>
      <c r="I8" s="2">
        <f t="shared" si="7"/>
        <v>1</v>
      </c>
      <c r="J8" s="2">
        <f t="shared" si="8"/>
        <v>32</v>
      </c>
      <c r="K8">
        <f t="shared" si="9"/>
        <v>37636</v>
      </c>
      <c r="L8" s="2">
        <f>SUM(C8,E8,G8)</f>
        <v>37636</v>
      </c>
      <c r="M8" s="2">
        <f>FIND(M$1, $A8)</f>
        <v>42</v>
      </c>
      <c r="N8" s="11">
        <f t="shared" si="10"/>
        <v>10864</v>
      </c>
      <c r="O8">
        <f>VALUE(MID(A8, M8 + LEN(M$1), 100))</f>
        <v>68149872</v>
      </c>
      <c r="P8" s="2">
        <f>C8 * C8 - G8 * G8 / 4</f>
        <v>118026496</v>
      </c>
      <c r="Q8" s="9">
        <f>SQRT(C8 * C8 - G8 * G8 / 4)</f>
        <v>10864</v>
      </c>
      <c r="R8" s="2">
        <f t="shared" si="11"/>
        <v>0</v>
      </c>
      <c r="S8" s="10">
        <f>Q8*G8/2</f>
        <v>68149872</v>
      </c>
    </row>
    <row r="9" spans="1:19">
      <c r="A9" t="s">
        <v>48</v>
      </c>
      <c r="B9" s="2">
        <f t="shared" si="0"/>
        <v>7</v>
      </c>
      <c r="C9">
        <f t="shared" si="1"/>
        <v>46817</v>
      </c>
      <c r="D9" s="2">
        <f t="shared" si="2"/>
        <v>14</v>
      </c>
      <c r="E9">
        <f t="shared" si="3"/>
        <v>46817</v>
      </c>
      <c r="F9" s="2">
        <f t="shared" si="4"/>
        <v>21</v>
      </c>
      <c r="G9">
        <f t="shared" si="5"/>
        <v>46816</v>
      </c>
      <c r="H9" s="2">
        <f t="shared" si="6"/>
        <v>0</v>
      </c>
      <c r="I9" s="2">
        <f t="shared" si="7"/>
        <v>1</v>
      </c>
      <c r="J9" s="2">
        <f t="shared" si="8"/>
        <v>33</v>
      </c>
      <c r="K9">
        <f t="shared" si="9"/>
        <v>140450</v>
      </c>
      <c r="L9" s="2">
        <f>SUM(C9,E9,G9)</f>
        <v>140450</v>
      </c>
      <c r="M9" s="2">
        <f>FIND(M$1, $A9)</f>
        <v>43</v>
      </c>
      <c r="N9" s="11">
        <f t="shared" si="10"/>
        <v>40545</v>
      </c>
      <c r="O9">
        <f>VALUE(MID(A9, M9 + LEN(M$1), 100))</f>
        <v>949077360</v>
      </c>
      <c r="P9" s="2">
        <f>C9 * C9 - G9 * G9 / 4</f>
        <v>1643897025</v>
      </c>
      <c r="Q9" s="9">
        <f>SQRT(C9 * C9 - G9 * G9 / 4)</f>
        <v>40545</v>
      </c>
      <c r="R9" s="2">
        <f t="shared" si="11"/>
        <v>0</v>
      </c>
      <c r="S9" s="10">
        <f>Q9*G9/2</f>
        <v>949077360</v>
      </c>
    </row>
    <row r="10" spans="1:19">
      <c r="A10" t="s">
        <v>49</v>
      </c>
      <c r="B10" s="2">
        <f t="shared" si="0"/>
        <v>8</v>
      </c>
      <c r="C10">
        <f t="shared" si="1"/>
        <v>174725</v>
      </c>
      <c r="D10" s="2">
        <f t="shared" si="2"/>
        <v>16</v>
      </c>
      <c r="E10">
        <f t="shared" si="3"/>
        <v>174725</v>
      </c>
      <c r="F10" s="2">
        <f t="shared" si="4"/>
        <v>24</v>
      </c>
      <c r="G10">
        <f t="shared" si="5"/>
        <v>174726</v>
      </c>
      <c r="H10" s="2">
        <f t="shared" si="6"/>
        <v>0</v>
      </c>
      <c r="I10" s="2">
        <f t="shared" si="7"/>
        <v>1</v>
      </c>
      <c r="J10" s="2">
        <f t="shared" si="8"/>
        <v>36</v>
      </c>
      <c r="K10">
        <f t="shared" si="9"/>
        <v>524176</v>
      </c>
      <c r="L10" s="2">
        <f>SUM(C10,E10,G10)</f>
        <v>524176</v>
      </c>
      <c r="M10" s="2">
        <f>FIND(M$1, $A10)</f>
        <v>47</v>
      </c>
      <c r="N10" s="11">
        <f t="shared" si="10"/>
        <v>151316</v>
      </c>
      <c r="O10">
        <f>VALUE(MID(A10, M10 + LEN(M$1), 100))</f>
        <v>13219419708</v>
      </c>
      <c r="P10" s="2">
        <f>C10 * C10 - G10 * G10 / 4</f>
        <v>22896531856</v>
      </c>
      <c r="Q10" s="9">
        <f>SQRT(C10 * C10 - G10 * G10 / 4)</f>
        <v>151316</v>
      </c>
      <c r="R10" s="2">
        <f t="shared" si="11"/>
        <v>0</v>
      </c>
      <c r="S10" s="10">
        <f>Q10*G10/2</f>
        <v>13219419708</v>
      </c>
    </row>
    <row r="11" spans="1:19">
      <c r="A11" t="s">
        <v>50</v>
      </c>
      <c r="B11" s="2">
        <f t="shared" si="0"/>
        <v>8</v>
      </c>
      <c r="C11">
        <f t="shared" si="1"/>
        <v>652081</v>
      </c>
      <c r="D11" s="2">
        <f t="shared" si="2"/>
        <v>16</v>
      </c>
      <c r="E11">
        <f t="shared" si="3"/>
        <v>652081</v>
      </c>
      <c r="F11" s="2">
        <f t="shared" si="4"/>
        <v>24</v>
      </c>
      <c r="G11">
        <f t="shared" si="5"/>
        <v>652080</v>
      </c>
      <c r="H11" s="2">
        <f t="shared" si="6"/>
        <v>0</v>
      </c>
      <c r="I11" s="2">
        <f t="shared" si="7"/>
        <v>1</v>
      </c>
      <c r="J11" s="2">
        <f t="shared" si="8"/>
        <v>37</v>
      </c>
      <c r="K11">
        <f t="shared" si="9"/>
        <v>1956242</v>
      </c>
      <c r="L11" s="2">
        <f>SUM(C11,E11,G11)</f>
        <v>1956242</v>
      </c>
      <c r="M11" s="2">
        <f>FIND(M$1, $A11)</f>
        <v>48</v>
      </c>
      <c r="N11" s="11">
        <f t="shared" si="10"/>
        <v>564719</v>
      </c>
      <c r="O11">
        <f>VALUE(MID(A11, M11 + LEN(M$1), 100))</f>
        <v>184120982760</v>
      </c>
      <c r="P11" s="2">
        <f>C11 * C11 - G11 * G11 / 4</f>
        <v>318907548961</v>
      </c>
      <c r="Q11" s="9">
        <f>SQRT(C11 * C11 - G11 * G11 / 4)</f>
        <v>564719</v>
      </c>
      <c r="R11" s="2">
        <f t="shared" si="11"/>
        <v>0</v>
      </c>
      <c r="S11" s="10">
        <f>Q11*G11/2</f>
        <v>184120982760</v>
      </c>
    </row>
    <row r="12" spans="1:19">
      <c r="A12" t="s">
        <v>51</v>
      </c>
      <c r="B12" s="2">
        <f t="shared" si="0"/>
        <v>9</v>
      </c>
      <c r="C12">
        <f t="shared" si="1"/>
        <v>2433601</v>
      </c>
      <c r="D12" s="2">
        <f t="shared" si="2"/>
        <v>18</v>
      </c>
      <c r="E12">
        <f t="shared" si="3"/>
        <v>2433601</v>
      </c>
      <c r="F12" s="2">
        <f t="shared" si="4"/>
        <v>27</v>
      </c>
      <c r="G12">
        <f t="shared" si="5"/>
        <v>2433602</v>
      </c>
      <c r="H12" s="2">
        <f t="shared" si="6"/>
        <v>0</v>
      </c>
      <c r="I12" s="2">
        <f t="shared" si="7"/>
        <v>1</v>
      </c>
      <c r="J12" s="2">
        <f t="shared" si="8"/>
        <v>40</v>
      </c>
      <c r="K12">
        <f t="shared" si="9"/>
        <v>7300804</v>
      </c>
      <c r="L12" s="2">
        <f>SUM(C12,E12,G12)</f>
        <v>7300804</v>
      </c>
      <c r="M12" s="2">
        <f>FIND(M$1, $A12)</f>
        <v>52</v>
      </c>
      <c r="N12" s="11">
        <f t="shared" si="10"/>
        <v>2107560</v>
      </c>
      <c r="O12">
        <f>VALUE(MID(A12, M12 + LEN(M$1), 100))</f>
        <v>2564481115560</v>
      </c>
      <c r="P12" s="2">
        <f>C12 * C12 - G12 * G12 / 4</f>
        <v>4441809153600</v>
      </c>
      <c r="Q12" s="9">
        <f>SQRT(C12 * C12 - G12 * G12 / 4)</f>
        <v>2107560</v>
      </c>
      <c r="R12" s="2">
        <f t="shared" si="11"/>
        <v>0</v>
      </c>
      <c r="S12" s="10">
        <f>Q12*G12/2</f>
        <v>2564481115560</v>
      </c>
    </row>
    <row r="13" spans="1:19">
      <c r="A13" t="s">
        <v>54</v>
      </c>
      <c r="B13" s="2">
        <f t="shared" si="0"/>
        <v>9</v>
      </c>
      <c r="C13">
        <f t="shared" ref="C13:C14" si="12">VALUE(MID(A13, 2, B13 - 2))</f>
        <v>9082321</v>
      </c>
      <c r="D13" s="2">
        <f t="shared" ref="D13:D14" si="13">FIND(",", A13, B13 + 1)</f>
        <v>18</v>
      </c>
      <c r="E13">
        <f t="shared" ref="E13:E14" si="14">VALUE(MID(A13, B13 + 2, D13 - B13 - 2))</f>
        <v>9082321</v>
      </c>
      <c r="F13" s="2">
        <f t="shared" si="4"/>
        <v>27</v>
      </c>
      <c r="G13">
        <f t="shared" ref="G13:G14" si="15">VALUE(MID(A13, D13 + 2, F13 - D13 - 2))</f>
        <v>9082320</v>
      </c>
      <c r="H13" s="2">
        <f t="shared" ref="H13:H14" si="16">ABS(E13-C13)</f>
        <v>0</v>
      </c>
      <c r="I13" s="2">
        <f t="shared" ref="I13:I14" si="17">ABS(G13-E13)</f>
        <v>1</v>
      </c>
      <c r="J13" s="2">
        <f t="shared" si="8"/>
        <v>41</v>
      </c>
      <c r="K13">
        <f t="shared" ref="K13:K14" si="18">VALUE(MID(A13, F13 + LEN(F$1), J13 - F13 - LEN(F$1)))</f>
        <v>27246962</v>
      </c>
      <c r="L13" s="2">
        <f t="shared" ref="L13:L14" si="19">SUM(C13,E13,G13)</f>
        <v>27246962</v>
      </c>
      <c r="M13" s="2">
        <f t="shared" ref="M13:M14" si="20">FIND(M$1, $A13)</f>
        <v>53</v>
      </c>
      <c r="N13" s="11">
        <f t="shared" ref="N13:N14" si="21">VALUE(MID(A13, J13 + LEN(J$1), M13 - J13 - LEN(J$1)))</f>
        <v>7865521</v>
      </c>
      <c r="O13">
        <f t="shared" ref="O13:O14" si="22">VALUE(MID(A13, M13 + LEN(M$1), 100))</f>
        <v>35718589344360</v>
      </c>
      <c r="P13" s="2">
        <f t="shared" ref="P13:P14" si="23">C13 * C13 - G13 * G13 / 4</f>
        <v>61866420601441</v>
      </c>
      <c r="Q13" s="9">
        <f t="shared" ref="Q13:Q14" si="24">SQRT(C13 * C13 - G13 * G13 / 4)</f>
        <v>7865521</v>
      </c>
      <c r="R13" s="2">
        <f t="shared" ref="R13:R14" si="25">Q13*Q13-P13</f>
        <v>0</v>
      </c>
      <c r="S13" s="10">
        <f t="shared" ref="S13:S14" si="26">Q13*G13/2</f>
        <v>35718589344360</v>
      </c>
    </row>
    <row r="14" spans="1:19">
      <c r="A14" t="s">
        <v>55</v>
      </c>
      <c r="B14" s="2">
        <f t="shared" si="0"/>
        <v>10</v>
      </c>
      <c r="C14">
        <f t="shared" si="12"/>
        <v>33895685</v>
      </c>
      <c r="D14" s="2">
        <f t="shared" si="13"/>
        <v>20</v>
      </c>
      <c r="E14">
        <f t="shared" si="14"/>
        <v>33895685</v>
      </c>
      <c r="F14" s="2">
        <f t="shared" si="4"/>
        <v>30</v>
      </c>
      <c r="G14">
        <f t="shared" si="15"/>
        <v>33895686</v>
      </c>
      <c r="H14" s="2">
        <f t="shared" si="16"/>
        <v>0</v>
      </c>
      <c r="I14" s="2">
        <f t="shared" si="17"/>
        <v>1</v>
      </c>
      <c r="J14" s="2">
        <f t="shared" si="8"/>
        <v>45</v>
      </c>
      <c r="K14">
        <f t="shared" si="18"/>
        <v>101687056</v>
      </c>
      <c r="L14" s="2">
        <f t="shared" si="19"/>
        <v>101687056</v>
      </c>
      <c r="M14" s="2">
        <f t="shared" si="20"/>
        <v>58</v>
      </c>
      <c r="N14" s="11">
        <f t="shared" si="21"/>
        <v>29354524</v>
      </c>
      <c r="O14">
        <f t="shared" si="22"/>
        <v>497495864091732</v>
      </c>
      <c r="P14" s="2">
        <f t="shared" si="23"/>
        <v>861688079266576</v>
      </c>
      <c r="Q14" s="9">
        <f t="shared" si="24"/>
        <v>29354524</v>
      </c>
      <c r="R14" s="2">
        <f t="shared" si="25"/>
        <v>0</v>
      </c>
      <c r="S14" s="10">
        <f t="shared" si="26"/>
        <v>497495864091732</v>
      </c>
    </row>
    <row r="15" spans="1:19">
      <c r="A15" t="s">
        <v>56</v>
      </c>
      <c r="B15" s="2">
        <f>FIND(",", A15)</f>
        <v>10</v>
      </c>
      <c r="C15">
        <f>VALUE(MID(A15, 2, B15 - 2))</f>
        <v>39272449</v>
      </c>
      <c r="D15" s="2">
        <f>FIND(",", A15, B15 + 1)</f>
        <v>20</v>
      </c>
      <c r="E15">
        <f>VALUE(MID(A15, B15 + 2, D15 - B15 - 2))</f>
        <v>39272449</v>
      </c>
      <c r="F15" s="2">
        <f>FIND(F$1, $A15)</f>
        <v>30</v>
      </c>
      <c r="G15">
        <f>VALUE(MID(A15, D15 + 2, F15 - D15 - 2))</f>
        <v>39272448</v>
      </c>
      <c r="H15" s="2">
        <f>ABS(E15-C15)</f>
        <v>0</v>
      </c>
      <c r="I15" s="2">
        <f>ABS(G15-E15)</f>
        <v>1</v>
      </c>
      <c r="J15" s="2">
        <f>FIND(J$1, $A15)</f>
        <v>45</v>
      </c>
      <c r="K15">
        <f>VALUE(MID(A15, F15 + LEN(F$1), J15 - F15 - LEN(F$1)))</f>
        <v>117817346</v>
      </c>
      <c r="L15" s="2">
        <f>SUM(C15,E15,G15)</f>
        <v>117817346</v>
      </c>
      <c r="M15" s="2">
        <f>FIND(M$1, $A15)</f>
        <v>66</v>
      </c>
      <c r="N15" s="11">
        <f>VALUE(MID(A15, J15 + LEN(J$1), M15 - J15 - LEN(J$1)))</f>
        <v>34010938.791503899</v>
      </c>
      <c r="O15">
        <f>VALUE(MID(A15, M15 + LEN(M$1), 100))</f>
        <v>667846412560260</v>
      </c>
      <c r="P15" s="2">
        <f>C15 * C15 - G15 * G15 / 4</f>
        <v>1156743957479425</v>
      </c>
      <c r="Q15" s="9">
        <f>SQRT(C15 * C15 - G15 * G15 / 4)</f>
        <v>34010938.791503906</v>
      </c>
      <c r="R15" s="2">
        <f>Q15*Q15-P15</f>
        <v>0</v>
      </c>
      <c r="S15" s="10">
        <f>Q15*G15/2</f>
        <v>667846412560260</v>
      </c>
    </row>
    <row r="16" spans="1:19">
      <c r="A16" t="s">
        <v>57</v>
      </c>
      <c r="B16" s="2">
        <f>FIND(",", A16)</f>
        <v>10</v>
      </c>
      <c r="C16">
        <f>VALUE(MID(A16, 2, B16 - 2))</f>
        <v>42336257</v>
      </c>
      <c r="D16" s="2">
        <f>FIND(",", A16, B16 + 1)</f>
        <v>20</v>
      </c>
      <c r="E16">
        <f>VALUE(MID(A16, B16 + 2, D16 - B16 - 2))</f>
        <v>42336257</v>
      </c>
      <c r="F16" s="2">
        <f>FIND(F$1, $A16)</f>
        <v>30</v>
      </c>
      <c r="G16">
        <f>VALUE(MID(A16, D16 + 2, F16 - D16 - 2))</f>
        <v>42336256</v>
      </c>
      <c r="H16" s="2">
        <f>ABS(E16-C16)</f>
        <v>0</v>
      </c>
      <c r="I16" s="2">
        <f>ABS(G16-E16)</f>
        <v>1</v>
      </c>
      <c r="J16" s="2">
        <f>FIND(J$1, $A16)</f>
        <v>45</v>
      </c>
      <c r="K16">
        <f>VALUE(MID(A16, F16 + LEN(F$1), J16 - F16 - LEN(F$1)))</f>
        <v>127008770</v>
      </c>
      <c r="L16" s="2">
        <f>SUM(C16,E16,G16)</f>
        <v>127008770</v>
      </c>
      <c r="M16" s="2">
        <f>FIND(M$1, $A16)</f>
        <v>66</v>
      </c>
      <c r="N16" s="11">
        <f>VALUE(MID(A16, J16 + LEN(J$1), M16 - J16 - LEN(J$1)))</f>
        <v>36664274.351821899</v>
      </c>
      <c r="O16">
        <f>VALUE(MID(A16, M16 + LEN(M$1), 100))</f>
        <v>776114052506483</v>
      </c>
      <c r="P16" s="2">
        <f>C16 * C16 - G16 * G16 / 4</f>
        <v>1344269013745665</v>
      </c>
      <c r="Q16" s="9">
        <f>SQRT(C16 * C16 - G16 * G16 / 4)</f>
        <v>36664274.351821899</v>
      </c>
      <c r="R16" s="2">
        <f>Q16*Q16-P16</f>
        <v>0</v>
      </c>
      <c r="S16" s="10">
        <f>Q16*G16/2</f>
        <v>776114052506483</v>
      </c>
    </row>
    <row r="17" spans="1:19">
      <c r="A17" t="s">
        <v>58</v>
      </c>
      <c r="B17" s="2">
        <f t="shared" ref="B17:B27" si="27">FIND(",", A17)</f>
        <v>10</v>
      </c>
      <c r="C17">
        <f t="shared" ref="C17:C26" si="28">VALUE(MID(A17, 2, B17 - 2))</f>
        <v>55705599</v>
      </c>
      <c r="D17" s="2">
        <f t="shared" ref="D17:D26" si="29">FIND(",", A17, B17 + 1)</f>
        <v>20</v>
      </c>
      <c r="E17">
        <f t="shared" ref="E17:E26" si="30">VALUE(MID(A17, B17 + 2, D17 - B17 - 2))</f>
        <v>55705599</v>
      </c>
      <c r="F17" s="2">
        <f t="shared" ref="F17:F27" si="31">FIND(F$1, $A17)</f>
        <v>30</v>
      </c>
      <c r="G17">
        <f t="shared" ref="G17:G26" si="32">VALUE(MID(A17, D17 + 2, F17 - D17 - 2))</f>
        <v>55705600</v>
      </c>
      <c r="H17" s="2">
        <f t="shared" ref="H17:H26" si="33">ABS(E17-C17)</f>
        <v>0</v>
      </c>
      <c r="I17" s="2">
        <f t="shared" ref="I17:I26" si="34">ABS(G17-E17)</f>
        <v>1</v>
      </c>
      <c r="J17" s="2">
        <f t="shared" ref="J17:J27" si="35">FIND(J$1, $A17)</f>
        <v>45</v>
      </c>
      <c r="K17">
        <f t="shared" ref="K17:K26" si="36">VALUE(MID(A17, F17 + LEN(F$1), J17 - F17 - LEN(F$1)))</f>
        <v>167116798</v>
      </c>
      <c r="L17" s="2">
        <f>SUM(C17,E17,G17)</f>
        <v>167116798</v>
      </c>
      <c r="M17" s="2">
        <f>FIND(M$1, $A17)</f>
        <v>66</v>
      </c>
      <c r="N17" s="11">
        <f t="shared" ref="N17:N26" si="37">VALUE(MID(A17, J17 + LEN(J$1), M17 - J17 - LEN(J$1)))</f>
        <v>48242463.578353897</v>
      </c>
      <c r="O17">
        <f>VALUE(MID(A17, M17 + LEN(M$1), 100))</f>
        <v>1343687689555170</v>
      </c>
      <c r="P17" s="2">
        <f>C17 * C17 - G17 * G17 / 4</f>
        <v>2327335292108801</v>
      </c>
      <c r="Q17" s="9">
        <f>SQRT(C17 * C17 - G17 * G17 / 4)</f>
        <v>48242463.578353882</v>
      </c>
      <c r="R17" s="2">
        <f t="shared" ref="R17:R26" si="38">Q17*Q17-P17</f>
        <v>0</v>
      </c>
      <c r="S17" s="10">
        <f>Q17*G17/2</f>
        <v>1343687689555175</v>
      </c>
    </row>
    <row r="18" spans="1:19">
      <c r="A18" t="s">
        <v>59</v>
      </c>
      <c r="B18" s="2">
        <f t="shared" si="27"/>
        <v>10</v>
      </c>
      <c r="C18">
        <f t="shared" si="28"/>
        <v>58769407</v>
      </c>
      <c r="D18" s="2">
        <f t="shared" si="29"/>
        <v>20</v>
      </c>
      <c r="E18">
        <f t="shared" si="30"/>
        <v>58769407</v>
      </c>
      <c r="F18" s="2">
        <f t="shared" si="31"/>
        <v>30</v>
      </c>
      <c r="G18">
        <f t="shared" si="32"/>
        <v>58769408</v>
      </c>
      <c r="H18" s="2">
        <f t="shared" si="33"/>
        <v>0</v>
      </c>
      <c r="I18" s="2">
        <f t="shared" si="34"/>
        <v>1</v>
      </c>
      <c r="J18" s="2">
        <f t="shared" si="35"/>
        <v>45</v>
      </c>
      <c r="K18">
        <f t="shared" si="36"/>
        <v>176308222</v>
      </c>
      <c r="L18" s="2">
        <f>SUM(C18,E18,G18)</f>
        <v>176308222</v>
      </c>
      <c r="M18" s="2">
        <f>FIND(M$1, $A18)</f>
        <v>66</v>
      </c>
      <c r="N18" s="11">
        <f t="shared" si="37"/>
        <v>50895799.138671897</v>
      </c>
      <c r="O18">
        <f>VALUE(MID(A18, M18 + LEN(M$1), 100))</f>
        <v>1495557992533320</v>
      </c>
      <c r="P18" s="2">
        <f>C18 * C18 - G18 * G18 / 4</f>
        <v>2590382369964033</v>
      </c>
      <c r="Q18" s="9">
        <f>SQRT(C18 * C18 - G18 * G18 / 4)</f>
        <v>50895799.138671875</v>
      </c>
      <c r="R18" s="2">
        <f t="shared" si="38"/>
        <v>0</v>
      </c>
      <c r="S18" s="10">
        <f>Q18*G18/2</f>
        <v>1495557992533328</v>
      </c>
    </row>
    <row r="19" spans="1:19">
      <c r="A19" t="s">
        <v>60</v>
      </c>
      <c r="B19" s="2">
        <f t="shared" si="27"/>
        <v>10</v>
      </c>
      <c r="C19">
        <f t="shared" si="28"/>
        <v>63782913</v>
      </c>
      <c r="D19" s="2">
        <f t="shared" si="29"/>
        <v>20</v>
      </c>
      <c r="E19">
        <f t="shared" si="30"/>
        <v>63782913</v>
      </c>
      <c r="F19" s="2">
        <f t="shared" si="31"/>
        <v>30</v>
      </c>
      <c r="G19">
        <f t="shared" si="32"/>
        <v>63782912</v>
      </c>
      <c r="H19" s="2">
        <f t="shared" si="33"/>
        <v>0</v>
      </c>
      <c r="I19" s="2">
        <f t="shared" si="34"/>
        <v>1</v>
      </c>
      <c r="J19" s="2">
        <f t="shared" si="35"/>
        <v>45</v>
      </c>
      <c r="K19">
        <f t="shared" si="36"/>
        <v>191348738</v>
      </c>
      <c r="L19" s="2">
        <f>SUM(C19,E19,G19)</f>
        <v>191348738</v>
      </c>
      <c r="M19" s="2">
        <f>FIND(M$1, $A19)</f>
        <v>66</v>
      </c>
      <c r="N19" s="11">
        <f t="shared" si="37"/>
        <v>55237623.274047904</v>
      </c>
      <c r="O19">
        <f>VALUE(MID(A19, M19 + LEN(M$1), 100))</f>
        <v>1761608232188870</v>
      </c>
      <c r="P19" s="2">
        <f>C19 * C19 - G19 * G19 / 4</f>
        <v>3051195024965633</v>
      </c>
      <c r="Q19" s="9">
        <f>SQRT(C19 * C19 - G19 * G19 / 4)</f>
        <v>55237623.274047852</v>
      </c>
      <c r="R19" s="2">
        <f t="shared" si="38"/>
        <v>0</v>
      </c>
      <c r="S19" s="10">
        <f>Q19*G19/2</f>
        <v>1761608232188873</v>
      </c>
    </row>
    <row r="20" spans="1:19">
      <c r="A20" t="s">
        <v>61</v>
      </c>
      <c r="B20" s="2">
        <f t="shared" si="27"/>
        <v>10</v>
      </c>
      <c r="C20">
        <f t="shared" si="28"/>
        <v>66846721</v>
      </c>
      <c r="D20" s="2">
        <f t="shared" si="29"/>
        <v>20</v>
      </c>
      <c r="E20">
        <f t="shared" si="30"/>
        <v>66846721</v>
      </c>
      <c r="F20" s="2">
        <f t="shared" si="31"/>
        <v>30</v>
      </c>
      <c r="G20">
        <f t="shared" si="32"/>
        <v>66846720</v>
      </c>
      <c r="H20" s="2">
        <f t="shared" si="33"/>
        <v>0</v>
      </c>
      <c r="I20" s="2">
        <f t="shared" si="34"/>
        <v>1</v>
      </c>
      <c r="J20" s="2">
        <f t="shared" si="35"/>
        <v>45</v>
      </c>
      <c r="K20">
        <f t="shared" si="36"/>
        <v>200540162</v>
      </c>
      <c r="L20" s="2">
        <f>SUM(C20,E20,G20)</f>
        <v>200540162</v>
      </c>
      <c r="M20" s="2">
        <f>FIND(M$1, $A20)</f>
        <v>66</v>
      </c>
      <c r="N20" s="11">
        <f t="shared" si="37"/>
        <v>57890958.8343658</v>
      </c>
      <c r="O20">
        <f>VALUE(MID(A20, M20 + LEN(M$1), 100))</f>
        <v>1934910357866190</v>
      </c>
      <c r="P20" s="2">
        <f>C20 * C20 - G20 * G20 / 4</f>
        <v>3351363114762241</v>
      </c>
      <c r="Q20" s="9">
        <f>SQRT(C20 * C20 - G20 * G20 / 4)</f>
        <v>57890958.834365845</v>
      </c>
      <c r="R20" s="2">
        <f t="shared" si="38"/>
        <v>0</v>
      </c>
      <c r="S20" s="10">
        <f>Q20*G20/2</f>
        <v>1934910357866190</v>
      </c>
    </row>
    <row r="21" spans="1:19">
      <c r="A21" t="s">
        <v>62</v>
      </c>
      <c r="B21" s="2">
        <f t="shared" si="27"/>
        <v>10</v>
      </c>
      <c r="C21">
        <f t="shared" si="28"/>
        <v>77927471</v>
      </c>
      <c r="D21" s="2">
        <f t="shared" si="29"/>
        <v>20</v>
      </c>
      <c r="E21">
        <f t="shared" si="30"/>
        <v>77927471</v>
      </c>
      <c r="F21" s="2">
        <f t="shared" si="31"/>
        <v>30</v>
      </c>
      <c r="G21">
        <f t="shared" si="32"/>
        <v>77927472</v>
      </c>
      <c r="H21" s="2">
        <f t="shared" si="33"/>
        <v>0</v>
      </c>
      <c r="I21" s="2">
        <f t="shared" si="34"/>
        <v>1</v>
      </c>
      <c r="J21" s="2">
        <f t="shared" si="35"/>
        <v>45</v>
      </c>
      <c r="K21">
        <f t="shared" si="36"/>
        <v>233782414</v>
      </c>
      <c r="L21" s="2">
        <f>SUM(C21,E21,G21)</f>
        <v>233782414</v>
      </c>
      <c r="M21" s="2">
        <f>FIND(M$1, $A21)</f>
        <v>61</v>
      </c>
      <c r="N21" s="11">
        <f t="shared" si="37"/>
        <v>67487169.25</v>
      </c>
      <c r="O21">
        <f>VALUE(MID(A21, M21 + LEN(M$1), 100))</f>
        <v>2629552246044310</v>
      </c>
      <c r="P21" s="2">
        <f>C21 * C21 - G21 * G21 / 4</f>
        <v>4554518013378145</v>
      </c>
      <c r="Q21" s="9">
        <f>SQRT(C21 * C21 - G21 * G21 / 4)</f>
        <v>67487169.25</v>
      </c>
      <c r="R21" s="2">
        <f t="shared" si="38"/>
        <v>0</v>
      </c>
      <c r="S21" s="10">
        <f>Q21*G21/2</f>
        <v>2629552246044318</v>
      </c>
    </row>
    <row r="22" spans="1:19">
      <c r="A22" t="s">
        <v>63</v>
      </c>
      <c r="B22" s="2">
        <f t="shared" si="27"/>
        <v>10</v>
      </c>
      <c r="C22">
        <f t="shared" si="28"/>
        <v>80216063</v>
      </c>
      <c r="D22" s="2">
        <f t="shared" si="29"/>
        <v>20</v>
      </c>
      <c r="E22">
        <f t="shared" si="30"/>
        <v>80216063</v>
      </c>
      <c r="F22" s="2">
        <f t="shared" si="31"/>
        <v>30</v>
      </c>
      <c r="G22">
        <f t="shared" si="32"/>
        <v>80216064</v>
      </c>
      <c r="H22" s="2">
        <f t="shared" si="33"/>
        <v>0</v>
      </c>
      <c r="I22" s="2">
        <f t="shared" si="34"/>
        <v>1</v>
      </c>
      <c r="J22" s="2">
        <f t="shared" si="35"/>
        <v>45</v>
      </c>
      <c r="K22">
        <f t="shared" si="36"/>
        <v>240648190</v>
      </c>
      <c r="L22" s="2">
        <f>SUM(C22,E22,G22)</f>
        <v>240648190</v>
      </c>
      <c r="M22" s="2">
        <f>FIND(M$1, $A22)</f>
        <v>66</v>
      </c>
      <c r="N22" s="11">
        <f t="shared" si="37"/>
        <v>69469148.060897797</v>
      </c>
      <c r="O22">
        <f>VALUE(MID(A22, M22 + LEN(M$1), 100))</f>
        <v>2786270813439220</v>
      </c>
      <c r="P22" s="2">
        <f>C22 * C22 - G22 * G22 / 4</f>
        <v>4825962532306945</v>
      </c>
      <c r="Q22" s="9">
        <f>SQRT(C22 * C22 - G22 * G22 / 4)</f>
        <v>69469148.060897827</v>
      </c>
      <c r="R22" s="2">
        <f t="shared" si="38"/>
        <v>0</v>
      </c>
      <c r="S22" s="10">
        <f>Q22*G22/2</f>
        <v>2786270813439228</v>
      </c>
    </row>
    <row r="23" spans="1:19">
      <c r="A23" t="s">
        <v>64</v>
      </c>
      <c r="B23" s="2">
        <f t="shared" si="27"/>
        <v>10</v>
      </c>
      <c r="C23">
        <f t="shared" si="28"/>
        <v>82837503</v>
      </c>
      <c r="D23" s="2">
        <f t="shared" si="29"/>
        <v>20</v>
      </c>
      <c r="E23">
        <f t="shared" si="30"/>
        <v>82837503</v>
      </c>
      <c r="F23" s="2">
        <f t="shared" si="31"/>
        <v>30</v>
      </c>
      <c r="G23">
        <f t="shared" si="32"/>
        <v>82837504</v>
      </c>
      <c r="H23" s="2">
        <f t="shared" si="33"/>
        <v>0</v>
      </c>
      <c r="I23" s="2">
        <f t="shared" si="34"/>
        <v>1</v>
      </c>
      <c r="J23" s="2">
        <f t="shared" si="35"/>
        <v>45</v>
      </c>
      <c r="K23">
        <f t="shared" si="36"/>
        <v>248512510</v>
      </c>
      <c r="L23" s="2">
        <f>SUM(C23,E23,G23)</f>
        <v>248512510</v>
      </c>
      <c r="M23" s="2">
        <f>FIND(M$1, $A23)</f>
        <v>66</v>
      </c>
      <c r="N23" s="11">
        <f t="shared" si="37"/>
        <v>71739381.695394501</v>
      </c>
      <c r="O23">
        <f>VALUE(MID(A23, M23 + LEN(M$1), 100))</f>
        <v>2971355659074880</v>
      </c>
      <c r="P23" s="2">
        <f>C23 * C23 - G23 * G23 / 4</f>
        <v>5146538886037505</v>
      </c>
      <c r="Q23" s="9">
        <f>SQRT(C23 * C23 - G23 * G23 / 4)</f>
        <v>71739381.695394516</v>
      </c>
      <c r="R23" s="2">
        <f t="shared" si="38"/>
        <v>0</v>
      </c>
      <c r="S23" s="10">
        <f>Q23*G23/2</f>
        <v>2971355659074885</v>
      </c>
    </row>
    <row r="24" spans="1:19">
      <c r="A24" t="s">
        <v>65</v>
      </c>
      <c r="B24" s="2">
        <f t="shared" si="27"/>
        <v>10</v>
      </c>
      <c r="C24">
        <f t="shared" si="28"/>
        <v>83279871</v>
      </c>
      <c r="D24" s="2">
        <f t="shared" si="29"/>
        <v>20</v>
      </c>
      <c r="E24">
        <f t="shared" si="30"/>
        <v>83279871</v>
      </c>
      <c r="F24" s="2">
        <f t="shared" si="31"/>
        <v>30</v>
      </c>
      <c r="G24">
        <f t="shared" si="32"/>
        <v>83279872</v>
      </c>
      <c r="H24" s="2">
        <f t="shared" si="33"/>
        <v>0</v>
      </c>
      <c r="I24" s="2">
        <f t="shared" si="34"/>
        <v>1</v>
      </c>
      <c r="J24" s="2">
        <f t="shared" si="35"/>
        <v>45</v>
      </c>
      <c r="K24">
        <f t="shared" si="36"/>
        <v>249839614</v>
      </c>
      <c r="L24" s="2">
        <f>SUM(C24,E24,G24)</f>
        <v>249839614</v>
      </c>
      <c r="M24" s="2">
        <f>FIND(M$1, $A24)</f>
        <v>66</v>
      </c>
      <c r="N24" s="11">
        <f t="shared" si="37"/>
        <v>72122483.621215805</v>
      </c>
      <c r="O24">
        <f>VALUE(MID(A24, M24 + LEN(M$1), 100))</f>
        <v>3003175602148470</v>
      </c>
      <c r="P24" s="2">
        <f>C24 * C24 - G24 * G24 / 4</f>
        <v>5201652643692545</v>
      </c>
      <c r="Q24" s="9">
        <f>SQRT(C24 * C24 - G24 * G24 / 4)</f>
        <v>72122483.62121582</v>
      </c>
      <c r="R24" s="2">
        <f t="shared" si="38"/>
        <v>0</v>
      </c>
      <c r="S24" s="10">
        <f>Q24*G24/2</f>
        <v>3003175602148475</v>
      </c>
    </row>
    <row r="25" spans="1:19">
      <c r="A25" t="s">
        <v>66</v>
      </c>
      <c r="B25" s="2">
        <f t="shared" si="27"/>
        <v>10</v>
      </c>
      <c r="C25">
        <f t="shared" si="28"/>
        <v>88293377</v>
      </c>
      <c r="D25" s="2">
        <f t="shared" si="29"/>
        <v>20</v>
      </c>
      <c r="E25">
        <f t="shared" si="30"/>
        <v>88293377</v>
      </c>
      <c r="F25" s="2">
        <f t="shared" si="31"/>
        <v>30</v>
      </c>
      <c r="G25">
        <f t="shared" si="32"/>
        <v>88293376</v>
      </c>
      <c r="H25" s="2">
        <f t="shared" si="33"/>
        <v>0</v>
      </c>
      <c r="I25" s="2">
        <f t="shared" si="34"/>
        <v>1</v>
      </c>
      <c r="J25" s="2">
        <f t="shared" si="35"/>
        <v>45</v>
      </c>
      <c r="K25">
        <f t="shared" si="36"/>
        <v>264880130</v>
      </c>
      <c r="L25" s="2">
        <f>SUM(C25,E25,G25)</f>
        <v>264880130</v>
      </c>
      <c r="M25" s="2">
        <f>FIND(M$1, $A25)</f>
        <v>66</v>
      </c>
      <c r="N25" s="11">
        <f t="shared" si="37"/>
        <v>76464307.756591797</v>
      </c>
      <c r="O25">
        <f>VALUE(MID(A25, M25 + LEN(M$1), 100))</f>
        <v>3375645937666230</v>
      </c>
      <c r="P25" s="2">
        <f>C25 * C25 - G25 * G25 / 4</f>
        <v>5846790360694785</v>
      </c>
      <c r="Q25" s="9">
        <f>SQRT(C25 * C25 - G25 * G25 / 4)</f>
        <v>76464307.756591797</v>
      </c>
      <c r="R25" s="2">
        <f t="shared" si="38"/>
        <v>0</v>
      </c>
      <c r="S25" s="10">
        <f>Q25*G25/2</f>
        <v>3375645937666238</v>
      </c>
    </row>
    <row r="26" spans="1:19">
      <c r="A26" t="s">
        <v>67</v>
      </c>
      <c r="B26" s="2">
        <f t="shared" ref="B26:B90" si="39">FIND(",", A26)</f>
        <v>10</v>
      </c>
      <c r="C26">
        <f t="shared" si="28"/>
        <v>91357185</v>
      </c>
      <c r="D26" s="2">
        <f t="shared" si="29"/>
        <v>20</v>
      </c>
      <c r="E26">
        <f t="shared" si="30"/>
        <v>91357185</v>
      </c>
      <c r="F26" s="2">
        <f t="shared" ref="F26:F90" si="40">FIND(F$1, $A26)</f>
        <v>30</v>
      </c>
      <c r="G26">
        <f t="shared" si="32"/>
        <v>91357184</v>
      </c>
      <c r="H26" s="2">
        <f t="shared" si="33"/>
        <v>0</v>
      </c>
      <c r="I26" s="2">
        <f t="shared" si="34"/>
        <v>1</v>
      </c>
      <c r="J26" s="2">
        <f t="shared" ref="J26:J90" si="41">FIND(J$1, $A26)</f>
        <v>45</v>
      </c>
      <c r="K26">
        <f t="shared" si="36"/>
        <v>274071554</v>
      </c>
      <c r="L26" s="2">
        <f t="shared" ref="L26" si="42">SUM(C26,E26,G26)</f>
        <v>274071554</v>
      </c>
      <c r="M26" s="2">
        <f t="shared" ref="M26:M90" si="43">FIND(M$1, $A26)</f>
        <v>66</v>
      </c>
      <c r="N26" s="11">
        <f t="shared" si="37"/>
        <v>79117643.316909805</v>
      </c>
      <c r="O26">
        <f t="shared" ref="O26" si="44">VALUE(MID(A26, M26 + LEN(M$1), 100))</f>
        <v>3613982549074640</v>
      </c>
      <c r="P26" s="2">
        <f t="shared" ref="P26" si="45">C26 * C26 - G26 * G26 / 4</f>
        <v>6259601484021761</v>
      </c>
      <c r="Q26" s="9">
        <f t="shared" ref="Q26" si="46">SQRT(C26 * C26 - G26 * G26 / 4)</f>
        <v>79117643.31690979</v>
      </c>
      <c r="R26" s="2">
        <f t="shared" si="38"/>
        <v>0</v>
      </c>
      <c r="S26" s="10">
        <f t="shared" ref="S26" si="47">Q26*G26/2</f>
        <v>3613982549074649</v>
      </c>
    </row>
    <row r="27" spans="1:19">
      <c r="A27" t="s">
        <v>68</v>
      </c>
      <c r="B27" s="2">
        <f t="shared" si="39"/>
        <v>10</v>
      </c>
      <c r="C27">
        <f t="shared" ref="C27:C90" si="48">VALUE(MID(A27, 2, B27 - 2))</f>
        <v>92604733</v>
      </c>
      <c r="D27" s="2">
        <f t="shared" ref="D27:D90" si="49">FIND(",", A27, B27 + 1)</f>
        <v>20</v>
      </c>
      <c r="E27">
        <f t="shared" ref="E27:E90" si="50">VALUE(MID(A27, B27 + 2, D27 - B27 - 2))</f>
        <v>92604733</v>
      </c>
      <c r="F27" s="2">
        <f t="shared" si="40"/>
        <v>30</v>
      </c>
      <c r="G27">
        <f t="shared" ref="G27:G90" si="51">VALUE(MID(A27, D27 + 2, F27 - D27 - 2))</f>
        <v>92604734</v>
      </c>
      <c r="H27" s="2">
        <f t="shared" ref="H27:H90" si="52">ABS(E27-C27)</f>
        <v>0</v>
      </c>
      <c r="I27" s="2">
        <f t="shared" ref="I27:I90" si="53">ABS(G27-E27)</f>
        <v>1</v>
      </c>
      <c r="J27" s="2">
        <f t="shared" si="41"/>
        <v>45</v>
      </c>
      <c r="K27">
        <f t="shared" ref="K27:K90" si="54">VALUE(MID(A27, F27 + LEN(F$1), J27 - F27 - LEN(F$1)))</f>
        <v>277814200</v>
      </c>
      <c r="L27" s="2">
        <f t="shared" ref="L27:L90" si="55">SUM(C27,E27,G27)</f>
        <v>277814200</v>
      </c>
      <c r="M27" s="2">
        <f t="shared" si="43"/>
        <v>58</v>
      </c>
      <c r="N27" s="11">
        <f t="shared" ref="N27:N90" si="56">VALUE(MID(A27, J27 + LEN(J$1), M27 - J27 - LEN(J$1)))</f>
        <v>80198051</v>
      </c>
      <c r="O27">
        <f t="shared" ref="O27:O90" si="57">VALUE(MID(A27, M27 + LEN(M$1), 100))</f>
        <v>3713359590086710</v>
      </c>
      <c r="P27" s="2">
        <f t="shared" ref="P27:P90" si="58">C27 * C27 - G27 * G27 / 4</f>
        <v>6431727384198600</v>
      </c>
      <c r="Q27" s="9">
        <f t="shared" ref="Q27:Q90" si="59">SQRT(C27 * C27 - G27 * G27 / 4)</f>
        <v>80198051</v>
      </c>
      <c r="R27" s="2">
        <f t="shared" ref="R27:R90" si="60">Q27*Q27-P27</f>
        <v>0</v>
      </c>
      <c r="S27" s="10">
        <f t="shared" ref="S27:S90" si="61">Q27*G27/2</f>
        <v>3713359590086717</v>
      </c>
    </row>
    <row r="28" spans="1:19">
      <c r="A28" t="s">
        <v>69</v>
      </c>
      <c r="B28" s="2">
        <f t="shared" si="39"/>
        <v>10</v>
      </c>
      <c r="C28">
        <f t="shared" si="48"/>
        <v>97145893</v>
      </c>
      <c r="D28" s="2">
        <f t="shared" si="49"/>
        <v>20</v>
      </c>
      <c r="E28">
        <f t="shared" si="50"/>
        <v>97145893</v>
      </c>
      <c r="F28" s="2">
        <f t="shared" si="40"/>
        <v>30</v>
      </c>
      <c r="G28">
        <f t="shared" si="51"/>
        <v>97145892</v>
      </c>
      <c r="H28" s="2">
        <f t="shared" si="52"/>
        <v>0</v>
      </c>
      <c r="I28" s="2">
        <f t="shared" si="53"/>
        <v>1</v>
      </c>
      <c r="J28" s="2">
        <f t="shared" si="41"/>
        <v>45</v>
      </c>
      <c r="K28">
        <f t="shared" si="54"/>
        <v>291437678</v>
      </c>
      <c r="L28" s="2">
        <f t="shared" si="55"/>
        <v>291437678</v>
      </c>
      <c r="M28" s="2">
        <f t="shared" si="43"/>
        <v>60</v>
      </c>
      <c r="N28" s="11">
        <f t="shared" si="56"/>
        <v>84130811.5</v>
      </c>
      <c r="O28">
        <f t="shared" si="57"/>
        <v>4086481363925670</v>
      </c>
      <c r="P28" s="2">
        <f t="shared" si="58"/>
        <v>7077993443648532</v>
      </c>
      <c r="Q28" s="9">
        <f t="shared" si="59"/>
        <v>84130811.5</v>
      </c>
      <c r="R28" s="2">
        <f t="shared" si="60"/>
        <v>0</v>
      </c>
      <c r="S28" s="10">
        <f t="shared" si="61"/>
        <v>4086481363925679</v>
      </c>
    </row>
    <row r="29" spans="1:19">
      <c r="A29" t="s">
        <v>70</v>
      </c>
      <c r="B29" s="2">
        <f t="shared" si="39"/>
        <v>11</v>
      </c>
      <c r="C29">
        <f t="shared" si="48"/>
        <v>102398975</v>
      </c>
      <c r="D29" s="2">
        <f t="shared" si="49"/>
        <v>22</v>
      </c>
      <c r="E29">
        <f t="shared" si="50"/>
        <v>102398975</v>
      </c>
      <c r="F29" s="2">
        <f t="shared" si="40"/>
        <v>33</v>
      </c>
      <c r="G29">
        <f t="shared" si="51"/>
        <v>102398976</v>
      </c>
      <c r="H29" s="2">
        <f t="shared" si="52"/>
        <v>0</v>
      </c>
      <c r="I29" s="2">
        <f t="shared" si="53"/>
        <v>1</v>
      </c>
      <c r="J29" s="2">
        <f t="shared" si="41"/>
        <v>48</v>
      </c>
      <c r="K29">
        <f t="shared" si="54"/>
        <v>307196926</v>
      </c>
      <c r="L29" s="2">
        <f t="shared" si="55"/>
        <v>307196926</v>
      </c>
      <c r="M29" s="2">
        <f t="shared" si="43"/>
        <v>69</v>
      </c>
      <c r="N29" s="11">
        <f t="shared" si="56"/>
        <v>88680113.3828125</v>
      </c>
      <c r="O29">
        <f t="shared" si="57"/>
        <v>4540376400981940</v>
      </c>
      <c r="P29" s="2">
        <f t="shared" si="58"/>
        <v>7864162509588480</v>
      </c>
      <c r="Q29" s="9">
        <f t="shared" si="59"/>
        <v>88680113.3828125</v>
      </c>
      <c r="R29" s="2">
        <f t="shared" si="60"/>
        <v>0</v>
      </c>
      <c r="S29" s="10">
        <f t="shared" si="61"/>
        <v>4540376400981948</v>
      </c>
    </row>
    <row r="30" spans="1:19">
      <c r="A30" t="s">
        <v>71</v>
      </c>
      <c r="B30" s="2">
        <f t="shared" si="39"/>
        <v>11</v>
      </c>
      <c r="C30">
        <f t="shared" si="48"/>
        <v>104726527</v>
      </c>
      <c r="D30" s="2">
        <f t="shared" si="49"/>
        <v>22</v>
      </c>
      <c r="E30">
        <f t="shared" si="50"/>
        <v>104726527</v>
      </c>
      <c r="F30" s="2">
        <f t="shared" si="40"/>
        <v>33</v>
      </c>
      <c r="G30">
        <f t="shared" si="51"/>
        <v>104726528</v>
      </c>
      <c r="H30" s="2">
        <f t="shared" si="52"/>
        <v>0</v>
      </c>
      <c r="I30" s="2">
        <f t="shared" si="53"/>
        <v>1</v>
      </c>
      <c r="J30" s="2">
        <f t="shared" si="41"/>
        <v>48</v>
      </c>
      <c r="K30">
        <f t="shared" si="54"/>
        <v>314179582</v>
      </c>
      <c r="L30" s="2">
        <f t="shared" si="55"/>
        <v>314179582</v>
      </c>
      <c r="M30" s="2">
        <f t="shared" si="43"/>
        <v>69</v>
      </c>
      <c r="N30" s="11">
        <f t="shared" si="56"/>
        <v>90695832.543441802</v>
      </c>
      <c r="O30">
        <f t="shared" si="57"/>
        <v>4749129823172030</v>
      </c>
      <c r="P30" s="2">
        <f t="shared" si="58"/>
        <v>8225734040748032</v>
      </c>
      <c r="Q30" s="9">
        <f t="shared" si="59"/>
        <v>90695832.543441772</v>
      </c>
      <c r="R30" s="2">
        <f t="shared" si="60"/>
        <v>0</v>
      </c>
      <c r="S30" s="10">
        <f t="shared" si="61"/>
        <v>4749129823172033</v>
      </c>
    </row>
    <row r="31" spans="1:19">
      <c r="A31" t="s">
        <v>72</v>
      </c>
      <c r="B31" s="2">
        <f t="shared" si="39"/>
        <v>11</v>
      </c>
      <c r="C31">
        <f t="shared" si="48"/>
        <v>107790335</v>
      </c>
      <c r="D31" s="2">
        <f t="shared" si="49"/>
        <v>22</v>
      </c>
      <c r="E31">
        <f t="shared" si="50"/>
        <v>107790335</v>
      </c>
      <c r="F31" s="2">
        <f t="shared" si="40"/>
        <v>33</v>
      </c>
      <c r="G31">
        <f t="shared" si="51"/>
        <v>107790336</v>
      </c>
      <c r="H31" s="2">
        <f t="shared" si="52"/>
        <v>0</v>
      </c>
      <c r="I31" s="2">
        <f t="shared" si="53"/>
        <v>1</v>
      </c>
      <c r="J31" s="2">
        <f t="shared" si="41"/>
        <v>48</v>
      </c>
      <c r="K31">
        <f t="shared" si="54"/>
        <v>323371006</v>
      </c>
      <c r="L31" s="2">
        <f t="shared" si="55"/>
        <v>323371006</v>
      </c>
      <c r="M31" s="2">
        <f t="shared" si="43"/>
        <v>69</v>
      </c>
      <c r="N31" s="11">
        <f t="shared" si="56"/>
        <v>93349168.103759795</v>
      </c>
      <c r="O31">
        <f t="shared" si="57"/>
        <v>5031069097612370</v>
      </c>
      <c r="P31" s="2">
        <f t="shared" si="58"/>
        <v>8714067185664000</v>
      </c>
      <c r="Q31" s="9">
        <f t="shared" si="59"/>
        <v>93349168.103759766</v>
      </c>
      <c r="R31" s="2">
        <f t="shared" si="60"/>
        <v>0</v>
      </c>
      <c r="S31" s="10">
        <f t="shared" si="61"/>
        <v>5031069097612374</v>
      </c>
    </row>
    <row r="32" spans="1:19">
      <c r="A32" t="s">
        <v>73</v>
      </c>
      <c r="B32" s="2">
        <f t="shared" si="39"/>
        <v>11</v>
      </c>
      <c r="C32">
        <f t="shared" si="48"/>
        <v>112803841</v>
      </c>
      <c r="D32" s="2">
        <f t="shared" si="49"/>
        <v>22</v>
      </c>
      <c r="E32">
        <f t="shared" si="50"/>
        <v>112803841</v>
      </c>
      <c r="F32" s="2">
        <f t="shared" si="40"/>
        <v>33</v>
      </c>
      <c r="G32">
        <f t="shared" si="51"/>
        <v>112803840</v>
      </c>
      <c r="H32" s="2">
        <f t="shared" si="52"/>
        <v>0</v>
      </c>
      <c r="I32" s="2">
        <f t="shared" si="53"/>
        <v>1</v>
      </c>
      <c r="J32" s="2">
        <f t="shared" si="41"/>
        <v>48</v>
      </c>
      <c r="K32">
        <f t="shared" si="54"/>
        <v>338411522</v>
      </c>
      <c r="L32" s="2">
        <f t="shared" si="55"/>
        <v>338411522</v>
      </c>
      <c r="M32" s="2">
        <f t="shared" si="43"/>
        <v>69</v>
      </c>
      <c r="N32" s="11">
        <f t="shared" si="56"/>
        <v>97690992.239135697</v>
      </c>
      <c r="O32">
        <f t="shared" si="57"/>
        <v>5509959528992350</v>
      </c>
      <c r="P32" s="2">
        <f t="shared" si="58"/>
        <v>9543529964666880</v>
      </c>
      <c r="Q32" s="9">
        <f t="shared" si="59"/>
        <v>97690992.239135742</v>
      </c>
      <c r="R32" s="2">
        <f t="shared" si="60"/>
        <v>0</v>
      </c>
      <c r="S32" s="10">
        <f t="shared" si="61"/>
        <v>5509959528992355</v>
      </c>
    </row>
    <row r="33" spans="1:19">
      <c r="A33" t="s">
        <v>74</v>
      </c>
      <c r="B33" s="2">
        <f t="shared" si="39"/>
        <v>11</v>
      </c>
      <c r="C33">
        <f t="shared" si="48"/>
        <v>115867649</v>
      </c>
      <c r="D33" s="2">
        <f t="shared" si="49"/>
        <v>22</v>
      </c>
      <c r="E33">
        <f t="shared" si="50"/>
        <v>115867649</v>
      </c>
      <c r="F33" s="2">
        <f t="shared" si="40"/>
        <v>33</v>
      </c>
      <c r="G33">
        <f t="shared" si="51"/>
        <v>115867648</v>
      </c>
      <c r="H33" s="2">
        <f t="shared" si="52"/>
        <v>0</v>
      </c>
      <c r="I33" s="2">
        <f t="shared" si="53"/>
        <v>1</v>
      </c>
      <c r="J33" s="2">
        <f t="shared" si="41"/>
        <v>48</v>
      </c>
      <c r="K33">
        <f t="shared" si="54"/>
        <v>347602946</v>
      </c>
      <c r="L33" s="2">
        <f t="shared" si="55"/>
        <v>347602946</v>
      </c>
      <c r="M33" s="2">
        <f t="shared" si="43"/>
        <v>69</v>
      </c>
      <c r="N33" s="11">
        <f t="shared" si="56"/>
        <v>100344327.799454</v>
      </c>
      <c r="O33">
        <f t="shared" si="57"/>
        <v>5813330626131860</v>
      </c>
      <c r="P33" s="2">
        <f t="shared" si="58"/>
        <v>1.0068984121524224E+16</v>
      </c>
      <c r="Q33" s="9">
        <f t="shared" si="59"/>
        <v>100344327.79945374</v>
      </c>
      <c r="R33" s="2">
        <f t="shared" si="60"/>
        <v>0</v>
      </c>
      <c r="S33" s="10">
        <f t="shared" si="61"/>
        <v>5813330626131860</v>
      </c>
    </row>
    <row r="34" spans="1:19">
      <c r="A34" t="s">
        <v>75</v>
      </c>
      <c r="B34" s="2">
        <f t="shared" si="39"/>
        <v>11</v>
      </c>
      <c r="C34">
        <f t="shared" si="48"/>
        <v>121432367</v>
      </c>
      <c r="D34" s="2">
        <f t="shared" si="49"/>
        <v>22</v>
      </c>
      <c r="E34">
        <f t="shared" si="50"/>
        <v>121432367</v>
      </c>
      <c r="F34" s="2">
        <f t="shared" si="40"/>
        <v>33</v>
      </c>
      <c r="G34">
        <f t="shared" si="51"/>
        <v>121432368</v>
      </c>
      <c r="H34" s="2">
        <f t="shared" si="52"/>
        <v>0</v>
      </c>
      <c r="I34" s="2">
        <f t="shared" si="53"/>
        <v>1</v>
      </c>
      <c r="J34" s="2">
        <f t="shared" si="41"/>
        <v>48</v>
      </c>
      <c r="K34">
        <f t="shared" si="54"/>
        <v>364297102</v>
      </c>
      <c r="L34" s="2">
        <f t="shared" si="55"/>
        <v>364297102</v>
      </c>
      <c r="M34" s="2">
        <f t="shared" si="43"/>
        <v>66</v>
      </c>
      <c r="N34" s="11">
        <f t="shared" si="56"/>
        <v>105163514.375</v>
      </c>
      <c r="O34">
        <f t="shared" si="57"/>
        <v>6385127288879140</v>
      </c>
      <c r="P34" s="2">
        <f t="shared" si="58"/>
        <v>1.1059364755700832E+16</v>
      </c>
      <c r="Q34" s="9">
        <f t="shared" si="59"/>
        <v>105163514.375</v>
      </c>
      <c r="R34" s="2">
        <f t="shared" si="60"/>
        <v>0</v>
      </c>
      <c r="S34" s="10">
        <f t="shared" si="61"/>
        <v>6385127288879145</v>
      </c>
    </row>
    <row r="35" spans="1:19">
      <c r="A35" t="s">
        <v>76</v>
      </c>
      <c r="B35" s="2">
        <f t="shared" si="39"/>
        <v>11</v>
      </c>
      <c r="C35">
        <f t="shared" si="48"/>
        <v>126500417</v>
      </c>
      <c r="D35" s="2">
        <f t="shared" si="49"/>
        <v>22</v>
      </c>
      <c r="E35">
        <f t="shared" si="50"/>
        <v>126500417</v>
      </c>
      <c r="F35" s="2">
        <f t="shared" si="40"/>
        <v>33</v>
      </c>
      <c r="G35">
        <f t="shared" si="51"/>
        <v>126500416</v>
      </c>
      <c r="H35" s="2">
        <f t="shared" si="52"/>
        <v>0</v>
      </c>
      <c r="I35" s="2">
        <f t="shared" si="53"/>
        <v>1</v>
      </c>
      <c r="J35" s="2">
        <f t="shared" si="41"/>
        <v>48</v>
      </c>
      <c r="K35">
        <f t="shared" si="54"/>
        <v>379501250</v>
      </c>
      <c r="L35" s="2">
        <f t="shared" si="55"/>
        <v>379501250</v>
      </c>
      <c r="M35" s="2">
        <f t="shared" si="43"/>
        <v>62</v>
      </c>
      <c r="N35" s="11">
        <f t="shared" si="56"/>
        <v>109552575</v>
      </c>
      <c r="O35">
        <f t="shared" si="57"/>
        <v>6929223155685600</v>
      </c>
      <c r="P35" s="2">
        <f t="shared" si="58"/>
        <v>1.2001766689130624E+16</v>
      </c>
      <c r="Q35" s="9">
        <f t="shared" si="59"/>
        <v>109552575</v>
      </c>
      <c r="R35" s="2">
        <f t="shared" si="60"/>
        <v>0</v>
      </c>
      <c r="S35" s="10">
        <f t="shared" si="61"/>
        <v>6929223155685600</v>
      </c>
    </row>
    <row r="36" spans="1:19">
      <c r="A36" t="s">
        <v>77</v>
      </c>
      <c r="B36" s="2">
        <f t="shared" si="39"/>
        <v>11</v>
      </c>
      <c r="C36">
        <f t="shared" si="48"/>
        <v>129236991</v>
      </c>
      <c r="D36" s="2">
        <f t="shared" si="49"/>
        <v>22</v>
      </c>
      <c r="E36">
        <f t="shared" si="50"/>
        <v>129236991</v>
      </c>
      <c r="F36" s="2">
        <f t="shared" si="40"/>
        <v>33</v>
      </c>
      <c r="G36">
        <f t="shared" si="51"/>
        <v>129236992</v>
      </c>
      <c r="H36" s="2">
        <f t="shared" si="52"/>
        <v>0</v>
      </c>
      <c r="I36" s="2">
        <f t="shared" si="53"/>
        <v>1</v>
      </c>
      <c r="J36" s="2">
        <f t="shared" si="41"/>
        <v>48</v>
      </c>
      <c r="K36">
        <f t="shared" si="54"/>
        <v>387710974</v>
      </c>
      <c r="L36" s="2">
        <f t="shared" si="55"/>
        <v>387710974</v>
      </c>
      <c r="M36" s="2">
        <f t="shared" si="43"/>
        <v>69</v>
      </c>
      <c r="N36" s="11">
        <f t="shared" si="56"/>
        <v>111922517.025986</v>
      </c>
      <c r="O36">
        <f t="shared" si="57"/>
        <v>7232264718753590</v>
      </c>
      <c r="P36" s="2">
        <f t="shared" si="58"/>
        <v>1.2526649817432064E+16</v>
      </c>
      <c r="Q36" s="9">
        <f t="shared" si="59"/>
        <v>111922517.02598572</v>
      </c>
      <c r="R36" s="2">
        <f t="shared" si="60"/>
        <v>0</v>
      </c>
      <c r="S36" s="10">
        <f t="shared" si="61"/>
        <v>7232264718753590</v>
      </c>
    </row>
    <row r="37" spans="1:19">
      <c r="A37" t="s">
        <v>78</v>
      </c>
      <c r="B37" s="2">
        <f t="shared" si="39"/>
        <v>11</v>
      </c>
      <c r="C37">
        <f t="shared" si="48"/>
        <v>132300799</v>
      </c>
      <c r="D37" s="2">
        <f t="shared" si="49"/>
        <v>22</v>
      </c>
      <c r="E37">
        <f t="shared" si="50"/>
        <v>132300799</v>
      </c>
      <c r="F37" s="2">
        <f t="shared" si="40"/>
        <v>33</v>
      </c>
      <c r="G37">
        <f t="shared" si="51"/>
        <v>132300800</v>
      </c>
      <c r="H37" s="2">
        <f t="shared" si="52"/>
        <v>0</v>
      </c>
      <c r="I37" s="2">
        <f t="shared" si="53"/>
        <v>1</v>
      </c>
      <c r="J37" s="2">
        <f t="shared" si="41"/>
        <v>48</v>
      </c>
      <c r="K37">
        <f t="shared" si="54"/>
        <v>396902398</v>
      </c>
      <c r="L37" s="2">
        <f t="shared" si="55"/>
        <v>396902398</v>
      </c>
      <c r="M37" s="2">
        <f t="shared" si="43"/>
        <v>69</v>
      </c>
      <c r="N37" s="11">
        <f t="shared" si="56"/>
        <v>114575852.58630399</v>
      </c>
      <c r="O37">
        <f t="shared" si="57"/>
        <v>7579238478925020</v>
      </c>
      <c r="P37" s="2">
        <f t="shared" si="58"/>
        <v>1.31276259958784E+16</v>
      </c>
      <c r="Q37" s="9">
        <f t="shared" si="59"/>
        <v>114575852.58630371</v>
      </c>
      <c r="R37" s="2">
        <f t="shared" si="60"/>
        <v>0</v>
      </c>
      <c r="S37" s="10">
        <f t="shared" si="61"/>
        <v>7579238478925025</v>
      </c>
    </row>
    <row r="38" spans="1:19">
      <c r="A38" t="s">
        <v>79</v>
      </c>
      <c r="B38" s="2">
        <f t="shared" si="39"/>
        <v>11</v>
      </c>
      <c r="C38">
        <f t="shared" si="48"/>
        <v>134217727</v>
      </c>
      <c r="D38" s="2">
        <f t="shared" si="49"/>
        <v>22</v>
      </c>
      <c r="E38">
        <f t="shared" si="50"/>
        <v>134217727</v>
      </c>
      <c r="F38" s="2">
        <f t="shared" si="40"/>
        <v>33</v>
      </c>
      <c r="G38">
        <f t="shared" si="51"/>
        <v>134217728</v>
      </c>
      <c r="H38" s="2">
        <f t="shared" si="52"/>
        <v>0</v>
      </c>
      <c r="I38" s="2">
        <f t="shared" si="53"/>
        <v>1</v>
      </c>
      <c r="J38" s="2">
        <f t="shared" si="41"/>
        <v>48</v>
      </c>
      <c r="K38">
        <f t="shared" si="54"/>
        <v>402653182</v>
      </c>
      <c r="L38" s="2">
        <f t="shared" si="55"/>
        <v>402653182</v>
      </c>
      <c r="M38" s="2">
        <f t="shared" si="43"/>
        <v>69</v>
      </c>
      <c r="N38" s="11">
        <f t="shared" si="56"/>
        <v>116235960.931529</v>
      </c>
      <c r="O38">
        <f t="shared" si="57"/>
        <v>7800463294063320</v>
      </c>
      <c r="P38" s="2">
        <f t="shared" si="58"/>
        <v>1.3510798613676032E+16</v>
      </c>
      <c r="Q38" s="9">
        <f t="shared" si="59"/>
        <v>116235960.93152942</v>
      </c>
      <c r="R38" s="2">
        <f t="shared" si="60"/>
        <v>0</v>
      </c>
      <c r="S38" s="10">
        <f t="shared" si="61"/>
        <v>7800463294063321</v>
      </c>
    </row>
    <row r="39" spans="1:19">
      <c r="A39" t="s">
        <v>80</v>
      </c>
      <c r="B39" s="2">
        <f t="shared" si="39"/>
        <v>11</v>
      </c>
      <c r="C39">
        <f t="shared" si="48"/>
        <v>134217729</v>
      </c>
      <c r="D39" s="2">
        <f t="shared" si="49"/>
        <v>22</v>
      </c>
      <c r="E39">
        <f t="shared" si="50"/>
        <v>134217729</v>
      </c>
      <c r="F39" s="2">
        <f t="shared" si="40"/>
        <v>33</v>
      </c>
      <c r="G39">
        <f t="shared" si="51"/>
        <v>134217728</v>
      </c>
      <c r="H39" s="2">
        <f t="shared" si="52"/>
        <v>0</v>
      </c>
      <c r="I39" s="2">
        <f t="shared" si="53"/>
        <v>1</v>
      </c>
      <c r="J39" s="2">
        <f t="shared" si="41"/>
        <v>48</v>
      </c>
      <c r="K39">
        <f t="shared" si="54"/>
        <v>402653186</v>
      </c>
      <c r="L39" s="2">
        <f t="shared" si="55"/>
        <v>402653186</v>
      </c>
      <c r="M39" s="2">
        <f t="shared" si="43"/>
        <v>68</v>
      </c>
      <c r="N39" s="11">
        <f t="shared" si="56"/>
        <v>116235963.24093001</v>
      </c>
      <c r="O39">
        <f t="shared" si="57"/>
        <v>7800463449044600</v>
      </c>
      <c r="P39" s="2">
        <f t="shared" si="58"/>
        <v>1.3510799150546944E+16</v>
      </c>
      <c r="Q39" s="9">
        <f t="shared" si="59"/>
        <v>116235963.24093048</v>
      </c>
      <c r="R39" s="2">
        <f t="shared" si="60"/>
        <v>0</v>
      </c>
      <c r="S39" s="10">
        <f t="shared" si="61"/>
        <v>7800463449044603</v>
      </c>
    </row>
    <row r="40" spans="1:19">
      <c r="A40" t="s">
        <v>81</v>
      </c>
      <c r="B40" s="2">
        <f t="shared" si="39"/>
        <v>11</v>
      </c>
      <c r="C40">
        <f t="shared" si="48"/>
        <v>137314305</v>
      </c>
      <c r="D40" s="2">
        <f t="shared" si="49"/>
        <v>22</v>
      </c>
      <c r="E40">
        <f t="shared" si="50"/>
        <v>137314305</v>
      </c>
      <c r="F40" s="2">
        <f t="shared" si="40"/>
        <v>33</v>
      </c>
      <c r="G40">
        <f t="shared" si="51"/>
        <v>137314304</v>
      </c>
      <c r="H40" s="2">
        <f t="shared" si="52"/>
        <v>0</v>
      </c>
      <c r="I40" s="2">
        <f t="shared" si="53"/>
        <v>1</v>
      </c>
      <c r="J40" s="2">
        <f t="shared" si="41"/>
        <v>48</v>
      </c>
      <c r="K40">
        <f t="shared" si="54"/>
        <v>411942914</v>
      </c>
      <c r="L40" s="2">
        <f t="shared" si="55"/>
        <v>411942914</v>
      </c>
      <c r="M40" s="2">
        <f t="shared" si="43"/>
        <v>68</v>
      </c>
      <c r="N40" s="11">
        <f t="shared" si="56"/>
        <v>118917676.72168</v>
      </c>
      <c r="O40">
        <f t="shared" si="57"/>
        <v>8164549006167220</v>
      </c>
      <c r="P40" s="2">
        <f t="shared" si="58"/>
        <v>1.414141383688192E+16</v>
      </c>
      <c r="Q40" s="9">
        <f t="shared" si="59"/>
        <v>118917676.72167969</v>
      </c>
      <c r="R40" s="2">
        <f t="shared" si="60"/>
        <v>0</v>
      </c>
      <c r="S40" s="10">
        <f t="shared" si="61"/>
        <v>8164549006167224</v>
      </c>
    </row>
    <row r="41" spans="1:19">
      <c r="A41" t="s">
        <v>82</v>
      </c>
      <c r="B41" s="2">
        <f t="shared" si="39"/>
        <v>11</v>
      </c>
      <c r="C41">
        <f t="shared" si="48"/>
        <v>137376641</v>
      </c>
      <c r="D41" s="2">
        <f t="shared" si="49"/>
        <v>22</v>
      </c>
      <c r="E41">
        <f t="shared" si="50"/>
        <v>137376641</v>
      </c>
      <c r="F41" s="2">
        <f t="shared" si="40"/>
        <v>33</v>
      </c>
      <c r="G41">
        <f t="shared" si="51"/>
        <v>137376640</v>
      </c>
      <c r="H41" s="2">
        <f t="shared" si="52"/>
        <v>0</v>
      </c>
      <c r="I41" s="2">
        <f t="shared" si="53"/>
        <v>1</v>
      </c>
      <c r="J41" s="2">
        <f t="shared" si="41"/>
        <v>48</v>
      </c>
      <c r="K41">
        <f t="shared" si="54"/>
        <v>412129922</v>
      </c>
      <c r="L41" s="2">
        <f t="shared" si="55"/>
        <v>412129922</v>
      </c>
      <c r="M41" s="2">
        <f t="shared" si="43"/>
        <v>68</v>
      </c>
      <c r="N41" s="11">
        <f t="shared" si="56"/>
        <v>118971661.28125</v>
      </c>
      <c r="O41">
        <f t="shared" si="57"/>
        <v>8171963541018110</v>
      </c>
      <c r="P41" s="2">
        <f t="shared" si="58"/>
        <v>1.415425618802048E+16</v>
      </c>
      <c r="Q41" s="9">
        <f t="shared" si="59"/>
        <v>118971661.28125</v>
      </c>
      <c r="R41" s="2">
        <f t="shared" si="60"/>
        <v>0</v>
      </c>
      <c r="S41" s="10">
        <f t="shared" si="61"/>
        <v>8171963541018110</v>
      </c>
    </row>
    <row r="42" spans="1:19">
      <c r="A42" t="s">
        <v>83</v>
      </c>
      <c r="B42" s="2">
        <f t="shared" si="39"/>
        <v>11</v>
      </c>
      <c r="C42">
        <f t="shared" si="48"/>
        <v>140378113</v>
      </c>
      <c r="D42" s="2">
        <f t="shared" si="49"/>
        <v>22</v>
      </c>
      <c r="E42">
        <f t="shared" si="50"/>
        <v>140378113</v>
      </c>
      <c r="F42" s="2">
        <f t="shared" si="40"/>
        <v>33</v>
      </c>
      <c r="G42">
        <f t="shared" si="51"/>
        <v>140378112</v>
      </c>
      <c r="H42" s="2">
        <f t="shared" si="52"/>
        <v>0</v>
      </c>
      <c r="I42" s="2">
        <f t="shared" si="53"/>
        <v>1</v>
      </c>
      <c r="J42" s="2">
        <f t="shared" si="41"/>
        <v>48</v>
      </c>
      <c r="K42">
        <f t="shared" si="54"/>
        <v>421134338</v>
      </c>
      <c r="L42" s="2">
        <f t="shared" si="55"/>
        <v>421134338</v>
      </c>
      <c r="M42" s="2">
        <f t="shared" si="43"/>
        <v>69</v>
      </c>
      <c r="N42" s="11">
        <f t="shared" si="56"/>
        <v>121571012.28199799</v>
      </c>
      <c r="O42">
        <f t="shared" si="57"/>
        <v>8532954589037820</v>
      </c>
      <c r="P42" s="2">
        <f t="shared" si="58"/>
        <v>1.4779511027269632E+16</v>
      </c>
      <c r="Q42" s="9">
        <f t="shared" si="59"/>
        <v>121571012.28199768</v>
      </c>
      <c r="R42" s="2">
        <f t="shared" si="60"/>
        <v>0</v>
      </c>
      <c r="S42" s="10">
        <f t="shared" si="61"/>
        <v>8532954589037823</v>
      </c>
    </row>
    <row r="43" spans="1:19">
      <c r="A43" t="s">
        <v>84</v>
      </c>
      <c r="B43" s="2">
        <f t="shared" si="39"/>
        <v>11</v>
      </c>
      <c r="C43">
        <f t="shared" si="48"/>
        <v>143448260</v>
      </c>
      <c r="D43" s="2">
        <f t="shared" si="49"/>
        <v>22</v>
      </c>
      <c r="E43">
        <f t="shared" si="50"/>
        <v>143448260</v>
      </c>
      <c r="F43" s="2">
        <f t="shared" si="40"/>
        <v>33</v>
      </c>
      <c r="G43">
        <f t="shared" si="51"/>
        <v>143448261</v>
      </c>
      <c r="H43" s="2">
        <f t="shared" si="52"/>
        <v>0</v>
      </c>
      <c r="I43" s="2">
        <f t="shared" si="53"/>
        <v>1</v>
      </c>
      <c r="J43" s="2">
        <f t="shared" si="41"/>
        <v>48</v>
      </c>
      <c r="K43">
        <f t="shared" si="54"/>
        <v>430344781</v>
      </c>
      <c r="L43" s="2">
        <f t="shared" si="55"/>
        <v>430344781</v>
      </c>
      <c r="M43" s="2">
        <f t="shared" si="43"/>
        <v>62</v>
      </c>
      <c r="N43" s="11">
        <f t="shared" si="56"/>
        <v>124229837</v>
      </c>
      <c r="O43">
        <f t="shared" si="57"/>
        <v>8910277040981720</v>
      </c>
      <c r="P43" s="2">
        <f t="shared" si="58"/>
        <v>1.543305240104657E+16</v>
      </c>
      <c r="Q43" s="9">
        <f t="shared" si="59"/>
        <v>124229837</v>
      </c>
      <c r="R43" s="2">
        <f t="shared" si="60"/>
        <v>0</v>
      </c>
      <c r="S43" s="10">
        <f t="shared" si="61"/>
        <v>8910277040981728</v>
      </c>
    </row>
    <row r="44" spans="1:19">
      <c r="A44" t="s">
        <v>85</v>
      </c>
      <c r="B44" s="2">
        <f t="shared" si="39"/>
        <v>11</v>
      </c>
      <c r="C44">
        <f t="shared" si="48"/>
        <v>146028543</v>
      </c>
      <c r="D44" s="2">
        <f t="shared" si="49"/>
        <v>22</v>
      </c>
      <c r="E44">
        <f t="shared" si="50"/>
        <v>146028543</v>
      </c>
      <c r="F44" s="2">
        <f t="shared" si="40"/>
        <v>33</v>
      </c>
      <c r="G44">
        <f t="shared" si="51"/>
        <v>146028544</v>
      </c>
      <c r="H44" s="2">
        <f t="shared" si="52"/>
        <v>0</v>
      </c>
      <c r="I44" s="2">
        <f t="shared" si="53"/>
        <v>1</v>
      </c>
      <c r="J44" s="2">
        <f t="shared" si="41"/>
        <v>48</v>
      </c>
      <c r="K44">
        <f t="shared" si="54"/>
        <v>438085630</v>
      </c>
      <c r="L44" s="2">
        <f t="shared" si="55"/>
        <v>438085630</v>
      </c>
      <c r="M44" s="2">
        <f t="shared" si="43"/>
        <v>69</v>
      </c>
      <c r="N44" s="11">
        <f t="shared" si="56"/>
        <v>126464427.62695301</v>
      </c>
      <c r="O44">
        <f t="shared" si="57"/>
        <v>9233708117078670</v>
      </c>
      <c r="P44" s="2">
        <f t="shared" si="58"/>
        <v>1.5993251455012864E+16</v>
      </c>
      <c r="Q44" s="9">
        <f t="shared" si="59"/>
        <v>126464427.62695313</v>
      </c>
      <c r="R44" s="2">
        <f t="shared" si="60"/>
        <v>0</v>
      </c>
      <c r="S44" s="10">
        <f t="shared" si="61"/>
        <v>9233708117078670</v>
      </c>
    </row>
    <row r="45" spans="1:19">
      <c r="A45" t="s">
        <v>86</v>
      </c>
      <c r="B45" s="2">
        <f t="shared" si="39"/>
        <v>11</v>
      </c>
      <c r="C45">
        <f t="shared" si="48"/>
        <v>148252865</v>
      </c>
      <c r="D45" s="2">
        <f t="shared" si="49"/>
        <v>22</v>
      </c>
      <c r="E45">
        <f t="shared" si="50"/>
        <v>148252865</v>
      </c>
      <c r="F45" s="2">
        <f t="shared" si="40"/>
        <v>33</v>
      </c>
      <c r="G45">
        <f t="shared" si="51"/>
        <v>148252864</v>
      </c>
      <c r="H45" s="2">
        <f t="shared" si="52"/>
        <v>0</v>
      </c>
      <c r="I45" s="2">
        <f t="shared" si="53"/>
        <v>1</v>
      </c>
      <c r="J45" s="2">
        <f t="shared" si="41"/>
        <v>48</v>
      </c>
      <c r="K45">
        <f t="shared" si="54"/>
        <v>444758594</v>
      </c>
      <c r="L45" s="2">
        <f t="shared" si="55"/>
        <v>444758594</v>
      </c>
      <c r="M45" s="2">
        <f t="shared" si="43"/>
        <v>67</v>
      </c>
      <c r="N45" s="11">
        <f t="shared" si="56"/>
        <v>128390747.5625</v>
      </c>
      <c r="O45">
        <f t="shared" si="57"/>
        <v>9517148018620820</v>
      </c>
      <c r="P45" s="2">
        <f t="shared" si="58"/>
        <v>1.64841840596576E+16</v>
      </c>
      <c r="Q45" s="9">
        <f t="shared" si="59"/>
        <v>128390747.5625</v>
      </c>
      <c r="R45" s="2">
        <f t="shared" si="60"/>
        <v>0</v>
      </c>
      <c r="S45" s="10">
        <f t="shared" si="61"/>
        <v>9517148018620822</v>
      </c>
    </row>
    <row r="46" spans="1:19">
      <c r="A46" t="s">
        <v>87</v>
      </c>
      <c r="B46" s="2">
        <f t="shared" si="39"/>
        <v>11</v>
      </c>
      <c r="C46">
        <f t="shared" si="48"/>
        <v>155854941</v>
      </c>
      <c r="D46" s="2">
        <f t="shared" si="49"/>
        <v>22</v>
      </c>
      <c r="E46">
        <f t="shared" si="50"/>
        <v>155854941</v>
      </c>
      <c r="F46" s="2">
        <f t="shared" si="40"/>
        <v>33</v>
      </c>
      <c r="G46">
        <f t="shared" si="51"/>
        <v>155854940</v>
      </c>
      <c r="H46" s="2">
        <f t="shared" si="52"/>
        <v>0</v>
      </c>
      <c r="I46" s="2">
        <f t="shared" si="53"/>
        <v>1</v>
      </c>
      <c r="J46" s="2">
        <f t="shared" si="41"/>
        <v>48</v>
      </c>
      <c r="K46">
        <f t="shared" si="54"/>
        <v>467564822</v>
      </c>
      <c r="L46" s="2">
        <f t="shared" si="55"/>
        <v>467564822</v>
      </c>
      <c r="M46" s="2">
        <f t="shared" si="43"/>
        <v>64</v>
      </c>
      <c r="N46" s="11">
        <f t="shared" si="56"/>
        <v>134974338.5</v>
      </c>
      <c r="O46">
        <f t="shared" si="57"/>
        <v>1.05182087142285E+16</v>
      </c>
      <c r="P46" s="2">
        <f t="shared" si="58"/>
        <v>1.821807205351258E+16</v>
      </c>
      <c r="Q46" s="9">
        <f t="shared" si="59"/>
        <v>134974338.5</v>
      </c>
      <c r="R46" s="2">
        <f t="shared" si="60"/>
        <v>0</v>
      </c>
      <c r="S46" s="10">
        <f t="shared" si="61"/>
        <v>1.0518208714228596E+16</v>
      </c>
    </row>
    <row r="47" spans="1:19">
      <c r="A47" t="s">
        <v>88</v>
      </c>
      <c r="B47" s="2">
        <f t="shared" si="39"/>
        <v>11</v>
      </c>
      <c r="C47">
        <f t="shared" si="48"/>
        <v>156811263</v>
      </c>
      <c r="D47" s="2">
        <f t="shared" si="49"/>
        <v>22</v>
      </c>
      <c r="E47">
        <f t="shared" si="50"/>
        <v>156811263</v>
      </c>
      <c r="F47" s="2">
        <f t="shared" si="40"/>
        <v>33</v>
      </c>
      <c r="G47">
        <f t="shared" si="51"/>
        <v>156811264</v>
      </c>
      <c r="H47" s="2">
        <f t="shared" si="52"/>
        <v>0</v>
      </c>
      <c r="I47" s="2">
        <f t="shared" si="53"/>
        <v>1</v>
      </c>
      <c r="J47" s="2">
        <f t="shared" si="41"/>
        <v>48</v>
      </c>
      <c r="K47">
        <f t="shared" si="54"/>
        <v>470433790</v>
      </c>
      <c r="L47" s="2">
        <f t="shared" si="55"/>
        <v>470433790</v>
      </c>
      <c r="M47" s="2">
        <f t="shared" si="43"/>
        <v>69</v>
      </c>
      <c r="N47" s="11">
        <f t="shared" si="56"/>
        <v>135802537.06884801</v>
      </c>
      <c r="O47">
        <f t="shared" si="57"/>
        <v>1.06476837460864E+16</v>
      </c>
      <c r="P47" s="2">
        <f t="shared" si="58"/>
        <v>1.8442329074335744E+16</v>
      </c>
      <c r="Q47" s="9">
        <f t="shared" si="59"/>
        <v>135802537.06884766</v>
      </c>
      <c r="R47" s="2">
        <f t="shared" si="60"/>
        <v>0</v>
      </c>
      <c r="S47" s="10">
        <f t="shared" si="61"/>
        <v>1.0647683746086428E+16</v>
      </c>
    </row>
    <row r="48" spans="1:19">
      <c r="A48" t="s">
        <v>89</v>
      </c>
      <c r="B48" s="2">
        <f t="shared" si="39"/>
        <v>11</v>
      </c>
      <c r="C48">
        <f t="shared" si="48"/>
        <v>159129089</v>
      </c>
      <c r="D48" s="2">
        <f t="shared" si="49"/>
        <v>22</v>
      </c>
      <c r="E48">
        <f t="shared" si="50"/>
        <v>159129089</v>
      </c>
      <c r="F48" s="2">
        <f t="shared" si="40"/>
        <v>33</v>
      </c>
      <c r="G48">
        <f t="shared" si="51"/>
        <v>159129088</v>
      </c>
      <c r="H48" s="2">
        <f t="shared" si="52"/>
        <v>0</v>
      </c>
      <c r="I48" s="2">
        <f t="shared" si="53"/>
        <v>1</v>
      </c>
      <c r="J48" s="2">
        <f t="shared" si="41"/>
        <v>48</v>
      </c>
      <c r="K48">
        <f t="shared" si="54"/>
        <v>477387266</v>
      </c>
      <c r="L48" s="2">
        <f t="shared" si="55"/>
        <v>477387266</v>
      </c>
      <c r="M48" s="2">
        <f t="shared" si="43"/>
        <v>68</v>
      </c>
      <c r="N48" s="11">
        <f t="shared" si="56"/>
        <v>137809833.84375</v>
      </c>
      <c r="O48">
        <f t="shared" si="57"/>
        <v>1.09647765884937E+16</v>
      </c>
      <c r="P48" s="2">
        <f t="shared" si="58"/>
        <v>1.8991550304041984E+16</v>
      </c>
      <c r="Q48" s="9">
        <f t="shared" si="59"/>
        <v>137809833.84375</v>
      </c>
      <c r="R48" s="2">
        <f t="shared" si="60"/>
        <v>0</v>
      </c>
      <c r="S48" s="10">
        <f t="shared" si="61"/>
        <v>1.0964776588493736E+16</v>
      </c>
    </row>
    <row r="49" spans="1:19">
      <c r="A49" t="s">
        <v>90</v>
      </c>
      <c r="B49" s="2">
        <f t="shared" si="39"/>
        <v>11</v>
      </c>
      <c r="C49">
        <f t="shared" si="48"/>
        <v>161824769</v>
      </c>
      <c r="D49" s="2">
        <f t="shared" si="49"/>
        <v>22</v>
      </c>
      <c r="E49">
        <f t="shared" si="50"/>
        <v>161824769</v>
      </c>
      <c r="F49" s="2">
        <f t="shared" si="40"/>
        <v>33</v>
      </c>
      <c r="G49">
        <f t="shared" si="51"/>
        <v>161824768</v>
      </c>
      <c r="H49" s="2">
        <f t="shared" si="52"/>
        <v>0</v>
      </c>
      <c r="I49" s="2">
        <f t="shared" si="53"/>
        <v>1</v>
      </c>
      <c r="J49" s="2">
        <f t="shared" si="41"/>
        <v>48</v>
      </c>
      <c r="K49">
        <f t="shared" si="54"/>
        <v>485474306</v>
      </c>
      <c r="L49" s="2">
        <f t="shared" si="55"/>
        <v>485474306</v>
      </c>
      <c r="M49" s="2">
        <f t="shared" si="43"/>
        <v>69</v>
      </c>
      <c r="N49" s="11">
        <f t="shared" si="56"/>
        <v>140144361.20422399</v>
      </c>
      <c r="O49">
        <f t="shared" si="57"/>
        <v>1.13394143691908E+16</v>
      </c>
      <c r="P49" s="2">
        <f t="shared" si="58"/>
        <v>1.9640441977339904E+16</v>
      </c>
      <c r="Q49" s="9">
        <f t="shared" si="59"/>
        <v>140144361.20422363</v>
      </c>
      <c r="R49" s="2">
        <f t="shared" si="60"/>
        <v>0</v>
      </c>
      <c r="S49" s="10">
        <f t="shared" si="61"/>
        <v>1.1339414369190844E+16</v>
      </c>
    </row>
    <row r="50" spans="1:19">
      <c r="A50" t="s">
        <v>91</v>
      </c>
      <c r="B50" s="2">
        <f t="shared" si="39"/>
        <v>11</v>
      </c>
      <c r="C50">
        <f t="shared" si="48"/>
        <v>163577857</v>
      </c>
      <c r="D50" s="2">
        <f t="shared" si="49"/>
        <v>22</v>
      </c>
      <c r="E50">
        <f t="shared" si="50"/>
        <v>163577857</v>
      </c>
      <c r="F50" s="2">
        <f t="shared" si="40"/>
        <v>33</v>
      </c>
      <c r="G50">
        <f t="shared" si="51"/>
        <v>163577856</v>
      </c>
      <c r="H50" s="2">
        <f t="shared" si="52"/>
        <v>0</v>
      </c>
      <c r="I50" s="2">
        <f t="shared" si="53"/>
        <v>1</v>
      </c>
      <c r="J50" s="2">
        <f t="shared" si="41"/>
        <v>48</v>
      </c>
      <c r="K50">
        <f t="shared" si="54"/>
        <v>490733570</v>
      </c>
      <c r="L50" s="2">
        <f t="shared" si="55"/>
        <v>490733570</v>
      </c>
      <c r="M50" s="2">
        <f t="shared" si="43"/>
        <v>69</v>
      </c>
      <c r="N50" s="11">
        <f t="shared" si="56"/>
        <v>141662579.94729301</v>
      </c>
      <c r="O50">
        <f t="shared" si="57"/>
        <v>1.15864305516034E+16</v>
      </c>
      <c r="P50" s="2">
        <f t="shared" si="58"/>
        <v>2.0068286557323264E+16</v>
      </c>
      <c r="Q50" s="9">
        <f t="shared" si="59"/>
        <v>141662579.94729328</v>
      </c>
      <c r="R50" s="2">
        <f t="shared" si="60"/>
        <v>0</v>
      </c>
      <c r="S50" s="10">
        <f t="shared" si="61"/>
        <v>1.1586430551603414E+16</v>
      </c>
    </row>
    <row r="51" spans="1:19">
      <c r="A51" t="s">
        <v>92</v>
      </c>
      <c r="B51" s="2">
        <f t="shared" si="39"/>
        <v>11</v>
      </c>
      <c r="C51">
        <f t="shared" si="48"/>
        <v>164888577</v>
      </c>
      <c r="D51" s="2">
        <f t="shared" si="49"/>
        <v>22</v>
      </c>
      <c r="E51">
        <f t="shared" si="50"/>
        <v>164888577</v>
      </c>
      <c r="F51" s="2">
        <f t="shared" si="40"/>
        <v>33</v>
      </c>
      <c r="G51">
        <f t="shared" si="51"/>
        <v>164888576</v>
      </c>
      <c r="H51" s="2">
        <f t="shared" si="52"/>
        <v>0</v>
      </c>
      <c r="I51" s="2">
        <f t="shared" si="53"/>
        <v>1</v>
      </c>
      <c r="J51" s="2">
        <f t="shared" si="41"/>
        <v>48</v>
      </c>
      <c r="K51">
        <f t="shared" si="54"/>
        <v>494665730</v>
      </c>
      <c r="L51" s="2">
        <f t="shared" si="55"/>
        <v>494665730</v>
      </c>
      <c r="M51" s="2">
        <f t="shared" si="43"/>
        <v>69</v>
      </c>
      <c r="N51" s="11">
        <f t="shared" si="56"/>
        <v>142797696.76454201</v>
      </c>
      <c r="O51">
        <f t="shared" si="57"/>
        <v>1.17728544377925E+16</v>
      </c>
      <c r="P51" s="2">
        <f t="shared" si="58"/>
        <v>2.0391182201257984E+16</v>
      </c>
      <c r="Q51" s="9">
        <f t="shared" si="59"/>
        <v>142797696.76454163</v>
      </c>
      <c r="R51" s="2">
        <f t="shared" si="60"/>
        <v>0</v>
      </c>
      <c r="S51" s="10">
        <f t="shared" si="61"/>
        <v>1.1772854437792538E+16</v>
      </c>
    </row>
    <row r="52" spans="1:19">
      <c r="A52" t="s">
        <v>93</v>
      </c>
      <c r="B52" s="2">
        <f t="shared" si="39"/>
        <v>11</v>
      </c>
      <c r="C52">
        <f t="shared" si="48"/>
        <v>164937263</v>
      </c>
      <c r="D52" s="2">
        <f t="shared" si="49"/>
        <v>22</v>
      </c>
      <c r="E52">
        <f t="shared" si="50"/>
        <v>164937263</v>
      </c>
      <c r="F52" s="2">
        <f t="shared" si="40"/>
        <v>33</v>
      </c>
      <c r="G52">
        <f t="shared" si="51"/>
        <v>164937264</v>
      </c>
      <c r="H52" s="2">
        <f t="shared" si="52"/>
        <v>0</v>
      </c>
      <c r="I52" s="2">
        <f t="shared" si="53"/>
        <v>1</v>
      </c>
      <c r="J52" s="2">
        <f t="shared" si="41"/>
        <v>48</v>
      </c>
      <c r="K52">
        <f t="shared" si="54"/>
        <v>494811790</v>
      </c>
      <c r="L52" s="2">
        <f t="shared" si="55"/>
        <v>494811790</v>
      </c>
      <c r="M52" s="2">
        <f t="shared" si="43"/>
        <v>64</v>
      </c>
      <c r="N52" s="11">
        <f t="shared" si="56"/>
        <v>142839859.5</v>
      </c>
      <c r="O52">
        <f t="shared" si="57"/>
        <v>1.17798078080372E+16</v>
      </c>
      <c r="P52" s="2">
        <f t="shared" si="58"/>
        <v>2.0403225461979744E+16</v>
      </c>
      <c r="Q52" s="9">
        <f t="shared" si="59"/>
        <v>142839859.5</v>
      </c>
      <c r="R52" s="2">
        <f t="shared" si="60"/>
        <v>0</v>
      </c>
      <c r="S52" s="10">
        <f t="shared" si="61"/>
        <v>1.1779807808037204E+16</v>
      </c>
    </row>
    <row r="53" spans="1:19">
      <c r="A53" t="s">
        <v>94</v>
      </c>
      <c r="B53" s="2">
        <f t="shared" si="39"/>
        <v>11</v>
      </c>
      <c r="C53">
        <f t="shared" si="48"/>
        <v>167772159</v>
      </c>
      <c r="D53" s="2">
        <f t="shared" si="49"/>
        <v>22</v>
      </c>
      <c r="E53">
        <f t="shared" si="50"/>
        <v>167772159</v>
      </c>
      <c r="F53" s="2">
        <f t="shared" si="40"/>
        <v>33</v>
      </c>
      <c r="G53">
        <f t="shared" si="51"/>
        <v>167772160</v>
      </c>
      <c r="H53" s="2">
        <f t="shared" si="52"/>
        <v>0</v>
      </c>
      <c r="I53" s="2">
        <f t="shared" si="53"/>
        <v>1</v>
      </c>
      <c r="J53" s="2">
        <f t="shared" si="41"/>
        <v>48</v>
      </c>
      <c r="K53">
        <f t="shared" si="54"/>
        <v>503316478</v>
      </c>
      <c r="L53" s="2">
        <f t="shared" si="55"/>
        <v>503316478</v>
      </c>
      <c r="M53" s="2">
        <f t="shared" si="43"/>
        <v>69</v>
      </c>
      <c r="N53" s="11">
        <f t="shared" si="56"/>
        <v>145294951.453087</v>
      </c>
      <c r="O53">
        <f t="shared" si="57"/>
        <v>1.21882239211897E+16</v>
      </c>
      <c r="P53" s="2">
        <f t="shared" si="58"/>
        <v>2.111062291775488E+16</v>
      </c>
      <c r="Q53" s="9">
        <f t="shared" si="59"/>
        <v>145294951.45308691</v>
      </c>
      <c r="R53" s="2">
        <f t="shared" si="60"/>
        <v>0</v>
      </c>
      <c r="S53" s="10">
        <f t="shared" si="61"/>
        <v>1.2188223921189764E+16</v>
      </c>
    </row>
    <row r="54" spans="1:19">
      <c r="A54" t="s">
        <v>95</v>
      </c>
      <c r="B54" s="2">
        <f t="shared" si="39"/>
        <v>11</v>
      </c>
      <c r="C54">
        <f t="shared" si="48"/>
        <v>170005313</v>
      </c>
      <c r="D54" s="2">
        <f t="shared" si="49"/>
        <v>22</v>
      </c>
      <c r="E54">
        <f t="shared" si="50"/>
        <v>170005313</v>
      </c>
      <c r="F54" s="2">
        <f t="shared" si="40"/>
        <v>33</v>
      </c>
      <c r="G54">
        <f t="shared" si="51"/>
        <v>170005312</v>
      </c>
      <c r="H54" s="2">
        <f t="shared" si="52"/>
        <v>0</v>
      </c>
      <c r="I54" s="2">
        <f t="shared" si="53"/>
        <v>1</v>
      </c>
      <c r="J54" s="2">
        <f t="shared" si="41"/>
        <v>48</v>
      </c>
      <c r="K54">
        <f t="shared" si="54"/>
        <v>510015938</v>
      </c>
      <c r="L54" s="2">
        <f t="shared" si="55"/>
        <v>510015938</v>
      </c>
      <c r="M54" s="2">
        <f t="shared" si="43"/>
        <v>66</v>
      </c>
      <c r="N54" s="11">
        <f t="shared" si="56"/>
        <v>147228920.125</v>
      </c>
      <c r="O54">
        <f t="shared" si="57"/>
        <v>1.25148492506368E+16</v>
      </c>
      <c r="P54" s="2">
        <f t="shared" si="58"/>
        <v>2.1676354921173632E+16</v>
      </c>
      <c r="Q54" s="9">
        <f t="shared" si="59"/>
        <v>147228920.125</v>
      </c>
      <c r="R54" s="2">
        <f t="shared" si="60"/>
        <v>0</v>
      </c>
      <c r="S54" s="10">
        <f t="shared" si="61"/>
        <v>1.2514849250636852E+16</v>
      </c>
    </row>
    <row r="55" spans="1:19">
      <c r="A55" t="s">
        <v>96</v>
      </c>
      <c r="B55" s="2">
        <f t="shared" si="39"/>
        <v>11</v>
      </c>
      <c r="C55">
        <f t="shared" si="48"/>
        <v>176160769</v>
      </c>
      <c r="D55" s="2">
        <f t="shared" si="49"/>
        <v>22</v>
      </c>
      <c r="E55">
        <f t="shared" si="50"/>
        <v>176160769</v>
      </c>
      <c r="F55" s="2">
        <f t="shared" si="40"/>
        <v>33</v>
      </c>
      <c r="G55">
        <f t="shared" si="51"/>
        <v>176160768</v>
      </c>
      <c r="H55" s="2">
        <f t="shared" si="52"/>
        <v>0</v>
      </c>
      <c r="I55" s="2">
        <f t="shared" si="53"/>
        <v>1</v>
      </c>
      <c r="J55" s="2">
        <f t="shared" si="41"/>
        <v>48</v>
      </c>
      <c r="K55">
        <f t="shared" si="54"/>
        <v>528482306</v>
      </c>
      <c r="L55" s="2">
        <f t="shared" si="55"/>
        <v>528482306</v>
      </c>
      <c r="M55" s="2">
        <f t="shared" si="43"/>
        <v>69</v>
      </c>
      <c r="N55" s="11">
        <f t="shared" si="56"/>
        <v>152559701.39287701</v>
      </c>
      <c r="O55">
        <f t="shared" si="57"/>
        <v>1.34375170816099E+16</v>
      </c>
      <c r="P55" s="2">
        <f t="shared" si="58"/>
        <v>2.3274462489083904E+16</v>
      </c>
      <c r="Q55" s="9">
        <f t="shared" si="59"/>
        <v>152559701.39287734</v>
      </c>
      <c r="R55" s="2">
        <f t="shared" si="60"/>
        <v>0</v>
      </c>
      <c r="S55" s="10">
        <f t="shared" si="61"/>
        <v>1.3437517081609972E+16</v>
      </c>
    </row>
    <row r="56" spans="1:19">
      <c r="A56" t="s">
        <v>97</v>
      </c>
      <c r="B56" s="2">
        <f t="shared" si="39"/>
        <v>11</v>
      </c>
      <c r="C56">
        <f t="shared" si="48"/>
        <v>177343944</v>
      </c>
      <c r="D56" s="2">
        <f t="shared" si="49"/>
        <v>22</v>
      </c>
      <c r="E56">
        <f t="shared" si="50"/>
        <v>177343944</v>
      </c>
      <c r="F56" s="2">
        <f t="shared" si="40"/>
        <v>33</v>
      </c>
      <c r="G56">
        <f t="shared" si="51"/>
        <v>177343943</v>
      </c>
      <c r="H56" s="2">
        <f t="shared" si="52"/>
        <v>0</v>
      </c>
      <c r="I56" s="2">
        <f t="shared" si="53"/>
        <v>1</v>
      </c>
      <c r="J56" s="2">
        <f t="shared" si="41"/>
        <v>48</v>
      </c>
      <c r="K56">
        <f t="shared" si="54"/>
        <v>532031831</v>
      </c>
      <c r="L56" s="2">
        <f t="shared" si="55"/>
        <v>532031831</v>
      </c>
      <c r="M56" s="2">
        <f t="shared" si="43"/>
        <v>62</v>
      </c>
      <c r="N56" s="11">
        <f t="shared" si="56"/>
        <v>153584361</v>
      </c>
      <c r="O56">
        <f t="shared" si="57"/>
        <v>1.36186280814377E+16</v>
      </c>
      <c r="P56" s="2">
        <f t="shared" si="58"/>
        <v>2.3588155943778324E+16</v>
      </c>
      <c r="Q56" s="9">
        <f t="shared" si="59"/>
        <v>153584361</v>
      </c>
      <c r="R56" s="2">
        <f t="shared" si="60"/>
        <v>0</v>
      </c>
      <c r="S56" s="10">
        <f t="shared" si="61"/>
        <v>1.3618628081437712E+16</v>
      </c>
    </row>
    <row r="57" spans="1:19">
      <c r="A57" t="s">
        <v>98</v>
      </c>
      <c r="B57" s="2">
        <f t="shared" si="39"/>
        <v>11</v>
      </c>
      <c r="C57">
        <f t="shared" si="48"/>
        <v>178257919</v>
      </c>
      <c r="D57" s="2">
        <f t="shared" si="49"/>
        <v>22</v>
      </c>
      <c r="E57">
        <f t="shared" si="50"/>
        <v>178257919</v>
      </c>
      <c r="F57" s="2">
        <f t="shared" si="40"/>
        <v>33</v>
      </c>
      <c r="G57">
        <f t="shared" si="51"/>
        <v>178257920</v>
      </c>
      <c r="H57" s="2">
        <f t="shared" si="52"/>
        <v>0</v>
      </c>
      <c r="I57" s="2">
        <f t="shared" si="53"/>
        <v>1</v>
      </c>
      <c r="J57" s="2">
        <f t="shared" si="41"/>
        <v>48</v>
      </c>
      <c r="K57">
        <f t="shared" si="54"/>
        <v>534773758</v>
      </c>
      <c r="L57" s="2">
        <f t="shared" si="55"/>
        <v>534773758</v>
      </c>
      <c r="M57" s="2">
        <f t="shared" si="43"/>
        <v>69</v>
      </c>
      <c r="N57" s="11">
        <f t="shared" si="56"/>
        <v>154375885.991074</v>
      </c>
      <c r="O57">
        <f t="shared" si="57"/>
        <v>1.37593621674629E+16</v>
      </c>
      <c r="P57" s="2">
        <f t="shared" si="58"/>
        <v>2.383191417552896E+16</v>
      </c>
      <c r="Q57" s="9">
        <f t="shared" si="59"/>
        <v>154375885.99107361</v>
      </c>
      <c r="R57" s="2">
        <f t="shared" si="60"/>
        <v>0</v>
      </c>
      <c r="S57" s="10">
        <f t="shared" si="61"/>
        <v>1.375936216746296E+16</v>
      </c>
    </row>
    <row r="58" spans="1:19">
      <c r="A58" t="s">
        <v>99</v>
      </c>
      <c r="B58" s="2">
        <f t="shared" si="39"/>
        <v>11</v>
      </c>
      <c r="C58">
        <f t="shared" si="48"/>
        <v>180881537</v>
      </c>
      <c r="D58" s="2">
        <f t="shared" si="49"/>
        <v>22</v>
      </c>
      <c r="E58">
        <f t="shared" si="50"/>
        <v>180881537</v>
      </c>
      <c r="F58" s="2">
        <f t="shared" si="40"/>
        <v>33</v>
      </c>
      <c r="G58">
        <f t="shared" si="51"/>
        <v>180881536</v>
      </c>
      <c r="H58" s="2">
        <f t="shared" si="52"/>
        <v>0</v>
      </c>
      <c r="I58" s="2">
        <f t="shared" si="53"/>
        <v>1</v>
      </c>
      <c r="J58" s="2">
        <f t="shared" si="41"/>
        <v>48</v>
      </c>
      <c r="K58">
        <f t="shared" si="54"/>
        <v>542644610</v>
      </c>
      <c r="L58" s="2">
        <f t="shared" si="55"/>
        <v>542644610</v>
      </c>
      <c r="M58" s="2">
        <f t="shared" si="43"/>
        <v>68</v>
      </c>
      <c r="N58" s="11">
        <f t="shared" si="56"/>
        <v>156648006.40625</v>
      </c>
      <c r="O58">
        <f t="shared" si="57"/>
        <v>1.41673660050501E+16</v>
      </c>
      <c r="P58" s="2">
        <f t="shared" si="58"/>
        <v>2.4538597911052544E+16</v>
      </c>
      <c r="Q58" s="9">
        <f t="shared" si="59"/>
        <v>156648006.40625</v>
      </c>
      <c r="R58" s="2">
        <f t="shared" si="60"/>
        <v>0</v>
      </c>
      <c r="S58" s="10">
        <f t="shared" si="61"/>
        <v>1.416736600505017E+16</v>
      </c>
    </row>
    <row r="59" spans="1:19">
      <c r="A59" t="s">
        <v>100</v>
      </c>
      <c r="B59" s="2">
        <f t="shared" si="39"/>
        <v>11</v>
      </c>
      <c r="C59">
        <f t="shared" si="48"/>
        <v>181321727</v>
      </c>
      <c r="D59" s="2">
        <f t="shared" si="49"/>
        <v>22</v>
      </c>
      <c r="E59">
        <f t="shared" si="50"/>
        <v>181321727</v>
      </c>
      <c r="F59" s="2">
        <f t="shared" si="40"/>
        <v>33</v>
      </c>
      <c r="G59">
        <f t="shared" si="51"/>
        <v>181321728</v>
      </c>
      <c r="H59" s="2">
        <f t="shared" si="52"/>
        <v>0</v>
      </c>
      <c r="I59" s="2">
        <f t="shared" si="53"/>
        <v>1</v>
      </c>
      <c r="J59" s="2">
        <f t="shared" si="41"/>
        <v>48</v>
      </c>
      <c r="K59">
        <f t="shared" si="54"/>
        <v>543965182</v>
      </c>
      <c r="L59" s="2">
        <f t="shared" si="55"/>
        <v>543965182</v>
      </c>
      <c r="M59" s="2">
        <f t="shared" si="43"/>
        <v>69</v>
      </c>
      <c r="N59" s="11">
        <f t="shared" si="56"/>
        <v>157029221.55139199</v>
      </c>
      <c r="O59">
        <f t="shared" si="57"/>
        <v>1.42364048990965E+16</v>
      </c>
      <c r="P59" s="2">
        <f t="shared" si="58"/>
        <v>2.4658176421036032E+16</v>
      </c>
      <c r="Q59" s="9">
        <f t="shared" si="59"/>
        <v>157029221.5513916</v>
      </c>
      <c r="R59" s="2">
        <f t="shared" si="60"/>
        <v>0</v>
      </c>
      <c r="S59" s="10">
        <f t="shared" si="61"/>
        <v>1.4236404899096584E+16</v>
      </c>
    </row>
    <row r="60" spans="1:19">
      <c r="A60" t="s">
        <v>101</v>
      </c>
      <c r="B60" s="2">
        <f t="shared" si="39"/>
        <v>11</v>
      </c>
      <c r="C60">
        <f t="shared" si="48"/>
        <v>183500799</v>
      </c>
      <c r="D60" s="2">
        <f t="shared" si="49"/>
        <v>22</v>
      </c>
      <c r="E60">
        <f t="shared" si="50"/>
        <v>183500799</v>
      </c>
      <c r="F60" s="2">
        <f t="shared" si="40"/>
        <v>33</v>
      </c>
      <c r="G60">
        <f t="shared" si="51"/>
        <v>183500800</v>
      </c>
      <c r="H60" s="2">
        <f t="shared" si="52"/>
        <v>0</v>
      </c>
      <c r="I60" s="2">
        <f t="shared" si="53"/>
        <v>1</v>
      </c>
      <c r="J60" s="2">
        <f t="shared" si="41"/>
        <v>48</v>
      </c>
      <c r="K60">
        <f t="shared" si="54"/>
        <v>550502398</v>
      </c>
      <c r="L60" s="2">
        <f t="shared" si="55"/>
        <v>550502398</v>
      </c>
      <c r="M60" s="2">
        <f t="shared" si="43"/>
        <v>69</v>
      </c>
      <c r="N60" s="11">
        <f t="shared" si="56"/>
        <v>158916353.26006699</v>
      </c>
      <c r="O60">
        <f t="shared" si="57"/>
        <v>1.45806389781524E+16</v>
      </c>
      <c r="P60" s="2">
        <f t="shared" si="58"/>
        <v>2.52544073334784E+16</v>
      </c>
      <c r="Q60" s="9">
        <f t="shared" si="59"/>
        <v>158916353.26006699</v>
      </c>
      <c r="R60" s="2">
        <f t="shared" si="60"/>
        <v>0</v>
      </c>
      <c r="S60" s="10">
        <f t="shared" si="61"/>
        <v>1.458063897815245E+16</v>
      </c>
    </row>
    <row r="61" spans="1:19">
      <c r="A61" t="s">
        <v>102</v>
      </c>
      <c r="B61" s="2">
        <f t="shared" si="39"/>
        <v>11</v>
      </c>
      <c r="C61">
        <f t="shared" si="48"/>
        <v>184549375</v>
      </c>
      <c r="D61" s="2">
        <f t="shared" si="49"/>
        <v>22</v>
      </c>
      <c r="E61">
        <f t="shared" si="50"/>
        <v>184549375</v>
      </c>
      <c r="F61" s="2">
        <f t="shared" si="40"/>
        <v>33</v>
      </c>
      <c r="G61">
        <f t="shared" si="51"/>
        <v>184549376</v>
      </c>
      <c r="H61" s="2">
        <f t="shared" si="52"/>
        <v>0</v>
      </c>
      <c r="I61" s="2">
        <f t="shared" si="53"/>
        <v>1</v>
      </c>
      <c r="J61" s="2">
        <f t="shared" si="41"/>
        <v>48</v>
      </c>
      <c r="K61">
        <f t="shared" si="54"/>
        <v>553648126</v>
      </c>
      <c r="L61" s="2">
        <f t="shared" si="55"/>
        <v>553648126</v>
      </c>
      <c r="M61" s="2">
        <f t="shared" si="43"/>
        <v>69</v>
      </c>
      <c r="N61" s="11">
        <f t="shared" si="56"/>
        <v>159824446.713866</v>
      </c>
      <c r="O61">
        <f t="shared" si="57"/>
        <v>1.47477509552945E+16</v>
      </c>
      <c r="P61" s="2">
        <f t="shared" si="58"/>
        <v>2.554385376739328E+16</v>
      </c>
      <c r="Q61" s="9">
        <f t="shared" si="59"/>
        <v>159824446.71386564</v>
      </c>
      <c r="R61" s="2">
        <f t="shared" si="60"/>
        <v>0</v>
      </c>
      <c r="S61" s="10">
        <f t="shared" si="61"/>
        <v>1.4747750955294576E+16</v>
      </c>
    </row>
    <row r="62" spans="1:19">
      <c r="A62" t="s">
        <v>103</v>
      </c>
      <c r="B62" s="2">
        <f t="shared" si="39"/>
        <v>11</v>
      </c>
      <c r="C62">
        <f t="shared" si="48"/>
        <v>185209465</v>
      </c>
      <c r="D62" s="2">
        <f t="shared" si="49"/>
        <v>22</v>
      </c>
      <c r="E62">
        <f t="shared" si="50"/>
        <v>185209465</v>
      </c>
      <c r="F62" s="2">
        <f t="shared" si="40"/>
        <v>33</v>
      </c>
      <c r="G62">
        <f t="shared" si="51"/>
        <v>185209464</v>
      </c>
      <c r="H62" s="2">
        <f t="shared" si="52"/>
        <v>0</v>
      </c>
      <c r="I62" s="2">
        <f t="shared" si="53"/>
        <v>1</v>
      </c>
      <c r="J62" s="2">
        <f t="shared" si="41"/>
        <v>48</v>
      </c>
      <c r="K62">
        <f t="shared" si="54"/>
        <v>555628394</v>
      </c>
      <c r="L62" s="2">
        <f t="shared" si="55"/>
        <v>555628394</v>
      </c>
      <c r="M62" s="2">
        <f t="shared" si="43"/>
        <v>62</v>
      </c>
      <c r="N62" s="11">
        <f t="shared" si="56"/>
        <v>160396102</v>
      </c>
      <c r="O62">
        <f t="shared" si="57"/>
        <v>1.48534380395546E+16</v>
      </c>
      <c r="P62" s="2">
        <f t="shared" si="58"/>
        <v>2.57269095367944E+16</v>
      </c>
      <c r="Q62" s="9">
        <f t="shared" si="59"/>
        <v>160396102</v>
      </c>
      <c r="R62" s="2">
        <f t="shared" si="60"/>
        <v>0</v>
      </c>
      <c r="S62" s="10">
        <f t="shared" si="61"/>
        <v>1.4853438039554664E+16</v>
      </c>
    </row>
    <row r="63" spans="1:19">
      <c r="A63" t="s">
        <v>104</v>
      </c>
      <c r="B63" s="2">
        <f t="shared" si="39"/>
        <v>11</v>
      </c>
      <c r="C63">
        <f t="shared" si="48"/>
        <v>186335233</v>
      </c>
      <c r="D63" s="2">
        <f t="shared" si="49"/>
        <v>22</v>
      </c>
      <c r="E63">
        <f t="shared" si="50"/>
        <v>186335233</v>
      </c>
      <c r="F63" s="2">
        <f t="shared" si="40"/>
        <v>33</v>
      </c>
      <c r="G63">
        <f t="shared" si="51"/>
        <v>186335232</v>
      </c>
      <c r="H63" s="2">
        <f t="shared" si="52"/>
        <v>0</v>
      </c>
      <c r="I63" s="2">
        <f t="shared" si="53"/>
        <v>1</v>
      </c>
      <c r="J63" s="2">
        <f t="shared" si="41"/>
        <v>48</v>
      </c>
      <c r="K63">
        <f t="shared" si="54"/>
        <v>559005698</v>
      </c>
      <c r="L63" s="2">
        <f t="shared" si="55"/>
        <v>559005698</v>
      </c>
      <c r="M63" s="2">
        <f t="shared" si="43"/>
        <v>69</v>
      </c>
      <c r="N63" s="11">
        <f t="shared" si="56"/>
        <v>161371045.686768</v>
      </c>
      <c r="O63">
        <f t="shared" si="57"/>
        <v>1.50345556180632E+16</v>
      </c>
      <c r="P63" s="2">
        <f t="shared" si="58"/>
        <v>2.6040614386040832E+16</v>
      </c>
      <c r="Q63" s="9">
        <f t="shared" si="59"/>
        <v>161371045.68676758</v>
      </c>
      <c r="R63" s="2">
        <f t="shared" si="60"/>
        <v>0</v>
      </c>
      <c r="S63" s="10">
        <f t="shared" si="61"/>
        <v>1.5034555618063218E+16</v>
      </c>
    </row>
    <row r="64" spans="1:19">
      <c r="A64" t="s">
        <v>105</v>
      </c>
      <c r="B64" s="2">
        <f t="shared" si="39"/>
        <v>11</v>
      </c>
      <c r="C64">
        <f t="shared" si="48"/>
        <v>188743681</v>
      </c>
      <c r="D64" s="2">
        <f t="shared" si="49"/>
        <v>22</v>
      </c>
      <c r="E64">
        <f t="shared" si="50"/>
        <v>188743681</v>
      </c>
      <c r="F64" s="2">
        <f t="shared" si="40"/>
        <v>33</v>
      </c>
      <c r="G64">
        <f t="shared" si="51"/>
        <v>188743680</v>
      </c>
      <c r="H64" s="2">
        <f t="shared" si="52"/>
        <v>0</v>
      </c>
      <c r="I64" s="2">
        <f t="shared" si="53"/>
        <v>1</v>
      </c>
      <c r="J64" s="2">
        <f t="shared" si="41"/>
        <v>48</v>
      </c>
      <c r="K64">
        <f t="shared" si="54"/>
        <v>566231042</v>
      </c>
      <c r="L64" s="2">
        <f t="shared" si="55"/>
        <v>566231042</v>
      </c>
      <c r="M64" s="2">
        <f t="shared" si="43"/>
        <v>69</v>
      </c>
      <c r="N64" s="11">
        <f t="shared" si="56"/>
        <v>163456822.83846101</v>
      </c>
      <c r="O64">
        <f t="shared" si="57"/>
        <v>1.54257211318196E+16</v>
      </c>
      <c r="P64" s="2">
        <f t="shared" si="58"/>
        <v>2.671813293244416E+16</v>
      </c>
      <c r="Q64" s="9">
        <f t="shared" si="59"/>
        <v>163456822.8384614</v>
      </c>
      <c r="R64" s="2">
        <f t="shared" si="60"/>
        <v>0</v>
      </c>
      <c r="S64" s="10">
        <f t="shared" si="61"/>
        <v>1.5425721131819624E+16</v>
      </c>
    </row>
    <row r="65" spans="1:19">
      <c r="A65" t="s">
        <v>106</v>
      </c>
      <c r="B65" s="2">
        <f t="shared" si="39"/>
        <v>11</v>
      </c>
      <c r="C65">
        <f t="shared" si="48"/>
        <v>189399041</v>
      </c>
      <c r="D65" s="2">
        <f t="shared" si="49"/>
        <v>22</v>
      </c>
      <c r="E65">
        <f t="shared" si="50"/>
        <v>189399041</v>
      </c>
      <c r="F65" s="2">
        <f t="shared" si="40"/>
        <v>33</v>
      </c>
      <c r="G65">
        <f t="shared" si="51"/>
        <v>189399040</v>
      </c>
      <c r="H65" s="2">
        <f t="shared" si="52"/>
        <v>0</v>
      </c>
      <c r="I65" s="2">
        <f t="shared" si="53"/>
        <v>1</v>
      </c>
      <c r="J65" s="2">
        <f t="shared" si="41"/>
        <v>48</v>
      </c>
      <c r="K65">
        <f t="shared" si="54"/>
        <v>568197122</v>
      </c>
      <c r="L65" s="2">
        <f t="shared" si="55"/>
        <v>568197122</v>
      </c>
      <c r="M65" s="2">
        <f t="shared" si="43"/>
        <v>69</v>
      </c>
      <c r="N65" s="11">
        <f t="shared" si="56"/>
        <v>164024381.24708599</v>
      </c>
      <c r="O65">
        <f t="shared" si="57"/>
        <v>1.5533030172396E+16</v>
      </c>
      <c r="P65" s="2">
        <f t="shared" si="58"/>
        <v>2.690399764348928E+16</v>
      </c>
      <c r="Q65" s="9">
        <f t="shared" si="59"/>
        <v>164024381.24708557</v>
      </c>
      <c r="R65" s="2">
        <f t="shared" si="60"/>
        <v>0</v>
      </c>
      <c r="S65" s="10">
        <f t="shared" si="61"/>
        <v>1.5533030172396004E+16</v>
      </c>
    </row>
    <row r="66" spans="1:19">
      <c r="A66" t="s">
        <v>107</v>
      </c>
      <c r="B66" s="2">
        <f t="shared" si="39"/>
        <v>11</v>
      </c>
      <c r="C66">
        <f t="shared" si="48"/>
        <v>189658111</v>
      </c>
      <c r="D66" s="2">
        <f t="shared" si="49"/>
        <v>22</v>
      </c>
      <c r="E66">
        <f t="shared" si="50"/>
        <v>189658111</v>
      </c>
      <c r="F66" s="2">
        <f t="shared" si="40"/>
        <v>33</v>
      </c>
      <c r="G66">
        <f t="shared" si="51"/>
        <v>189658112</v>
      </c>
      <c r="H66" s="2">
        <f t="shared" si="52"/>
        <v>0</v>
      </c>
      <c r="I66" s="2">
        <f t="shared" si="53"/>
        <v>1</v>
      </c>
      <c r="J66" s="2">
        <f t="shared" si="41"/>
        <v>48</v>
      </c>
      <c r="K66">
        <f t="shared" si="54"/>
        <v>568974334</v>
      </c>
      <c r="L66" s="2">
        <f t="shared" si="55"/>
        <v>568974334</v>
      </c>
      <c r="M66" s="2">
        <f t="shared" si="43"/>
        <v>69</v>
      </c>
      <c r="N66" s="11">
        <f t="shared" si="56"/>
        <v>164248741.87109399</v>
      </c>
      <c r="O66">
        <f t="shared" si="57"/>
        <v>1.55755531408234E+16</v>
      </c>
      <c r="P66" s="2">
        <f t="shared" si="58"/>
        <v>2.6977649206237184E+16</v>
      </c>
      <c r="Q66" s="9">
        <f t="shared" si="59"/>
        <v>164248741.87109375</v>
      </c>
      <c r="R66" s="2">
        <f t="shared" si="60"/>
        <v>0</v>
      </c>
      <c r="S66" s="10">
        <f t="shared" si="61"/>
        <v>1.5575553140823494E+16</v>
      </c>
    </row>
    <row r="67" spans="1:19">
      <c r="A67" t="s">
        <v>108</v>
      </c>
      <c r="B67" s="2">
        <f t="shared" si="39"/>
        <v>11</v>
      </c>
      <c r="C67">
        <f t="shared" si="48"/>
        <v>191757761</v>
      </c>
      <c r="D67" s="2">
        <f t="shared" si="49"/>
        <v>22</v>
      </c>
      <c r="E67">
        <f t="shared" si="50"/>
        <v>191757761</v>
      </c>
      <c r="F67" s="2">
        <f t="shared" si="40"/>
        <v>33</v>
      </c>
      <c r="G67">
        <f t="shared" si="51"/>
        <v>191757760</v>
      </c>
      <c r="H67" s="2">
        <f t="shared" si="52"/>
        <v>0</v>
      </c>
      <c r="I67" s="2">
        <f t="shared" si="53"/>
        <v>1</v>
      </c>
      <c r="J67" s="2">
        <f t="shared" si="41"/>
        <v>48</v>
      </c>
      <c r="K67">
        <f t="shared" si="54"/>
        <v>575273282</v>
      </c>
      <c r="L67" s="2">
        <f t="shared" si="55"/>
        <v>575273282</v>
      </c>
      <c r="M67" s="2">
        <f t="shared" si="43"/>
        <v>67</v>
      </c>
      <c r="N67" s="11">
        <f t="shared" si="56"/>
        <v>166067092.6875</v>
      </c>
      <c r="O67">
        <f t="shared" si="57"/>
        <v>1.59223268517336E+16</v>
      </c>
      <c r="P67" s="2">
        <f t="shared" si="58"/>
        <v>2.757827927367872E+16</v>
      </c>
      <c r="Q67" s="9">
        <f t="shared" si="59"/>
        <v>166067092.6875</v>
      </c>
      <c r="R67" s="2">
        <f t="shared" si="60"/>
        <v>0</v>
      </c>
      <c r="S67" s="10">
        <f t="shared" si="61"/>
        <v>1.592232685173369E+16</v>
      </c>
    </row>
    <row r="68" spans="1:19">
      <c r="A68" t="s">
        <v>109</v>
      </c>
      <c r="B68" s="2">
        <f t="shared" si="39"/>
        <v>11</v>
      </c>
      <c r="C68">
        <f t="shared" si="48"/>
        <v>194291787</v>
      </c>
      <c r="D68" s="2">
        <f t="shared" si="49"/>
        <v>22</v>
      </c>
      <c r="E68">
        <f t="shared" si="50"/>
        <v>194291787</v>
      </c>
      <c r="F68" s="2">
        <f t="shared" si="40"/>
        <v>33</v>
      </c>
      <c r="G68">
        <f t="shared" si="51"/>
        <v>194291788</v>
      </c>
      <c r="H68" s="2">
        <f t="shared" si="52"/>
        <v>0</v>
      </c>
      <c r="I68" s="2">
        <f t="shared" si="53"/>
        <v>1</v>
      </c>
      <c r="J68" s="2">
        <f t="shared" si="41"/>
        <v>48</v>
      </c>
      <c r="K68">
        <f t="shared" si="54"/>
        <v>582875362</v>
      </c>
      <c r="L68" s="2">
        <f t="shared" si="55"/>
        <v>582875362</v>
      </c>
      <c r="M68" s="2">
        <f t="shared" si="43"/>
        <v>62</v>
      </c>
      <c r="N68" s="11">
        <f t="shared" si="56"/>
        <v>168261623</v>
      </c>
      <c r="O68">
        <f t="shared" si="57"/>
        <v>1.63459257922259E+16</v>
      </c>
      <c r="P68" s="2">
        <f t="shared" si="58"/>
        <v>2.8311973774594132E+16</v>
      </c>
      <c r="Q68" s="9">
        <f t="shared" si="59"/>
        <v>168261623</v>
      </c>
      <c r="R68" s="2">
        <f t="shared" si="60"/>
        <v>0</v>
      </c>
      <c r="S68" s="10">
        <f t="shared" si="61"/>
        <v>1.6345925792225962E+16</v>
      </c>
    </row>
    <row r="69" spans="1:19">
      <c r="A69" t="s">
        <v>110</v>
      </c>
      <c r="B69" s="2">
        <f t="shared" si="39"/>
        <v>11</v>
      </c>
      <c r="C69">
        <f t="shared" si="48"/>
        <v>201326591</v>
      </c>
      <c r="D69" s="2">
        <f t="shared" si="49"/>
        <v>22</v>
      </c>
      <c r="E69">
        <f t="shared" si="50"/>
        <v>201326591</v>
      </c>
      <c r="F69" s="2">
        <f t="shared" si="40"/>
        <v>33</v>
      </c>
      <c r="G69">
        <f t="shared" si="51"/>
        <v>201326592</v>
      </c>
      <c r="H69" s="2">
        <f t="shared" si="52"/>
        <v>0</v>
      </c>
      <c r="I69" s="2">
        <f t="shared" si="53"/>
        <v>1</v>
      </c>
      <c r="J69" s="2">
        <f t="shared" si="41"/>
        <v>48</v>
      </c>
      <c r="K69">
        <f t="shared" si="54"/>
        <v>603979774</v>
      </c>
      <c r="L69" s="2">
        <f t="shared" si="55"/>
        <v>603979774</v>
      </c>
      <c r="M69" s="2">
        <f t="shared" si="43"/>
        <v>69</v>
      </c>
      <c r="N69" s="11">
        <f t="shared" si="56"/>
        <v>174353941.97464401</v>
      </c>
      <c r="O69">
        <f t="shared" si="57"/>
        <v>1.75510424697604E+16</v>
      </c>
      <c r="P69" s="2">
        <f t="shared" si="58"/>
        <v>3.0399297082097664E+16</v>
      </c>
      <c r="Q69" s="9">
        <f t="shared" si="59"/>
        <v>174353941.97464439</v>
      </c>
      <c r="R69" s="2">
        <f t="shared" si="60"/>
        <v>0</v>
      </c>
      <c r="S69" s="10">
        <f t="shared" si="61"/>
        <v>1.7551042469760452E+16</v>
      </c>
    </row>
    <row r="70" spans="1:19">
      <c r="A70" t="s">
        <v>111</v>
      </c>
      <c r="B70" s="2">
        <f t="shared" si="39"/>
        <v>11</v>
      </c>
      <c r="C70">
        <f t="shared" si="48"/>
        <v>201326593</v>
      </c>
      <c r="D70" s="2">
        <f t="shared" si="49"/>
        <v>22</v>
      </c>
      <c r="E70">
        <f t="shared" si="50"/>
        <v>201326593</v>
      </c>
      <c r="F70" s="2">
        <f t="shared" si="40"/>
        <v>33</v>
      </c>
      <c r="G70">
        <f t="shared" si="51"/>
        <v>201326592</v>
      </c>
      <c r="H70" s="2">
        <f t="shared" si="52"/>
        <v>0</v>
      </c>
      <c r="I70" s="2">
        <f t="shared" si="53"/>
        <v>1</v>
      </c>
      <c r="J70" s="2">
        <f t="shared" si="41"/>
        <v>48</v>
      </c>
      <c r="K70">
        <f t="shared" si="54"/>
        <v>603979778</v>
      </c>
      <c r="L70" s="2">
        <f t="shared" si="55"/>
        <v>603979778</v>
      </c>
      <c r="M70" s="2">
        <f t="shared" si="43"/>
        <v>69</v>
      </c>
      <c r="N70" s="11">
        <f t="shared" si="56"/>
        <v>174353944.28404501</v>
      </c>
      <c r="O70">
        <f t="shared" si="57"/>
        <v>1.75510427022323E+16</v>
      </c>
      <c r="P70" s="2">
        <f t="shared" si="58"/>
        <v>3.0399297887404032E+16</v>
      </c>
      <c r="Q70" s="9">
        <f t="shared" si="59"/>
        <v>174353944.28404546</v>
      </c>
      <c r="R70" s="2">
        <f t="shared" si="60"/>
        <v>0</v>
      </c>
      <c r="S70" s="10">
        <f t="shared" si="61"/>
        <v>1.7551042702232376E+16</v>
      </c>
    </row>
    <row r="71" spans="1:19">
      <c r="A71" t="s">
        <v>112</v>
      </c>
      <c r="B71" s="2">
        <f t="shared" si="39"/>
        <v>11</v>
      </c>
      <c r="C71">
        <f t="shared" si="48"/>
        <v>202157308</v>
      </c>
      <c r="D71" s="2">
        <f t="shared" si="49"/>
        <v>22</v>
      </c>
      <c r="E71">
        <f t="shared" si="50"/>
        <v>202157308</v>
      </c>
      <c r="F71" s="2">
        <f t="shared" si="40"/>
        <v>33</v>
      </c>
      <c r="G71">
        <f t="shared" si="51"/>
        <v>202157309</v>
      </c>
      <c r="H71" s="2">
        <f t="shared" si="52"/>
        <v>0</v>
      </c>
      <c r="I71" s="2">
        <f t="shared" si="53"/>
        <v>1</v>
      </c>
      <c r="J71" s="2">
        <f t="shared" si="41"/>
        <v>48</v>
      </c>
      <c r="K71">
        <f t="shared" si="54"/>
        <v>606471925</v>
      </c>
      <c r="L71" s="2">
        <f t="shared" si="55"/>
        <v>606471925</v>
      </c>
      <c r="M71" s="2">
        <f t="shared" si="43"/>
        <v>62</v>
      </c>
      <c r="N71" s="11">
        <f t="shared" si="56"/>
        <v>175073364</v>
      </c>
      <c r="O71">
        <f t="shared" si="57"/>
        <v>1.76961800719087E+16</v>
      </c>
      <c r="P71" s="2">
        <f t="shared" si="58"/>
        <v>3.0650682782276496E+16</v>
      </c>
      <c r="Q71" s="9">
        <f t="shared" si="59"/>
        <v>175073364</v>
      </c>
      <c r="R71" s="2">
        <f t="shared" si="60"/>
        <v>0</v>
      </c>
      <c r="S71" s="10">
        <f t="shared" si="61"/>
        <v>1.7696180071908738E+16</v>
      </c>
    </row>
    <row r="72" spans="1:19">
      <c r="A72" t="s">
        <v>113</v>
      </c>
      <c r="B72" s="2">
        <f t="shared" si="39"/>
        <v>11</v>
      </c>
      <c r="C72">
        <f t="shared" si="48"/>
        <v>202633985</v>
      </c>
      <c r="D72" s="2">
        <f t="shared" si="49"/>
        <v>22</v>
      </c>
      <c r="E72">
        <f t="shared" si="50"/>
        <v>202633985</v>
      </c>
      <c r="F72" s="2">
        <f t="shared" si="40"/>
        <v>33</v>
      </c>
      <c r="G72">
        <f t="shared" si="51"/>
        <v>202633984</v>
      </c>
      <c r="H72" s="2">
        <f t="shared" si="52"/>
        <v>0</v>
      </c>
      <c r="I72" s="2">
        <f t="shared" si="53"/>
        <v>1</v>
      </c>
      <c r="J72" s="2">
        <f t="shared" si="41"/>
        <v>48</v>
      </c>
      <c r="K72">
        <f t="shared" si="54"/>
        <v>607901954</v>
      </c>
      <c r="L72" s="2">
        <f t="shared" si="55"/>
        <v>607901954</v>
      </c>
      <c r="M72" s="2">
        <f t="shared" si="43"/>
        <v>68</v>
      </c>
      <c r="N72" s="11">
        <f t="shared" si="56"/>
        <v>175486178.96875</v>
      </c>
      <c r="O72">
        <f t="shared" si="57"/>
        <v>1.77797317906874E+16</v>
      </c>
      <c r="P72" s="2">
        <f t="shared" si="58"/>
        <v>3.079539900905216E+16</v>
      </c>
      <c r="Q72" s="9">
        <f t="shared" si="59"/>
        <v>175486178.96875</v>
      </c>
      <c r="R72" s="2">
        <f t="shared" si="60"/>
        <v>0</v>
      </c>
      <c r="S72" s="10">
        <f t="shared" si="61"/>
        <v>1.7779731790687412E+16</v>
      </c>
    </row>
    <row r="73" spans="1:19">
      <c r="A73" t="s">
        <v>114</v>
      </c>
      <c r="B73" s="2">
        <f t="shared" si="39"/>
        <v>11</v>
      </c>
      <c r="C73">
        <f t="shared" si="48"/>
        <v>202768383</v>
      </c>
      <c r="D73" s="2">
        <f t="shared" si="49"/>
        <v>22</v>
      </c>
      <c r="E73">
        <f t="shared" si="50"/>
        <v>202768383</v>
      </c>
      <c r="F73" s="2">
        <f t="shared" si="40"/>
        <v>33</v>
      </c>
      <c r="G73">
        <f t="shared" si="51"/>
        <v>202768384</v>
      </c>
      <c r="H73" s="2">
        <f t="shared" si="52"/>
        <v>0</v>
      </c>
      <c r="I73" s="2">
        <f t="shared" si="53"/>
        <v>1</v>
      </c>
      <c r="J73" s="2">
        <f t="shared" si="41"/>
        <v>48</v>
      </c>
      <c r="K73">
        <f t="shared" si="54"/>
        <v>608305150</v>
      </c>
      <c r="L73" s="2">
        <f t="shared" si="55"/>
        <v>608305150</v>
      </c>
      <c r="M73" s="2">
        <f t="shared" si="43"/>
        <v>69</v>
      </c>
      <c r="N73" s="11">
        <f t="shared" si="56"/>
        <v>175602570.473618</v>
      </c>
      <c r="O73">
        <f t="shared" si="57"/>
        <v>1.78033247205907E+16</v>
      </c>
      <c r="P73" s="2">
        <f t="shared" si="58"/>
        <v>3.0836262756941824E+16</v>
      </c>
      <c r="Q73" s="9">
        <f t="shared" si="59"/>
        <v>175602570.47361755</v>
      </c>
      <c r="R73" s="2">
        <f t="shared" si="60"/>
        <v>0</v>
      </c>
      <c r="S73" s="10">
        <f t="shared" si="61"/>
        <v>1.7803324720590772E+16</v>
      </c>
    </row>
    <row r="74" spans="1:19">
      <c r="A74" t="s">
        <v>115</v>
      </c>
      <c r="B74" s="2">
        <f t="shared" si="39"/>
        <v>11</v>
      </c>
      <c r="C74">
        <f t="shared" si="48"/>
        <v>205832191</v>
      </c>
      <c r="D74" s="2">
        <f t="shared" si="49"/>
        <v>22</v>
      </c>
      <c r="E74">
        <f t="shared" si="50"/>
        <v>205832191</v>
      </c>
      <c r="F74" s="2">
        <f t="shared" si="40"/>
        <v>33</v>
      </c>
      <c r="G74">
        <f t="shared" si="51"/>
        <v>205832192</v>
      </c>
      <c r="H74" s="2">
        <f t="shared" si="52"/>
        <v>0</v>
      </c>
      <c r="I74" s="2">
        <f t="shared" si="53"/>
        <v>1</v>
      </c>
      <c r="J74" s="2">
        <f t="shared" si="41"/>
        <v>48</v>
      </c>
      <c r="K74">
        <f t="shared" si="54"/>
        <v>617496574</v>
      </c>
      <c r="L74" s="2">
        <f t="shared" si="55"/>
        <v>617496574</v>
      </c>
      <c r="M74" s="2">
        <f t="shared" si="43"/>
        <v>69</v>
      </c>
      <c r="N74" s="11">
        <f t="shared" si="56"/>
        <v>178255906.03393599</v>
      </c>
      <c r="O74">
        <f t="shared" si="57"/>
        <v>1.83454019379554E+16</v>
      </c>
      <c r="P74" s="2">
        <f t="shared" si="58"/>
        <v>3.1775168035979264E+16</v>
      </c>
      <c r="Q74" s="9">
        <f t="shared" si="59"/>
        <v>178255906.03393555</v>
      </c>
      <c r="R74" s="2">
        <f t="shared" si="60"/>
        <v>0</v>
      </c>
      <c r="S74" s="10">
        <f t="shared" si="61"/>
        <v>1.8345401937955488E+16</v>
      </c>
    </row>
    <row r="75" spans="1:19">
      <c r="A75" t="s">
        <v>116</v>
      </c>
      <c r="B75" s="2">
        <f t="shared" si="39"/>
        <v>11</v>
      </c>
      <c r="C75">
        <f t="shared" si="48"/>
        <v>210845697</v>
      </c>
      <c r="D75" s="2">
        <f t="shared" si="49"/>
        <v>22</v>
      </c>
      <c r="E75">
        <f t="shared" si="50"/>
        <v>210845697</v>
      </c>
      <c r="F75" s="2">
        <f t="shared" si="40"/>
        <v>33</v>
      </c>
      <c r="G75">
        <f t="shared" si="51"/>
        <v>210845696</v>
      </c>
      <c r="H75" s="2">
        <f t="shared" si="52"/>
        <v>0</v>
      </c>
      <c r="I75" s="2">
        <f t="shared" si="53"/>
        <v>1</v>
      </c>
      <c r="J75" s="2">
        <f t="shared" si="41"/>
        <v>48</v>
      </c>
      <c r="K75">
        <f t="shared" si="54"/>
        <v>632537090</v>
      </c>
      <c r="L75" s="2">
        <f t="shared" si="55"/>
        <v>632537090</v>
      </c>
      <c r="M75" s="2">
        <f t="shared" si="43"/>
        <v>69</v>
      </c>
      <c r="N75" s="11">
        <f t="shared" si="56"/>
        <v>182597730.169312</v>
      </c>
      <c r="O75">
        <f t="shared" si="57"/>
        <v>1.92499727527843E+16</v>
      </c>
      <c r="P75" s="2">
        <f t="shared" si="58"/>
        <v>3.3341931062984704E+16</v>
      </c>
      <c r="Q75" s="9">
        <f t="shared" si="59"/>
        <v>182597730.16931152</v>
      </c>
      <c r="R75" s="2">
        <f t="shared" si="60"/>
        <v>0</v>
      </c>
      <c r="S75" s="10">
        <f t="shared" si="61"/>
        <v>1.9249972752784344E+16</v>
      </c>
    </row>
    <row r="76" spans="1:19">
      <c r="A76" t="s">
        <v>117</v>
      </c>
      <c r="B76" s="2">
        <f t="shared" si="39"/>
        <v>11</v>
      </c>
      <c r="C76">
        <f t="shared" si="48"/>
        <v>213790721</v>
      </c>
      <c r="D76" s="2">
        <f t="shared" si="49"/>
        <v>22</v>
      </c>
      <c r="E76">
        <f t="shared" si="50"/>
        <v>213790721</v>
      </c>
      <c r="F76" s="2">
        <f t="shared" si="40"/>
        <v>33</v>
      </c>
      <c r="G76">
        <f t="shared" si="51"/>
        <v>213790720</v>
      </c>
      <c r="H76" s="2">
        <f t="shared" si="52"/>
        <v>0</v>
      </c>
      <c r="I76" s="2">
        <f t="shared" si="53"/>
        <v>1</v>
      </c>
      <c r="J76" s="2">
        <f t="shared" si="41"/>
        <v>48</v>
      </c>
      <c r="K76">
        <f t="shared" si="54"/>
        <v>641372162</v>
      </c>
      <c r="L76" s="2">
        <f t="shared" si="55"/>
        <v>641372162</v>
      </c>
      <c r="M76" s="2">
        <f t="shared" si="43"/>
        <v>69</v>
      </c>
      <c r="N76" s="11">
        <f t="shared" si="56"/>
        <v>185148195.76806599</v>
      </c>
      <c r="O76">
        <f t="shared" si="57"/>
        <v>1.97914830399779E+16</v>
      </c>
      <c r="P76" s="2">
        <f t="shared" si="58"/>
        <v>3.427985439617024E+16</v>
      </c>
      <c r="Q76" s="9">
        <f t="shared" si="59"/>
        <v>185148195.76806641</v>
      </c>
      <c r="R76" s="2">
        <f t="shared" si="60"/>
        <v>0</v>
      </c>
      <c r="S76" s="10">
        <f t="shared" si="61"/>
        <v>1.9791483039977936E+16</v>
      </c>
    </row>
    <row r="77" spans="1:19">
      <c r="A77" t="s">
        <v>118</v>
      </c>
      <c r="B77" s="2">
        <f t="shared" si="39"/>
        <v>11</v>
      </c>
      <c r="C77">
        <f t="shared" si="48"/>
        <v>213909505</v>
      </c>
      <c r="D77" s="2">
        <f t="shared" si="49"/>
        <v>22</v>
      </c>
      <c r="E77">
        <f t="shared" si="50"/>
        <v>213909505</v>
      </c>
      <c r="F77" s="2">
        <f t="shared" si="40"/>
        <v>33</v>
      </c>
      <c r="G77">
        <f t="shared" si="51"/>
        <v>213909504</v>
      </c>
      <c r="H77" s="2">
        <f t="shared" si="52"/>
        <v>0</v>
      </c>
      <c r="I77" s="2">
        <f t="shared" si="53"/>
        <v>1</v>
      </c>
      <c r="J77" s="2">
        <f t="shared" si="41"/>
        <v>48</v>
      </c>
      <c r="K77">
        <f t="shared" si="54"/>
        <v>641728514</v>
      </c>
      <c r="L77" s="2">
        <f t="shared" si="55"/>
        <v>641728514</v>
      </c>
      <c r="M77" s="2">
        <f t="shared" si="43"/>
        <v>68</v>
      </c>
      <c r="N77" s="11">
        <f t="shared" si="56"/>
        <v>185251065.72962999</v>
      </c>
      <c r="O77">
        <f t="shared" si="57"/>
        <v>1.98134817928482E+16</v>
      </c>
      <c r="P77" s="2">
        <f t="shared" si="58"/>
        <v>3.431795735396352E+16</v>
      </c>
      <c r="Q77" s="9">
        <f t="shared" si="59"/>
        <v>185251065.72962952</v>
      </c>
      <c r="R77" s="2">
        <f t="shared" si="60"/>
        <v>0</v>
      </c>
      <c r="S77" s="10">
        <f t="shared" si="61"/>
        <v>1.9813481792848224E+16</v>
      </c>
    </row>
    <row r="78" spans="1:19">
      <c r="A78" t="s">
        <v>119</v>
      </c>
      <c r="B78" s="2">
        <f t="shared" si="39"/>
        <v>11</v>
      </c>
      <c r="C78">
        <f t="shared" si="48"/>
        <v>219152385</v>
      </c>
      <c r="D78" s="2">
        <f t="shared" si="49"/>
        <v>22</v>
      </c>
      <c r="E78">
        <f t="shared" si="50"/>
        <v>219152385</v>
      </c>
      <c r="F78" s="2">
        <f t="shared" si="40"/>
        <v>33</v>
      </c>
      <c r="G78">
        <f t="shared" si="51"/>
        <v>219152384</v>
      </c>
      <c r="H78" s="2">
        <f t="shared" si="52"/>
        <v>0</v>
      </c>
      <c r="I78" s="2">
        <f t="shared" si="53"/>
        <v>1</v>
      </c>
      <c r="J78" s="2">
        <f t="shared" si="41"/>
        <v>48</v>
      </c>
      <c r="K78">
        <f t="shared" si="54"/>
        <v>657457154</v>
      </c>
      <c r="L78" s="2">
        <f t="shared" si="55"/>
        <v>657457154</v>
      </c>
      <c r="M78" s="2">
        <f t="shared" si="43"/>
        <v>69</v>
      </c>
      <c r="N78" s="11">
        <f t="shared" si="56"/>
        <v>189791532.99862301</v>
      </c>
      <c r="O78">
        <f t="shared" si="57"/>
        <v>2.07966334598314E+16</v>
      </c>
      <c r="P78" s="2">
        <f t="shared" si="58"/>
        <v>3.602082599796736E+16</v>
      </c>
      <c r="Q78" s="9">
        <f t="shared" si="59"/>
        <v>189791532.99862289</v>
      </c>
      <c r="R78" s="2">
        <f t="shared" si="60"/>
        <v>0</v>
      </c>
      <c r="S78" s="10">
        <f t="shared" si="61"/>
        <v>2.079663345983144E+16</v>
      </c>
    </row>
    <row r="79" spans="1:19">
      <c r="A79" t="s">
        <v>120</v>
      </c>
      <c r="B79" s="2">
        <f t="shared" si="39"/>
        <v>11</v>
      </c>
      <c r="C79">
        <f t="shared" si="48"/>
        <v>223646311</v>
      </c>
      <c r="D79" s="2">
        <f t="shared" si="49"/>
        <v>22</v>
      </c>
      <c r="E79">
        <f t="shared" si="50"/>
        <v>223646311</v>
      </c>
      <c r="F79" s="2">
        <f t="shared" si="40"/>
        <v>33</v>
      </c>
      <c r="G79">
        <f t="shared" si="51"/>
        <v>223646312</v>
      </c>
      <c r="H79" s="2">
        <f t="shared" si="52"/>
        <v>0</v>
      </c>
      <c r="I79" s="2">
        <f t="shared" si="53"/>
        <v>1</v>
      </c>
      <c r="J79" s="2">
        <f t="shared" si="41"/>
        <v>48</v>
      </c>
      <c r="K79">
        <f t="shared" si="54"/>
        <v>670938934</v>
      </c>
      <c r="L79" s="2">
        <f t="shared" si="55"/>
        <v>670938934</v>
      </c>
      <c r="M79" s="2">
        <f t="shared" si="43"/>
        <v>64</v>
      </c>
      <c r="N79" s="11">
        <f t="shared" si="56"/>
        <v>193683386.5</v>
      </c>
      <c r="O79">
        <f t="shared" si="57"/>
        <v>2.16582875431977E+16</v>
      </c>
      <c r="P79" s="2">
        <f t="shared" si="58"/>
        <v>3.7513254206108384E+16</v>
      </c>
      <c r="Q79" s="9">
        <f t="shared" si="59"/>
        <v>193683386.5</v>
      </c>
      <c r="R79" s="2">
        <f t="shared" si="60"/>
        <v>0</v>
      </c>
      <c r="S79" s="10">
        <f t="shared" si="61"/>
        <v>2.1658287543197792E+16</v>
      </c>
    </row>
    <row r="80" spans="1:19">
      <c r="A80" t="s">
        <v>121</v>
      </c>
      <c r="B80" s="2">
        <f t="shared" si="39"/>
        <v>11</v>
      </c>
      <c r="C80">
        <f t="shared" si="48"/>
        <v>224573441</v>
      </c>
      <c r="D80" s="2">
        <f t="shared" si="49"/>
        <v>22</v>
      </c>
      <c r="E80">
        <f t="shared" si="50"/>
        <v>224573441</v>
      </c>
      <c r="F80" s="2">
        <f t="shared" si="40"/>
        <v>33</v>
      </c>
      <c r="G80">
        <f t="shared" si="51"/>
        <v>224573440</v>
      </c>
      <c r="H80" s="2">
        <f t="shared" si="52"/>
        <v>0</v>
      </c>
      <c r="I80" s="2">
        <f t="shared" si="53"/>
        <v>1</v>
      </c>
      <c r="J80" s="2">
        <f t="shared" si="41"/>
        <v>48</v>
      </c>
      <c r="K80">
        <f t="shared" si="54"/>
        <v>673720322</v>
      </c>
      <c r="L80" s="2">
        <f t="shared" si="55"/>
        <v>673720322</v>
      </c>
      <c r="M80" s="2">
        <f t="shared" si="43"/>
        <v>69</v>
      </c>
      <c r="N80" s="11">
        <f t="shared" si="56"/>
        <v>194486305.209961</v>
      </c>
      <c r="O80">
        <f t="shared" si="57"/>
        <v>2.18382292969454E+16</v>
      </c>
      <c r="P80" s="2">
        <f t="shared" si="58"/>
        <v>3.782492291422208E+16</v>
      </c>
      <c r="Q80" s="9">
        <f t="shared" si="59"/>
        <v>194486305.20996094</v>
      </c>
      <c r="R80" s="2">
        <f t="shared" si="60"/>
        <v>0</v>
      </c>
      <c r="S80" s="10">
        <f t="shared" si="61"/>
        <v>2.1838229296945424E+16</v>
      </c>
    </row>
    <row r="81" spans="1:19">
      <c r="A81" t="s">
        <v>122</v>
      </c>
      <c r="B81" s="2">
        <f t="shared" si="39"/>
        <v>11</v>
      </c>
      <c r="C81">
        <f t="shared" si="48"/>
        <v>226492417</v>
      </c>
      <c r="D81" s="2">
        <f t="shared" si="49"/>
        <v>22</v>
      </c>
      <c r="E81">
        <f t="shared" si="50"/>
        <v>226492417</v>
      </c>
      <c r="F81" s="2">
        <f t="shared" si="40"/>
        <v>33</v>
      </c>
      <c r="G81">
        <f t="shared" si="51"/>
        <v>226492416</v>
      </c>
      <c r="H81" s="2">
        <f t="shared" si="52"/>
        <v>0</v>
      </c>
      <c r="I81" s="2">
        <f t="shared" si="53"/>
        <v>1</v>
      </c>
      <c r="J81" s="2">
        <f t="shared" si="41"/>
        <v>48</v>
      </c>
      <c r="K81">
        <f t="shared" si="54"/>
        <v>679477250</v>
      </c>
      <c r="L81" s="2">
        <f t="shared" si="55"/>
        <v>679477250</v>
      </c>
      <c r="M81" s="2">
        <f t="shared" si="43"/>
        <v>69</v>
      </c>
      <c r="N81" s="11">
        <f t="shared" si="56"/>
        <v>196148187.17521399</v>
      </c>
      <c r="O81">
        <f t="shared" si="57"/>
        <v>2.22130384036671E+16</v>
      </c>
      <c r="P81" s="2">
        <f t="shared" si="58"/>
        <v>3.8474111332122624E+16</v>
      </c>
      <c r="Q81" s="9">
        <f t="shared" si="59"/>
        <v>196148187.17521358</v>
      </c>
      <c r="R81" s="2">
        <f t="shared" si="60"/>
        <v>0</v>
      </c>
      <c r="S81" s="10">
        <f t="shared" si="61"/>
        <v>2.2213038403667168E+16</v>
      </c>
    </row>
    <row r="82" spans="1:19">
      <c r="A82" t="s">
        <v>123</v>
      </c>
      <c r="B82" s="2">
        <f t="shared" si="39"/>
        <v>11</v>
      </c>
      <c r="C82">
        <f t="shared" si="48"/>
        <v>228589567</v>
      </c>
      <c r="D82" s="2">
        <f t="shared" si="49"/>
        <v>22</v>
      </c>
      <c r="E82">
        <f t="shared" si="50"/>
        <v>228589567</v>
      </c>
      <c r="F82" s="2">
        <f t="shared" si="40"/>
        <v>33</v>
      </c>
      <c r="G82">
        <f t="shared" si="51"/>
        <v>228589568</v>
      </c>
      <c r="H82" s="2">
        <f t="shared" si="52"/>
        <v>0</v>
      </c>
      <c r="I82" s="2">
        <f t="shared" si="53"/>
        <v>1</v>
      </c>
      <c r="J82" s="2">
        <f t="shared" si="41"/>
        <v>48</v>
      </c>
      <c r="K82">
        <f t="shared" si="54"/>
        <v>685768702</v>
      </c>
      <c r="L82" s="2">
        <f t="shared" si="55"/>
        <v>685768702</v>
      </c>
      <c r="M82" s="2">
        <f t="shared" si="43"/>
        <v>68</v>
      </c>
      <c r="N82" s="11">
        <f t="shared" si="56"/>
        <v>197964371.77340999</v>
      </c>
      <c r="O82">
        <f t="shared" si="57"/>
        <v>2.26262951115375E+16</v>
      </c>
      <c r="P82" s="2">
        <f t="shared" si="58"/>
        <v>3.9189892491640832E+16</v>
      </c>
      <c r="Q82" s="9">
        <f t="shared" si="59"/>
        <v>197964371.77340984</v>
      </c>
      <c r="R82" s="2">
        <f t="shared" si="60"/>
        <v>0</v>
      </c>
      <c r="S82" s="10">
        <f t="shared" si="61"/>
        <v>2.2626295111537576E+16</v>
      </c>
    </row>
    <row r="83" spans="1:19">
      <c r="A83" t="s">
        <v>124</v>
      </c>
      <c r="B83" s="2">
        <f t="shared" si="39"/>
        <v>11</v>
      </c>
      <c r="C83">
        <f t="shared" si="48"/>
        <v>233287679</v>
      </c>
      <c r="D83" s="2">
        <f t="shared" si="49"/>
        <v>22</v>
      </c>
      <c r="E83">
        <f t="shared" si="50"/>
        <v>233287679</v>
      </c>
      <c r="F83" s="2">
        <f t="shared" si="40"/>
        <v>33</v>
      </c>
      <c r="G83">
        <f t="shared" si="51"/>
        <v>233287680</v>
      </c>
      <c r="H83" s="2">
        <f t="shared" si="52"/>
        <v>0</v>
      </c>
      <c r="I83" s="2">
        <f t="shared" si="53"/>
        <v>1</v>
      </c>
      <c r="J83" s="2">
        <f t="shared" si="41"/>
        <v>48</v>
      </c>
      <c r="K83">
        <f t="shared" si="54"/>
        <v>699863038</v>
      </c>
      <c r="L83" s="2">
        <f t="shared" si="55"/>
        <v>699863038</v>
      </c>
      <c r="M83" s="2">
        <f t="shared" si="43"/>
        <v>69</v>
      </c>
      <c r="N83" s="11">
        <f t="shared" si="56"/>
        <v>202033056.11523399</v>
      </c>
      <c r="O83">
        <f t="shared" si="57"/>
        <v>2.35659114722164E+16</v>
      </c>
      <c r="P83" s="2">
        <f t="shared" si="58"/>
        <v>4.081735576326144E+16</v>
      </c>
      <c r="Q83" s="9">
        <f t="shared" si="59"/>
        <v>202033056.11523437</v>
      </c>
      <c r="R83" s="2">
        <f t="shared" si="60"/>
        <v>0</v>
      </c>
      <c r="S83" s="10">
        <f t="shared" si="61"/>
        <v>2.356591147221642E+16</v>
      </c>
    </row>
    <row r="84" spans="1:19">
      <c r="A84" t="s">
        <v>125</v>
      </c>
      <c r="B84" s="2">
        <f t="shared" si="39"/>
        <v>11</v>
      </c>
      <c r="C84">
        <f t="shared" si="48"/>
        <v>234881023</v>
      </c>
      <c r="D84" s="2">
        <f t="shared" si="49"/>
        <v>22</v>
      </c>
      <c r="E84">
        <f t="shared" si="50"/>
        <v>234881023</v>
      </c>
      <c r="F84" s="2">
        <f t="shared" si="40"/>
        <v>33</v>
      </c>
      <c r="G84">
        <f t="shared" si="51"/>
        <v>234881024</v>
      </c>
      <c r="H84" s="2">
        <f t="shared" si="52"/>
        <v>0</v>
      </c>
      <c r="I84" s="2">
        <f t="shared" si="53"/>
        <v>1</v>
      </c>
      <c r="J84" s="2">
        <f t="shared" si="41"/>
        <v>48</v>
      </c>
      <c r="K84">
        <f t="shared" si="54"/>
        <v>704643070</v>
      </c>
      <c r="L84" s="2">
        <f t="shared" si="55"/>
        <v>704643070</v>
      </c>
      <c r="M84" s="2">
        <f t="shared" si="43"/>
        <v>69</v>
      </c>
      <c r="N84" s="11">
        <f t="shared" si="56"/>
        <v>203412932.49620199</v>
      </c>
      <c r="O84">
        <f t="shared" si="57"/>
        <v>2.38889189397753E+16</v>
      </c>
      <c r="P84" s="2">
        <f t="shared" si="58"/>
        <v>4.1376821106704384E+16</v>
      </c>
      <c r="Q84" s="9">
        <f t="shared" si="59"/>
        <v>203412932.49620187</v>
      </c>
      <c r="R84" s="2">
        <f t="shared" si="60"/>
        <v>0</v>
      </c>
      <c r="S84" s="10">
        <f t="shared" si="61"/>
        <v>2.3888918939775384E+16</v>
      </c>
    </row>
    <row r="85" spans="1:19">
      <c r="A85" t="s">
        <v>126</v>
      </c>
      <c r="B85" s="2">
        <f t="shared" si="39"/>
        <v>11</v>
      </c>
      <c r="C85">
        <f t="shared" si="48"/>
        <v>234881025</v>
      </c>
      <c r="D85" s="2">
        <f t="shared" si="49"/>
        <v>22</v>
      </c>
      <c r="E85">
        <f t="shared" si="50"/>
        <v>234881025</v>
      </c>
      <c r="F85" s="2">
        <f t="shared" si="40"/>
        <v>33</v>
      </c>
      <c r="G85">
        <f t="shared" si="51"/>
        <v>234881024</v>
      </c>
      <c r="H85" s="2">
        <f t="shared" si="52"/>
        <v>0</v>
      </c>
      <c r="I85" s="2">
        <f t="shared" si="53"/>
        <v>1</v>
      </c>
      <c r="J85" s="2">
        <f t="shared" si="41"/>
        <v>48</v>
      </c>
      <c r="K85">
        <f t="shared" si="54"/>
        <v>704643074</v>
      </c>
      <c r="L85" s="2">
        <f t="shared" si="55"/>
        <v>704643074</v>
      </c>
      <c r="M85" s="2">
        <f t="shared" si="43"/>
        <v>69</v>
      </c>
      <c r="N85" s="11">
        <f t="shared" si="56"/>
        <v>203412934.805603</v>
      </c>
      <c r="O85">
        <f t="shared" si="57"/>
        <v>2.38889192109926E+16</v>
      </c>
      <c r="P85" s="2">
        <f t="shared" si="58"/>
        <v>4.137682204622848E+16</v>
      </c>
      <c r="Q85" s="9">
        <f t="shared" si="59"/>
        <v>203412934.80560297</v>
      </c>
      <c r="R85" s="2">
        <f t="shared" si="60"/>
        <v>0</v>
      </c>
      <c r="S85" s="10">
        <f t="shared" si="61"/>
        <v>2.3888919210992632E+16</v>
      </c>
    </row>
    <row r="86" spans="1:19">
      <c r="A86" t="s">
        <v>127</v>
      </c>
      <c r="B86" s="2">
        <f t="shared" si="39"/>
        <v>11</v>
      </c>
      <c r="C86">
        <f t="shared" si="48"/>
        <v>235356161</v>
      </c>
      <c r="D86" s="2">
        <f t="shared" si="49"/>
        <v>22</v>
      </c>
      <c r="E86">
        <f t="shared" si="50"/>
        <v>235356161</v>
      </c>
      <c r="F86" s="2">
        <f t="shared" si="40"/>
        <v>33</v>
      </c>
      <c r="G86">
        <f t="shared" si="51"/>
        <v>235356160</v>
      </c>
      <c r="H86" s="2">
        <f t="shared" si="52"/>
        <v>0</v>
      </c>
      <c r="I86" s="2">
        <f t="shared" si="53"/>
        <v>1</v>
      </c>
      <c r="J86" s="2">
        <f t="shared" si="41"/>
        <v>48</v>
      </c>
      <c r="K86">
        <f t="shared" si="54"/>
        <v>706068482</v>
      </c>
      <c r="L86" s="2">
        <f t="shared" si="55"/>
        <v>706068482</v>
      </c>
      <c r="M86" s="2">
        <f t="shared" si="43"/>
        <v>69</v>
      </c>
      <c r="N86" s="11">
        <f t="shared" si="56"/>
        <v>203824414.65185499</v>
      </c>
      <c r="O86">
        <f t="shared" si="57"/>
        <v>2.39856657733542E+16</v>
      </c>
      <c r="P86" s="2">
        <f t="shared" si="58"/>
        <v>4.154439200817152E+16</v>
      </c>
      <c r="Q86" s="9">
        <f t="shared" si="59"/>
        <v>203824414.65185547</v>
      </c>
      <c r="R86" s="2">
        <f t="shared" si="60"/>
        <v>0</v>
      </c>
      <c r="S86" s="10">
        <f t="shared" si="61"/>
        <v>2.398566577335422E+16</v>
      </c>
    </row>
    <row r="87" spans="1:19">
      <c r="A87" t="s">
        <v>128</v>
      </c>
      <c r="B87" s="2">
        <f t="shared" si="39"/>
        <v>11</v>
      </c>
      <c r="C87">
        <f t="shared" si="48"/>
        <v>236052992</v>
      </c>
      <c r="D87" s="2">
        <f t="shared" si="49"/>
        <v>22</v>
      </c>
      <c r="E87">
        <f t="shared" si="50"/>
        <v>236052992</v>
      </c>
      <c r="F87" s="2">
        <f t="shared" si="40"/>
        <v>33</v>
      </c>
      <c r="G87">
        <f t="shared" si="51"/>
        <v>236052991</v>
      </c>
      <c r="H87" s="2">
        <f t="shared" si="52"/>
        <v>0</v>
      </c>
      <c r="I87" s="2">
        <f t="shared" si="53"/>
        <v>1</v>
      </c>
      <c r="J87" s="2">
        <f t="shared" si="41"/>
        <v>48</v>
      </c>
      <c r="K87">
        <f t="shared" si="54"/>
        <v>708158975</v>
      </c>
      <c r="L87" s="2">
        <f t="shared" si="55"/>
        <v>708158975</v>
      </c>
      <c r="M87" s="2">
        <f t="shared" si="43"/>
        <v>62</v>
      </c>
      <c r="N87" s="11">
        <f t="shared" si="56"/>
        <v>204427888</v>
      </c>
      <c r="O87">
        <f t="shared" si="57"/>
        <v>2.41279072031065E+16</v>
      </c>
      <c r="P87" s="2">
        <f t="shared" si="58"/>
        <v>4.1790761392140544E+16</v>
      </c>
      <c r="Q87" s="9">
        <f t="shared" si="59"/>
        <v>204427888</v>
      </c>
      <c r="R87" s="2">
        <f t="shared" si="60"/>
        <v>0</v>
      </c>
      <c r="S87" s="10">
        <f t="shared" si="61"/>
        <v>2.4127907203106504E+16</v>
      </c>
    </row>
    <row r="88" spans="1:19">
      <c r="A88" t="s">
        <v>129</v>
      </c>
      <c r="B88" s="2">
        <f t="shared" si="39"/>
        <v>11</v>
      </c>
      <c r="C88">
        <f t="shared" si="48"/>
        <v>238419969</v>
      </c>
      <c r="D88" s="2">
        <f t="shared" si="49"/>
        <v>22</v>
      </c>
      <c r="E88">
        <f t="shared" si="50"/>
        <v>238419969</v>
      </c>
      <c r="F88" s="2">
        <f t="shared" si="40"/>
        <v>33</v>
      </c>
      <c r="G88">
        <f t="shared" si="51"/>
        <v>238419968</v>
      </c>
      <c r="H88" s="2">
        <f t="shared" si="52"/>
        <v>0</v>
      </c>
      <c r="I88" s="2">
        <f t="shared" si="53"/>
        <v>1</v>
      </c>
      <c r="J88" s="2">
        <f t="shared" si="41"/>
        <v>48</v>
      </c>
      <c r="K88">
        <f t="shared" si="54"/>
        <v>715259906</v>
      </c>
      <c r="L88" s="2">
        <f t="shared" si="55"/>
        <v>715259906</v>
      </c>
      <c r="M88" s="2">
        <f t="shared" si="43"/>
        <v>69</v>
      </c>
      <c r="N88" s="11">
        <f t="shared" si="56"/>
        <v>206477750.21217301</v>
      </c>
      <c r="O88">
        <f t="shared" si="57"/>
        <v>2.46142092991491E+16</v>
      </c>
      <c r="P88" s="2">
        <f t="shared" si="58"/>
        <v>4.2633061332680704E+16</v>
      </c>
      <c r="Q88" s="9">
        <f t="shared" si="59"/>
        <v>206477750.21217346</v>
      </c>
      <c r="R88" s="2">
        <f t="shared" si="60"/>
        <v>0</v>
      </c>
      <c r="S88" s="10">
        <f t="shared" si="61"/>
        <v>2.4614209299149196E+16</v>
      </c>
    </row>
    <row r="89" spans="1:19">
      <c r="A89" t="s">
        <v>130</v>
      </c>
      <c r="B89" s="2">
        <f t="shared" si="39"/>
        <v>11</v>
      </c>
      <c r="C89">
        <f t="shared" si="48"/>
        <v>238850463</v>
      </c>
      <c r="D89" s="2">
        <f t="shared" si="49"/>
        <v>22</v>
      </c>
      <c r="E89">
        <f t="shared" si="50"/>
        <v>238850463</v>
      </c>
      <c r="F89" s="2">
        <f t="shared" si="40"/>
        <v>33</v>
      </c>
      <c r="G89">
        <f t="shared" si="51"/>
        <v>238850464</v>
      </c>
      <c r="H89" s="2">
        <f t="shared" si="52"/>
        <v>0</v>
      </c>
      <c r="I89" s="2">
        <f t="shared" si="53"/>
        <v>1</v>
      </c>
      <c r="J89" s="2">
        <f t="shared" si="41"/>
        <v>48</v>
      </c>
      <c r="K89">
        <f t="shared" si="54"/>
        <v>716551390</v>
      </c>
      <c r="L89" s="2">
        <f t="shared" si="55"/>
        <v>716551390</v>
      </c>
      <c r="M89" s="2">
        <f t="shared" si="43"/>
        <v>66</v>
      </c>
      <c r="N89" s="11">
        <f t="shared" si="56"/>
        <v>206850568.375</v>
      </c>
      <c r="O89">
        <f t="shared" si="57"/>
        <v>2.47031771175162E+16</v>
      </c>
      <c r="P89" s="2">
        <f t="shared" si="58"/>
        <v>4.2787157637060544E+16</v>
      </c>
      <c r="Q89" s="9">
        <f t="shared" si="59"/>
        <v>206850568.375</v>
      </c>
      <c r="R89" s="2">
        <f t="shared" si="60"/>
        <v>0</v>
      </c>
      <c r="S89" s="10">
        <f t="shared" si="61"/>
        <v>2.470317711751624E+16</v>
      </c>
    </row>
    <row r="90" spans="1:19">
      <c r="A90" t="s">
        <v>131</v>
      </c>
      <c r="B90" s="2">
        <f t="shared" si="39"/>
        <v>11</v>
      </c>
      <c r="C90">
        <f t="shared" si="48"/>
        <v>239075329</v>
      </c>
      <c r="D90" s="2">
        <f t="shared" si="49"/>
        <v>22</v>
      </c>
      <c r="E90">
        <f t="shared" si="50"/>
        <v>239075329</v>
      </c>
      <c r="F90" s="2">
        <f t="shared" si="40"/>
        <v>33</v>
      </c>
      <c r="G90">
        <f t="shared" si="51"/>
        <v>239075328</v>
      </c>
      <c r="H90" s="2">
        <f t="shared" si="52"/>
        <v>0</v>
      </c>
      <c r="I90" s="2">
        <f t="shared" si="53"/>
        <v>1</v>
      </c>
      <c r="J90" s="2">
        <f t="shared" si="41"/>
        <v>48</v>
      </c>
      <c r="K90">
        <f t="shared" si="54"/>
        <v>717225986</v>
      </c>
      <c r="L90" s="2">
        <f t="shared" si="55"/>
        <v>717225986</v>
      </c>
      <c r="M90" s="2">
        <f t="shared" si="43"/>
        <v>69</v>
      </c>
      <c r="N90" s="11">
        <f t="shared" si="56"/>
        <v>207045308.62079799</v>
      </c>
      <c r="O90">
        <f t="shared" si="57"/>
        <v>2.47497125346892E+16</v>
      </c>
      <c r="P90" s="2">
        <f t="shared" si="58"/>
        <v>4.2867759821881344E+16</v>
      </c>
      <c r="Q90" s="9">
        <f t="shared" si="59"/>
        <v>207045308.62079763</v>
      </c>
      <c r="R90" s="2">
        <f t="shared" si="60"/>
        <v>0</v>
      </c>
      <c r="S90" s="10">
        <f t="shared" si="61"/>
        <v>2.4749712534689212E+16</v>
      </c>
    </row>
    <row r="91" spans="1:19">
      <c r="A91" t="s">
        <v>132</v>
      </c>
      <c r="B91" s="2">
        <f t="shared" ref="B91:B138" si="62">FIND(",", A91)</f>
        <v>11</v>
      </c>
      <c r="C91">
        <f t="shared" ref="C91:C138" si="63">VALUE(MID(A91, 2, B91 - 2))</f>
        <v>246388225</v>
      </c>
      <c r="D91" s="2">
        <f t="shared" ref="D91:D138" si="64">FIND(",", A91, B91 + 1)</f>
        <v>22</v>
      </c>
      <c r="E91">
        <f t="shared" ref="E91:E138" si="65">VALUE(MID(A91, B91 + 2, D91 - B91 - 2))</f>
        <v>246388225</v>
      </c>
      <c r="F91" s="2">
        <f t="shared" ref="F91:F138" si="66">FIND(F$1, $A91)</f>
        <v>33</v>
      </c>
      <c r="G91">
        <f t="shared" ref="G91:G138" si="67">VALUE(MID(A91, D91 + 2, F91 - D91 - 2))</f>
        <v>246388224</v>
      </c>
      <c r="H91" s="2">
        <f t="shared" ref="H91:H138" si="68">ABS(E91-C91)</f>
        <v>0</v>
      </c>
      <c r="I91" s="2">
        <f t="shared" ref="I91:I138" si="69">ABS(G91-E91)</f>
        <v>1</v>
      </c>
      <c r="J91" s="2">
        <f t="shared" ref="J91:J138" si="70">FIND(J$1, $A91)</f>
        <v>48</v>
      </c>
      <c r="K91">
        <f t="shared" ref="K91:K138" si="71">VALUE(MID(A91, F91 + LEN(F$1), J91 - F91 - LEN(F$1)))</f>
        <v>739164674</v>
      </c>
      <c r="L91" s="2">
        <f t="shared" ref="L91:L138" si="72">SUM(C91,E91,G91)</f>
        <v>739164674</v>
      </c>
      <c r="M91" s="2">
        <f t="shared" ref="M91:M138" si="73">FIND(M$1, $A91)</f>
        <v>69</v>
      </c>
      <c r="N91" s="11">
        <f t="shared" ref="N91:N138" si="74">VALUE(MID(A91, J91 + LEN(J$1), M91 - J91 - LEN(J$1)))</f>
        <v>213378462.33203101</v>
      </c>
      <c r="O91">
        <f t="shared" ref="O91:O138" si="75">VALUE(MID(A91, M91 + LEN(M$1), 100))</f>
        <v>2.628697018692E+16</v>
      </c>
      <c r="P91" s="2">
        <f t="shared" ref="P91:P138" si="76">C91 * C91 - G91 * G91 / 4</f>
        <v>4.553036818718208E+16</v>
      </c>
      <c r="Q91" s="9">
        <f t="shared" ref="Q91:Q138" si="77">SQRT(C91 * C91 - G91 * G91 / 4)</f>
        <v>213378462.33203125</v>
      </c>
      <c r="R91" s="2">
        <f t="shared" ref="R91:R138" si="78">Q91*Q91-P91</f>
        <v>0</v>
      </c>
      <c r="S91" s="10">
        <f t="shared" ref="S91:S138" si="79">Q91*G91/2</f>
        <v>2.628697018692004E+16</v>
      </c>
    </row>
    <row r="92" spans="1:19">
      <c r="A92" t="s">
        <v>133</v>
      </c>
      <c r="B92" s="2">
        <f t="shared" si="62"/>
        <v>11</v>
      </c>
      <c r="C92">
        <f t="shared" si="63"/>
        <v>251658241</v>
      </c>
      <c r="D92" s="2">
        <f t="shared" si="64"/>
        <v>22</v>
      </c>
      <c r="E92">
        <f t="shared" si="65"/>
        <v>251658241</v>
      </c>
      <c r="F92" s="2">
        <f t="shared" si="66"/>
        <v>33</v>
      </c>
      <c r="G92">
        <f t="shared" si="67"/>
        <v>251658240</v>
      </c>
      <c r="H92" s="2">
        <f t="shared" si="68"/>
        <v>0</v>
      </c>
      <c r="I92" s="2">
        <f t="shared" si="69"/>
        <v>1</v>
      </c>
      <c r="J92" s="2">
        <f t="shared" si="70"/>
        <v>48</v>
      </c>
      <c r="K92">
        <f t="shared" si="71"/>
        <v>754974722</v>
      </c>
      <c r="L92" s="2">
        <f t="shared" si="72"/>
        <v>754974722</v>
      </c>
      <c r="M92" s="2">
        <f t="shared" si="73"/>
        <v>69</v>
      </c>
      <c r="N92" s="11">
        <f t="shared" si="74"/>
        <v>217942430.06638199</v>
      </c>
      <c r="O92">
        <f t="shared" si="75"/>
        <v>2.74235041859143E+16</v>
      </c>
      <c r="P92" s="2">
        <f t="shared" si="76"/>
        <v>4.749890282323968E+16</v>
      </c>
      <c r="Q92" s="9">
        <f t="shared" si="77"/>
        <v>217942430.06638169</v>
      </c>
      <c r="R92" s="2">
        <f t="shared" si="78"/>
        <v>0</v>
      </c>
      <c r="S92" s="10">
        <f t="shared" si="79"/>
        <v>2.7423504185914352E+16</v>
      </c>
    </row>
    <row r="93" spans="1:19">
      <c r="A93" t="s">
        <v>134</v>
      </c>
      <c r="B93" s="2">
        <f t="shared" si="62"/>
        <v>11</v>
      </c>
      <c r="C93">
        <f t="shared" si="63"/>
        <v>253000835</v>
      </c>
      <c r="D93" s="2">
        <f t="shared" si="64"/>
        <v>22</v>
      </c>
      <c r="E93">
        <f t="shared" si="65"/>
        <v>253000835</v>
      </c>
      <c r="F93" s="2">
        <f t="shared" si="66"/>
        <v>33</v>
      </c>
      <c r="G93">
        <f t="shared" si="67"/>
        <v>253000836</v>
      </c>
      <c r="H93" s="2">
        <f t="shared" si="68"/>
        <v>0</v>
      </c>
      <c r="I93" s="2">
        <f t="shared" si="69"/>
        <v>1</v>
      </c>
      <c r="J93" s="2">
        <f t="shared" si="70"/>
        <v>48</v>
      </c>
      <c r="K93">
        <f t="shared" si="71"/>
        <v>759002506</v>
      </c>
      <c r="L93" s="2">
        <f t="shared" si="72"/>
        <v>759002506</v>
      </c>
      <c r="M93" s="2">
        <f t="shared" si="73"/>
        <v>62</v>
      </c>
      <c r="N93" s="11">
        <f t="shared" si="74"/>
        <v>219105150</v>
      </c>
      <c r="O93">
        <f t="shared" si="75"/>
        <v>2.77168930609527E+16</v>
      </c>
      <c r="P93" s="2">
        <f t="shared" si="76"/>
        <v>4.8007066756522496E+16</v>
      </c>
      <c r="Q93" s="9">
        <f t="shared" si="77"/>
        <v>219105150</v>
      </c>
      <c r="R93" s="2">
        <f t="shared" si="78"/>
        <v>0</v>
      </c>
      <c r="S93" s="10">
        <f t="shared" si="79"/>
        <v>2.77168930609527E+16</v>
      </c>
    </row>
    <row r="94" spans="1:19">
      <c r="A94" t="s">
        <v>135</v>
      </c>
      <c r="B94" s="2">
        <f t="shared" si="62"/>
        <v>11</v>
      </c>
      <c r="C94">
        <f t="shared" si="63"/>
        <v>255164799</v>
      </c>
      <c r="D94" s="2">
        <f t="shared" si="64"/>
        <v>22</v>
      </c>
      <c r="E94">
        <f t="shared" si="65"/>
        <v>255164799</v>
      </c>
      <c r="F94" s="2">
        <f t="shared" si="66"/>
        <v>33</v>
      </c>
      <c r="G94">
        <f t="shared" si="67"/>
        <v>255164800</v>
      </c>
      <c r="H94" s="2">
        <f t="shared" si="68"/>
        <v>0</v>
      </c>
      <c r="I94" s="2">
        <f t="shared" si="69"/>
        <v>1</v>
      </c>
      <c r="J94" s="2">
        <f t="shared" si="70"/>
        <v>48</v>
      </c>
      <c r="K94">
        <f t="shared" si="71"/>
        <v>765494398</v>
      </c>
      <c r="L94" s="2">
        <f t="shared" si="72"/>
        <v>765494398</v>
      </c>
      <c r="M94" s="2">
        <f t="shared" si="73"/>
        <v>69</v>
      </c>
      <c r="N94" s="11">
        <f t="shared" si="74"/>
        <v>220979197.796875</v>
      </c>
      <c r="O94">
        <f t="shared" si="75"/>
        <v>2.8193056405E+16</v>
      </c>
      <c r="P94" s="2">
        <f t="shared" si="76"/>
        <v>4.88318058589504E+16</v>
      </c>
      <c r="Q94" s="9">
        <f t="shared" si="77"/>
        <v>220979197.796875</v>
      </c>
      <c r="R94" s="2">
        <f t="shared" si="78"/>
        <v>0</v>
      </c>
      <c r="S94" s="10">
        <f t="shared" si="79"/>
        <v>2.8193056405000024E+16</v>
      </c>
    </row>
    <row r="95" spans="1:19">
      <c r="A95" t="s">
        <v>136</v>
      </c>
      <c r="B95" s="2">
        <f t="shared" si="62"/>
        <v>11</v>
      </c>
      <c r="C95">
        <f t="shared" si="63"/>
        <v>260602911</v>
      </c>
      <c r="D95" s="2">
        <f t="shared" si="64"/>
        <v>22</v>
      </c>
      <c r="E95">
        <f t="shared" si="65"/>
        <v>260602911</v>
      </c>
      <c r="F95" s="2">
        <f t="shared" si="66"/>
        <v>33</v>
      </c>
      <c r="G95">
        <f t="shared" si="67"/>
        <v>260602912</v>
      </c>
      <c r="H95" s="2">
        <f t="shared" si="68"/>
        <v>0</v>
      </c>
      <c r="I95" s="2">
        <f t="shared" si="69"/>
        <v>1</v>
      </c>
      <c r="J95" s="2">
        <f t="shared" si="70"/>
        <v>48</v>
      </c>
      <c r="K95">
        <f t="shared" si="71"/>
        <v>781808734</v>
      </c>
      <c r="L95" s="2">
        <f t="shared" si="72"/>
        <v>781808734</v>
      </c>
      <c r="M95" s="2">
        <f t="shared" si="73"/>
        <v>67</v>
      </c>
      <c r="N95" s="11">
        <f t="shared" si="74"/>
        <v>225688740.9375</v>
      </c>
      <c r="O95">
        <f t="shared" si="75"/>
        <v>2.9407571546963E+16</v>
      </c>
      <c r="P95" s="2">
        <f t="shared" si="76"/>
        <v>5.0935407785953984E+16</v>
      </c>
      <c r="Q95" s="9">
        <f t="shared" si="77"/>
        <v>225688740.9375</v>
      </c>
      <c r="R95" s="2">
        <f t="shared" si="78"/>
        <v>0</v>
      </c>
      <c r="S95" s="10">
        <f t="shared" si="79"/>
        <v>2.9407571546963056E+16</v>
      </c>
    </row>
    <row r="96" spans="1:19">
      <c r="A96" t="s">
        <v>137</v>
      </c>
      <c r="B96" s="2">
        <f t="shared" si="62"/>
        <v>11</v>
      </c>
      <c r="C96">
        <f t="shared" si="63"/>
        <v>264241153</v>
      </c>
      <c r="D96" s="2">
        <f t="shared" si="64"/>
        <v>22</v>
      </c>
      <c r="E96">
        <f t="shared" si="65"/>
        <v>264241153</v>
      </c>
      <c r="F96" s="2">
        <f t="shared" si="66"/>
        <v>33</v>
      </c>
      <c r="G96">
        <f t="shared" si="67"/>
        <v>264241152</v>
      </c>
      <c r="H96" s="2">
        <f t="shared" si="68"/>
        <v>0</v>
      </c>
      <c r="I96" s="2">
        <f t="shared" si="69"/>
        <v>1</v>
      </c>
      <c r="J96" s="2">
        <f t="shared" si="70"/>
        <v>48</v>
      </c>
      <c r="K96">
        <f t="shared" si="71"/>
        <v>792723458</v>
      </c>
      <c r="L96" s="2">
        <f t="shared" si="72"/>
        <v>792723458</v>
      </c>
      <c r="M96" s="2">
        <f t="shared" si="73"/>
        <v>69</v>
      </c>
      <c r="N96" s="11">
        <f t="shared" si="74"/>
        <v>228839551.51196599</v>
      </c>
      <c r="O96">
        <f t="shared" si="75"/>
        <v>3.02344133573425E+16</v>
      </c>
      <c r="P96" s="2">
        <f t="shared" si="76"/>
        <v>5.2367540336197632E+16</v>
      </c>
      <c r="Q96" s="9">
        <f t="shared" si="77"/>
        <v>228839551.51196575</v>
      </c>
      <c r="R96" s="2">
        <f t="shared" si="78"/>
        <v>0</v>
      </c>
      <c r="S96" s="10">
        <f t="shared" si="79"/>
        <v>3.0234413357342584E+16</v>
      </c>
    </row>
    <row r="97" spans="1:19">
      <c r="A97" t="s">
        <v>138</v>
      </c>
      <c r="B97" s="2">
        <f t="shared" si="62"/>
        <v>11</v>
      </c>
      <c r="C97">
        <f t="shared" si="63"/>
        <v>268435455</v>
      </c>
      <c r="D97" s="2">
        <f t="shared" si="64"/>
        <v>22</v>
      </c>
      <c r="E97">
        <f t="shared" si="65"/>
        <v>268435455</v>
      </c>
      <c r="F97" s="2">
        <f t="shared" si="66"/>
        <v>33</v>
      </c>
      <c r="G97">
        <f t="shared" si="67"/>
        <v>268435456</v>
      </c>
      <c r="H97" s="2">
        <f t="shared" si="68"/>
        <v>0</v>
      </c>
      <c r="I97" s="2">
        <f t="shared" si="69"/>
        <v>1</v>
      </c>
      <c r="J97" s="2">
        <f t="shared" si="70"/>
        <v>48</v>
      </c>
      <c r="K97">
        <f t="shared" si="71"/>
        <v>805306366</v>
      </c>
      <c r="L97" s="2">
        <f t="shared" si="72"/>
        <v>805306366</v>
      </c>
      <c r="M97" s="2">
        <f t="shared" si="73"/>
        <v>69</v>
      </c>
      <c r="N97" s="11">
        <f t="shared" si="74"/>
        <v>232471923.017759</v>
      </c>
      <c r="O97">
        <f t="shared" si="75"/>
        <v>3.12018533312345E+16</v>
      </c>
      <c r="P97" s="2">
        <f t="shared" si="76"/>
        <v>5.404319499157504E+16</v>
      </c>
      <c r="Q97" s="9">
        <f t="shared" si="77"/>
        <v>232471923.01775938</v>
      </c>
      <c r="R97" s="2">
        <f t="shared" si="78"/>
        <v>0</v>
      </c>
      <c r="S97" s="10">
        <f t="shared" si="79"/>
        <v>3.1201853331234568E+16</v>
      </c>
    </row>
    <row r="98" spans="1:19">
      <c r="A98" t="s">
        <v>139</v>
      </c>
      <c r="B98" s="2">
        <f t="shared" si="62"/>
        <v>11</v>
      </c>
      <c r="C98">
        <f t="shared" si="63"/>
        <v>268435457</v>
      </c>
      <c r="D98" s="2">
        <f t="shared" si="64"/>
        <v>22</v>
      </c>
      <c r="E98">
        <f t="shared" si="65"/>
        <v>268435457</v>
      </c>
      <c r="F98" s="2">
        <f t="shared" si="66"/>
        <v>33</v>
      </c>
      <c r="G98">
        <f t="shared" si="67"/>
        <v>268435456</v>
      </c>
      <c r="H98" s="2">
        <f t="shared" si="68"/>
        <v>0</v>
      </c>
      <c r="I98" s="2">
        <f t="shared" si="69"/>
        <v>1</v>
      </c>
      <c r="J98" s="2">
        <f t="shared" si="70"/>
        <v>48</v>
      </c>
      <c r="K98">
        <f t="shared" si="71"/>
        <v>805306370</v>
      </c>
      <c r="L98" s="2">
        <f t="shared" si="72"/>
        <v>805306370</v>
      </c>
      <c r="M98" s="2">
        <f t="shared" si="73"/>
        <v>68</v>
      </c>
      <c r="N98" s="11">
        <f t="shared" si="74"/>
        <v>232471925.32716</v>
      </c>
      <c r="O98">
        <f t="shared" si="75"/>
        <v>3.12018536411971E+16</v>
      </c>
      <c r="P98" s="2">
        <f t="shared" si="76"/>
        <v>5.4043196065316864E+16</v>
      </c>
      <c r="Q98" s="9">
        <f t="shared" si="77"/>
        <v>232471925.32716045</v>
      </c>
      <c r="R98" s="2">
        <f t="shared" si="78"/>
        <v>0</v>
      </c>
      <c r="S98" s="10">
        <f t="shared" si="79"/>
        <v>3.1201853641197132E+16</v>
      </c>
    </row>
    <row r="99" spans="1:19">
      <c r="A99" t="s">
        <v>140</v>
      </c>
      <c r="B99" s="2">
        <f t="shared" si="62"/>
        <v>11</v>
      </c>
      <c r="C99">
        <f t="shared" si="63"/>
        <v>272219257</v>
      </c>
      <c r="D99" s="2">
        <f t="shared" si="64"/>
        <v>22</v>
      </c>
      <c r="E99">
        <f t="shared" si="65"/>
        <v>272219257</v>
      </c>
      <c r="F99" s="2">
        <f t="shared" si="66"/>
        <v>33</v>
      </c>
      <c r="G99">
        <f t="shared" si="67"/>
        <v>272219256</v>
      </c>
      <c r="H99" s="2">
        <f t="shared" si="68"/>
        <v>0</v>
      </c>
      <c r="I99" s="2">
        <f t="shared" si="69"/>
        <v>1</v>
      </c>
      <c r="J99" s="2">
        <f t="shared" si="70"/>
        <v>48</v>
      </c>
      <c r="K99">
        <f t="shared" si="71"/>
        <v>816657770</v>
      </c>
      <c r="L99" s="2">
        <f t="shared" si="72"/>
        <v>816657770</v>
      </c>
      <c r="M99" s="2">
        <f t="shared" si="73"/>
        <v>65</v>
      </c>
      <c r="N99" s="11">
        <f t="shared" si="74"/>
        <v>235748792.25</v>
      </c>
      <c r="O99">
        <f t="shared" si="75"/>
        <v>3.20876804145967E+16</v>
      </c>
      <c r="P99" s="2">
        <f t="shared" si="76"/>
        <v>5.5577493047333664E+16</v>
      </c>
      <c r="Q99" s="9">
        <f t="shared" si="77"/>
        <v>235748792.25</v>
      </c>
      <c r="R99" s="2">
        <f t="shared" si="78"/>
        <v>0</v>
      </c>
      <c r="S99" s="10">
        <f t="shared" si="79"/>
        <v>3.2087680414596784E+16</v>
      </c>
    </row>
    <row r="100" spans="1:19">
      <c r="A100" t="s">
        <v>141</v>
      </c>
      <c r="B100" s="2">
        <f t="shared" si="62"/>
        <v>11</v>
      </c>
      <c r="C100">
        <f t="shared" si="63"/>
        <v>273273037</v>
      </c>
      <c r="D100" s="2">
        <f t="shared" si="64"/>
        <v>22</v>
      </c>
      <c r="E100">
        <f t="shared" si="65"/>
        <v>273273037</v>
      </c>
      <c r="F100" s="2">
        <f t="shared" si="66"/>
        <v>33</v>
      </c>
      <c r="G100">
        <f t="shared" si="67"/>
        <v>273273036</v>
      </c>
      <c r="H100" s="2">
        <f t="shared" si="68"/>
        <v>0</v>
      </c>
      <c r="I100" s="2">
        <f t="shared" si="69"/>
        <v>1</v>
      </c>
      <c r="J100" s="2">
        <f t="shared" si="70"/>
        <v>48</v>
      </c>
      <c r="K100">
        <f t="shared" si="71"/>
        <v>819819110</v>
      </c>
      <c r="L100" s="2">
        <f t="shared" si="72"/>
        <v>819819110</v>
      </c>
      <c r="M100" s="2">
        <f t="shared" si="73"/>
        <v>64</v>
      </c>
      <c r="N100" s="11">
        <f t="shared" si="74"/>
        <v>236661392.5</v>
      </c>
      <c r="O100">
        <f t="shared" si="75"/>
        <v>3.23365886162313E+16</v>
      </c>
      <c r="P100" s="2">
        <f t="shared" si="76"/>
        <v>5.6008614700039056E+16</v>
      </c>
      <c r="Q100" s="9">
        <f t="shared" si="77"/>
        <v>236661392.5</v>
      </c>
      <c r="R100" s="2">
        <f t="shared" si="78"/>
        <v>0</v>
      </c>
      <c r="S100" s="10">
        <f t="shared" si="79"/>
        <v>3.2336588616231316E+16</v>
      </c>
    </row>
    <row r="101" spans="1:19">
      <c r="A101" t="s">
        <v>142</v>
      </c>
      <c r="B101" s="2">
        <f t="shared" si="62"/>
        <v>11</v>
      </c>
      <c r="C101">
        <f t="shared" si="63"/>
        <v>276824065</v>
      </c>
      <c r="D101" s="2">
        <f t="shared" si="64"/>
        <v>22</v>
      </c>
      <c r="E101">
        <f t="shared" si="65"/>
        <v>276824065</v>
      </c>
      <c r="F101" s="2">
        <f t="shared" si="66"/>
        <v>33</v>
      </c>
      <c r="G101">
        <f t="shared" si="67"/>
        <v>276824064</v>
      </c>
      <c r="H101" s="2">
        <f t="shared" si="68"/>
        <v>0</v>
      </c>
      <c r="I101" s="2">
        <f t="shared" si="69"/>
        <v>1</v>
      </c>
      <c r="J101" s="2">
        <f t="shared" si="70"/>
        <v>48</v>
      </c>
      <c r="K101">
        <f t="shared" si="71"/>
        <v>830472194</v>
      </c>
      <c r="L101" s="2">
        <f t="shared" si="72"/>
        <v>830472194</v>
      </c>
      <c r="M101" s="2">
        <f t="shared" si="73"/>
        <v>68</v>
      </c>
      <c r="N101" s="11">
        <f t="shared" si="74"/>
        <v>239736672.95754999</v>
      </c>
      <c r="O101">
        <f t="shared" si="75"/>
        <v>3.31824400489739E+16</v>
      </c>
      <c r="P101" s="2">
        <f t="shared" si="76"/>
        <v>5.74736723607552E+16</v>
      </c>
      <c r="Q101" s="9">
        <f t="shared" si="77"/>
        <v>239736672.95754981</v>
      </c>
      <c r="R101" s="2">
        <f t="shared" si="78"/>
        <v>0</v>
      </c>
      <c r="S101" s="10">
        <f t="shared" si="79"/>
        <v>3.318244004897392E+16</v>
      </c>
    </row>
    <row r="102" spans="1:19">
      <c r="A102" t="s">
        <v>143</v>
      </c>
      <c r="B102" s="2">
        <f t="shared" si="62"/>
        <v>11</v>
      </c>
      <c r="C102">
        <f t="shared" si="63"/>
        <v>276917247</v>
      </c>
      <c r="D102" s="2">
        <f t="shared" si="64"/>
        <v>22</v>
      </c>
      <c r="E102">
        <f t="shared" si="65"/>
        <v>276917247</v>
      </c>
      <c r="F102" s="2">
        <f t="shared" si="66"/>
        <v>33</v>
      </c>
      <c r="G102">
        <f t="shared" si="67"/>
        <v>276917248</v>
      </c>
      <c r="H102" s="2">
        <f t="shared" si="68"/>
        <v>0</v>
      </c>
      <c r="I102" s="2">
        <f t="shared" si="69"/>
        <v>1</v>
      </c>
      <c r="J102" s="2">
        <f t="shared" si="70"/>
        <v>48</v>
      </c>
      <c r="K102">
        <f t="shared" si="71"/>
        <v>830751742</v>
      </c>
      <c r="L102" s="2">
        <f t="shared" si="72"/>
        <v>830751742</v>
      </c>
      <c r="M102" s="2">
        <f t="shared" si="73"/>
        <v>69</v>
      </c>
      <c r="N102" s="11">
        <f t="shared" si="74"/>
        <v>239817370.359375</v>
      </c>
      <c r="O102">
        <f t="shared" si="75"/>
        <v>3.32047831112574E+16</v>
      </c>
      <c r="P102" s="2">
        <f t="shared" si="76"/>
        <v>5.7512371126085632E+16</v>
      </c>
      <c r="Q102" s="9">
        <f t="shared" si="77"/>
        <v>239817370.359375</v>
      </c>
      <c r="R102" s="2">
        <f t="shared" si="78"/>
        <v>0</v>
      </c>
      <c r="S102" s="10">
        <f t="shared" si="79"/>
        <v>3.3204783111257448E+16</v>
      </c>
    </row>
    <row r="103" spans="1:19">
      <c r="A103" t="s">
        <v>144</v>
      </c>
      <c r="B103" s="2">
        <f t="shared" si="62"/>
        <v>11</v>
      </c>
      <c r="C103">
        <f t="shared" si="63"/>
        <v>278921215</v>
      </c>
      <c r="D103" s="2">
        <f t="shared" si="64"/>
        <v>22</v>
      </c>
      <c r="E103">
        <f t="shared" si="65"/>
        <v>278921215</v>
      </c>
      <c r="F103" s="2">
        <f t="shared" si="66"/>
        <v>33</v>
      </c>
      <c r="G103">
        <f t="shared" si="67"/>
        <v>278921216</v>
      </c>
      <c r="H103" s="2">
        <f t="shared" si="68"/>
        <v>0</v>
      </c>
      <c r="I103" s="2">
        <f t="shared" si="69"/>
        <v>1</v>
      </c>
      <c r="J103" s="2">
        <f t="shared" si="70"/>
        <v>48</v>
      </c>
      <c r="K103">
        <f t="shared" si="71"/>
        <v>836763646</v>
      </c>
      <c r="L103" s="2">
        <f t="shared" si="72"/>
        <v>836763646</v>
      </c>
      <c r="M103" s="2">
        <f t="shared" si="73"/>
        <v>69</v>
      </c>
      <c r="N103" s="11">
        <f t="shared" si="74"/>
        <v>241552857.55574599</v>
      </c>
      <c r="O103">
        <f t="shared" si="75"/>
        <v>3.36871083788617E+16</v>
      </c>
      <c r="P103" s="2">
        <f t="shared" si="76"/>
        <v>5.834778299334656E+16</v>
      </c>
      <c r="Q103" s="9">
        <f t="shared" si="77"/>
        <v>241552857.55574608</v>
      </c>
      <c r="R103" s="2">
        <f t="shared" si="78"/>
        <v>0</v>
      </c>
      <c r="S103" s="10">
        <f t="shared" si="79"/>
        <v>3.3687108378861744E+16</v>
      </c>
    </row>
    <row r="104" spans="1:19">
      <c r="A104" t="s">
        <v>145</v>
      </c>
      <c r="B104" s="2">
        <f t="shared" si="62"/>
        <v>11</v>
      </c>
      <c r="C104">
        <f t="shared" si="63"/>
        <v>279030998</v>
      </c>
      <c r="D104" s="2">
        <f t="shared" si="64"/>
        <v>22</v>
      </c>
      <c r="E104">
        <f t="shared" si="65"/>
        <v>279030998</v>
      </c>
      <c r="F104" s="2">
        <f t="shared" si="66"/>
        <v>33</v>
      </c>
      <c r="G104">
        <f t="shared" si="67"/>
        <v>279030997</v>
      </c>
      <c r="H104" s="2">
        <f t="shared" si="68"/>
        <v>0</v>
      </c>
      <c r="I104" s="2">
        <f t="shared" si="69"/>
        <v>1</v>
      </c>
      <c r="J104" s="2">
        <f t="shared" si="70"/>
        <v>48</v>
      </c>
      <c r="K104">
        <f t="shared" si="71"/>
        <v>837092993</v>
      </c>
      <c r="L104" s="2">
        <f t="shared" si="72"/>
        <v>837092993</v>
      </c>
      <c r="M104" s="2">
        <f t="shared" si="73"/>
        <v>62</v>
      </c>
      <c r="N104" s="11">
        <f t="shared" si="74"/>
        <v>241647933</v>
      </c>
      <c r="O104">
        <f t="shared" si="75"/>
        <v>3.37136318339896E+16</v>
      </c>
      <c r="P104" s="2">
        <f t="shared" si="76"/>
        <v>5.8393723523172496E+16</v>
      </c>
      <c r="Q104" s="9">
        <f t="shared" si="77"/>
        <v>241647933</v>
      </c>
      <c r="R104" s="2">
        <f t="shared" si="78"/>
        <v>0</v>
      </c>
      <c r="S104" s="10">
        <f t="shared" si="79"/>
        <v>3.37136318339896E+16</v>
      </c>
    </row>
    <row r="105" spans="1:19">
      <c r="A105" t="s">
        <v>146</v>
      </c>
      <c r="B105" s="2">
        <f t="shared" si="62"/>
        <v>11</v>
      </c>
      <c r="C105">
        <f t="shared" si="63"/>
        <v>281542655</v>
      </c>
      <c r="D105" s="2">
        <f t="shared" si="64"/>
        <v>22</v>
      </c>
      <c r="E105">
        <f t="shared" si="65"/>
        <v>281542655</v>
      </c>
      <c r="F105" s="2">
        <f t="shared" si="66"/>
        <v>33</v>
      </c>
      <c r="G105">
        <f t="shared" si="67"/>
        <v>281542656</v>
      </c>
      <c r="H105" s="2">
        <f t="shared" si="68"/>
        <v>0</v>
      </c>
      <c r="I105" s="2">
        <f t="shared" si="69"/>
        <v>1</v>
      </c>
      <c r="J105" s="2">
        <f t="shared" si="70"/>
        <v>48</v>
      </c>
      <c r="K105">
        <f t="shared" si="71"/>
        <v>844627966</v>
      </c>
      <c r="L105" s="2">
        <f t="shared" si="72"/>
        <v>844627966</v>
      </c>
      <c r="M105" s="2">
        <f t="shared" si="73"/>
        <v>69</v>
      </c>
      <c r="N105" s="11">
        <f t="shared" si="74"/>
        <v>243823091.19024301</v>
      </c>
      <c r="O105">
        <f t="shared" si="75"/>
        <v>3.43233003439155E+16</v>
      </c>
      <c r="P105" s="2">
        <f t="shared" si="76"/>
        <v>5.944969979756544E+16</v>
      </c>
      <c r="Q105" s="9">
        <f t="shared" si="77"/>
        <v>243823091.19024277</v>
      </c>
      <c r="R105" s="2">
        <f t="shared" si="78"/>
        <v>0</v>
      </c>
      <c r="S105" s="10">
        <f t="shared" si="79"/>
        <v>3.4323300343915576E+16</v>
      </c>
    </row>
    <row r="106" spans="1:19">
      <c r="A106" t="s">
        <v>147</v>
      </c>
      <c r="B106" s="2">
        <f t="shared" si="62"/>
        <v>11</v>
      </c>
      <c r="C106">
        <f t="shared" si="63"/>
        <v>282355359</v>
      </c>
      <c r="D106" s="2">
        <f t="shared" si="64"/>
        <v>22</v>
      </c>
      <c r="E106">
        <f t="shared" si="65"/>
        <v>282355359</v>
      </c>
      <c r="F106" s="2">
        <f t="shared" si="66"/>
        <v>33</v>
      </c>
      <c r="G106">
        <f t="shared" si="67"/>
        <v>282355360</v>
      </c>
      <c r="H106" s="2">
        <f t="shared" si="68"/>
        <v>0</v>
      </c>
      <c r="I106" s="2">
        <f t="shared" si="69"/>
        <v>1</v>
      </c>
      <c r="J106" s="2">
        <f t="shared" si="70"/>
        <v>48</v>
      </c>
      <c r="K106">
        <f t="shared" si="71"/>
        <v>847066078</v>
      </c>
      <c r="L106" s="2">
        <f t="shared" si="72"/>
        <v>847066078</v>
      </c>
      <c r="M106" s="2">
        <f t="shared" si="73"/>
        <v>64</v>
      </c>
      <c r="N106" s="11">
        <f t="shared" si="74"/>
        <v>244526913.5</v>
      </c>
      <c r="O106">
        <f t="shared" si="75"/>
        <v>3.45217423454906E+16</v>
      </c>
      <c r="P106" s="2">
        <f t="shared" si="76"/>
        <v>5.979341142583648E+16</v>
      </c>
      <c r="Q106" s="9">
        <f t="shared" si="77"/>
        <v>244526913.5</v>
      </c>
      <c r="R106" s="2">
        <f t="shared" si="78"/>
        <v>0</v>
      </c>
      <c r="S106" s="10">
        <f t="shared" si="79"/>
        <v>3.452174234549068E+16</v>
      </c>
    </row>
    <row r="107" spans="1:19">
      <c r="A107" t="s">
        <v>148</v>
      </c>
      <c r="B107" s="2">
        <f t="shared" si="62"/>
        <v>11</v>
      </c>
      <c r="C107">
        <f t="shared" si="63"/>
        <v>284164095</v>
      </c>
      <c r="D107" s="2">
        <f t="shared" si="64"/>
        <v>22</v>
      </c>
      <c r="E107">
        <f t="shared" si="65"/>
        <v>284164095</v>
      </c>
      <c r="F107" s="2">
        <f t="shared" si="66"/>
        <v>33</v>
      </c>
      <c r="G107">
        <f t="shared" si="67"/>
        <v>284164096</v>
      </c>
      <c r="H107" s="2">
        <f t="shared" si="68"/>
        <v>0</v>
      </c>
      <c r="I107" s="2">
        <f t="shared" si="69"/>
        <v>1</v>
      </c>
      <c r="J107" s="2">
        <f t="shared" si="70"/>
        <v>48</v>
      </c>
      <c r="K107">
        <f t="shared" si="71"/>
        <v>852492286</v>
      </c>
      <c r="L107" s="2">
        <f t="shared" si="72"/>
        <v>852492286</v>
      </c>
      <c r="M107" s="2">
        <f t="shared" si="73"/>
        <v>69</v>
      </c>
      <c r="N107" s="11">
        <f t="shared" si="74"/>
        <v>246093324.82473901</v>
      </c>
      <c r="O107">
        <f t="shared" si="75"/>
        <v>3.49654435902282E+16</v>
      </c>
      <c r="P107" s="2">
        <f t="shared" si="76"/>
        <v>6.056192452329472E+16</v>
      </c>
      <c r="Q107" s="9">
        <f t="shared" si="77"/>
        <v>246093324.82473946</v>
      </c>
      <c r="R107" s="2">
        <f t="shared" si="78"/>
        <v>0</v>
      </c>
      <c r="S107" s="10">
        <f t="shared" si="79"/>
        <v>3.4965443590228224E+16</v>
      </c>
    </row>
    <row r="108" spans="1:19">
      <c r="A108" t="s">
        <v>149</v>
      </c>
      <c r="B108" s="2">
        <f t="shared" si="62"/>
        <v>11</v>
      </c>
      <c r="C108">
        <f t="shared" si="63"/>
        <v>285212671</v>
      </c>
      <c r="D108" s="2">
        <f t="shared" si="64"/>
        <v>22</v>
      </c>
      <c r="E108">
        <f t="shared" si="65"/>
        <v>285212671</v>
      </c>
      <c r="F108" s="2">
        <f t="shared" si="66"/>
        <v>33</v>
      </c>
      <c r="G108">
        <f t="shared" si="67"/>
        <v>285212672</v>
      </c>
      <c r="H108" s="2">
        <f t="shared" si="68"/>
        <v>0</v>
      </c>
      <c r="I108" s="2">
        <f t="shared" si="69"/>
        <v>1</v>
      </c>
      <c r="J108" s="2">
        <f t="shared" si="70"/>
        <v>48</v>
      </c>
      <c r="K108">
        <f t="shared" si="71"/>
        <v>855638014</v>
      </c>
      <c r="L108" s="2">
        <f t="shared" si="72"/>
        <v>855638014</v>
      </c>
      <c r="M108" s="2">
        <f t="shared" si="73"/>
        <v>69</v>
      </c>
      <c r="N108" s="11">
        <f t="shared" si="74"/>
        <v>247001418.27853799</v>
      </c>
      <c r="O108">
        <f t="shared" si="75"/>
        <v>3.52239672475057E+16</v>
      </c>
      <c r="P108" s="2">
        <f t="shared" si="76"/>
        <v>6.1009700631609344E+16</v>
      </c>
      <c r="Q108" s="9">
        <f t="shared" si="77"/>
        <v>247001418.27853811</v>
      </c>
      <c r="R108" s="2">
        <f t="shared" si="78"/>
        <v>0</v>
      </c>
      <c r="S108" s="10">
        <f t="shared" si="79"/>
        <v>3.5223967247505748E+16</v>
      </c>
    </row>
    <row r="109" spans="1:19">
      <c r="A109" t="s">
        <v>150</v>
      </c>
      <c r="B109" s="2">
        <f t="shared" si="62"/>
        <v>11</v>
      </c>
      <c r="C109">
        <f t="shared" si="63"/>
        <v>286896519</v>
      </c>
      <c r="D109" s="2">
        <f t="shared" si="64"/>
        <v>22</v>
      </c>
      <c r="E109">
        <f t="shared" si="65"/>
        <v>286896519</v>
      </c>
      <c r="F109" s="2">
        <f t="shared" si="66"/>
        <v>33</v>
      </c>
      <c r="G109">
        <f t="shared" si="67"/>
        <v>286896518</v>
      </c>
      <c r="H109" s="2">
        <f t="shared" si="68"/>
        <v>0</v>
      </c>
      <c r="I109" s="2">
        <f t="shared" si="69"/>
        <v>1</v>
      </c>
      <c r="J109" s="2">
        <f t="shared" si="70"/>
        <v>48</v>
      </c>
      <c r="K109">
        <f t="shared" si="71"/>
        <v>860689556</v>
      </c>
      <c r="L109" s="2">
        <f t="shared" si="72"/>
        <v>860689556</v>
      </c>
      <c r="M109" s="2">
        <f t="shared" si="73"/>
        <v>62</v>
      </c>
      <c r="N109" s="11">
        <f t="shared" si="74"/>
        <v>248459674</v>
      </c>
      <c r="O109">
        <f t="shared" si="75"/>
        <v>3.56411076670075E+16</v>
      </c>
      <c r="P109" s="2">
        <f t="shared" si="76"/>
        <v>6.173220960418628E+16</v>
      </c>
      <c r="Q109" s="9">
        <f t="shared" si="77"/>
        <v>248459674</v>
      </c>
      <c r="R109" s="2">
        <f t="shared" si="78"/>
        <v>0</v>
      </c>
      <c r="S109" s="10">
        <f t="shared" si="79"/>
        <v>3.5641107667007568E+16</v>
      </c>
    </row>
    <row r="110" spans="1:19">
      <c r="A110" t="s">
        <v>151</v>
      </c>
      <c r="B110" s="2">
        <f t="shared" si="62"/>
        <v>11</v>
      </c>
      <c r="C110">
        <f t="shared" si="63"/>
        <v>287423409</v>
      </c>
      <c r="D110" s="2">
        <f t="shared" si="64"/>
        <v>22</v>
      </c>
      <c r="E110">
        <f t="shared" si="65"/>
        <v>287423409</v>
      </c>
      <c r="F110" s="2">
        <f t="shared" si="66"/>
        <v>33</v>
      </c>
      <c r="G110">
        <f t="shared" si="67"/>
        <v>287423408</v>
      </c>
      <c r="H110" s="2">
        <f t="shared" si="68"/>
        <v>0</v>
      </c>
      <c r="I110" s="2">
        <f t="shared" si="69"/>
        <v>1</v>
      </c>
      <c r="J110" s="2">
        <f t="shared" si="70"/>
        <v>48</v>
      </c>
      <c r="K110">
        <f t="shared" si="71"/>
        <v>862270226</v>
      </c>
      <c r="L110" s="2">
        <f t="shared" si="72"/>
        <v>862270226</v>
      </c>
      <c r="M110" s="2">
        <f t="shared" si="73"/>
        <v>66</v>
      </c>
      <c r="N110" s="11">
        <f t="shared" si="74"/>
        <v>248915974.125</v>
      </c>
      <c r="O110">
        <f t="shared" si="75"/>
        <v>3.57721387943236E+16</v>
      </c>
      <c r="P110" s="2">
        <f t="shared" si="76"/>
        <v>6.1959162174597664E+16</v>
      </c>
      <c r="Q110" s="9">
        <f t="shared" si="77"/>
        <v>248915974.125</v>
      </c>
      <c r="R110" s="2">
        <f t="shared" si="78"/>
        <v>0</v>
      </c>
      <c r="S110" s="10">
        <f t="shared" si="79"/>
        <v>3.577213879432366E+16</v>
      </c>
    </row>
    <row r="111" spans="1:19">
      <c r="A111" t="s">
        <v>152</v>
      </c>
      <c r="B111" s="2">
        <f t="shared" si="62"/>
        <v>11</v>
      </c>
      <c r="C111">
        <f t="shared" si="63"/>
        <v>289406977</v>
      </c>
      <c r="D111" s="2">
        <f t="shared" si="64"/>
        <v>22</v>
      </c>
      <c r="E111">
        <f t="shared" si="65"/>
        <v>289406977</v>
      </c>
      <c r="F111" s="2">
        <f t="shared" si="66"/>
        <v>33</v>
      </c>
      <c r="G111">
        <f t="shared" si="67"/>
        <v>289406976</v>
      </c>
      <c r="H111" s="2">
        <f t="shared" si="68"/>
        <v>0</v>
      </c>
      <c r="I111" s="2">
        <f t="shared" si="69"/>
        <v>1</v>
      </c>
      <c r="J111" s="2">
        <f t="shared" si="70"/>
        <v>48</v>
      </c>
      <c r="K111">
        <f t="shared" si="71"/>
        <v>868220930</v>
      </c>
      <c r="L111" s="2">
        <f t="shared" si="72"/>
        <v>868220930</v>
      </c>
      <c r="M111" s="2">
        <f t="shared" si="73"/>
        <v>69</v>
      </c>
      <c r="N111" s="11">
        <f t="shared" si="74"/>
        <v>250633794.40313399</v>
      </c>
      <c r="O111">
        <f t="shared" si="75"/>
        <v>3.6267584260808304E+16</v>
      </c>
      <c r="P111" s="2">
        <f t="shared" si="76"/>
        <v>6.2817298896912384E+16</v>
      </c>
      <c r="Q111" s="9">
        <f t="shared" si="77"/>
        <v>250633794.40313387</v>
      </c>
      <c r="R111" s="2">
        <f t="shared" si="78"/>
        <v>0</v>
      </c>
      <c r="S111" s="10">
        <f t="shared" si="79"/>
        <v>3.6267584260808352E+16</v>
      </c>
    </row>
    <row r="112" spans="1:19">
      <c r="A112" t="s">
        <v>153</v>
      </c>
      <c r="B112" s="2">
        <f t="shared" si="62"/>
        <v>11</v>
      </c>
      <c r="C112">
        <f t="shared" si="63"/>
        <v>290142465</v>
      </c>
      <c r="D112" s="2">
        <f t="shared" si="64"/>
        <v>22</v>
      </c>
      <c r="E112">
        <f t="shared" si="65"/>
        <v>290142465</v>
      </c>
      <c r="F112" s="2">
        <f t="shared" si="66"/>
        <v>33</v>
      </c>
      <c r="G112">
        <f t="shared" si="67"/>
        <v>290142464</v>
      </c>
      <c r="H112" s="2">
        <f t="shared" si="68"/>
        <v>0</v>
      </c>
      <c r="I112" s="2">
        <f t="shared" si="69"/>
        <v>1</v>
      </c>
      <c r="J112" s="2">
        <f t="shared" si="70"/>
        <v>48</v>
      </c>
      <c r="K112">
        <f t="shared" si="71"/>
        <v>870427394</v>
      </c>
      <c r="L112" s="2">
        <f t="shared" si="72"/>
        <v>870427394</v>
      </c>
      <c r="M112" s="2">
        <f t="shared" si="73"/>
        <v>69</v>
      </c>
      <c r="N112" s="11">
        <f t="shared" si="74"/>
        <v>251270745.69531301</v>
      </c>
      <c r="O112">
        <f t="shared" si="75"/>
        <v>3.64521566435776E+16</v>
      </c>
      <c r="P112" s="2">
        <f t="shared" si="76"/>
        <v>6.31369876422784E+16</v>
      </c>
      <c r="Q112" s="9">
        <f t="shared" si="77"/>
        <v>251270745.6953125</v>
      </c>
      <c r="R112" s="2">
        <f t="shared" si="78"/>
        <v>0</v>
      </c>
      <c r="S112" s="10">
        <f t="shared" si="79"/>
        <v>3.645215664357768E+16</v>
      </c>
    </row>
    <row r="113" spans="1:19">
      <c r="A113" t="s">
        <v>154</v>
      </c>
      <c r="B113" s="2">
        <f t="shared" si="62"/>
        <v>11</v>
      </c>
      <c r="C113">
        <f t="shared" si="63"/>
        <v>294762040</v>
      </c>
      <c r="D113" s="2">
        <f t="shared" si="64"/>
        <v>22</v>
      </c>
      <c r="E113">
        <f t="shared" si="65"/>
        <v>294762040</v>
      </c>
      <c r="F113" s="2">
        <f t="shared" si="66"/>
        <v>33</v>
      </c>
      <c r="G113">
        <f t="shared" si="67"/>
        <v>294762039</v>
      </c>
      <c r="H113" s="2">
        <f t="shared" si="68"/>
        <v>0</v>
      </c>
      <c r="I113" s="2">
        <f t="shared" si="69"/>
        <v>1</v>
      </c>
      <c r="J113" s="2">
        <f t="shared" si="70"/>
        <v>48</v>
      </c>
      <c r="K113">
        <f t="shared" si="71"/>
        <v>884286119</v>
      </c>
      <c r="L113" s="2">
        <f t="shared" si="72"/>
        <v>884286119</v>
      </c>
      <c r="M113" s="2">
        <f t="shared" si="73"/>
        <v>62</v>
      </c>
      <c r="N113" s="11">
        <f t="shared" si="74"/>
        <v>255271415</v>
      </c>
      <c r="O113">
        <f t="shared" si="75"/>
        <v>3.7622161391907504E+16</v>
      </c>
      <c r="P113" s="2">
        <f t="shared" si="76"/>
        <v>6.5163495316102224E+16</v>
      </c>
      <c r="Q113" s="9">
        <f t="shared" si="77"/>
        <v>255271415</v>
      </c>
      <c r="R113" s="2">
        <f t="shared" si="78"/>
        <v>0</v>
      </c>
      <c r="S113" s="10">
        <f t="shared" si="79"/>
        <v>3.7622161391907592E+16</v>
      </c>
    </row>
    <row r="114" spans="1:19">
      <c r="A114" t="s">
        <v>155</v>
      </c>
      <c r="B114" s="2">
        <f t="shared" si="62"/>
        <v>11</v>
      </c>
      <c r="C114">
        <f t="shared" si="63"/>
        <v>295488842</v>
      </c>
      <c r="D114" s="2">
        <f t="shared" si="64"/>
        <v>22</v>
      </c>
      <c r="E114">
        <f t="shared" si="65"/>
        <v>295488842</v>
      </c>
      <c r="F114" s="2">
        <f t="shared" si="66"/>
        <v>33</v>
      </c>
      <c r="G114">
        <f t="shared" si="67"/>
        <v>295488841</v>
      </c>
      <c r="H114" s="2">
        <f t="shared" si="68"/>
        <v>0</v>
      </c>
      <c r="I114" s="2">
        <f t="shared" si="69"/>
        <v>1</v>
      </c>
      <c r="J114" s="2">
        <f t="shared" si="70"/>
        <v>48</v>
      </c>
      <c r="K114">
        <f t="shared" si="71"/>
        <v>886466525</v>
      </c>
      <c r="L114" s="2">
        <f t="shared" si="72"/>
        <v>886466525</v>
      </c>
      <c r="M114" s="2">
        <f t="shared" si="73"/>
        <v>69</v>
      </c>
      <c r="N114" s="11">
        <f t="shared" si="74"/>
        <v>255900843.99552101</v>
      </c>
      <c r="O114">
        <f t="shared" si="75"/>
        <v>3.78079219015792E+16</v>
      </c>
      <c r="P114" s="2">
        <f t="shared" si="76"/>
        <v>6.5485241957620144E+16</v>
      </c>
      <c r="Q114" s="9">
        <f t="shared" si="77"/>
        <v>255900843.99552134</v>
      </c>
      <c r="R114" s="2">
        <f t="shared" si="78"/>
        <v>0</v>
      </c>
      <c r="S114" s="10">
        <f t="shared" si="79"/>
        <v>3.7807921901579208E+16</v>
      </c>
    </row>
    <row r="115" spans="1:19">
      <c r="A115" t="s">
        <v>156</v>
      </c>
      <c r="B115" s="2">
        <f t="shared" si="62"/>
        <v>11</v>
      </c>
      <c r="C115">
        <f t="shared" si="63"/>
        <v>298669695</v>
      </c>
      <c r="D115" s="2">
        <f t="shared" si="64"/>
        <v>22</v>
      </c>
      <c r="E115">
        <f t="shared" si="65"/>
        <v>298669695</v>
      </c>
      <c r="F115" s="2">
        <f t="shared" si="66"/>
        <v>33</v>
      </c>
      <c r="G115">
        <f t="shared" si="67"/>
        <v>298669696</v>
      </c>
      <c r="H115" s="2">
        <f t="shared" si="68"/>
        <v>0</v>
      </c>
      <c r="I115" s="2">
        <f t="shared" si="69"/>
        <v>1</v>
      </c>
      <c r="J115" s="2">
        <f t="shared" si="70"/>
        <v>48</v>
      </c>
      <c r="K115">
        <f t="shared" si="71"/>
        <v>896009086</v>
      </c>
      <c r="L115" s="2">
        <f t="shared" si="72"/>
        <v>896009086</v>
      </c>
      <c r="M115" s="2">
        <f t="shared" si="73"/>
        <v>69</v>
      </c>
      <c r="N115" s="11">
        <f t="shared" si="74"/>
        <v>258655542.921875</v>
      </c>
      <c r="O115">
        <f t="shared" si="75"/>
        <v>3.86262861865956E+16</v>
      </c>
      <c r="P115" s="2">
        <f t="shared" si="76"/>
        <v>6.690268988420992E+16</v>
      </c>
      <c r="Q115" s="9">
        <f t="shared" si="77"/>
        <v>258655542.921875</v>
      </c>
      <c r="R115" s="2">
        <f t="shared" si="78"/>
        <v>0</v>
      </c>
      <c r="S115" s="10">
        <f t="shared" si="79"/>
        <v>3.862628618659568E+16</v>
      </c>
    </row>
    <row r="116" spans="1:19">
      <c r="A116" t="s">
        <v>157</v>
      </c>
      <c r="B116" s="2">
        <f t="shared" si="62"/>
        <v>11</v>
      </c>
      <c r="C116">
        <f t="shared" si="63"/>
        <v>301989889</v>
      </c>
      <c r="D116" s="2">
        <f t="shared" si="64"/>
        <v>22</v>
      </c>
      <c r="E116">
        <f t="shared" si="65"/>
        <v>301989889</v>
      </c>
      <c r="F116" s="2">
        <f t="shared" si="66"/>
        <v>33</v>
      </c>
      <c r="G116">
        <f t="shared" si="67"/>
        <v>301989888</v>
      </c>
      <c r="H116" s="2">
        <f t="shared" si="68"/>
        <v>0</v>
      </c>
      <c r="I116" s="2">
        <f t="shared" si="69"/>
        <v>1</v>
      </c>
      <c r="J116" s="2">
        <f t="shared" si="70"/>
        <v>48</v>
      </c>
      <c r="K116">
        <f t="shared" si="71"/>
        <v>905969666</v>
      </c>
      <c r="L116" s="2">
        <f t="shared" si="72"/>
        <v>905969666</v>
      </c>
      <c r="M116" s="2">
        <f t="shared" si="73"/>
        <v>69</v>
      </c>
      <c r="N116" s="11">
        <f t="shared" si="74"/>
        <v>261530915.84871799</v>
      </c>
      <c r="O116">
        <f t="shared" si="75"/>
        <v>3.94898459928458E+16</v>
      </c>
      <c r="P116" s="2">
        <f t="shared" si="76"/>
        <v>6.8398419944669184E+16</v>
      </c>
      <c r="Q116" s="9">
        <f t="shared" si="77"/>
        <v>261530915.84871793</v>
      </c>
      <c r="R116" s="2">
        <f t="shared" si="78"/>
        <v>0</v>
      </c>
      <c r="S116" s="10">
        <f t="shared" si="79"/>
        <v>3.9489845992845872E+16</v>
      </c>
    </row>
    <row r="117" spans="1:19">
      <c r="A117" t="s">
        <v>158</v>
      </c>
      <c r="B117" s="2">
        <f t="shared" si="62"/>
        <v>11</v>
      </c>
      <c r="C117">
        <f t="shared" si="63"/>
        <v>303844362</v>
      </c>
      <c r="D117" s="2">
        <f t="shared" si="64"/>
        <v>22</v>
      </c>
      <c r="E117">
        <f t="shared" si="65"/>
        <v>303844362</v>
      </c>
      <c r="F117" s="2">
        <f t="shared" si="66"/>
        <v>33</v>
      </c>
      <c r="G117">
        <f t="shared" si="67"/>
        <v>303844363</v>
      </c>
      <c r="H117" s="2">
        <f t="shared" si="68"/>
        <v>0</v>
      </c>
      <c r="I117" s="2">
        <f t="shared" si="69"/>
        <v>1</v>
      </c>
      <c r="J117" s="2">
        <f t="shared" si="70"/>
        <v>48</v>
      </c>
      <c r="K117">
        <f t="shared" si="71"/>
        <v>911533087</v>
      </c>
      <c r="L117" s="2">
        <f t="shared" si="72"/>
        <v>911533087</v>
      </c>
      <c r="M117" s="2">
        <f t="shared" si="73"/>
        <v>62</v>
      </c>
      <c r="N117" s="11">
        <f t="shared" si="74"/>
        <v>263136936</v>
      </c>
      <c r="O117">
        <f t="shared" si="75"/>
        <v>3.99763373503458E+16</v>
      </c>
      <c r="P117" s="2">
        <f t="shared" si="76"/>
        <v>6.9241047087468096E+16</v>
      </c>
      <c r="Q117" s="9">
        <f t="shared" si="77"/>
        <v>263136936</v>
      </c>
      <c r="R117" s="2">
        <f t="shared" si="78"/>
        <v>0</v>
      </c>
      <c r="S117" s="10">
        <f t="shared" si="79"/>
        <v>3.9976337350345888E+16</v>
      </c>
    </row>
    <row r="118" spans="1:19">
      <c r="A118" t="s">
        <v>159</v>
      </c>
      <c r="B118" s="2">
        <f t="shared" si="62"/>
        <v>11</v>
      </c>
      <c r="C118">
        <f t="shared" si="63"/>
        <v>304107807</v>
      </c>
      <c r="D118" s="2">
        <f t="shared" si="64"/>
        <v>22</v>
      </c>
      <c r="E118">
        <f t="shared" si="65"/>
        <v>304107807</v>
      </c>
      <c r="F118" s="2">
        <f t="shared" si="66"/>
        <v>33</v>
      </c>
      <c r="G118">
        <f t="shared" si="67"/>
        <v>304107808</v>
      </c>
      <c r="H118" s="2">
        <f t="shared" si="68"/>
        <v>0</v>
      </c>
      <c r="I118" s="2">
        <f t="shared" si="69"/>
        <v>1</v>
      </c>
      <c r="J118" s="2">
        <f t="shared" si="70"/>
        <v>48</v>
      </c>
      <c r="K118">
        <f t="shared" si="71"/>
        <v>912323422</v>
      </c>
      <c r="L118" s="2">
        <f t="shared" si="72"/>
        <v>912323422</v>
      </c>
      <c r="M118" s="2">
        <f t="shared" si="73"/>
        <v>67</v>
      </c>
      <c r="N118" s="11">
        <f t="shared" si="74"/>
        <v>263365086.0625</v>
      </c>
      <c r="O118">
        <f t="shared" si="75"/>
        <v>4.0045689513099104E+16</v>
      </c>
      <c r="P118" s="2">
        <f t="shared" si="76"/>
        <v>6.9361168556708032E+16</v>
      </c>
      <c r="Q118" s="9">
        <f t="shared" si="77"/>
        <v>263365086.0625</v>
      </c>
      <c r="R118" s="2">
        <f t="shared" si="78"/>
        <v>0</v>
      </c>
      <c r="S118" s="10">
        <f t="shared" si="79"/>
        <v>4.0045689513099112E+16</v>
      </c>
    </row>
    <row r="119" spans="1:19">
      <c r="A119" t="s">
        <v>160</v>
      </c>
      <c r="B119" s="2">
        <f t="shared" si="62"/>
        <v>11</v>
      </c>
      <c r="C119">
        <f t="shared" si="63"/>
        <v>310656103</v>
      </c>
      <c r="D119" s="2">
        <f t="shared" si="64"/>
        <v>22</v>
      </c>
      <c r="E119">
        <f t="shared" si="65"/>
        <v>310656103</v>
      </c>
      <c r="F119" s="2">
        <f t="shared" si="66"/>
        <v>33</v>
      </c>
      <c r="G119">
        <f t="shared" si="67"/>
        <v>310656104</v>
      </c>
      <c r="H119" s="2">
        <f t="shared" si="68"/>
        <v>0</v>
      </c>
      <c r="I119" s="2">
        <f t="shared" si="69"/>
        <v>1</v>
      </c>
      <c r="J119" s="2">
        <f t="shared" si="70"/>
        <v>48</v>
      </c>
      <c r="K119">
        <f t="shared" si="71"/>
        <v>931968310</v>
      </c>
      <c r="L119" s="2">
        <f t="shared" si="72"/>
        <v>931968310</v>
      </c>
      <c r="M119" s="2">
        <f t="shared" si="73"/>
        <v>65</v>
      </c>
      <c r="N119" s="11">
        <f t="shared" si="74"/>
        <v>269036076.75</v>
      </c>
      <c r="O119">
        <f t="shared" si="75"/>
        <v>4.1788849719299904E+16</v>
      </c>
      <c r="P119" s="2">
        <f t="shared" si="76"/>
        <v>7.2380410593031904E+16</v>
      </c>
      <c r="Q119" s="9">
        <f t="shared" si="77"/>
        <v>269036076.75</v>
      </c>
      <c r="R119" s="2">
        <f t="shared" si="78"/>
        <v>0</v>
      </c>
      <c r="S119" s="10">
        <f t="shared" si="79"/>
        <v>4.1788849719299992E+16</v>
      </c>
    </row>
    <row r="120" spans="1:19">
      <c r="A120" t="s">
        <v>161</v>
      </c>
      <c r="B120" s="2">
        <f t="shared" si="62"/>
        <v>11</v>
      </c>
      <c r="C120">
        <f t="shared" si="63"/>
        <v>311709883</v>
      </c>
      <c r="D120" s="2">
        <f t="shared" si="64"/>
        <v>22</v>
      </c>
      <c r="E120">
        <f t="shared" si="65"/>
        <v>311709883</v>
      </c>
      <c r="F120" s="2">
        <f t="shared" si="66"/>
        <v>33</v>
      </c>
      <c r="G120">
        <f t="shared" si="67"/>
        <v>311709884</v>
      </c>
      <c r="H120" s="2">
        <f t="shared" si="68"/>
        <v>0</v>
      </c>
      <c r="I120" s="2">
        <f t="shared" si="69"/>
        <v>1</v>
      </c>
      <c r="J120" s="2">
        <f t="shared" si="70"/>
        <v>48</v>
      </c>
      <c r="K120">
        <f t="shared" si="71"/>
        <v>935129650</v>
      </c>
      <c r="L120" s="2">
        <f t="shared" si="72"/>
        <v>935129650</v>
      </c>
      <c r="M120" s="2">
        <f t="shared" si="73"/>
        <v>62</v>
      </c>
      <c r="N120" s="11">
        <f t="shared" si="74"/>
        <v>269948677</v>
      </c>
      <c r="O120">
        <f t="shared" si="75"/>
        <v>4.2072835396811696E+16</v>
      </c>
      <c r="P120" s="2">
        <f t="shared" si="76"/>
        <v>7.2872288214050336E+16</v>
      </c>
      <c r="Q120" s="9">
        <f t="shared" si="77"/>
        <v>269948677</v>
      </c>
      <c r="R120" s="2">
        <f t="shared" si="78"/>
        <v>0</v>
      </c>
      <c r="S120" s="10">
        <f t="shared" si="79"/>
        <v>4.2072835396811736E+16</v>
      </c>
    </row>
    <row r="121" spans="1:19">
      <c r="A121" t="s">
        <v>162</v>
      </c>
      <c r="B121" s="2">
        <f t="shared" si="62"/>
        <v>11</v>
      </c>
      <c r="C121">
        <f t="shared" si="63"/>
        <v>311832577</v>
      </c>
      <c r="D121" s="2">
        <f t="shared" si="64"/>
        <v>22</v>
      </c>
      <c r="E121">
        <f t="shared" si="65"/>
        <v>311832577</v>
      </c>
      <c r="F121" s="2">
        <f t="shared" si="66"/>
        <v>33</v>
      </c>
      <c r="G121">
        <f t="shared" si="67"/>
        <v>311832576</v>
      </c>
      <c r="H121" s="2">
        <f t="shared" si="68"/>
        <v>0</v>
      </c>
      <c r="I121" s="2">
        <f t="shared" si="69"/>
        <v>1</v>
      </c>
      <c r="J121" s="2">
        <f t="shared" si="70"/>
        <v>48</v>
      </c>
      <c r="K121">
        <f t="shared" si="71"/>
        <v>935497730</v>
      </c>
      <c r="L121" s="2">
        <f t="shared" si="72"/>
        <v>935497730</v>
      </c>
      <c r="M121" s="2">
        <f t="shared" si="73"/>
        <v>69</v>
      </c>
      <c r="N121" s="11">
        <f t="shared" si="74"/>
        <v>270054933.69824201</v>
      </c>
      <c r="O121">
        <f t="shared" si="75"/>
        <v>4.2105962818316E+16</v>
      </c>
      <c r="P121" s="2">
        <f t="shared" si="76"/>
        <v>7.2929667214761984E+16</v>
      </c>
      <c r="Q121" s="9">
        <f t="shared" si="77"/>
        <v>270054933.69824219</v>
      </c>
      <c r="R121" s="2">
        <f t="shared" si="78"/>
        <v>0</v>
      </c>
      <c r="S121" s="10">
        <f t="shared" si="79"/>
        <v>4.2105962818316032E+16</v>
      </c>
    </row>
    <row r="122" spans="1:19">
      <c r="A122" t="s">
        <v>163</v>
      </c>
      <c r="B122" s="2">
        <f t="shared" si="62"/>
        <v>11</v>
      </c>
      <c r="C122">
        <f t="shared" si="63"/>
        <v>311951361</v>
      </c>
      <c r="D122" s="2">
        <f t="shared" si="64"/>
        <v>22</v>
      </c>
      <c r="E122">
        <f t="shared" si="65"/>
        <v>311951361</v>
      </c>
      <c r="F122" s="2">
        <f t="shared" si="66"/>
        <v>33</v>
      </c>
      <c r="G122">
        <f t="shared" si="67"/>
        <v>311951360</v>
      </c>
      <c r="H122" s="2">
        <f t="shared" si="68"/>
        <v>0</v>
      </c>
      <c r="I122" s="2">
        <f t="shared" si="69"/>
        <v>1</v>
      </c>
      <c r="J122" s="2">
        <f t="shared" si="70"/>
        <v>48</v>
      </c>
      <c r="K122">
        <f t="shared" si="71"/>
        <v>935854082</v>
      </c>
      <c r="L122" s="2">
        <f t="shared" si="72"/>
        <v>935854082</v>
      </c>
      <c r="M122" s="2">
        <f t="shared" si="73"/>
        <v>69</v>
      </c>
      <c r="N122" s="11">
        <f t="shared" si="74"/>
        <v>270157803.659805</v>
      </c>
      <c r="O122">
        <f t="shared" si="75"/>
        <v>4.21380471331446E+16</v>
      </c>
      <c r="P122" s="2">
        <f t="shared" si="76"/>
        <v>7.298523887828992E+16</v>
      </c>
      <c r="Q122" s="9">
        <f t="shared" si="77"/>
        <v>270157803.6598053</v>
      </c>
      <c r="R122" s="2">
        <f t="shared" si="78"/>
        <v>0</v>
      </c>
      <c r="S122" s="10">
        <f t="shared" si="79"/>
        <v>4.2138047133144624E+16</v>
      </c>
    </row>
    <row r="123" spans="1:19">
      <c r="A123" t="s">
        <v>164</v>
      </c>
      <c r="B123" s="2">
        <f t="shared" si="62"/>
        <v>11</v>
      </c>
      <c r="C123">
        <f t="shared" si="63"/>
        <v>314572801</v>
      </c>
      <c r="D123" s="2">
        <f t="shared" si="64"/>
        <v>22</v>
      </c>
      <c r="E123">
        <f t="shared" si="65"/>
        <v>314572801</v>
      </c>
      <c r="F123" s="2">
        <f t="shared" si="66"/>
        <v>33</v>
      </c>
      <c r="G123">
        <f t="shared" si="67"/>
        <v>314572800</v>
      </c>
      <c r="H123" s="2">
        <f t="shared" si="68"/>
        <v>0</v>
      </c>
      <c r="I123" s="2">
        <f t="shared" si="69"/>
        <v>1</v>
      </c>
      <c r="J123" s="2">
        <f t="shared" si="70"/>
        <v>48</v>
      </c>
      <c r="K123">
        <f t="shared" si="71"/>
        <v>943718402</v>
      </c>
      <c r="L123" s="2">
        <f t="shared" si="72"/>
        <v>943718402</v>
      </c>
      <c r="M123" s="2">
        <f t="shared" si="73"/>
        <v>69</v>
      </c>
      <c r="N123" s="11">
        <f t="shared" si="74"/>
        <v>272428037.29430199</v>
      </c>
      <c r="O123">
        <f t="shared" si="75"/>
        <v>4.28492252450864E+16</v>
      </c>
      <c r="P123" s="2">
        <f t="shared" si="76"/>
        <v>7.42170355040256E+16</v>
      </c>
      <c r="Q123" s="9">
        <f t="shared" si="77"/>
        <v>272428037.29430199</v>
      </c>
      <c r="R123" s="2">
        <f t="shared" si="78"/>
        <v>0</v>
      </c>
      <c r="S123" s="10">
        <f t="shared" si="79"/>
        <v>4.2849225245086496E+16</v>
      </c>
    </row>
    <row r="124" spans="1:19">
      <c r="A124" t="s">
        <v>165</v>
      </c>
      <c r="B124" s="2">
        <f t="shared" si="62"/>
        <v>11</v>
      </c>
      <c r="C124">
        <f t="shared" si="63"/>
        <v>317194241</v>
      </c>
      <c r="D124" s="2">
        <f t="shared" si="64"/>
        <v>22</v>
      </c>
      <c r="E124">
        <f t="shared" si="65"/>
        <v>317194241</v>
      </c>
      <c r="F124" s="2">
        <f t="shared" si="66"/>
        <v>33</v>
      </c>
      <c r="G124">
        <f t="shared" si="67"/>
        <v>317194240</v>
      </c>
      <c r="H124" s="2">
        <f t="shared" si="68"/>
        <v>0</v>
      </c>
      <c r="I124" s="2">
        <f t="shared" si="69"/>
        <v>1</v>
      </c>
      <c r="J124" s="2">
        <f t="shared" si="70"/>
        <v>48</v>
      </c>
      <c r="K124">
        <f t="shared" si="71"/>
        <v>951582722</v>
      </c>
      <c r="L124" s="2">
        <f t="shared" si="72"/>
        <v>951582722</v>
      </c>
      <c r="M124" s="2">
        <f t="shared" si="73"/>
        <v>69</v>
      </c>
      <c r="N124" s="11">
        <f t="shared" si="74"/>
        <v>274698270.92879897</v>
      </c>
      <c r="O124">
        <f t="shared" si="75"/>
        <v>4.3566354638287104E+16</v>
      </c>
      <c r="P124" s="2">
        <f t="shared" si="76"/>
        <v>7.545914005127168E+16</v>
      </c>
      <c r="Q124" s="9">
        <f t="shared" si="77"/>
        <v>274698270.92879868</v>
      </c>
      <c r="R124" s="2">
        <f t="shared" si="78"/>
        <v>0</v>
      </c>
      <c r="S124" s="10">
        <f t="shared" si="79"/>
        <v>4.3566354638287192E+16</v>
      </c>
    </row>
    <row r="125" spans="1:19">
      <c r="A125" t="s">
        <v>166</v>
      </c>
      <c r="B125" s="2">
        <f t="shared" si="62"/>
        <v>11</v>
      </c>
      <c r="C125">
        <f t="shared" si="63"/>
        <v>318767105</v>
      </c>
      <c r="D125" s="2">
        <f t="shared" si="64"/>
        <v>22</v>
      </c>
      <c r="E125">
        <f t="shared" si="65"/>
        <v>318767105</v>
      </c>
      <c r="F125" s="2">
        <f t="shared" si="66"/>
        <v>33</v>
      </c>
      <c r="G125">
        <f t="shared" si="67"/>
        <v>318767104</v>
      </c>
      <c r="H125" s="2">
        <f t="shared" si="68"/>
        <v>0</v>
      </c>
      <c r="I125" s="2">
        <f t="shared" si="69"/>
        <v>1</v>
      </c>
      <c r="J125" s="2">
        <f t="shared" si="70"/>
        <v>48</v>
      </c>
      <c r="K125">
        <f t="shared" si="71"/>
        <v>956301314</v>
      </c>
      <c r="L125" s="2">
        <f t="shared" si="72"/>
        <v>956301314</v>
      </c>
      <c r="M125" s="2">
        <f t="shared" si="73"/>
        <v>69</v>
      </c>
      <c r="N125" s="11">
        <f t="shared" si="74"/>
        <v>276060411.10949701</v>
      </c>
      <c r="O125">
        <f t="shared" si="75"/>
        <v>4.39994888892118E+16</v>
      </c>
      <c r="P125" s="2">
        <f t="shared" si="76"/>
        <v>7.620935058194432E+16</v>
      </c>
      <c r="Q125" s="9">
        <f t="shared" si="77"/>
        <v>276060411.10949671</v>
      </c>
      <c r="R125" s="2">
        <f t="shared" si="78"/>
        <v>0</v>
      </c>
      <c r="S125" s="10">
        <f t="shared" si="79"/>
        <v>4.3999488889211848E+16</v>
      </c>
    </row>
    <row r="126" spans="1:19">
      <c r="A126" t="s">
        <v>167</v>
      </c>
      <c r="B126" s="2">
        <f t="shared" si="62"/>
        <v>11</v>
      </c>
      <c r="C126">
        <f t="shared" si="63"/>
        <v>319815681</v>
      </c>
      <c r="D126" s="2">
        <f t="shared" si="64"/>
        <v>22</v>
      </c>
      <c r="E126">
        <f t="shared" si="65"/>
        <v>319815681</v>
      </c>
      <c r="F126" s="2">
        <f t="shared" si="66"/>
        <v>33</v>
      </c>
      <c r="G126">
        <f t="shared" si="67"/>
        <v>319815680</v>
      </c>
      <c r="H126" s="2">
        <f t="shared" si="68"/>
        <v>0</v>
      </c>
      <c r="I126" s="2">
        <f t="shared" si="69"/>
        <v>1</v>
      </c>
      <c r="J126" s="2">
        <f t="shared" si="70"/>
        <v>48</v>
      </c>
      <c r="K126">
        <f t="shared" si="71"/>
        <v>959447042</v>
      </c>
      <c r="L126" s="2">
        <f t="shared" si="72"/>
        <v>959447042</v>
      </c>
      <c r="M126" s="2">
        <f t="shared" si="73"/>
        <v>69</v>
      </c>
      <c r="N126" s="11">
        <f t="shared" si="74"/>
        <v>276968504.56329501</v>
      </c>
      <c r="O126">
        <f t="shared" si="75"/>
        <v>4.4289435312746704E+16</v>
      </c>
      <c r="P126" s="2">
        <f t="shared" si="76"/>
        <v>7.671155252002816E+16</v>
      </c>
      <c r="Q126" s="9">
        <f t="shared" si="77"/>
        <v>276968504.56329536</v>
      </c>
      <c r="R126" s="2">
        <f t="shared" si="78"/>
        <v>0</v>
      </c>
      <c r="S126" s="10">
        <f t="shared" si="79"/>
        <v>4.4289435312746704E+16</v>
      </c>
    </row>
    <row r="127" spans="1:19">
      <c r="A127" t="s">
        <v>168</v>
      </c>
      <c r="B127" s="2">
        <f t="shared" si="62"/>
        <v>11</v>
      </c>
      <c r="C127">
        <f t="shared" si="63"/>
        <v>320422143</v>
      </c>
      <c r="D127" s="2">
        <f t="shared" si="64"/>
        <v>22</v>
      </c>
      <c r="E127">
        <f t="shared" si="65"/>
        <v>320422143</v>
      </c>
      <c r="F127" s="2">
        <f t="shared" si="66"/>
        <v>33</v>
      </c>
      <c r="G127">
        <f t="shared" si="67"/>
        <v>320422144</v>
      </c>
      <c r="H127" s="2">
        <f t="shared" si="68"/>
        <v>0</v>
      </c>
      <c r="I127" s="2">
        <f t="shared" si="69"/>
        <v>1</v>
      </c>
      <c r="J127" s="2">
        <f t="shared" si="70"/>
        <v>48</v>
      </c>
      <c r="K127">
        <f t="shared" si="71"/>
        <v>961266430</v>
      </c>
      <c r="L127" s="2">
        <f t="shared" si="72"/>
        <v>961266430</v>
      </c>
      <c r="M127" s="2">
        <f t="shared" si="73"/>
        <v>69</v>
      </c>
      <c r="N127" s="11">
        <f t="shared" si="74"/>
        <v>277493715.484375</v>
      </c>
      <c r="O127">
        <f t="shared" si="75"/>
        <v>4.4457565631014704E+16</v>
      </c>
      <c r="P127" s="2">
        <f t="shared" si="76"/>
        <v>7.7002762133323264E+16</v>
      </c>
      <c r="Q127" s="9">
        <f t="shared" si="77"/>
        <v>277493715.484375</v>
      </c>
      <c r="R127" s="2">
        <f t="shared" si="78"/>
        <v>0</v>
      </c>
      <c r="S127" s="10">
        <f t="shared" si="79"/>
        <v>4.445756563101472E+16</v>
      </c>
    </row>
    <row r="128" spans="1:19">
      <c r="A128" t="s">
        <v>169</v>
      </c>
      <c r="B128" s="2">
        <f t="shared" si="62"/>
        <v>11</v>
      </c>
      <c r="C128">
        <f t="shared" si="63"/>
        <v>320546815</v>
      </c>
      <c r="D128" s="2">
        <f t="shared" si="64"/>
        <v>22</v>
      </c>
      <c r="E128">
        <f t="shared" si="65"/>
        <v>320546815</v>
      </c>
      <c r="F128" s="2">
        <f t="shared" si="66"/>
        <v>33</v>
      </c>
      <c r="G128">
        <f t="shared" si="67"/>
        <v>320546816</v>
      </c>
      <c r="H128" s="2">
        <f t="shared" si="68"/>
        <v>0</v>
      </c>
      <c r="I128" s="2">
        <f t="shared" si="69"/>
        <v>1</v>
      </c>
      <c r="J128" s="2">
        <f t="shared" si="70"/>
        <v>48</v>
      </c>
      <c r="K128">
        <f t="shared" si="71"/>
        <v>961640446</v>
      </c>
      <c r="L128" s="2">
        <f t="shared" si="72"/>
        <v>961640446</v>
      </c>
      <c r="M128" s="2">
        <f t="shared" si="73"/>
        <v>69</v>
      </c>
      <c r="N128" s="11">
        <f t="shared" si="74"/>
        <v>277601684.60351598</v>
      </c>
      <c r="O128">
        <f t="shared" si="75"/>
        <v>4.4492168057946496E+16</v>
      </c>
      <c r="P128" s="2">
        <f t="shared" si="76"/>
        <v>7.706269529470976E+16</v>
      </c>
      <c r="Q128" s="9">
        <f t="shared" si="77"/>
        <v>277601684.60351562</v>
      </c>
      <c r="R128" s="2">
        <f t="shared" si="78"/>
        <v>0</v>
      </c>
      <c r="S128" s="10">
        <f t="shared" si="79"/>
        <v>4.4492168057946576E+16</v>
      </c>
    </row>
    <row r="129" spans="1:19">
      <c r="A129" t="s">
        <v>170</v>
      </c>
      <c r="B129" s="2">
        <f t="shared" si="62"/>
        <v>11</v>
      </c>
      <c r="C129">
        <f t="shared" si="63"/>
        <v>322437121</v>
      </c>
      <c r="D129" s="2">
        <f t="shared" si="64"/>
        <v>22</v>
      </c>
      <c r="E129">
        <f t="shared" si="65"/>
        <v>322437121</v>
      </c>
      <c r="F129" s="2">
        <f t="shared" si="66"/>
        <v>33</v>
      </c>
      <c r="G129">
        <f t="shared" si="67"/>
        <v>322437120</v>
      </c>
      <c r="H129" s="2">
        <f t="shared" si="68"/>
        <v>0</v>
      </c>
      <c r="I129" s="2">
        <f t="shared" si="69"/>
        <v>1</v>
      </c>
      <c r="J129" s="2">
        <f t="shared" si="70"/>
        <v>48</v>
      </c>
      <c r="K129">
        <f t="shared" si="71"/>
        <v>967311362</v>
      </c>
      <c r="L129" s="2">
        <f t="shared" si="72"/>
        <v>967311362</v>
      </c>
      <c r="M129" s="2">
        <f t="shared" si="73"/>
        <v>69</v>
      </c>
      <c r="N129" s="11">
        <f t="shared" si="74"/>
        <v>279238738.19779199</v>
      </c>
      <c r="O129">
        <f t="shared" si="75"/>
        <v>4.5018467268465E+16</v>
      </c>
      <c r="P129" s="2">
        <f t="shared" si="76"/>
        <v>7.797427291029504E+16</v>
      </c>
      <c r="Q129" s="9">
        <f t="shared" si="77"/>
        <v>279238738.19779205</v>
      </c>
      <c r="R129" s="2">
        <f t="shared" si="78"/>
        <v>0</v>
      </c>
      <c r="S129" s="10">
        <f t="shared" si="79"/>
        <v>4.5018467268465032E+16</v>
      </c>
    </row>
    <row r="130" spans="1:19">
      <c r="A130" t="s">
        <v>171</v>
      </c>
      <c r="B130" s="2">
        <f t="shared" si="62"/>
        <v>11</v>
      </c>
      <c r="C130">
        <f t="shared" si="63"/>
        <v>325058561</v>
      </c>
      <c r="D130" s="2">
        <f t="shared" si="64"/>
        <v>22</v>
      </c>
      <c r="E130">
        <f t="shared" si="65"/>
        <v>325058561</v>
      </c>
      <c r="F130" s="2">
        <f t="shared" si="66"/>
        <v>33</v>
      </c>
      <c r="G130">
        <f t="shared" si="67"/>
        <v>325058560</v>
      </c>
      <c r="H130" s="2">
        <f t="shared" si="68"/>
        <v>0</v>
      </c>
      <c r="I130" s="2">
        <f t="shared" si="69"/>
        <v>1</v>
      </c>
      <c r="J130" s="2">
        <f t="shared" si="70"/>
        <v>48</v>
      </c>
      <c r="K130">
        <f t="shared" si="71"/>
        <v>975175682</v>
      </c>
      <c r="L130" s="2">
        <f t="shared" si="72"/>
        <v>975175682</v>
      </c>
      <c r="M130" s="2">
        <f t="shared" si="73"/>
        <v>69</v>
      </c>
      <c r="N130" s="11">
        <f t="shared" si="74"/>
        <v>281508971.83228898</v>
      </c>
      <c r="O130">
        <f t="shared" si="75"/>
        <v>4.5753450505442096E+16</v>
      </c>
      <c r="P130" s="2">
        <f t="shared" si="76"/>
        <v>7.924730122207232E+16</v>
      </c>
      <c r="Q130" s="9">
        <f t="shared" si="77"/>
        <v>281508971.83228874</v>
      </c>
      <c r="R130" s="2">
        <f t="shared" si="78"/>
        <v>0</v>
      </c>
      <c r="S130" s="10">
        <f t="shared" si="79"/>
        <v>4.5753450505442168E+16</v>
      </c>
    </row>
    <row r="131" spans="1:19">
      <c r="A131" t="s">
        <v>172</v>
      </c>
      <c r="B131" s="2">
        <f t="shared" si="62"/>
        <v>11</v>
      </c>
      <c r="C131">
        <f t="shared" si="63"/>
        <v>325320703</v>
      </c>
      <c r="D131" s="2">
        <f t="shared" si="64"/>
        <v>22</v>
      </c>
      <c r="E131">
        <f t="shared" si="65"/>
        <v>325320703</v>
      </c>
      <c r="F131" s="2">
        <f t="shared" si="66"/>
        <v>33</v>
      </c>
      <c r="G131">
        <f t="shared" si="67"/>
        <v>325320704</v>
      </c>
      <c r="H131" s="2">
        <f t="shared" si="68"/>
        <v>0</v>
      </c>
      <c r="I131" s="2">
        <f t="shared" si="69"/>
        <v>1</v>
      </c>
      <c r="J131" s="2">
        <f t="shared" si="70"/>
        <v>48</v>
      </c>
      <c r="K131">
        <f t="shared" si="71"/>
        <v>975962110</v>
      </c>
      <c r="L131" s="2">
        <f t="shared" si="72"/>
        <v>975962110</v>
      </c>
      <c r="M131" s="2">
        <f t="shared" si="73"/>
        <v>69</v>
      </c>
      <c r="N131" s="11">
        <f t="shared" si="74"/>
        <v>281735992.88633698</v>
      </c>
      <c r="O131">
        <f t="shared" si="75"/>
        <v>4.5827275773961104E+16</v>
      </c>
      <c r="P131" s="2">
        <f t="shared" si="76"/>
        <v>7.9375169687650304E+16</v>
      </c>
      <c r="Q131" s="9">
        <f t="shared" si="77"/>
        <v>281735992.88633728</v>
      </c>
      <c r="R131" s="2">
        <f t="shared" si="78"/>
        <v>0</v>
      </c>
      <c r="S131" s="10">
        <f t="shared" si="79"/>
        <v>4.582727577396112E+16</v>
      </c>
    </row>
    <row r="132" spans="1:19">
      <c r="A132" t="s">
        <v>173</v>
      </c>
      <c r="B132" s="2">
        <f t="shared" si="62"/>
        <v>11</v>
      </c>
      <c r="C132">
        <f t="shared" si="63"/>
        <v>325860255</v>
      </c>
      <c r="D132" s="2">
        <f t="shared" si="64"/>
        <v>22</v>
      </c>
      <c r="E132">
        <f t="shared" si="65"/>
        <v>325860255</v>
      </c>
      <c r="F132" s="2">
        <f t="shared" si="66"/>
        <v>33</v>
      </c>
      <c r="G132">
        <f t="shared" si="67"/>
        <v>325860256</v>
      </c>
      <c r="H132" s="2">
        <f t="shared" si="68"/>
        <v>0</v>
      </c>
      <c r="I132" s="2">
        <f t="shared" si="69"/>
        <v>1</v>
      </c>
      <c r="J132" s="2">
        <f t="shared" si="70"/>
        <v>48</v>
      </c>
      <c r="K132">
        <f t="shared" si="71"/>
        <v>977580766</v>
      </c>
      <c r="L132" s="2">
        <f t="shared" si="72"/>
        <v>977580766</v>
      </c>
      <c r="M132" s="2">
        <f t="shared" si="73"/>
        <v>66</v>
      </c>
      <c r="N132" s="11">
        <f t="shared" si="74"/>
        <v>282203258.625</v>
      </c>
      <c r="O132">
        <f t="shared" si="75"/>
        <v>4.5979413049788304E+16</v>
      </c>
      <c r="P132" s="2">
        <f t="shared" si="76"/>
        <v>7.963867917856864E+16</v>
      </c>
      <c r="Q132" s="9">
        <f t="shared" si="77"/>
        <v>282203258.625</v>
      </c>
      <c r="R132" s="2">
        <f t="shared" si="78"/>
        <v>0</v>
      </c>
      <c r="S132" s="10">
        <f t="shared" si="79"/>
        <v>4.5979413049788352E+16</v>
      </c>
    </row>
    <row r="133" spans="1:19">
      <c r="A133" t="s">
        <v>174</v>
      </c>
      <c r="B133" s="2">
        <f t="shared" si="62"/>
        <v>11</v>
      </c>
      <c r="C133">
        <f t="shared" si="63"/>
        <v>327155713</v>
      </c>
      <c r="D133" s="2">
        <f t="shared" si="64"/>
        <v>22</v>
      </c>
      <c r="E133">
        <f t="shared" si="65"/>
        <v>327155713</v>
      </c>
      <c r="F133" s="2">
        <f t="shared" si="66"/>
        <v>33</v>
      </c>
      <c r="G133">
        <f t="shared" si="67"/>
        <v>327155712</v>
      </c>
      <c r="H133" s="2">
        <f t="shared" si="68"/>
        <v>0</v>
      </c>
      <c r="I133" s="2">
        <f t="shared" si="69"/>
        <v>1</v>
      </c>
      <c r="J133" s="2">
        <f t="shared" si="70"/>
        <v>48</v>
      </c>
      <c r="K133">
        <f t="shared" si="71"/>
        <v>981467138</v>
      </c>
      <c r="L133" s="2">
        <f t="shared" si="72"/>
        <v>981467138</v>
      </c>
      <c r="M133" s="2">
        <f t="shared" si="73"/>
        <v>69</v>
      </c>
      <c r="N133" s="11">
        <f t="shared" si="74"/>
        <v>283325158.73988599</v>
      </c>
      <c r="O133">
        <f t="shared" si="75"/>
        <v>4.63457220175302E+16</v>
      </c>
      <c r="P133" s="2">
        <f t="shared" si="76"/>
        <v>8.0273145574981632E+16</v>
      </c>
      <c r="Q133" s="9">
        <f t="shared" si="77"/>
        <v>283325158.73988605</v>
      </c>
      <c r="R133" s="2">
        <f t="shared" si="78"/>
        <v>0</v>
      </c>
      <c r="S133" s="10">
        <f t="shared" si="79"/>
        <v>4.6345722017530224E+16</v>
      </c>
    </row>
    <row r="134" spans="1:19">
      <c r="A134" t="s">
        <v>175</v>
      </c>
      <c r="B134" s="2">
        <f t="shared" si="62"/>
        <v>11</v>
      </c>
      <c r="C134">
        <f t="shared" si="63"/>
        <v>328384511</v>
      </c>
      <c r="D134" s="2">
        <f t="shared" si="64"/>
        <v>22</v>
      </c>
      <c r="E134">
        <f t="shared" si="65"/>
        <v>328384511</v>
      </c>
      <c r="F134" s="2">
        <f t="shared" si="66"/>
        <v>33</v>
      </c>
      <c r="G134">
        <f t="shared" si="67"/>
        <v>328384512</v>
      </c>
      <c r="H134" s="2">
        <f t="shared" si="68"/>
        <v>0</v>
      </c>
      <c r="I134" s="2">
        <f t="shared" si="69"/>
        <v>1</v>
      </c>
      <c r="J134" s="2">
        <f t="shared" si="70"/>
        <v>48</v>
      </c>
      <c r="K134">
        <f t="shared" si="71"/>
        <v>985153534</v>
      </c>
      <c r="L134" s="2">
        <f t="shared" si="72"/>
        <v>985153534</v>
      </c>
      <c r="M134" s="2">
        <f t="shared" si="73"/>
        <v>69</v>
      </c>
      <c r="N134" s="11">
        <f t="shared" si="74"/>
        <v>284389328.44665498</v>
      </c>
      <c r="O134">
        <f t="shared" si="75"/>
        <v>4.6694525419981296E+16</v>
      </c>
      <c r="P134" s="2">
        <f t="shared" si="76"/>
        <v>8.0877290134339584E+16</v>
      </c>
      <c r="Q134" s="9">
        <f t="shared" si="77"/>
        <v>284389328.44665527</v>
      </c>
      <c r="R134" s="2">
        <f t="shared" si="78"/>
        <v>0</v>
      </c>
      <c r="S134" s="10">
        <f t="shared" si="79"/>
        <v>4.6694525419981304E+16</v>
      </c>
    </row>
    <row r="135" spans="1:19">
      <c r="A135" t="s">
        <v>176</v>
      </c>
      <c r="B135" s="2">
        <f t="shared" si="62"/>
        <v>11</v>
      </c>
      <c r="C135">
        <f t="shared" si="63"/>
        <v>329252863</v>
      </c>
      <c r="D135" s="2">
        <f t="shared" si="64"/>
        <v>22</v>
      </c>
      <c r="E135">
        <f t="shared" si="65"/>
        <v>329252863</v>
      </c>
      <c r="F135" s="2">
        <f t="shared" si="66"/>
        <v>33</v>
      </c>
      <c r="G135">
        <f t="shared" si="67"/>
        <v>329252864</v>
      </c>
      <c r="H135" s="2">
        <f t="shared" si="68"/>
        <v>0</v>
      </c>
      <c r="I135" s="2">
        <f t="shared" si="69"/>
        <v>1</v>
      </c>
      <c r="J135" s="2">
        <f t="shared" si="70"/>
        <v>48</v>
      </c>
      <c r="K135">
        <f t="shared" si="71"/>
        <v>987758590</v>
      </c>
      <c r="L135" s="2">
        <f t="shared" si="72"/>
        <v>987758590</v>
      </c>
      <c r="M135" s="2">
        <f t="shared" si="73"/>
        <v>69</v>
      </c>
      <c r="N135" s="11">
        <f t="shared" si="74"/>
        <v>285141343.33808202</v>
      </c>
      <c r="O135">
        <f t="shared" si="75"/>
        <v>4.69418019694354E+16</v>
      </c>
      <c r="P135" s="2">
        <f t="shared" si="76"/>
        <v>8.1305585680646144E+16</v>
      </c>
      <c r="Q135" s="9">
        <f t="shared" si="77"/>
        <v>285141343.33808231</v>
      </c>
      <c r="R135" s="2">
        <f t="shared" si="78"/>
        <v>0</v>
      </c>
      <c r="S135" s="10">
        <f t="shared" si="79"/>
        <v>4.6941801969435464E+16</v>
      </c>
    </row>
    <row r="136" spans="1:19">
      <c r="A136" t="s">
        <v>177</v>
      </c>
      <c r="B136" s="2">
        <f t="shared" si="62"/>
        <v>11</v>
      </c>
      <c r="C136">
        <f t="shared" si="63"/>
        <v>330928305</v>
      </c>
      <c r="D136" s="2">
        <f t="shared" si="64"/>
        <v>22</v>
      </c>
      <c r="E136">
        <f t="shared" si="65"/>
        <v>330928305</v>
      </c>
      <c r="F136" s="2">
        <f t="shared" si="66"/>
        <v>33</v>
      </c>
      <c r="G136">
        <f t="shared" si="67"/>
        <v>330928304</v>
      </c>
      <c r="H136" s="2">
        <f t="shared" si="68"/>
        <v>0</v>
      </c>
      <c r="I136" s="2">
        <f t="shared" si="69"/>
        <v>1</v>
      </c>
      <c r="J136" s="2">
        <f t="shared" si="70"/>
        <v>48</v>
      </c>
      <c r="K136">
        <f t="shared" si="71"/>
        <v>992784914</v>
      </c>
      <c r="L136" s="2">
        <f t="shared" si="72"/>
        <v>992784914</v>
      </c>
      <c r="M136" s="2">
        <f t="shared" si="73"/>
        <v>65</v>
      </c>
      <c r="N136" s="11">
        <f t="shared" si="74"/>
        <v>286592319.25</v>
      </c>
      <c r="O136">
        <f t="shared" si="75"/>
        <v>4.7420755074414496E+16</v>
      </c>
      <c r="P136" s="2">
        <f t="shared" si="76"/>
        <v>8.213515745309392E+16</v>
      </c>
      <c r="Q136" s="9">
        <f t="shared" si="77"/>
        <v>286592319.25</v>
      </c>
      <c r="R136" s="2">
        <f t="shared" si="78"/>
        <v>0</v>
      </c>
      <c r="S136" s="10">
        <f t="shared" si="79"/>
        <v>4.7420755074414528E+16</v>
      </c>
    </row>
    <row r="137" spans="1:19">
      <c r="A137" t="s">
        <v>178</v>
      </c>
      <c r="B137" s="2">
        <f t="shared" si="62"/>
        <v>11</v>
      </c>
      <c r="C137">
        <f t="shared" si="63"/>
        <v>331329535</v>
      </c>
      <c r="D137" s="2">
        <f t="shared" si="64"/>
        <v>22</v>
      </c>
      <c r="E137">
        <f t="shared" si="65"/>
        <v>331329535</v>
      </c>
      <c r="F137" s="2">
        <f t="shared" si="66"/>
        <v>33</v>
      </c>
      <c r="G137">
        <f t="shared" si="67"/>
        <v>331329536</v>
      </c>
      <c r="H137" s="2">
        <f t="shared" si="68"/>
        <v>0</v>
      </c>
      <c r="I137" s="2">
        <f t="shared" si="69"/>
        <v>1</v>
      </c>
      <c r="J137" s="2">
        <f t="shared" si="70"/>
        <v>48</v>
      </c>
      <c r="K137">
        <f t="shared" si="71"/>
        <v>993988606</v>
      </c>
      <c r="L137" s="2">
        <f t="shared" si="72"/>
        <v>993988606</v>
      </c>
      <c r="M137" s="2">
        <f t="shared" si="73"/>
        <v>68</v>
      </c>
      <c r="N137" s="11">
        <f t="shared" si="74"/>
        <v>286939794.04540998</v>
      </c>
      <c r="O137">
        <f t="shared" si="75"/>
        <v>4.75358144105006E+16</v>
      </c>
      <c r="P137" s="2">
        <f t="shared" si="76"/>
        <v>8.23344454068224E+16</v>
      </c>
      <c r="Q137" s="9">
        <f t="shared" si="77"/>
        <v>286939794.04541016</v>
      </c>
      <c r="R137" s="2">
        <f t="shared" si="78"/>
        <v>0</v>
      </c>
      <c r="S137" s="10">
        <f t="shared" si="79"/>
        <v>4.7535814410500656E+16</v>
      </c>
    </row>
    <row r="138" spans="1:19">
      <c r="A138" t="s">
        <v>179</v>
      </c>
      <c r="B138" s="2">
        <f t="shared" si="62"/>
        <v>11</v>
      </c>
      <c r="C138">
        <f t="shared" si="63"/>
        <v>331982085</v>
      </c>
      <c r="D138" s="2">
        <f t="shared" si="64"/>
        <v>22</v>
      </c>
      <c r="E138">
        <f t="shared" si="65"/>
        <v>331982085</v>
      </c>
      <c r="F138" s="2">
        <f t="shared" si="66"/>
        <v>33</v>
      </c>
      <c r="G138">
        <f t="shared" si="67"/>
        <v>331982084</v>
      </c>
      <c r="H138" s="2">
        <f t="shared" si="68"/>
        <v>0</v>
      </c>
      <c r="I138" s="2">
        <f t="shared" si="69"/>
        <v>1</v>
      </c>
      <c r="J138" s="2">
        <f t="shared" si="70"/>
        <v>48</v>
      </c>
      <c r="K138">
        <f t="shared" si="71"/>
        <v>995946254</v>
      </c>
      <c r="L138" s="2">
        <f t="shared" si="72"/>
        <v>995946254</v>
      </c>
      <c r="M138" s="2">
        <f t="shared" si="73"/>
        <v>64</v>
      </c>
      <c r="N138" s="11">
        <f t="shared" si="74"/>
        <v>287504919.5</v>
      </c>
      <c r="O138">
        <f t="shared" si="75"/>
        <v>4.7723241167931104E+16</v>
      </c>
      <c r="P138" s="2">
        <f t="shared" si="76"/>
        <v>8.2659078736701472E+16</v>
      </c>
      <c r="Q138" s="9">
        <f t="shared" si="77"/>
        <v>287504919.5</v>
      </c>
      <c r="R138" s="2">
        <f t="shared" si="78"/>
        <v>0</v>
      </c>
      <c r="S138" s="10">
        <f t="shared" si="79"/>
        <v>4.772324116793112E+16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cols>
    <col min="1" max="1" width="65.42578125" bestFit="1" customWidth="1"/>
    <col min="2" max="2" width="4.5703125" bestFit="1" customWidth="1"/>
    <col min="3" max="3" width="10" bestFit="1" customWidth="1"/>
    <col min="4" max="4" width="5.28515625" bestFit="1" customWidth="1"/>
    <col min="5" max="5" width="10" bestFit="1" customWidth="1"/>
    <col min="6" max="6" width="4.85546875" bestFit="1" customWidth="1"/>
    <col min="7" max="7" width="10" bestFit="1" customWidth="1"/>
    <col min="8" max="9" width="2.140625" bestFit="1" customWidth="1"/>
    <col min="10" max="10" width="4" bestFit="1" customWidth="1"/>
    <col min="11" max="12" width="10" bestFit="1" customWidth="1"/>
    <col min="13" max="13" width="12" bestFit="1" customWidth="1"/>
    <col min="14" max="14" width="12" customWidth="1"/>
    <col min="15" max="15" width="10" bestFit="1" customWidth="1"/>
    <col min="16" max="16" width="10" customWidth="1"/>
    <col min="17" max="17" width="12" bestFit="1" customWidth="1"/>
  </cols>
  <sheetData>
    <row r="1" spans="1:17">
      <c r="A1" s="3"/>
      <c r="B1" s="4" t="s">
        <v>9</v>
      </c>
      <c r="C1" s="5" t="s">
        <v>13</v>
      </c>
      <c r="D1" s="4" t="s">
        <v>10</v>
      </c>
      <c r="E1" s="5" t="s">
        <v>14</v>
      </c>
      <c r="F1" s="4" t="s">
        <v>11</v>
      </c>
      <c r="G1" s="5" t="s">
        <v>15</v>
      </c>
      <c r="H1" s="4" t="s">
        <v>21</v>
      </c>
      <c r="I1" s="4" t="s">
        <v>21</v>
      </c>
      <c r="J1" s="4" t="s">
        <v>12</v>
      </c>
      <c r="K1" s="5" t="s">
        <v>16</v>
      </c>
      <c r="L1" s="4" t="s">
        <v>18</v>
      </c>
      <c r="M1" s="6" t="s">
        <v>17</v>
      </c>
      <c r="N1" s="4" t="s">
        <v>40</v>
      </c>
      <c r="O1" s="4" t="s">
        <v>20</v>
      </c>
      <c r="P1" s="4"/>
      <c r="Q1" s="4" t="s">
        <v>19</v>
      </c>
    </row>
    <row r="2" spans="1:17">
      <c r="A2" t="s">
        <v>0</v>
      </c>
      <c r="B2" s="2">
        <f>FIND(",", A2)</f>
        <v>3</v>
      </c>
      <c r="C2">
        <f>VALUE(MID(A2, 2, B2 - 2))</f>
        <v>5</v>
      </c>
      <c r="D2" s="2">
        <f>FIND(",", A2, B2 + 1)</f>
        <v>6</v>
      </c>
      <c r="E2">
        <f>VALUE(MID(A2, B2 + 2, D2 - B2 - 2))</f>
        <v>5</v>
      </c>
      <c r="F2" s="2">
        <f>FIND(F$1, $A2)</f>
        <v>9</v>
      </c>
      <c r="G2">
        <f>VALUE(MID(A2, D2 + 2, F2 - D2 - 2))</f>
        <v>6</v>
      </c>
      <c r="H2" s="2">
        <f>ABS(E2-C2)</f>
        <v>0</v>
      </c>
      <c r="I2" s="2">
        <f>ABS(G2-E2)</f>
        <v>1</v>
      </c>
      <c r="J2" s="2">
        <f>FIND(J$1, $A2)</f>
        <v>17</v>
      </c>
      <c r="K2">
        <f>VALUE(MID(A2, F2 + LEN(F$1), J2 - F2 - LEN(F$1)))</f>
        <v>16</v>
      </c>
      <c r="L2" s="2">
        <f>SUM(C2,E2,G2)</f>
        <v>16</v>
      </c>
      <c r="M2">
        <f>VALUE(MID(A2, J2 + LEN(J$1), 100))</f>
        <v>12</v>
      </c>
      <c r="N2" s="2">
        <f>C2 * C2 - G2 * G2 / 4</f>
        <v>16</v>
      </c>
      <c r="O2" s="2">
        <f>SQRT(C2 * C2 - G2 * G2 / 4)</f>
        <v>4</v>
      </c>
      <c r="P2" s="2">
        <f>O2*O2-N2</f>
        <v>0</v>
      </c>
      <c r="Q2" s="2">
        <f>O2*G2/2</f>
        <v>12</v>
      </c>
    </row>
    <row r="3" spans="1:17">
      <c r="A3" t="s">
        <v>1</v>
      </c>
      <c r="B3" s="2">
        <f t="shared" ref="B3:B28" si="0">FIND(",", A3)</f>
        <v>4</v>
      </c>
      <c r="C3">
        <f t="shared" ref="C3:C12" si="1">VALUE(MID(A3, 2, B3 - 2))</f>
        <v>17</v>
      </c>
      <c r="D3" s="2">
        <f t="shared" ref="D3:D12" si="2">FIND(",", A3, B3 + 1)</f>
        <v>8</v>
      </c>
      <c r="E3">
        <f t="shared" ref="E3:E12" si="3">VALUE(MID(A3, B3 + 2, D3 - B3 - 2))</f>
        <v>17</v>
      </c>
      <c r="F3" s="2">
        <f t="shared" ref="F3:F28" si="4">FIND(F$1, $A3)</f>
        <v>12</v>
      </c>
      <c r="G3">
        <f t="shared" ref="G3:G12" si="5">VALUE(MID(A3, D3 + 2, F3 - D3 - 2))</f>
        <v>16</v>
      </c>
      <c r="H3" s="2">
        <f t="shared" ref="H3:H12" si="6">ABS(E3-C3)</f>
        <v>0</v>
      </c>
      <c r="I3" s="2">
        <f t="shared" ref="I3:I12" si="7">ABS(G3-E3)</f>
        <v>1</v>
      </c>
      <c r="J3" s="2">
        <f t="shared" ref="J3:J28" si="8">FIND(J$1, $A3)</f>
        <v>20</v>
      </c>
      <c r="K3">
        <f t="shared" ref="K3:K12" si="9">VALUE(MID(A3, F3 + LEN(F$1), J3 - F3 - LEN(F$1)))</f>
        <v>50</v>
      </c>
      <c r="L3" s="2">
        <f t="shared" ref="L3:L12" si="10">SUM(C3,E3,G3)</f>
        <v>50</v>
      </c>
      <c r="M3">
        <f t="shared" ref="M3:M12" si="11">VALUE(MID(A3, J3 + LEN(J$1), 100))</f>
        <v>120</v>
      </c>
      <c r="N3" s="2">
        <f t="shared" ref="N3:N28" si="12">C3 * C3 - G3 * G3 / 4</f>
        <v>225</v>
      </c>
      <c r="O3" s="2">
        <f t="shared" ref="O3:O12" si="13">SQRT(C3 * C3 - G3 * G3 / 4)</f>
        <v>15</v>
      </c>
      <c r="P3" s="2">
        <f t="shared" ref="P3:P28" si="14">O3*O3-N3</f>
        <v>0</v>
      </c>
      <c r="Q3" s="2">
        <f t="shared" ref="Q3:Q12" si="15">O3*G3/2</f>
        <v>120</v>
      </c>
    </row>
    <row r="4" spans="1:17">
      <c r="A4" t="s">
        <v>2</v>
      </c>
      <c r="B4" s="2">
        <f t="shared" si="0"/>
        <v>4</v>
      </c>
      <c r="C4">
        <f t="shared" si="1"/>
        <v>65</v>
      </c>
      <c r="D4" s="2">
        <f t="shared" si="2"/>
        <v>8</v>
      </c>
      <c r="E4">
        <f t="shared" si="3"/>
        <v>65</v>
      </c>
      <c r="F4" s="2">
        <f t="shared" si="4"/>
        <v>12</v>
      </c>
      <c r="G4">
        <f t="shared" si="5"/>
        <v>66</v>
      </c>
      <c r="H4" s="2">
        <f t="shared" si="6"/>
        <v>0</v>
      </c>
      <c r="I4" s="2">
        <f t="shared" si="7"/>
        <v>1</v>
      </c>
      <c r="J4" s="2">
        <f t="shared" si="8"/>
        <v>21</v>
      </c>
      <c r="K4">
        <f t="shared" si="9"/>
        <v>196</v>
      </c>
      <c r="L4" s="2">
        <f t="shared" si="10"/>
        <v>196</v>
      </c>
      <c r="M4">
        <f t="shared" si="11"/>
        <v>1848</v>
      </c>
      <c r="N4" s="2">
        <f t="shared" si="12"/>
        <v>3136</v>
      </c>
      <c r="O4" s="2">
        <f t="shared" si="13"/>
        <v>56</v>
      </c>
      <c r="P4" s="2">
        <f t="shared" si="14"/>
        <v>0</v>
      </c>
      <c r="Q4" s="2">
        <f t="shared" si="15"/>
        <v>1848</v>
      </c>
    </row>
    <row r="5" spans="1:17">
      <c r="A5" t="s">
        <v>3</v>
      </c>
      <c r="B5" s="2">
        <f t="shared" si="0"/>
        <v>5</v>
      </c>
      <c r="C5">
        <f t="shared" si="1"/>
        <v>241</v>
      </c>
      <c r="D5" s="2">
        <f t="shared" si="2"/>
        <v>10</v>
      </c>
      <c r="E5">
        <f t="shared" si="3"/>
        <v>241</v>
      </c>
      <c r="F5" s="2">
        <f t="shared" si="4"/>
        <v>15</v>
      </c>
      <c r="G5">
        <f t="shared" si="5"/>
        <v>240</v>
      </c>
      <c r="H5" s="2">
        <f t="shared" si="6"/>
        <v>0</v>
      </c>
      <c r="I5" s="2">
        <f t="shared" si="7"/>
        <v>1</v>
      </c>
      <c r="J5" s="2">
        <f t="shared" si="8"/>
        <v>24</v>
      </c>
      <c r="K5">
        <f t="shared" si="9"/>
        <v>722</v>
      </c>
      <c r="L5" s="2">
        <f t="shared" si="10"/>
        <v>722</v>
      </c>
      <c r="M5">
        <f t="shared" si="11"/>
        <v>25080</v>
      </c>
      <c r="N5" s="2">
        <f t="shared" si="12"/>
        <v>43681</v>
      </c>
      <c r="O5" s="2">
        <f t="shared" si="13"/>
        <v>209</v>
      </c>
      <c r="P5" s="2">
        <f t="shared" si="14"/>
        <v>0</v>
      </c>
      <c r="Q5" s="2">
        <f t="shared" si="15"/>
        <v>25080</v>
      </c>
    </row>
    <row r="6" spans="1:17">
      <c r="A6" t="s">
        <v>4</v>
      </c>
      <c r="B6" s="2">
        <f t="shared" si="0"/>
        <v>5</v>
      </c>
      <c r="C6">
        <f t="shared" si="1"/>
        <v>901</v>
      </c>
      <c r="D6" s="2">
        <f t="shared" si="2"/>
        <v>10</v>
      </c>
      <c r="E6">
        <f t="shared" si="3"/>
        <v>901</v>
      </c>
      <c r="F6" s="2">
        <f t="shared" si="4"/>
        <v>15</v>
      </c>
      <c r="G6">
        <f t="shared" si="5"/>
        <v>902</v>
      </c>
      <c r="H6" s="2">
        <f t="shared" si="6"/>
        <v>0</v>
      </c>
      <c r="I6" s="2">
        <f t="shared" si="7"/>
        <v>1</v>
      </c>
      <c r="J6" s="2">
        <f t="shared" si="8"/>
        <v>25</v>
      </c>
      <c r="K6">
        <f t="shared" si="9"/>
        <v>2704</v>
      </c>
      <c r="L6" s="2">
        <f t="shared" si="10"/>
        <v>2704</v>
      </c>
      <c r="M6">
        <f t="shared" si="11"/>
        <v>351780</v>
      </c>
      <c r="N6" s="2">
        <f t="shared" si="12"/>
        <v>608400</v>
      </c>
      <c r="O6" s="2">
        <f t="shared" si="13"/>
        <v>780</v>
      </c>
      <c r="P6" s="2">
        <f t="shared" si="14"/>
        <v>0</v>
      </c>
      <c r="Q6" s="2">
        <f t="shared" si="15"/>
        <v>351780</v>
      </c>
    </row>
    <row r="7" spans="1:17">
      <c r="A7" t="s">
        <v>5</v>
      </c>
      <c r="B7" s="2">
        <f t="shared" si="0"/>
        <v>6</v>
      </c>
      <c r="C7">
        <f t="shared" si="1"/>
        <v>3361</v>
      </c>
      <c r="D7" s="2">
        <f t="shared" si="2"/>
        <v>12</v>
      </c>
      <c r="E7">
        <f t="shared" si="3"/>
        <v>3361</v>
      </c>
      <c r="F7" s="2">
        <f t="shared" si="4"/>
        <v>18</v>
      </c>
      <c r="G7">
        <f t="shared" si="5"/>
        <v>3360</v>
      </c>
      <c r="H7" s="2">
        <f t="shared" si="6"/>
        <v>0</v>
      </c>
      <c r="I7" s="2">
        <f t="shared" si="7"/>
        <v>1</v>
      </c>
      <c r="J7" s="2">
        <f t="shared" si="8"/>
        <v>29</v>
      </c>
      <c r="K7">
        <f t="shared" si="9"/>
        <v>10082</v>
      </c>
      <c r="L7" s="2">
        <f t="shared" si="10"/>
        <v>10082</v>
      </c>
      <c r="M7">
        <f t="shared" si="11"/>
        <v>4890480</v>
      </c>
      <c r="N7" s="2">
        <f t="shared" si="12"/>
        <v>8473921</v>
      </c>
      <c r="O7" s="2">
        <f t="shared" si="13"/>
        <v>2911</v>
      </c>
      <c r="P7" s="2">
        <f t="shared" si="14"/>
        <v>0</v>
      </c>
      <c r="Q7" s="2">
        <f t="shared" si="15"/>
        <v>4890480</v>
      </c>
    </row>
    <row r="8" spans="1:17">
      <c r="A8" t="s">
        <v>6</v>
      </c>
      <c r="B8" s="2">
        <f t="shared" si="0"/>
        <v>7</v>
      </c>
      <c r="C8">
        <f t="shared" si="1"/>
        <v>12545</v>
      </c>
      <c r="D8" s="2">
        <f t="shared" si="2"/>
        <v>14</v>
      </c>
      <c r="E8">
        <f t="shared" si="3"/>
        <v>12545</v>
      </c>
      <c r="F8" s="2">
        <f t="shared" si="4"/>
        <v>21</v>
      </c>
      <c r="G8">
        <f t="shared" si="5"/>
        <v>12546</v>
      </c>
      <c r="H8" s="2">
        <f t="shared" si="6"/>
        <v>0</v>
      </c>
      <c r="I8" s="2">
        <f t="shared" si="7"/>
        <v>1</v>
      </c>
      <c r="J8" s="2">
        <f t="shared" si="8"/>
        <v>32</v>
      </c>
      <c r="K8">
        <f t="shared" si="9"/>
        <v>37636</v>
      </c>
      <c r="L8" s="2">
        <f t="shared" si="10"/>
        <v>37636</v>
      </c>
      <c r="M8">
        <f t="shared" si="11"/>
        <v>68149872</v>
      </c>
      <c r="N8" s="2">
        <f t="shared" si="12"/>
        <v>118026496</v>
      </c>
      <c r="O8" s="2">
        <f t="shared" si="13"/>
        <v>10864</v>
      </c>
      <c r="P8" s="2">
        <f t="shared" si="14"/>
        <v>0</v>
      </c>
      <c r="Q8" s="2">
        <f t="shared" si="15"/>
        <v>68149872</v>
      </c>
    </row>
    <row r="9" spans="1:17">
      <c r="A9" t="s">
        <v>7</v>
      </c>
      <c r="B9" s="2">
        <f t="shared" si="0"/>
        <v>7</v>
      </c>
      <c r="C9">
        <f t="shared" si="1"/>
        <v>46817</v>
      </c>
      <c r="D9" s="2">
        <f t="shared" si="2"/>
        <v>14</v>
      </c>
      <c r="E9">
        <f t="shared" si="3"/>
        <v>46817</v>
      </c>
      <c r="F9" s="2">
        <f t="shared" si="4"/>
        <v>21</v>
      </c>
      <c r="G9">
        <f t="shared" si="5"/>
        <v>46816</v>
      </c>
      <c r="H9" s="2">
        <f t="shared" si="6"/>
        <v>0</v>
      </c>
      <c r="I9" s="2">
        <f t="shared" si="7"/>
        <v>1</v>
      </c>
      <c r="J9" s="2">
        <f t="shared" si="8"/>
        <v>33</v>
      </c>
      <c r="K9">
        <f t="shared" si="9"/>
        <v>140450</v>
      </c>
      <c r="L9" s="2">
        <f t="shared" si="10"/>
        <v>140450</v>
      </c>
      <c r="M9">
        <f t="shared" si="11"/>
        <v>949077360</v>
      </c>
      <c r="N9" s="2">
        <f t="shared" si="12"/>
        <v>1643897025</v>
      </c>
      <c r="O9" s="2">
        <f t="shared" si="13"/>
        <v>40545</v>
      </c>
      <c r="P9" s="2">
        <f t="shared" si="14"/>
        <v>0</v>
      </c>
      <c r="Q9" s="2">
        <f t="shared" si="15"/>
        <v>949077360</v>
      </c>
    </row>
    <row r="10" spans="1:17">
      <c r="A10" t="s">
        <v>8</v>
      </c>
      <c r="B10" s="2">
        <f t="shared" si="0"/>
        <v>8</v>
      </c>
      <c r="C10">
        <f t="shared" si="1"/>
        <v>174725</v>
      </c>
      <c r="D10" s="2">
        <f t="shared" si="2"/>
        <v>16</v>
      </c>
      <c r="E10">
        <f t="shared" si="3"/>
        <v>174725</v>
      </c>
      <c r="F10" s="2">
        <f t="shared" si="4"/>
        <v>24</v>
      </c>
      <c r="G10">
        <f t="shared" si="5"/>
        <v>174726</v>
      </c>
      <c r="H10" s="2">
        <f t="shared" si="6"/>
        <v>0</v>
      </c>
      <c r="I10" s="2">
        <f t="shared" si="7"/>
        <v>1</v>
      </c>
      <c r="J10" s="2">
        <f t="shared" si="8"/>
        <v>36</v>
      </c>
      <c r="K10">
        <f t="shared" si="9"/>
        <v>524176</v>
      </c>
      <c r="L10" s="2">
        <f t="shared" si="10"/>
        <v>524176</v>
      </c>
      <c r="M10">
        <f t="shared" si="11"/>
        <v>13219419708</v>
      </c>
      <c r="N10" s="2">
        <f t="shared" si="12"/>
        <v>22896531856</v>
      </c>
      <c r="O10" s="2">
        <f t="shared" si="13"/>
        <v>151316</v>
      </c>
      <c r="P10" s="2">
        <f t="shared" si="14"/>
        <v>0</v>
      </c>
      <c r="Q10" s="2">
        <f t="shared" si="15"/>
        <v>13219419708</v>
      </c>
    </row>
    <row r="11" spans="1:17">
      <c r="A11" t="s">
        <v>22</v>
      </c>
      <c r="B11" s="2">
        <f t="shared" si="0"/>
        <v>8</v>
      </c>
      <c r="C11">
        <f t="shared" si="1"/>
        <v>652081</v>
      </c>
      <c r="D11" s="2">
        <f t="shared" si="2"/>
        <v>16</v>
      </c>
      <c r="E11">
        <f t="shared" si="3"/>
        <v>652081</v>
      </c>
      <c r="F11" s="2">
        <f t="shared" si="4"/>
        <v>24</v>
      </c>
      <c r="G11">
        <f t="shared" si="5"/>
        <v>652080</v>
      </c>
      <c r="H11" s="2">
        <f t="shared" si="6"/>
        <v>0</v>
      </c>
      <c r="I11" s="2">
        <f t="shared" si="7"/>
        <v>1</v>
      </c>
      <c r="J11" s="2">
        <f t="shared" si="8"/>
        <v>37</v>
      </c>
      <c r="K11">
        <f t="shared" si="9"/>
        <v>1956242</v>
      </c>
      <c r="L11" s="2">
        <f t="shared" si="10"/>
        <v>1956242</v>
      </c>
      <c r="M11">
        <f t="shared" si="11"/>
        <v>184120982760</v>
      </c>
      <c r="N11" s="2">
        <f t="shared" si="12"/>
        <v>318907548961</v>
      </c>
      <c r="O11" s="2">
        <f t="shared" si="13"/>
        <v>564719</v>
      </c>
      <c r="P11" s="2">
        <f t="shared" si="14"/>
        <v>0</v>
      </c>
      <c r="Q11" s="2">
        <f t="shared" si="15"/>
        <v>184120982760</v>
      </c>
    </row>
    <row r="12" spans="1:17">
      <c r="A12" t="s">
        <v>23</v>
      </c>
      <c r="B12" s="2">
        <f t="shared" si="0"/>
        <v>9</v>
      </c>
      <c r="C12">
        <f t="shared" si="1"/>
        <v>2433601</v>
      </c>
      <c r="D12" s="2">
        <f t="shared" si="2"/>
        <v>18</v>
      </c>
      <c r="E12">
        <f t="shared" si="3"/>
        <v>2433601</v>
      </c>
      <c r="F12" s="2">
        <f t="shared" si="4"/>
        <v>27</v>
      </c>
      <c r="G12">
        <f t="shared" si="5"/>
        <v>2433602</v>
      </c>
      <c r="H12" s="2">
        <f t="shared" si="6"/>
        <v>0</v>
      </c>
      <c r="I12" s="2">
        <f t="shared" si="7"/>
        <v>1</v>
      </c>
      <c r="J12" s="2">
        <f t="shared" si="8"/>
        <v>40</v>
      </c>
      <c r="K12">
        <f t="shared" si="9"/>
        <v>7300804</v>
      </c>
      <c r="L12" s="2">
        <f t="shared" si="10"/>
        <v>7300804</v>
      </c>
      <c r="M12">
        <f t="shared" si="11"/>
        <v>2564481115560</v>
      </c>
      <c r="N12" s="2">
        <f t="shared" si="12"/>
        <v>4441809153600</v>
      </c>
      <c r="O12" s="2">
        <f t="shared" si="13"/>
        <v>2107560</v>
      </c>
      <c r="P12" s="2">
        <f t="shared" si="14"/>
        <v>0</v>
      </c>
      <c r="Q12" s="2">
        <f t="shared" si="15"/>
        <v>2564481115560</v>
      </c>
    </row>
    <row r="13" spans="1:17">
      <c r="A13" t="s">
        <v>24</v>
      </c>
      <c r="B13" s="2">
        <f t="shared" si="0"/>
        <v>9</v>
      </c>
      <c r="C13">
        <f t="shared" ref="C13:C28" si="16">VALUE(MID(A13, 2, B13 - 2))</f>
        <v>9082321</v>
      </c>
      <c r="D13" s="2">
        <f t="shared" ref="D13:D28" si="17">FIND(",", A13, B13 + 1)</f>
        <v>18</v>
      </c>
      <c r="E13">
        <f t="shared" ref="E13:E28" si="18">VALUE(MID(A13, B13 + 2, D13 - B13 - 2))</f>
        <v>9082321</v>
      </c>
      <c r="F13" s="2">
        <f t="shared" si="4"/>
        <v>27</v>
      </c>
      <c r="G13">
        <f t="shared" ref="G13:G28" si="19">VALUE(MID(A13, D13 + 2, F13 - D13 - 2))</f>
        <v>9082320</v>
      </c>
      <c r="H13" s="2">
        <f t="shared" ref="H13:H28" si="20">ABS(E13-C13)</f>
        <v>0</v>
      </c>
      <c r="I13" s="2">
        <f t="shared" ref="I13:I28" si="21">ABS(G13-E13)</f>
        <v>1</v>
      </c>
      <c r="J13" s="2">
        <f t="shared" si="8"/>
        <v>41</v>
      </c>
      <c r="K13">
        <f t="shared" ref="K13:K28" si="22">VALUE(MID(A13, F13 + LEN(F$1), J13 - F13 - LEN(F$1)))</f>
        <v>27246962</v>
      </c>
      <c r="L13" s="2">
        <f t="shared" ref="L13:L28" si="23">SUM(C13,E13,G13)</f>
        <v>27246962</v>
      </c>
      <c r="M13">
        <f t="shared" ref="M13:M28" si="24">VALUE(MID(A13, J13 + LEN(J$1), 100))</f>
        <v>35718589344360</v>
      </c>
      <c r="N13" s="2">
        <f t="shared" si="12"/>
        <v>61866420601441</v>
      </c>
      <c r="O13" s="2">
        <f t="shared" ref="O13:O28" si="25">SQRT(C13 * C13 - G13 * G13 / 4)</f>
        <v>7865521</v>
      </c>
      <c r="P13" s="2">
        <f t="shared" si="14"/>
        <v>0</v>
      </c>
      <c r="Q13" s="2">
        <f t="shared" ref="Q13:Q28" si="26">O13*G13/2</f>
        <v>35718589344360</v>
      </c>
    </row>
    <row r="14" spans="1:17">
      <c r="A14" t="s">
        <v>25</v>
      </c>
      <c r="B14" s="2">
        <f t="shared" si="0"/>
        <v>10</v>
      </c>
      <c r="C14">
        <f t="shared" si="16"/>
        <v>33895685</v>
      </c>
      <c r="D14" s="2">
        <f t="shared" si="17"/>
        <v>20</v>
      </c>
      <c r="E14">
        <f t="shared" si="18"/>
        <v>33895685</v>
      </c>
      <c r="F14" s="2">
        <f t="shared" si="4"/>
        <v>30</v>
      </c>
      <c r="G14">
        <f t="shared" si="19"/>
        <v>33895686</v>
      </c>
      <c r="H14" s="2">
        <f t="shared" si="20"/>
        <v>0</v>
      </c>
      <c r="I14" s="2">
        <f t="shared" si="21"/>
        <v>1</v>
      </c>
      <c r="J14" s="2">
        <f t="shared" si="8"/>
        <v>45</v>
      </c>
      <c r="K14">
        <f t="shared" si="22"/>
        <v>101687056</v>
      </c>
      <c r="L14" s="2">
        <f t="shared" si="23"/>
        <v>101687056</v>
      </c>
      <c r="M14">
        <f t="shared" si="24"/>
        <v>497495864091732</v>
      </c>
      <c r="N14" s="2">
        <f t="shared" si="12"/>
        <v>861688079266576</v>
      </c>
      <c r="O14" s="2">
        <f t="shared" si="25"/>
        <v>29354524</v>
      </c>
      <c r="P14" s="2">
        <f t="shared" si="14"/>
        <v>0</v>
      </c>
      <c r="Q14" s="2">
        <f t="shared" si="26"/>
        <v>497495864091732</v>
      </c>
    </row>
    <row r="15" spans="1:17">
      <c r="A15" t="s">
        <v>26</v>
      </c>
      <c r="B15" s="2">
        <f t="shared" si="0"/>
        <v>10</v>
      </c>
      <c r="C15">
        <f t="shared" si="16"/>
        <v>92604733</v>
      </c>
      <c r="D15" s="2">
        <f t="shared" si="17"/>
        <v>20</v>
      </c>
      <c r="E15">
        <f t="shared" si="18"/>
        <v>92604733</v>
      </c>
      <c r="F15" s="2">
        <f t="shared" si="4"/>
        <v>30</v>
      </c>
      <c r="G15">
        <f t="shared" si="19"/>
        <v>92604734</v>
      </c>
      <c r="H15" s="2">
        <f t="shared" si="20"/>
        <v>0</v>
      </c>
      <c r="I15" s="2">
        <f t="shared" si="21"/>
        <v>1</v>
      </c>
      <c r="J15" s="2">
        <f t="shared" si="8"/>
        <v>45</v>
      </c>
      <c r="K15">
        <f t="shared" si="22"/>
        <v>277814200</v>
      </c>
      <c r="L15" s="2">
        <f t="shared" si="23"/>
        <v>277814200</v>
      </c>
      <c r="M15">
        <f t="shared" si="24"/>
        <v>3713359590086710</v>
      </c>
      <c r="N15" s="2">
        <f t="shared" si="12"/>
        <v>6431727384198600</v>
      </c>
      <c r="O15" s="2">
        <f t="shared" si="25"/>
        <v>80198051</v>
      </c>
      <c r="P15" s="2">
        <f t="shared" si="14"/>
        <v>0</v>
      </c>
      <c r="Q15" s="2">
        <f t="shared" si="26"/>
        <v>3713359590086717</v>
      </c>
    </row>
    <row r="16" spans="1:17">
      <c r="A16" t="s">
        <v>27</v>
      </c>
      <c r="B16" s="2">
        <f t="shared" si="0"/>
        <v>11</v>
      </c>
      <c r="C16">
        <f t="shared" si="16"/>
        <v>126500417</v>
      </c>
      <c r="D16" s="2">
        <f t="shared" si="17"/>
        <v>22</v>
      </c>
      <c r="E16">
        <f t="shared" si="18"/>
        <v>126500417</v>
      </c>
      <c r="F16" s="2">
        <f t="shared" si="4"/>
        <v>33</v>
      </c>
      <c r="G16">
        <f t="shared" si="19"/>
        <v>126500416</v>
      </c>
      <c r="H16" s="2">
        <f t="shared" si="20"/>
        <v>0</v>
      </c>
      <c r="I16" s="2">
        <f t="shared" si="21"/>
        <v>1</v>
      </c>
      <c r="J16" s="2">
        <f t="shared" si="8"/>
        <v>48</v>
      </c>
      <c r="K16">
        <f t="shared" si="22"/>
        <v>379501250</v>
      </c>
      <c r="L16" s="2">
        <f t="shared" si="23"/>
        <v>379501250</v>
      </c>
      <c r="M16">
        <f t="shared" si="24"/>
        <v>6929223155685600</v>
      </c>
      <c r="N16" s="2">
        <f t="shared" si="12"/>
        <v>1.2001766689130624E+16</v>
      </c>
      <c r="O16" s="2">
        <f t="shared" si="25"/>
        <v>109552575</v>
      </c>
      <c r="P16" s="2">
        <f t="shared" si="14"/>
        <v>0</v>
      </c>
      <c r="Q16" s="2">
        <f t="shared" si="26"/>
        <v>6929223155685600</v>
      </c>
    </row>
    <row r="17" spans="1:17">
      <c r="A17" t="s">
        <v>28</v>
      </c>
      <c r="B17" s="2">
        <f t="shared" si="0"/>
        <v>11</v>
      </c>
      <c r="C17">
        <f t="shared" si="16"/>
        <v>143448260</v>
      </c>
      <c r="D17" s="2">
        <f t="shared" si="17"/>
        <v>22</v>
      </c>
      <c r="E17">
        <f t="shared" si="18"/>
        <v>143448260</v>
      </c>
      <c r="F17" s="2">
        <f t="shared" si="4"/>
        <v>33</v>
      </c>
      <c r="G17">
        <f t="shared" si="19"/>
        <v>143448261</v>
      </c>
      <c r="H17" s="2">
        <f t="shared" si="20"/>
        <v>0</v>
      </c>
      <c r="I17" s="2">
        <f t="shared" si="21"/>
        <v>1</v>
      </c>
      <c r="J17" s="2">
        <f t="shared" si="8"/>
        <v>48</v>
      </c>
      <c r="K17">
        <f t="shared" si="22"/>
        <v>430344781</v>
      </c>
      <c r="L17" s="2">
        <f t="shared" si="23"/>
        <v>430344781</v>
      </c>
      <c r="M17">
        <f t="shared" si="24"/>
        <v>8910277040981720</v>
      </c>
      <c r="N17" s="2">
        <f t="shared" si="12"/>
        <v>1.543305240104657E+16</v>
      </c>
      <c r="O17" s="2">
        <f t="shared" si="25"/>
        <v>124229837</v>
      </c>
      <c r="P17" s="2">
        <f t="shared" si="14"/>
        <v>0</v>
      </c>
      <c r="Q17" s="2">
        <f t="shared" si="26"/>
        <v>8910277040981728</v>
      </c>
    </row>
    <row r="18" spans="1:17">
      <c r="A18" t="s">
        <v>29</v>
      </c>
      <c r="B18" s="2">
        <f t="shared" si="0"/>
        <v>11</v>
      </c>
      <c r="C18">
        <f t="shared" si="16"/>
        <v>177343944</v>
      </c>
      <c r="D18" s="2">
        <f t="shared" si="17"/>
        <v>22</v>
      </c>
      <c r="E18">
        <f t="shared" si="18"/>
        <v>177343944</v>
      </c>
      <c r="F18" s="2">
        <f t="shared" si="4"/>
        <v>33</v>
      </c>
      <c r="G18">
        <f t="shared" si="19"/>
        <v>177343943</v>
      </c>
      <c r="H18" s="2">
        <f t="shared" si="20"/>
        <v>0</v>
      </c>
      <c r="I18" s="2">
        <f t="shared" si="21"/>
        <v>1</v>
      </c>
      <c r="J18" s="2">
        <f t="shared" si="8"/>
        <v>48</v>
      </c>
      <c r="K18">
        <f t="shared" si="22"/>
        <v>532031831</v>
      </c>
      <c r="L18" s="2">
        <f t="shared" si="23"/>
        <v>532031831</v>
      </c>
      <c r="M18">
        <f t="shared" si="24"/>
        <v>1.36186280814377E+16</v>
      </c>
      <c r="N18" s="2">
        <f t="shared" si="12"/>
        <v>2.3588155943778324E+16</v>
      </c>
      <c r="O18" s="2">
        <f t="shared" si="25"/>
        <v>153584361</v>
      </c>
      <c r="P18" s="2">
        <f t="shared" si="14"/>
        <v>0</v>
      </c>
      <c r="Q18" s="2">
        <f t="shared" si="26"/>
        <v>1.3618628081437712E+16</v>
      </c>
    </row>
    <row r="19" spans="1:17">
      <c r="A19" t="s">
        <v>30</v>
      </c>
      <c r="B19" s="2">
        <f t="shared" si="0"/>
        <v>11</v>
      </c>
      <c r="C19">
        <f t="shared" si="16"/>
        <v>185209465</v>
      </c>
      <c r="D19" s="2">
        <f t="shared" si="17"/>
        <v>22</v>
      </c>
      <c r="E19">
        <f t="shared" si="18"/>
        <v>185209465</v>
      </c>
      <c r="F19" s="2">
        <f t="shared" si="4"/>
        <v>33</v>
      </c>
      <c r="G19">
        <f t="shared" si="19"/>
        <v>185209464</v>
      </c>
      <c r="H19" s="2">
        <f t="shared" si="20"/>
        <v>0</v>
      </c>
      <c r="I19" s="2">
        <f t="shared" si="21"/>
        <v>1</v>
      </c>
      <c r="J19" s="2">
        <f t="shared" si="8"/>
        <v>48</v>
      </c>
      <c r="K19">
        <f t="shared" si="22"/>
        <v>555628394</v>
      </c>
      <c r="L19" s="2">
        <f t="shared" si="23"/>
        <v>555628394</v>
      </c>
      <c r="M19">
        <f t="shared" si="24"/>
        <v>1.48534380395546E+16</v>
      </c>
      <c r="N19" s="2">
        <f t="shared" si="12"/>
        <v>2.57269095367944E+16</v>
      </c>
      <c r="O19" s="2">
        <f t="shared" si="25"/>
        <v>160396102</v>
      </c>
      <c r="P19" s="2">
        <f t="shared" si="14"/>
        <v>0</v>
      </c>
      <c r="Q19" s="2">
        <f t="shared" si="26"/>
        <v>1.4853438039554664E+16</v>
      </c>
    </row>
    <row r="20" spans="1:17">
      <c r="A20" t="s">
        <v>31</v>
      </c>
      <c r="B20" s="2">
        <f t="shared" si="0"/>
        <v>11</v>
      </c>
      <c r="C20">
        <f t="shared" si="16"/>
        <v>194291787</v>
      </c>
      <c r="D20" s="2">
        <f t="shared" si="17"/>
        <v>22</v>
      </c>
      <c r="E20">
        <f t="shared" si="18"/>
        <v>194291787</v>
      </c>
      <c r="F20" s="2">
        <f t="shared" si="4"/>
        <v>33</v>
      </c>
      <c r="G20">
        <f t="shared" si="19"/>
        <v>194291788</v>
      </c>
      <c r="H20" s="2">
        <f t="shared" si="20"/>
        <v>0</v>
      </c>
      <c r="I20" s="2">
        <f t="shared" si="21"/>
        <v>1</v>
      </c>
      <c r="J20" s="2">
        <f t="shared" si="8"/>
        <v>48</v>
      </c>
      <c r="K20">
        <f t="shared" si="22"/>
        <v>582875362</v>
      </c>
      <c r="L20" s="2">
        <f t="shared" si="23"/>
        <v>582875362</v>
      </c>
      <c r="M20">
        <f t="shared" si="24"/>
        <v>1.63459257922259E+16</v>
      </c>
      <c r="N20" s="2">
        <f t="shared" si="12"/>
        <v>2.8311973774594132E+16</v>
      </c>
      <c r="O20" s="2">
        <f t="shared" si="25"/>
        <v>168261623</v>
      </c>
      <c r="P20" s="2">
        <f t="shared" si="14"/>
        <v>0</v>
      </c>
      <c r="Q20" s="2">
        <f t="shared" si="26"/>
        <v>1.6345925792225962E+16</v>
      </c>
    </row>
    <row r="21" spans="1:17">
      <c r="A21" t="s">
        <v>32</v>
      </c>
      <c r="B21" s="2">
        <f t="shared" si="0"/>
        <v>11</v>
      </c>
      <c r="C21">
        <f t="shared" si="16"/>
        <v>202157308</v>
      </c>
      <c r="D21" s="2">
        <f t="shared" si="17"/>
        <v>22</v>
      </c>
      <c r="E21">
        <f t="shared" si="18"/>
        <v>202157308</v>
      </c>
      <c r="F21" s="2">
        <f t="shared" si="4"/>
        <v>33</v>
      </c>
      <c r="G21">
        <f t="shared" si="19"/>
        <v>202157309</v>
      </c>
      <c r="H21" s="2">
        <f t="shared" si="20"/>
        <v>0</v>
      </c>
      <c r="I21" s="2">
        <f t="shared" si="21"/>
        <v>1</v>
      </c>
      <c r="J21" s="2">
        <f t="shared" si="8"/>
        <v>48</v>
      </c>
      <c r="K21">
        <f t="shared" si="22"/>
        <v>606471925</v>
      </c>
      <c r="L21" s="2">
        <f t="shared" si="23"/>
        <v>606471925</v>
      </c>
      <c r="M21">
        <f t="shared" si="24"/>
        <v>1.76961800719087E+16</v>
      </c>
      <c r="N21" s="2">
        <f t="shared" si="12"/>
        <v>3.0650682782276496E+16</v>
      </c>
      <c r="O21" s="2">
        <f t="shared" si="25"/>
        <v>175073364</v>
      </c>
      <c r="P21" s="2">
        <f t="shared" si="14"/>
        <v>0</v>
      </c>
      <c r="Q21" s="2">
        <f t="shared" si="26"/>
        <v>1.7696180071908738E+16</v>
      </c>
    </row>
    <row r="22" spans="1:17">
      <c r="A22" t="s">
        <v>33</v>
      </c>
      <c r="B22" s="2">
        <f t="shared" si="0"/>
        <v>11</v>
      </c>
      <c r="C22">
        <f t="shared" si="16"/>
        <v>236052992</v>
      </c>
      <c r="D22" s="2">
        <f t="shared" si="17"/>
        <v>22</v>
      </c>
      <c r="E22">
        <f t="shared" si="18"/>
        <v>236052992</v>
      </c>
      <c r="F22" s="2">
        <f t="shared" si="4"/>
        <v>33</v>
      </c>
      <c r="G22">
        <f t="shared" si="19"/>
        <v>236052991</v>
      </c>
      <c r="H22" s="2">
        <f t="shared" si="20"/>
        <v>0</v>
      </c>
      <c r="I22" s="2">
        <f t="shared" si="21"/>
        <v>1</v>
      </c>
      <c r="J22" s="2">
        <f t="shared" si="8"/>
        <v>48</v>
      </c>
      <c r="K22">
        <f t="shared" si="22"/>
        <v>708158975</v>
      </c>
      <c r="L22" s="2">
        <f t="shared" si="23"/>
        <v>708158975</v>
      </c>
      <c r="M22">
        <f t="shared" si="24"/>
        <v>2.41279072031065E+16</v>
      </c>
      <c r="N22" s="2">
        <f t="shared" si="12"/>
        <v>4.1790761392140544E+16</v>
      </c>
      <c r="O22" s="2">
        <f t="shared" si="25"/>
        <v>204427888</v>
      </c>
      <c r="P22" s="2">
        <f t="shared" si="14"/>
        <v>0</v>
      </c>
      <c r="Q22" s="2">
        <f t="shared" si="26"/>
        <v>2.4127907203106504E+16</v>
      </c>
    </row>
    <row r="23" spans="1:17">
      <c r="A23" t="s">
        <v>34</v>
      </c>
      <c r="B23" s="2">
        <f t="shared" si="0"/>
        <v>11</v>
      </c>
      <c r="C23">
        <f t="shared" si="16"/>
        <v>253000835</v>
      </c>
      <c r="D23" s="2">
        <f t="shared" si="17"/>
        <v>22</v>
      </c>
      <c r="E23">
        <f t="shared" si="18"/>
        <v>253000835</v>
      </c>
      <c r="F23" s="2">
        <f t="shared" si="4"/>
        <v>33</v>
      </c>
      <c r="G23">
        <f t="shared" si="19"/>
        <v>253000836</v>
      </c>
      <c r="H23" s="2">
        <f t="shared" si="20"/>
        <v>0</v>
      </c>
      <c r="I23" s="2">
        <f t="shared" si="21"/>
        <v>1</v>
      </c>
      <c r="J23" s="2">
        <f t="shared" si="8"/>
        <v>48</v>
      </c>
      <c r="K23">
        <f t="shared" si="22"/>
        <v>759002506</v>
      </c>
      <c r="L23" s="2">
        <f t="shared" si="23"/>
        <v>759002506</v>
      </c>
      <c r="M23">
        <f t="shared" si="24"/>
        <v>2.77168930609527E+16</v>
      </c>
      <c r="N23" s="2">
        <f t="shared" si="12"/>
        <v>4.8007066756522496E+16</v>
      </c>
      <c r="O23" s="2">
        <f t="shared" si="25"/>
        <v>219105150</v>
      </c>
      <c r="P23" s="2">
        <f t="shared" si="14"/>
        <v>0</v>
      </c>
      <c r="Q23" s="2">
        <f t="shared" si="26"/>
        <v>2.77168930609527E+16</v>
      </c>
    </row>
    <row r="24" spans="1:17">
      <c r="A24" t="s">
        <v>35</v>
      </c>
      <c r="B24" s="2">
        <f t="shared" si="0"/>
        <v>11</v>
      </c>
      <c r="C24">
        <f t="shared" si="16"/>
        <v>279030998</v>
      </c>
      <c r="D24" s="2">
        <f t="shared" si="17"/>
        <v>22</v>
      </c>
      <c r="E24">
        <f t="shared" si="18"/>
        <v>279030998</v>
      </c>
      <c r="F24" s="2">
        <f t="shared" si="4"/>
        <v>33</v>
      </c>
      <c r="G24">
        <f t="shared" si="19"/>
        <v>279030997</v>
      </c>
      <c r="H24" s="2">
        <f t="shared" si="20"/>
        <v>0</v>
      </c>
      <c r="I24" s="2">
        <f t="shared" si="21"/>
        <v>1</v>
      </c>
      <c r="J24" s="2">
        <f t="shared" si="8"/>
        <v>48</v>
      </c>
      <c r="K24">
        <f t="shared" si="22"/>
        <v>837092993</v>
      </c>
      <c r="L24" s="2">
        <f t="shared" si="23"/>
        <v>837092993</v>
      </c>
      <c r="M24">
        <f t="shared" si="24"/>
        <v>3.37136318339896E+16</v>
      </c>
      <c r="N24" s="2">
        <f t="shared" si="12"/>
        <v>5.8393723523172496E+16</v>
      </c>
      <c r="O24" s="2">
        <f t="shared" si="25"/>
        <v>241647933</v>
      </c>
      <c r="P24" s="2">
        <f t="shared" si="14"/>
        <v>0</v>
      </c>
      <c r="Q24" s="2">
        <f t="shared" si="26"/>
        <v>3.37136318339896E+16</v>
      </c>
    </row>
    <row r="25" spans="1:17">
      <c r="A25" t="s">
        <v>36</v>
      </c>
      <c r="B25" s="2">
        <f t="shared" si="0"/>
        <v>11</v>
      </c>
      <c r="C25">
        <f t="shared" si="16"/>
        <v>286896519</v>
      </c>
      <c r="D25" s="2">
        <f t="shared" si="17"/>
        <v>22</v>
      </c>
      <c r="E25">
        <f t="shared" si="18"/>
        <v>286896519</v>
      </c>
      <c r="F25" s="2">
        <f t="shared" si="4"/>
        <v>33</v>
      </c>
      <c r="G25">
        <f t="shared" si="19"/>
        <v>286896518</v>
      </c>
      <c r="H25" s="2">
        <f t="shared" si="20"/>
        <v>0</v>
      </c>
      <c r="I25" s="2">
        <f t="shared" si="21"/>
        <v>1</v>
      </c>
      <c r="J25" s="2">
        <f t="shared" si="8"/>
        <v>48</v>
      </c>
      <c r="K25">
        <f t="shared" si="22"/>
        <v>860689556</v>
      </c>
      <c r="L25" s="2">
        <f t="shared" si="23"/>
        <v>860689556</v>
      </c>
      <c r="M25">
        <f t="shared" si="24"/>
        <v>3.56411076670075E+16</v>
      </c>
      <c r="N25" s="2">
        <f t="shared" si="12"/>
        <v>6.173220960418628E+16</v>
      </c>
      <c r="O25" s="2">
        <f t="shared" si="25"/>
        <v>248459674</v>
      </c>
      <c r="P25" s="2">
        <f t="shared" si="14"/>
        <v>0</v>
      </c>
      <c r="Q25" s="2">
        <f t="shared" si="26"/>
        <v>3.5641107667007568E+16</v>
      </c>
    </row>
    <row r="26" spans="1:17">
      <c r="A26" t="s">
        <v>37</v>
      </c>
      <c r="B26" s="2">
        <f t="shared" si="0"/>
        <v>11</v>
      </c>
      <c r="C26">
        <f t="shared" si="16"/>
        <v>294762040</v>
      </c>
      <c r="D26" s="2">
        <f t="shared" si="17"/>
        <v>22</v>
      </c>
      <c r="E26">
        <f t="shared" si="18"/>
        <v>294762040</v>
      </c>
      <c r="F26" s="2">
        <f t="shared" si="4"/>
        <v>33</v>
      </c>
      <c r="G26">
        <f t="shared" si="19"/>
        <v>294762039</v>
      </c>
      <c r="H26" s="2">
        <f t="shared" si="20"/>
        <v>0</v>
      </c>
      <c r="I26" s="2">
        <f t="shared" si="21"/>
        <v>1</v>
      </c>
      <c r="J26" s="2">
        <f t="shared" si="8"/>
        <v>48</v>
      </c>
      <c r="K26">
        <f t="shared" si="22"/>
        <v>884286119</v>
      </c>
      <c r="L26" s="2">
        <f t="shared" si="23"/>
        <v>884286119</v>
      </c>
      <c r="M26">
        <f t="shared" si="24"/>
        <v>3.7622161391907504E+16</v>
      </c>
      <c r="N26" s="2">
        <f t="shared" si="12"/>
        <v>6.5163495316102224E+16</v>
      </c>
      <c r="O26" s="2">
        <f t="shared" si="25"/>
        <v>255271415</v>
      </c>
      <c r="P26" s="2">
        <f t="shared" si="14"/>
        <v>0</v>
      </c>
      <c r="Q26" s="2">
        <f t="shared" si="26"/>
        <v>3.7622161391907592E+16</v>
      </c>
    </row>
    <row r="27" spans="1:17">
      <c r="A27" t="s">
        <v>38</v>
      </c>
      <c r="B27" s="2">
        <f t="shared" si="0"/>
        <v>11</v>
      </c>
      <c r="C27">
        <f t="shared" si="16"/>
        <v>303844362</v>
      </c>
      <c r="D27" s="2">
        <f t="shared" si="17"/>
        <v>22</v>
      </c>
      <c r="E27">
        <f t="shared" si="18"/>
        <v>303844362</v>
      </c>
      <c r="F27" s="2">
        <f t="shared" si="4"/>
        <v>33</v>
      </c>
      <c r="G27">
        <f t="shared" si="19"/>
        <v>303844363</v>
      </c>
      <c r="H27" s="2">
        <f t="shared" si="20"/>
        <v>0</v>
      </c>
      <c r="I27" s="2">
        <f t="shared" si="21"/>
        <v>1</v>
      </c>
      <c r="J27" s="2">
        <f t="shared" si="8"/>
        <v>48</v>
      </c>
      <c r="K27">
        <f t="shared" si="22"/>
        <v>911533087</v>
      </c>
      <c r="L27" s="2">
        <f t="shared" si="23"/>
        <v>911533087</v>
      </c>
      <c r="M27">
        <f t="shared" si="24"/>
        <v>3.99763373503458E+16</v>
      </c>
      <c r="N27" s="2">
        <f t="shared" si="12"/>
        <v>6.9241047087468096E+16</v>
      </c>
      <c r="O27" s="2">
        <f t="shared" si="25"/>
        <v>263136936</v>
      </c>
      <c r="P27" s="2">
        <f t="shared" si="14"/>
        <v>0</v>
      </c>
      <c r="Q27" s="2">
        <f t="shared" si="26"/>
        <v>3.9976337350345888E+16</v>
      </c>
    </row>
    <row r="28" spans="1:17">
      <c r="A28" t="s">
        <v>39</v>
      </c>
      <c r="B28" s="2">
        <f t="shared" si="0"/>
        <v>11</v>
      </c>
      <c r="C28">
        <f t="shared" si="16"/>
        <v>311709883</v>
      </c>
      <c r="D28" s="2">
        <f t="shared" si="17"/>
        <v>22</v>
      </c>
      <c r="E28">
        <f t="shared" si="18"/>
        <v>311709883</v>
      </c>
      <c r="F28" s="2">
        <f t="shared" si="4"/>
        <v>33</v>
      </c>
      <c r="G28">
        <f t="shared" si="19"/>
        <v>311709884</v>
      </c>
      <c r="H28" s="2">
        <f t="shared" si="20"/>
        <v>0</v>
      </c>
      <c r="I28" s="2">
        <f t="shared" si="21"/>
        <v>1</v>
      </c>
      <c r="J28" s="2">
        <f t="shared" si="8"/>
        <v>48</v>
      </c>
      <c r="K28">
        <f t="shared" si="22"/>
        <v>935129650</v>
      </c>
      <c r="L28" s="2">
        <f t="shared" si="23"/>
        <v>935129650</v>
      </c>
      <c r="M28">
        <f t="shared" si="24"/>
        <v>4.2072835396811696E+16</v>
      </c>
      <c r="N28" s="2">
        <f t="shared" si="12"/>
        <v>7.2872288214050336E+16</v>
      </c>
      <c r="O28" s="2">
        <f t="shared" si="25"/>
        <v>269948677</v>
      </c>
      <c r="P28" s="2">
        <f t="shared" si="14"/>
        <v>0</v>
      </c>
      <c r="Q28" s="2">
        <f t="shared" si="26"/>
        <v>4.2072835396811736E+16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sqref="A1:A11"/>
    </sheetView>
  </sheetViews>
  <sheetFormatPr defaultRowHeight="15"/>
  <sheetData>
    <row r="1" spans="1:1">
      <c r="A1" t="s">
        <v>180</v>
      </c>
    </row>
    <row r="2" spans="1:1">
      <c r="A2" t="s">
        <v>181</v>
      </c>
    </row>
    <row r="3" spans="1:1">
      <c r="A3" t="s">
        <v>182</v>
      </c>
    </row>
    <row r="4" spans="1:1">
      <c r="A4" t="s">
        <v>183</v>
      </c>
    </row>
    <row r="5" spans="1:1">
      <c r="A5" t="s">
        <v>184</v>
      </c>
    </row>
    <row r="6" spans="1:1">
      <c r="A6" t="s">
        <v>185</v>
      </c>
    </row>
    <row r="7" spans="1:1">
      <c r="A7" t="s">
        <v>186</v>
      </c>
    </row>
    <row r="8" spans="1:1">
      <c r="A8" t="s">
        <v>187</v>
      </c>
    </row>
    <row r="9" spans="1:1">
      <c r="A9" t="s">
        <v>188</v>
      </c>
    </row>
    <row r="10" spans="1:1">
      <c r="A10" t="s">
        <v>189</v>
      </c>
    </row>
    <row r="11" spans="1:1">
      <c r="A11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13"/>
  <sheetViews>
    <sheetView topLeftCell="G1" workbookViewId="0">
      <selection activeCell="G1" sqref="G1"/>
    </sheetView>
  </sheetViews>
  <sheetFormatPr defaultRowHeight="15"/>
  <cols>
    <col min="1" max="1" width="27.140625" customWidth="1"/>
    <col min="2" max="2" width="4.5703125" hidden="1" customWidth="1"/>
    <col min="3" max="3" width="10.5703125" bestFit="1" customWidth="1"/>
    <col min="4" max="4" width="5.28515625" hidden="1" customWidth="1"/>
    <col min="5" max="5" width="10.5703125" bestFit="1" customWidth="1"/>
    <col min="6" max="6" width="4.85546875" hidden="1" customWidth="1"/>
    <col min="7" max="7" width="10.5703125" bestFit="1" customWidth="1"/>
    <col min="8" max="8" width="5.140625" hidden="1" customWidth="1"/>
    <col min="9" max="9" width="3.42578125" hidden="1" customWidth="1"/>
    <col min="10" max="10" width="4.42578125" hidden="1" customWidth="1"/>
    <col min="11" max="11" width="11.5703125" bestFit="1" customWidth="1"/>
    <col min="12" max="12" width="9" hidden="1" customWidth="1"/>
    <col min="13" max="13" width="4" hidden="1" customWidth="1"/>
    <col min="14" max="14" width="10.5703125" bestFit="1" customWidth="1"/>
    <col min="15" max="15" width="19" bestFit="1" customWidth="1"/>
    <col min="16" max="16" width="12" hidden="1" customWidth="1"/>
    <col min="17" max="17" width="19.85546875" hidden="1" customWidth="1"/>
    <col min="18" max="18" width="2.140625" hidden="1" customWidth="1"/>
    <col min="19" max="19" width="16.140625" hidden="1" customWidth="1"/>
    <col min="20" max="21" width="8.5703125" hidden="1" customWidth="1"/>
    <col min="22" max="22" width="11.5703125" bestFit="1" customWidth="1"/>
    <col min="23" max="23" width="10.5703125" bestFit="1" customWidth="1"/>
    <col min="24" max="24" width="10.5703125" customWidth="1"/>
    <col min="25" max="26" width="10.5703125" bestFit="1" customWidth="1"/>
    <col min="27" max="27" width="11.28515625" customWidth="1"/>
  </cols>
  <sheetData>
    <row r="1" spans="1:42">
      <c r="A1" s="3"/>
      <c r="B1" s="4" t="s">
        <v>9</v>
      </c>
      <c r="C1" s="5" t="s">
        <v>13</v>
      </c>
      <c r="D1" s="4" t="s">
        <v>10</v>
      </c>
      <c r="E1" s="5" t="s">
        <v>13</v>
      </c>
      <c r="F1" s="4" t="s">
        <v>11</v>
      </c>
      <c r="G1" s="5" t="s">
        <v>14</v>
      </c>
      <c r="H1" s="4" t="s">
        <v>21</v>
      </c>
      <c r="I1" s="4" t="s">
        <v>21</v>
      </c>
      <c r="J1" s="4" t="s">
        <v>52</v>
      </c>
      <c r="K1" s="5" t="s">
        <v>16</v>
      </c>
      <c r="L1" s="4" t="s">
        <v>18</v>
      </c>
      <c r="M1" s="4" t="s">
        <v>12</v>
      </c>
      <c r="N1" s="6" t="s">
        <v>53</v>
      </c>
      <c r="O1" s="6" t="s">
        <v>17</v>
      </c>
      <c r="P1" s="4" t="s">
        <v>192</v>
      </c>
      <c r="Q1" s="4" t="s">
        <v>20</v>
      </c>
      <c r="R1" s="4" t="s">
        <v>21</v>
      </c>
      <c r="S1" s="4" t="s">
        <v>19</v>
      </c>
      <c r="T1" s="4"/>
      <c r="U1" s="4">
        <v>3.73203</v>
      </c>
      <c r="V1" s="4" t="s">
        <v>40</v>
      </c>
      <c r="W1" s="4" t="s">
        <v>193</v>
      </c>
      <c r="X1" s="19" t="s">
        <v>195</v>
      </c>
      <c r="Y1" s="4" t="s">
        <v>19</v>
      </c>
      <c r="Z1" s="4" t="s">
        <v>194</v>
      </c>
    </row>
    <row r="2" spans="1:42">
      <c r="A2" t="s">
        <v>180</v>
      </c>
      <c r="B2" s="2">
        <f>FIND(",", A2)</f>
        <v>4</v>
      </c>
      <c r="C2" s="12">
        <f>VALUE(MID(A2, 2, B2 - 2))</f>
        <v>5</v>
      </c>
      <c r="D2" s="13">
        <f>FIND(",", A2, B2 + 1)</f>
        <v>7</v>
      </c>
      <c r="E2" s="12">
        <f>VALUE(MID(A2, B2 + 2, D2 - B2 - 2))</f>
        <v>5</v>
      </c>
      <c r="F2" s="13">
        <f>FIND(F$1, $A2)</f>
        <v>11</v>
      </c>
      <c r="G2" s="12">
        <f>VALUE(MID(A2, D2 + 2, F2 - D2 - 2))</f>
        <v>6</v>
      </c>
      <c r="H2" s="13">
        <f>ABS(E2-C2)</f>
        <v>0</v>
      </c>
      <c r="I2" s="13">
        <f>ABS(G2-E2)</f>
        <v>1</v>
      </c>
      <c r="J2" s="13">
        <f>FIND(J$1, $A2)</f>
        <v>19</v>
      </c>
      <c r="K2" s="12">
        <f>VALUE(MID(A2, F2 + LEN(F$1), J2 - F2 - LEN(F$1)))</f>
        <v>16</v>
      </c>
      <c r="L2" s="2">
        <f>SUM(C2,E2,G2)</f>
        <v>16</v>
      </c>
      <c r="M2" s="2">
        <f>FIND(M$1, $A2)</f>
        <v>36</v>
      </c>
      <c r="N2" s="12">
        <f>VALUE(MID(A2, J2 + LEN(J$1), M2 - J2 - LEN(J$1)))</f>
        <v>4</v>
      </c>
      <c r="O2" s="12">
        <f>VALUE(MID(A2, M2 + LEN(M$1), 100))</f>
        <v>12</v>
      </c>
      <c r="P2" s="2">
        <f>C2 * C2 - G2 * G2 / 4</f>
        <v>16</v>
      </c>
      <c r="Q2" s="9">
        <f>SQRT(C2 * C2 - G2 * G2 / 4)</f>
        <v>4</v>
      </c>
      <c r="R2" s="2">
        <f>Q2*Q2-P2</f>
        <v>0</v>
      </c>
      <c r="S2" s="10">
        <f>Q2*G2/2</f>
        <v>12</v>
      </c>
      <c r="T2" s="10"/>
      <c r="U2" s="10"/>
      <c r="V2" s="14">
        <f>IF(MOD(K2/2+1, 3)&gt;0,K2/2+1,K2/2-1)</f>
        <v>7</v>
      </c>
      <c r="W2" s="14">
        <v>4</v>
      </c>
      <c r="X2" s="12">
        <f>IF(MOD(V2, 3) = 1, 1, -1)</f>
        <v>1</v>
      </c>
      <c r="Y2" s="12">
        <f>(V2*2+X2)/3</f>
        <v>5</v>
      </c>
      <c r="Z2" s="12">
        <f>Y2+X2</f>
        <v>6</v>
      </c>
      <c r="AO2" s="12"/>
      <c r="AP2" s="12"/>
    </row>
    <row r="3" spans="1:42">
      <c r="A3" t="s">
        <v>181</v>
      </c>
      <c r="B3" s="2">
        <f>FIND(",", A3)</f>
        <v>5</v>
      </c>
      <c r="C3" s="12">
        <f>VALUE(MID(A3, 2, B3 - 2))</f>
        <v>17</v>
      </c>
      <c r="D3" s="13">
        <f>FIND(",", A3, B3 + 1)</f>
        <v>9</v>
      </c>
      <c r="E3" s="12">
        <f>VALUE(MID(A3, B3 + 2, D3 - B3 - 2))</f>
        <v>17</v>
      </c>
      <c r="F3" s="13">
        <f>FIND(F$1, $A3)</f>
        <v>14</v>
      </c>
      <c r="G3" s="12">
        <f>VALUE(MID(A3, D3 + 2, F3 - D3 - 2))</f>
        <v>16</v>
      </c>
      <c r="H3" s="13">
        <f>ABS(E3-C3)</f>
        <v>0</v>
      </c>
      <c r="I3" s="13">
        <f>ABS(G3-E3)</f>
        <v>1</v>
      </c>
      <c r="J3" s="13">
        <f>FIND(J$1, $A3)</f>
        <v>22</v>
      </c>
      <c r="K3" s="12">
        <f>VALUE(MID(A3, F3 + LEN(F$1), J3 - F3 - LEN(F$1)))</f>
        <v>50</v>
      </c>
      <c r="L3" s="2">
        <f>SUM(C3,E3,G3)</f>
        <v>50</v>
      </c>
      <c r="M3" s="2">
        <f>FIND(M$1, $A3)</f>
        <v>40</v>
      </c>
      <c r="N3" s="12">
        <f>VALUE(MID(A3, J3 + LEN(J$1), M3 - J3 - LEN(J$1)))</f>
        <v>15</v>
      </c>
      <c r="O3" s="12">
        <f>VALUE(MID(A3, M3 + LEN(M$1), 100))</f>
        <v>120</v>
      </c>
      <c r="P3" s="2">
        <f>C3 * C3 - G3 * G3 / 4</f>
        <v>225</v>
      </c>
      <c r="Q3" s="9">
        <f>SQRT(C3 * C3 - G3 * G3 / 4)</f>
        <v>15</v>
      </c>
      <c r="R3" s="2">
        <f>Q3*Q3-P3</f>
        <v>0</v>
      </c>
      <c r="S3" s="10">
        <f>Q3*G3/2</f>
        <v>120</v>
      </c>
      <c r="T3" s="8">
        <f>K3/K2</f>
        <v>3.125</v>
      </c>
      <c r="U3" s="7">
        <f>K3-K2*U$1</f>
        <v>-9.7124799999999993</v>
      </c>
      <c r="V3" s="15">
        <f>IF(MOD(K3/2+1, 3)&gt;0,K3/2+1,K3/2-1)</f>
        <v>26</v>
      </c>
      <c r="W3" s="15">
        <v>15</v>
      </c>
      <c r="X3" s="12">
        <f>IF(MOD(V3, 3) = 1, 1, -1)</f>
        <v>-1</v>
      </c>
      <c r="Y3" s="12">
        <f>(V3*2+X3)/3</f>
        <v>17</v>
      </c>
      <c r="Z3" s="12">
        <f>Y3+X3</f>
        <v>16</v>
      </c>
      <c r="AO3" s="12"/>
      <c r="AP3" s="12"/>
    </row>
    <row r="4" spans="1:42">
      <c r="A4" t="s">
        <v>182</v>
      </c>
      <c r="B4" s="2">
        <f>FIND(",", A4)</f>
        <v>5</v>
      </c>
      <c r="C4" s="12">
        <f>VALUE(MID(A4, 2, B4 - 2))</f>
        <v>65</v>
      </c>
      <c r="D4" s="13">
        <f>FIND(",", A4, B4 + 1)</f>
        <v>9</v>
      </c>
      <c r="E4" s="12">
        <f>VALUE(MID(A4, B4 + 2, D4 - B4 - 2))</f>
        <v>65</v>
      </c>
      <c r="F4" s="13">
        <f>FIND(F$1, $A4)</f>
        <v>14</v>
      </c>
      <c r="G4" s="12">
        <f>VALUE(MID(A4, D4 + 2, F4 - D4 - 2))</f>
        <v>66</v>
      </c>
      <c r="H4" s="13">
        <f>ABS(E4-C4)</f>
        <v>0</v>
      </c>
      <c r="I4" s="13">
        <f>ABS(G4-E4)</f>
        <v>1</v>
      </c>
      <c r="J4" s="13">
        <f>FIND(J$1, $A4)</f>
        <v>23</v>
      </c>
      <c r="K4" s="12">
        <f>VALUE(MID(A4, F4 + LEN(F$1), J4 - F4 - LEN(F$1)))</f>
        <v>196</v>
      </c>
      <c r="L4" s="2">
        <f>SUM(C4,E4,G4)</f>
        <v>196</v>
      </c>
      <c r="M4" s="2">
        <f>FIND(M$1, $A4)</f>
        <v>41</v>
      </c>
      <c r="N4" s="12">
        <f>VALUE(MID(A4, J4 + LEN(J$1), M4 - J4 - LEN(J$1)))</f>
        <v>56</v>
      </c>
      <c r="O4" s="12">
        <f>VALUE(MID(A4, M4 + LEN(M$1), 100))</f>
        <v>1848</v>
      </c>
      <c r="P4" s="2">
        <f>C4 * C4 - G4 * G4 / 4</f>
        <v>3136</v>
      </c>
      <c r="Q4" s="9">
        <f>SQRT(C4 * C4 - G4 * G4 / 4)</f>
        <v>56</v>
      </c>
      <c r="R4" s="2">
        <f>Q4*Q4-P4</f>
        <v>0</v>
      </c>
      <c r="S4" s="10">
        <f>Q4*G4/2</f>
        <v>1848</v>
      </c>
      <c r="T4" s="8">
        <f>K4/K3</f>
        <v>3.92</v>
      </c>
      <c r="U4" s="7">
        <f>K4-K3*U$1</f>
        <v>9.3985000000000127</v>
      </c>
      <c r="V4" s="14">
        <f>IF(MOD(K4/2+1, 3)&gt;0,K4/2+1,K4/2-1)</f>
        <v>97</v>
      </c>
      <c r="W4" s="14">
        <v>56</v>
      </c>
      <c r="X4" s="12">
        <f>IF(MOD(V4, 3) = 1, 1, -1)</f>
        <v>1</v>
      </c>
      <c r="Y4" s="12">
        <f>(V4*2+X4)/3</f>
        <v>65</v>
      </c>
      <c r="Z4" s="12">
        <f>Y4+X4</f>
        <v>66</v>
      </c>
    </row>
    <row r="5" spans="1:42">
      <c r="A5" t="s">
        <v>183</v>
      </c>
      <c r="B5" s="2">
        <f>FIND(",", A5)</f>
        <v>6</v>
      </c>
      <c r="C5" s="12">
        <f>VALUE(MID(A5, 2, B5 - 2))</f>
        <v>241</v>
      </c>
      <c r="D5" s="13">
        <f>FIND(",", A5, B5 + 1)</f>
        <v>11</v>
      </c>
      <c r="E5" s="12">
        <f>VALUE(MID(A5, B5 + 2, D5 - B5 - 2))</f>
        <v>241</v>
      </c>
      <c r="F5" s="13">
        <f>FIND(F$1, $A5)</f>
        <v>17</v>
      </c>
      <c r="G5" s="12">
        <f>VALUE(MID(A5, D5 + 2, F5 - D5 - 2))</f>
        <v>240</v>
      </c>
      <c r="H5" s="13">
        <f>ABS(E5-C5)</f>
        <v>0</v>
      </c>
      <c r="I5" s="13">
        <f>ABS(G5-E5)</f>
        <v>1</v>
      </c>
      <c r="J5" s="13">
        <f>FIND(J$1, $A5)</f>
        <v>26</v>
      </c>
      <c r="K5" s="12">
        <f>VALUE(MID(A5, F5 + LEN(F$1), J5 - F5 - LEN(F$1)))</f>
        <v>722</v>
      </c>
      <c r="L5" s="2">
        <f>SUM(C5,E5,G5)</f>
        <v>722</v>
      </c>
      <c r="M5" s="2">
        <f>FIND(M$1, $A5)</f>
        <v>45</v>
      </c>
      <c r="N5" s="12">
        <f>VALUE(MID(A5, J5 + LEN(J$1), M5 - J5 - LEN(J$1)))</f>
        <v>209</v>
      </c>
      <c r="O5" s="12">
        <f>VALUE(MID(A5, M5 + LEN(M$1), 100))</f>
        <v>25080</v>
      </c>
      <c r="P5" s="2">
        <f>C5 * C5 - G5 * G5 / 4</f>
        <v>43681</v>
      </c>
      <c r="Q5" s="9">
        <f>SQRT(C5 * C5 - G5 * G5 / 4)</f>
        <v>209</v>
      </c>
      <c r="R5" s="2">
        <f>Q5*Q5-P5</f>
        <v>0</v>
      </c>
      <c r="S5" s="10">
        <f>Q5*G5/2</f>
        <v>25080</v>
      </c>
      <c r="T5" s="8">
        <f>K5/K4</f>
        <v>3.6836734693877551</v>
      </c>
      <c r="U5" s="7">
        <f>K5-K4*U$1</f>
        <v>-9.4778800000000274</v>
      </c>
      <c r="V5" s="16">
        <f>IF(MOD(K5/2+1, 3)&gt;0,K5/2+1,K5/2-1)</f>
        <v>362</v>
      </c>
      <c r="W5" s="16">
        <v>209</v>
      </c>
      <c r="X5" s="12">
        <f>IF(MOD(V5, 3) = 1, 1, -1)</f>
        <v>-1</v>
      </c>
      <c r="Y5" s="12">
        <f>(V5*2+X5)/3</f>
        <v>241</v>
      </c>
      <c r="Z5" s="12">
        <f>Y5+X5</f>
        <v>240</v>
      </c>
    </row>
    <row r="6" spans="1:42">
      <c r="A6" t="s">
        <v>184</v>
      </c>
      <c r="B6" s="2">
        <f>FIND(",", A6)</f>
        <v>6</v>
      </c>
      <c r="C6" s="12">
        <f>VALUE(MID(A6, 2, B6 - 2))</f>
        <v>901</v>
      </c>
      <c r="D6" s="13">
        <f>FIND(",", A6, B6 + 1)</f>
        <v>11</v>
      </c>
      <c r="E6" s="12">
        <f>VALUE(MID(A6, B6 + 2, D6 - B6 - 2))</f>
        <v>901</v>
      </c>
      <c r="F6" s="13">
        <f>FIND(F$1, $A6)</f>
        <v>17</v>
      </c>
      <c r="G6" s="12">
        <f>VALUE(MID(A6, D6 + 2, F6 - D6 - 2))</f>
        <v>902</v>
      </c>
      <c r="H6" s="13">
        <f>ABS(E6-C6)</f>
        <v>0</v>
      </c>
      <c r="I6" s="13">
        <f>ABS(G6-E6)</f>
        <v>1</v>
      </c>
      <c r="J6" s="13">
        <f>FIND(J$1, $A6)</f>
        <v>27</v>
      </c>
      <c r="K6" s="12">
        <f>VALUE(MID(A6, F6 + LEN(F$1), J6 - F6 - LEN(F$1)))</f>
        <v>2704</v>
      </c>
      <c r="L6" s="2">
        <f>SUM(C6,E6,G6)</f>
        <v>2704</v>
      </c>
      <c r="M6" s="2">
        <f>FIND(M$1, $A6)</f>
        <v>46</v>
      </c>
      <c r="N6" s="12">
        <f>VALUE(MID(A6, J6 + LEN(J$1), M6 - J6 - LEN(J$1)))</f>
        <v>780</v>
      </c>
      <c r="O6" s="12">
        <f>VALUE(MID(A6, M6 + LEN(M$1), 100))</f>
        <v>351780</v>
      </c>
      <c r="P6" s="2">
        <f>C6 * C6 - G6 * G6 / 4</f>
        <v>608400</v>
      </c>
      <c r="Q6" s="9">
        <f>SQRT(C6 * C6 - G6 * G6 / 4)</f>
        <v>780</v>
      </c>
      <c r="R6" s="2">
        <f>Q6*Q6-P6</f>
        <v>0</v>
      </c>
      <c r="S6" s="10">
        <f>Q6*G6/2</f>
        <v>351780</v>
      </c>
      <c r="T6" s="8">
        <f>K6/K5</f>
        <v>3.7451523545706373</v>
      </c>
      <c r="U6" s="7">
        <f>K6-K5*U$1</f>
        <v>9.4743400000002111</v>
      </c>
      <c r="V6" s="15">
        <f>IF(MOD(K6/2+1, 3)&gt;0,K6/2+1,K6/2-1)</f>
        <v>1351</v>
      </c>
      <c r="W6" s="15">
        <v>780</v>
      </c>
      <c r="X6" s="12">
        <f>IF(MOD(V6, 3) = 1, 1, -1)</f>
        <v>1</v>
      </c>
      <c r="Y6" s="12">
        <f>(V6*2+X6)/3</f>
        <v>901</v>
      </c>
      <c r="Z6" s="12">
        <f>Y6+X6</f>
        <v>902</v>
      </c>
    </row>
    <row r="7" spans="1:42">
      <c r="A7" t="s">
        <v>185</v>
      </c>
      <c r="B7" s="2">
        <f>FIND(",", A7)</f>
        <v>7</v>
      </c>
      <c r="C7" s="12">
        <f>VALUE(MID(A7, 2, B7 - 2))</f>
        <v>3361</v>
      </c>
      <c r="D7" s="13">
        <f>FIND(",", A7, B7 + 1)</f>
        <v>13</v>
      </c>
      <c r="E7" s="12">
        <f>VALUE(MID(A7, B7 + 2, D7 - B7 - 2))</f>
        <v>3361</v>
      </c>
      <c r="F7" s="13">
        <f>FIND(F$1, $A7)</f>
        <v>20</v>
      </c>
      <c r="G7" s="12">
        <f>VALUE(MID(A7, D7 + 2, F7 - D7 - 2))</f>
        <v>3360</v>
      </c>
      <c r="H7" s="13">
        <f>ABS(E7-C7)</f>
        <v>0</v>
      </c>
      <c r="I7" s="13">
        <f>ABS(G7-E7)</f>
        <v>1</v>
      </c>
      <c r="J7" s="13">
        <f>FIND(J$1, $A7)</f>
        <v>31</v>
      </c>
      <c r="K7" s="12">
        <f>VALUE(MID(A7, F7 + LEN(F$1), J7 - F7 - LEN(F$1)))</f>
        <v>10082</v>
      </c>
      <c r="L7" s="2">
        <f>SUM(C7,E7,G7)</f>
        <v>10082</v>
      </c>
      <c r="M7" s="2">
        <f>FIND(M$1, $A7)</f>
        <v>51</v>
      </c>
      <c r="N7" s="12">
        <f>VALUE(MID(A7, J7 + LEN(J$1), M7 - J7 - LEN(J$1)))</f>
        <v>2911</v>
      </c>
      <c r="O7" s="12">
        <f>VALUE(MID(A7, M7 + LEN(M$1), 100))</f>
        <v>4890480</v>
      </c>
      <c r="P7" s="2">
        <f>C7 * C7 - G7 * G7 / 4</f>
        <v>8473921</v>
      </c>
      <c r="Q7" s="9">
        <f>SQRT(C7 * C7 - G7 * G7 / 4)</f>
        <v>2911</v>
      </c>
      <c r="R7" s="2">
        <f>Q7*Q7-P7</f>
        <v>0</v>
      </c>
      <c r="S7" s="10">
        <f>Q7*G7/2</f>
        <v>4890480</v>
      </c>
      <c r="T7" s="8">
        <f>K7/K6</f>
        <v>3.7285502958579881</v>
      </c>
      <c r="U7" s="7">
        <f>K7-K6*U$1</f>
        <v>-9.4091200000002573</v>
      </c>
      <c r="V7" s="17">
        <f>IF(MOD(K7/2+1, 3)&gt;0,K7/2+1,K7/2-1)</f>
        <v>5042</v>
      </c>
      <c r="W7" s="17">
        <v>2911</v>
      </c>
      <c r="X7" s="12">
        <f>IF(MOD(V7, 3) = 1, 1, -1)</f>
        <v>-1</v>
      </c>
      <c r="Y7" s="12">
        <f>(V7*2+X7)/3</f>
        <v>3361</v>
      </c>
      <c r="Z7" s="12">
        <f>Y7+X7</f>
        <v>3360</v>
      </c>
    </row>
    <row r="8" spans="1:42">
      <c r="A8" t="s">
        <v>186</v>
      </c>
      <c r="B8" s="2">
        <f>FIND(",", A8)</f>
        <v>8</v>
      </c>
      <c r="C8" s="12">
        <f>VALUE(MID(A8, 2, B8 - 2))</f>
        <v>12545</v>
      </c>
      <c r="D8" s="13">
        <f>FIND(",", A8, B8 + 1)</f>
        <v>15</v>
      </c>
      <c r="E8" s="12">
        <f>VALUE(MID(A8, B8 + 2, D8 - B8 - 2))</f>
        <v>12545</v>
      </c>
      <c r="F8" s="13">
        <f>FIND(F$1, $A8)</f>
        <v>23</v>
      </c>
      <c r="G8" s="12">
        <f>VALUE(MID(A8, D8 + 2, F8 - D8 - 2))</f>
        <v>12546</v>
      </c>
      <c r="H8" s="13">
        <f>ABS(E8-C8)</f>
        <v>0</v>
      </c>
      <c r="I8" s="13">
        <f>ABS(G8-E8)</f>
        <v>1</v>
      </c>
      <c r="J8" s="13">
        <f>FIND(J$1, $A8)</f>
        <v>34</v>
      </c>
      <c r="K8" s="12">
        <f>VALUE(MID(A8, F8 + LEN(F$1), J8 - F8 - LEN(F$1)))</f>
        <v>37636</v>
      </c>
      <c r="L8" s="2">
        <f>SUM(C8,E8,G8)</f>
        <v>37636</v>
      </c>
      <c r="M8" s="2">
        <f>FIND(M$1, $A8)</f>
        <v>55</v>
      </c>
      <c r="N8" s="12">
        <f>VALUE(MID(A8, J8 + LEN(J$1), M8 - J8 - LEN(J$1)))</f>
        <v>10864</v>
      </c>
      <c r="O8" s="12">
        <f>VALUE(MID(A8, M8 + LEN(M$1), 100))</f>
        <v>68149872</v>
      </c>
      <c r="P8" s="2">
        <f>C8 * C8 - G8 * G8 / 4</f>
        <v>118026496</v>
      </c>
      <c r="Q8" s="9">
        <f>SQRT(C8 * C8 - G8 * G8 / 4)</f>
        <v>10864</v>
      </c>
      <c r="R8" s="2">
        <f>Q8*Q8-P8</f>
        <v>0</v>
      </c>
      <c r="S8" s="10">
        <f>Q8*G8/2</f>
        <v>68149872</v>
      </c>
      <c r="T8" s="8">
        <f>K8/K7</f>
        <v>3.7329894862130528</v>
      </c>
      <c r="U8" s="7">
        <f>K8-K7*U$1</f>
        <v>9.6735400000034133</v>
      </c>
      <c r="V8" s="14">
        <f>IF(MOD(K8/2+1, 3)&gt;0,K8/2+1,K8/2-1)</f>
        <v>18817</v>
      </c>
      <c r="W8" s="14">
        <v>10864</v>
      </c>
      <c r="X8" s="12">
        <f>IF(MOD(V8, 3) = 1, 1, -1)</f>
        <v>1</v>
      </c>
      <c r="Y8" s="12">
        <f>(V8*2+X8)/3</f>
        <v>12545</v>
      </c>
      <c r="Z8" s="12">
        <f>Y8+X8</f>
        <v>12546</v>
      </c>
    </row>
    <row r="9" spans="1:42">
      <c r="A9" t="s">
        <v>187</v>
      </c>
      <c r="B9" s="2">
        <f>FIND(",", A9)</f>
        <v>8</v>
      </c>
      <c r="C9" s="12">
        <f>VALUE(MID(A9, 2, B9 - 2))</f>
        <v>46817</v>
      </c>
      <c r="D9" s="13">
        <f>FIND(",", A9, B9 + 1)</f>
        <v>15</v>
      </c>
      <c r="E9" s="12">
        <f>VALUE(MID(A9, B9 + 2, D9 - B9 - 2))</f>
        <v>46817</v>
      </c>
      <c r="F9" s="13">
        <f>FIND(F$1, $A9)</f>
        <v>23</v>
      </c>
      <c r="G9" s="12">
        <f>VALUE(MID(A9, D9 + 2, F9 - D9 - 2))</f>
        <v>46816</v>
      </c>
      <c r="H9" s="13">
        <f>ABS(E9-C9)</f>
        <v>0</v>
      </c>
      <c r="I9" s="13">
        <f>ABS(G9-E9)</f>
        <v>1</v>
      </c>
      <c r="J9" s="13">
        <f>FIND(J$1, $A9)</f>
        <v>35</v>
      </c>
      <c r="K9" s="12">
        <f>VALUE(MID(A9, F9 + LEN(F$1), J9 - F9 - LEN(F$1)))</f>
        <v>140450</v>
      </c>
      <c r="L9" s="2">
        <f>SUM(C9,E9,G9)</f>
        <v>140450</v>
      </c>
      <c r="M9" s="2">
        <f>FIND(M$1, $A9)</f>
        <v>56</v>
      </c>
      <c r="N9" s="12">
        <f>VALUE(MID(A9, J9 + LEN(J$1), M9 - J9 - LEN(J$1)))</f>
        <v>40545</v>
      </c>
      <c r="O9" s="12">
        <f>VALUE(MID(A9, M9 + LEN(M$1), 100))</f>
        <v>949077360</v>
      </c>
      <c r="P9" s="2">
        <f>C9 * C9 - G9 * G9 / 4</f>
        <v>1643897025</v>
      </c>
      <c r="Q9" s="9">
        <f>SQRT(C9 * C9 - G9 * G9 / 4)</f>
        <v>40545</v>
      </c>
      <c r="R9" s="2">
        <f>Q9*Q9-P9</f>
        <v>0</v>
      </c>
      <c r="S9" s="10">
        <f>Q9*G9/2</f>
        <v>949077360</v>
      </c>
      <c r="T9" s="8">
        <f>K9/K8</f>
        <v>3.7317993410564352</v>
      </c>
      <c r="U9" s="7">
        <f>K9-K8*U$1</f>
        <v>-8.6810800000093877</v>
      </c>
      <c r="V9" s="13">
        <f>IF(MOD(K9/2+1, 3)&gt;0,K9/2+1,K9/2-1)</f>
        <v>70226</v>
      </c>
      <c r="W9" s="13">
        <v>40545</v>
      </c>
      <c r="X9" s="12">
        <f>IF(MOD(V9, 3) = 1, 1, -1)</f>
        <v>-1</v>
      </c>
      <c r="Y9" s="12">
        <f>(V9*2+X9)/3</f>
        <v>46817</v>
      </c>
      <c r="Z9" s="12">
        <f>Y9+X9</f>
        <v>46816</v>
      </c>
    </row>
    <row r="10" spans="1:42">
      <c r="A10" t="s">
        <v>188</v>
      </c>
      <c r="B10" s="2">
        <f>FIND(",", A10)</f>
        <v>9</v>
      </c>
      <c r="C10" s="12">
        <f>VALUE(MID(A10, 2, B10 - 2))</f>
        <v>174725</v>
      </c>
      <c r="D10" s="13">
        <f>FIND(",", A10, B10 + 1)</f>
        <v>17</v>
      </c>
      <c r="E10" s="12">
        <f>VALUE(MID(A10, B10 + 2, D10 - B10 - 2))</f>
        <v>174725</v>
      </c>
      <c r="F10" s="13">
        <f>FIND(F$1, $A10)</f>
        <v>26</v>
      </c>
      <c r="G10" s="12">
        <f>VALUE(MID(A10, D10 + 2, F10 - D10 - 2))</f>
        <v>174726</v>
      </c>
      <c r="H10" s="13">
        <f>ABS(E10-C10)</f>
        <v>0</v>
      </c>
      <c r="I10" s="13">
        <f>ABS(G10-E10)</f>
        <v>1</v>
      </c>
      <c r="J10" s="13">
        <f>FIND(J$1, $A10)</f>
        <v>38</v>
      </c>
      <c r="K10" s="12">
        <f>VALUE(MID(A10, F10 + LEN(F$1), J10 - F10 - LEN(F$1)))</f>
        <v>524176</v>
      </c>
      <c r="L10" s="2">
        <f>SUM(C10,E10,G10)</f>
        <v>524176</v>
      </c>
      <c r="M10" s="2">
        <f>FIND(M$1, $A10)</f>
        <v>60</v>
      </c>
      <c r="N10" s="12">
        <f>VALUE(MID(A10, J10 + LEN(J$1), M10 - J10 - LEN(J$1)))</f>
        <v>151316</v>
      </c>
      <c r="O10" s="12">
        <f>VALUE(MID(A10, M10 + LEN(M$1), 100))</f>
        <v>13219419708</v>
      </c>
      <c r="P10" s="2">
        <f>C10 * C10 - G10 * G10 / 4</f>
        <v>22896531856</v>
      </c>
      <c r="Q10" s="9">
        <f>SQRT(C10 * C10 - G10 * G10 / 4)</f>
        <v>151316</v>
      </c>
      <c r="R10" s="2">
        <f>Q10*Q10-P10</f>
        <v>0</v>
      </c>
      <c r="S10" s="10">
        <f>Q10*G10/2</f>
        <v>13219419708</v>
      </c>
      <c r="T10" s="8">
        <f>K10/K9</f>
        <v>3.7321181915272339</v>
      </c>
      <c r="U10" s="7">
        <f>K10-K9*U$1</f>
        <v>12.386500000022352</v>
      </c>
      <c r="V10" s="16">
        <f>IF(MOD(K10/2+1, 3)&gt;0,K10/2+1,K10/2-1)</f>
        <v>262087</v>
      </c>
      <c r="W10" s="16">
        <v>151316</v>
      </c>
      <c r="X10" s="12">
        <f>IF(MOD(V10, 3) = 1, 1, -1)</f>
        <v>1</v>
      </c>
      <c r="Y10" s="12">
        <f>(V10*2+X10)/3</f>
        <v>174725</v>
      </c>
      <c r="Z10" s="12">
        <f>Y10+X10</f>
        <v>174726</v>
      </c>
    </row>
    <row r="11" spans="1:42">
      <c r="A11" t="s">
        <v>189</v>
      </c>
      <c r="B11" s="2">
        <f>FIND(",", A11)</f>
        <v>9</v>
      </c>
      <c r="C11" s="12">
        <f>VALUE(MID(A11, 2, B11 - 2))</f>
        <v>652081</v>
      </c>
      <c r="D11" s="13">
        <f>FIND(",", A11, B11 + 1)</f>
        <v>17</v>
      </c>
      <c r="E11" s="12">
        <f>VALUE(MID(A11, B11 + 2, D11 - B11 - 2))</f>
        <v>652081</v>
      </c>
      <c r="F11" s="13">
        <f>FIND(F$1, $A11)</f>
        <v>26</v>
      </c>
      <c r="G11" s="12">
        <f>VALUE(MID(A11, D11 + 2, F11 - D11 - 2))</f>
        <v>652080</v>
      </c>
      <c r="H11" s="13">
        <f>ABS(E11-C11)</f>
        <v>0</v>
      </c>
      <c r="I11" s="13">
        <f>ABS(G11-E11)</f>
        <v>1</v>
      </c>
      <c r="J11" s="13">
        <f>FIND(J$1, $A11)</f>
        <v>39</v>
      </c>
      <c r="K11" s="12">
        <f>VALUE(MID(A11, F11 + LEN(F$1), J11 - F11 - LEN(F$1)))</f>
        <v>1956242</v>
      </c>
      <c r="L11" s="2">
        <f>SUM(C11,E11,G11)</f>
        <v>1956242</v>
      </c>
      <c r="M11" s="2">
        <f>FIND(M$1, $A11)</f>
        <v>61</v>
      </c>
      <c r="N11" s="12">
        <f>VALUE(MID(A11, J11 + LEN(J$1), M11 - J11 - LEN(J$1)))</f>
        <v>564719</v>
      </c>
      <c r="O11" s="12">
        <f>VALUE(MID(A11, M11 + LEN(M$1), 100))</f>
        <v>184120982760</v>
      </c>
      <c r="P11" s="2">
        <f>C11 * C11 - G11 * G11 / 4</f>
        <v>318907548961</v>
      </c>
      <c r="Q11" s="9">
        <f>SQRT(C11 * C11 - G11 * G11 / 4)</f>
        <v>564719</v>
      </c>
      <c r="R11" s="2">
        <f>Q11*Q11-P11</f>
        <v>0</v>
      </c>
      <c r="S11" s="10">
        <f>Q11*G11/2</f>
        <v>184120982760</v>
      </c>
      <c r="T11" s="8">
        <f>K11/K10</f>
        <v>3.7320327523579868</v>
      </c>
      <c r="U11" s="7">
        <f>K11-K10*U$1</f>
        <v>1.4427199999336153</v>
      </c>
      <c r="V11" s="13">
        <f>IF(MOD(K11/2+1, 3)&gt;0,K11/2+1,K11/2-1)</f>
        <v>978122</v>
      </c>
      <c r="W11" s="13">
        <v>564719</v>
      </c>
      <c r="X11" s="12">
        <f>IF(MOD(V11, 3) = 1, 1, -1)</f>
        <v>-1</v>
      </c>
      <c r="Y11" s="12">
        <f>(V11*2+X11)/3</f>
        <v>652081</v>
      </c>
      <c r="Z11" s="12">
        <f>Y11+X11</f>
        <v>652080</v>
      </c>
    </row>
    <row r="12" spans="1:42">
      <c r="A12" t="s">
        <v>190</v>
      </c>
      <c r="B12" s="2">
        <f>FIND(",", A12)</f>
        <v>10</v>
      </c>
      <c r="C12" s="12">
        <f>VALUE(MID(A12, 2, B12 - 2))</f>
        <v>2433601</v>
      </c>
      <c r="D12" s="13">
        <f>FIND(",", A12, B12 + 1)</f>
        <v>19</v>
      </c>
      <c r="E12" s="12">
        <f>VALUE(MID(A12, B12 + 2, D12 - B12 - 2))</f>
        <v>2433601</v>
      </c>
      <c r="F12" s="13">
        <f>FIND(F$1, $A12)</f>
        <v>29</v>
      </c>
      <c r="G12" s="12">
        <f>VALUE(MID(A12, D12 + 2, F12 - D12 - 2))</f>
        <v>2433602</v>
      </c>
      <c r="H12" s="13">
        <f>ABS(E12-C12)</f>
        <v>0</v>
      </c>
      <c r="I12" s="13">
        <f>ABS(G12-E12)</f>
        <v>1</v>
      </c>
      <c r="J12" s="13">
        <f>FIND(J$1, $A12)</f>
        <v>42</v>
      </c>
      <c r="K12" s="12">
        <f>VALUE(MID(A12, F12 + LEN(F$1), J12 - F12 - LEN(F$1)))</f>
        <v>7300804</v>
      </c>
      <c r="L12" s="2">
        <f>SUM(C12,E12,G12)</f>
        <v>7300804</v>
      </c>
      <c r="M12" s="2">
        <f>FIND(M$1, $A12)</f>
        <v>65</v>
      </c>
      <c r="N12" s="12">
        <f>VALUE(MID(A12, J12 + LEN(J$1), M12 - J12 - LEN(J$1)))</f>
        <v>2107560</v>
      </c>
      <c r="O12" s="12">
        <f>VALUE(MID(A12, M12 + LEN(M$1), 100))</f>
        <v>2564481115560</v>
      </c>
      <c r="P12" s="2">
        <f>C12 * C12 - G12 * G12 / 4</f>
        <v>4441809153600</v>
      </c>
      <c r="Q12" s="9">
        <f>SQRT(C12 * C12 - G12 * G12 / 4)</f>
        <v>2107560</v>
      </c>
      <c r="R12" s="2">
        <f>Q12*Q12-P12</f>
        <v>0</v>
      </c>
      <c r="S12" s="10">
        <f>Q12*G12/2</f>
        <v>2564481115560</v>
      </c>
      <c r="T12" s="8">
        <f>K12/K11</f>
        <v>3.7320556454671765</v>
      </c>
      <c r="U12" s="7">
        <f>K12-K11*U$1</f>
        <v>50.168739999644458</v>
      </c>
      <c r="V12" s="15">
        <f>IF(MOD(K12/2+1, 3)&gt;0,K12/2+1,K12/2-1)</f>
        <v>3650401</v>
      </c>
      <c r="W12" s="15">
        <v>2107560</v>
      </c>
      <c r="X12" s="12">
        <f>IF(MOD(V12, 3) = 1, 1, -1)</f>
        <v>1</v>
      </c>
      <c r="Y12" s="12">
        <f>(V12*2+X12)/3</f>
        <v>2433601</v>
      </c>
      <c r="Z12" s="12">
        <f>Y12+X12</f>
        <v>2433602</v>
      </c>
    </row>
    <row r="13" spans="1:42">
      <c r="A13" t="s">
        <v>191</v>
      </c>
      <c r="B13" s="2">
        <f>FIND(",", A13)</f>
        <v>10</v>
      </c>
      <c r="C13" s="12">
        <f>VALUE(MID(A13, 2, B13 - 2))</f>
        <v>9082321</v>
      </c>
      <c r="D13" s="13">
        <f>FIND(",", A13, B13 + 1)</f>
        <v>19</v>
      </c>
      <c r="E13" s="12">
        <f>VALUE(MID(A13, B13 + 2, D13 - B13 - 2))</f>
        <v>9082321</v>
      </c>
      <c r="F13" s="13">
        <f>FIND(F$1, $A13)</f>
        <v>29</v>
      </c>
      <c r="G13" s="12">
        <f>VALUE(MID(A13, D13 + 2, F13 - D13 - 2))</f>
        <v>9082320</v>
      </c>
      <c r="H13" s="13">
        <f>ABS(E13-C13)</f>
        <v>0</v>
      </c>
      <c r="I13" s="13">
        <f>ABS(G13-E13)</f>
        <v>1</v>
      </c>
      <c r="J13" s="13">
        <f>FIND(J$1, $A13)</f>
        <v>43</v>
      </c>
      <c r="K13" s="12">
        <f>VALUE(MID(A13, F13 + LEN(F$1), J13 - F13 - LEN(F$1)))</f>
        <v>27246962</v>
      </c>
      <c r="L13" s="2">
        <f>SUM(C13,E13,G13)</f>
        <v>27246962</v>
      </c>
      <c r="M13" s="2">
        <f>FIND(M$1, $A13)</f>
        <v>76</v>
      </c>
      <c r="N13" s="12">
        <f>VALUE(MID(A13, J13 + LEN(J$1), M13 - J13 - LEN(J$1)))</f>
        <v>7865521</v>
      </c>
      <c r="O13" s="12">
        <f>VALUE(MID(A13, M13 + LEN(M$1), 100))</f>
        <v>35718589344360</v>
      </c>
      <c r="P13" s="2">
        <f>C13 * C13 - G13 * G13 / 4</f>
        <v>61866420601441</v>
      </c>
      <c r="Q13" s="9">
        <f>SQRT(C13 * C13 - G13 * G13 / 4)</f>
        <v>7865521</v>
      </c>
      <c r="R13" s="2">
        <f>Q13*Q13-P13</f>
        <v>0</v>
      </c>
      <c r="S13" s="10">
        <f>Q13*G13/2</f>
        <v>35718589344360</v>
      </c>
      <c r="T13" s="8">
        <f>K13/K12</f>
        <v>3.7320495112593077</v>
      </c>
      <c r="U13" s="7">
        <f>K13-K12*U$1</f>
        <v>142.44787999987602</v>
      </c>
      <c r="V13" s="13">
        <f>IF(MOD(K13/2+1, 3)&gt;0,K13/2+1,K13/2-1)</f>
        <v>13623482</v>
      </c>
      <c r="W13" s="13">
        <v>7865521</v>
      </c>
      <c r="X13" s="12">
        <f>IF(MOD(V13, 3) = 1, 1, -1)</f>
        <v>-1</v>
      </c>
      <c r="Y13" s="12">
        <f>(V13*2+X13)/3</f>
        <v>9082321</v>
      </c>
      <c r="Z13" s="12">
        <f>Y13+X13</f>
        <v>9082320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cols>
    <col min="1" max="2" width="12.5703125" bestFit="1" customWidth="1"/>
    <col min="3" max="3" width="14.28515625" bestFit="1" customWidth="1"/>
    <col min="4" max="4" width="5.28515625" customWidth="1"/>
    <col min="5" max="6" width="19" bestFit="1" customWidth="1"/>
    <col min="7" max="7" width="19" customWidth="1"/>
    <col min="8" max="8" width="5" customWidth="1"/>
    <col min="9" max="10" width="4.42578125" bestFit="1" customWidth="1"/>
    <col min="11" max="11" width="16.28515625" bestFit="1" customWidth="1"/>
    <col min="12" max="12" width="15.28515625" bestFit="1" customWidth="1"/>
    <col min="13" max="14" width="21.7109375" bestFit="1" customWidth="1"/>
    <col min="15" max="16" width="14.28515625" bestFit="1" customWidth="1"/>
  </cols>
  <sheetData>
    <row r="1" spans="1:16">
      <c r="C1" s="1" t="s">
        <v>18</v>
      </c>
      <c r="D1" s="1"/>
      <c r="G1" s="1" t="s">
        <v>18</v>
      </c>
    </row>
    <row r="2" spans="1:16">
      <c r="A2" s="12">
        <v>2</v>
      </c>
      <c r="B2" s="12">
        <v>1</v>
      </c>
      <c r="C2" s="12">
        <f>2*(A2+IF(MOD(A$2, 3) = 1, 1, -1))</f>
        <v>2</v>
      </c>
      <c r="D2" s="12"/>
      <c r="E2" s="12">
        <v>2</v>
      </c>
      <c r="F2" s="12">
        <v>1</v>
      </c>
      <c r="G2" s="12"/>
      <c r="H2" s="12"/>
      <c r="I2" s="12">
        <v>2</v>
      </c>
      <c r="J2" s="12">
        <v>1</v>
      </c>
      <c r="K2" s="12">
        <v>2</v>
      </c>
      <c r="L2" s="12">
        <v>1</v>
      </c>
      <c r="M2" s="12">
        <v>2</v>
      </c>
      <c r="N2" s="12">
        <v>1</v>
      </c>
    </row>
    <row r="3" spans="1:16">
      <c r="A3" s="12">
        <f>A2*A2+3*B2*B2</f>
        <v>7</v>
      </c>
      <c r="B3" s="12">
        <f>2*A2*B2</f>
        <v>4</v>
      </c>
      <c r="C3" s="12">
        <f>2*(A3+IF(MOD(A$2, 3) = 1, 1, -1))</f>
        <v>12</v>
      </c>
      <c r="D3" s="12"/>
      <c r="E3" s="12">
        <f>A2*A3+3*B2*B3</f>
        <v>26</v>
      </c>
      <c r="F3" s="12">
        <f>A2*B3+B2*A3</f>
        <v>15</v>
      </c>
      <c r="G3" s="12">
        <f>2*(E3+IF(MOD(E$2, 3) = 1, 1, -1))</f>
        <v>50</v>
      </c>
      <c r="H3" s="12"/>
      <c r="I3" s="12">
        <f>E2*E3+3*F2*F3</f>
        <v>97</v>
      </c>
      <c r="J3" s="12">
        <f>E2*F3+F2*E3</f>
        <v>56</v>
      </c>
      <c r="K3" s="12">
        <f>I2*I3+3*J2*J3</f>
        <v>362</v>
      </c>
      <c r="L3" s="12">
        <f>I2*J3+J2*I3</f>
        <v>209</v>
      </c>
      <c r="M3" s="12">
        <v>5042</v>
      </c>
      <c r="N3" s="12">
        <v>2911</v>
      </c>
      <c r="O3" s="12">
        <v>70226</v>
      </c>
      <c r="P3" s="12">
        <v>40545</v>
      </c>
    </row>
    <row r="4" spans="1:16">
      <c r="A4" s="12">
        <f>A3*A3+3*B3*B3</f>
        <v>97</v>
      </c>
      <c r="B4" s="12">
        <f>2*A3*B3</f>
        <v>56</v>
      </c>
      <c r="C4" s="12">
        <f>2*(A4+IF(MOD(A$2, 3) = 1, 1, -1))</f>
        <v>192</v>
      </c>
      <c r="D4" s="12"/>
      <c r="E4" s="12">
        <f>E3*E3+3*F3*F3</f>
        <v>1351</v>
      </c>
      <c r="F4" s="12">
        <f>2*E3*F3</f>
        <v>780</v>
      </c>
      <c r="G4" s="12">
        <f>2*(E4+IF(MOD(E$2, 3) = 1, 1, -1))</f>
        <v>2700</v>
      </c>
      <c r="H4" s="12"/>
      <c r="I4" s="12"/>
      <c r="J4" s="12"/>
      <c r="K4" s="12">
        <f>K3*K3+3*L3*L3</f>
        <v>262087</v>
      </c>
      <c r="L4" s="12">
        <f>2*K3*L3</f>
        <v>151316</v>
      </c>
      <c r="M4" s="12">
        <f>M3*M3+3*N3*N3</f>
        <v>50843527</v>
      </c>
      <c r="N4" s="12">
        <f>2*M3*N3</f>
        <v>29354524</v>
      </c>
      <c r="O4" s="18">
        <f>O3*O3+3*P3*P3</f>
        <v>9863382151</v>
      </c>
      <c r="P4" s="18">
        <f>2*O3*P3</f>
        <v>5694626340</v>
      </c>
    </row>
    <row r="5" spans="1:16">
      <c r="A5" s="12">
        <f>A4*A4+3*B4*B4</f>
        <v>18817</v>
      </c>
      <c r="B5" s="12">
        <f>2*A4*B4</f>
        <v>10864</v>
      </c>
      <c r="C5" s="12">
        <f>2*(A5+IF(MOD(A$2, 3) = 1, 1, -1))</f>
        <v>37632</v>
      </c>
      <c r="D5" s="12"/>
      <c r="E5" s="12">
        <f>E4*E4+3*F4*F4</f>
        <v>3650401</v>
      </c>
      <c r="F5" s="12">
        <f>2*E4*F4</f>
        <v>2107560</v>
      </c>
      <c r="G5" s="12">
        <f>2*(E5+IF(MOD(E$2, 3) = 1, 1, -1))</f>
        <v>7300800</v>
      </c>
      <c r="H5" s="12"/>
      <c r="I5" s="12"/>
      <c r="J5" s="12"/>
      <c r="K5" s="18">
        <f>K4*K4+3*L4*L4</f>
        <v>137379191137</v>
      </c>
      <c r="L5" s="18">
        <f>2*K4*L4</f>
        <v>79315912984</v>
      </c>
      <c r="M5" s="18">
        <f>M4*M4+3*N4*N4</f>
        <v>5170128475599457</v>
      </c>
      <c r="N5" s="18">
        <f>2*M4*N4</f>
        <v>2984975067132296</v>
      </c>
      <c r="O5" s="12"/>
      <c r="P5" s="12"/>
    </row>
    <row r="6" spans="1:16">
      <c r="A6" s="18">
        <f>A5*A5+3*B5*B5</f>
        <v>708158977</v>
      </c>
      <c r="B6" s="18">
        <f>2*A5*B5</f>
        <v>408855776</v>
      </c>
      <c r="C6" s="18">
        <f>2*(A6+IF(MOD(A$2, 3) = 1, 1, -1))</f>
        <v>1416317952</v>
      </c>
      <c r="D6" s="12"/>
      <c r="E6" s="18">
        <f>E5*E5+3*F5*F5</f>
        <v>26650854921601</v>
      </c>
      <c r="F6" s="18">
        <f>2*E5*F5</f>
        <v>15386878263120</v>
      </c>
      <c r="G6" s="18">
        <f>2*(E6+IF(MOD(E$2, 3) = 1, 1, -1))</f>
        <v>53301709843200</v>
      </c>
      <c r="H6" s="18"/>
      <c r="I6" s="18"/>
      <c r="J6" s="18"/>
      <c r="K6" s="12"/>
      <c r="L6" s="12"/>
      <c r="M6" s="12"/>
      <c r="N6" s="12"/>
      <c r="O6" s="12"/>
      <c r="P6" s="12"/>
    </row>
    <row r="8" spans="1:16">
      <c r="C8" s="1" t="s">
        <v>18</v>
      </c>
    </row>
    <row r="9" spans="1:16">
      <c r="A9" s="12">
        <v>2</v>
      </c>
      <c r="B9" s="12">
        <v>1</v>
      </c>
      <c r="C9" s="12">
        <f t="shared" ref="C9:C25" si="0">2*(A9+IF((A9 - 3*ROUND(A9 / 3, 0)) = 1, 1, -1))</f>
        <v>2</v>
      </c>
    </row>
    <row r="10" spans="1:16">
      <c r="A10" s="12">
        <v>2</v>
      </c>
      <c r="B10" s="12">
        <v>1</v>
      </c>
      <c r="C10" s="12">
        <f t="shared" si="0"/>
        <v>2</v>
      </c>
    </row>
    <row r="11" spans="1:16">
      <c r="A11" s="12">
        <f>A$9*A10+3*B$9*B10</f>
        <v>7</v>
      </c>
      <c r="B11" s="12">
        <f>A$9*B10+B$9*A10</f>
        <v>4</v>
      </c>
      <c r="C11" s="12">
        <f t="shared" si="0"/>
        <v>16</v>
      </c>
    </row>
    <row r="12" spans="1:16">
      <c r="A12" s="12">
        <f t="shared" ref="A12:A21" si="1">A$9*A11+3*B$9*B11</f>
        <v>26</v>
      </c>
      <c r="B12" s="12">
        <f t="shared" ref="B12:B21" si="2">A$9*B11+B$9*A11</f>
        <v>15</v>
      </c>
      <c r="C12" s="12">
        <f t="shared" si="0"/>
        <v>50</v>
      </c>
    </row>
    <row r="13" spans="1:16">
      <c r="A13" s="12">
        <f t="shared" si="1"/>
        <v>97</v>
      </c>
      <c r="B13" s="12">
        <f t="shared" si="2"/>
        <v>56</v>
      </c>
      <c r="C13" s="12">
        <f t="shared" si="0"/>
        <v>196</v>
      </c>
    </row>
    <row r="14" spans="1:16">
      <c r="A14" s="12">
        <f t="shared" si="1"/>
        <v>362</v>
      </c>
      <c r="B14" s="12">
        <f t="shared" si="2"/>
        <v>209</v>
      </c>
      <c r="C14" s="12">
        <f t="shared" si="0"/>
        <v>722</v>
      </c>
    </row>
    <row r="15" spans="1:16">
      <c r="A15" s="12">
        <f t="shared" si="1"/>
        <v>1351</v>
      </c>
      <c r="B15" s="12">
        <f t="shared" si="2"/>
        <v>780</v>
      </c>
      <c r="C15" s="12">
        <f t="shared" si="0"/>
        <v>2704</v>
      </c>
    </row>
    <row r="16" spans="1:16">
      <c r="A16" s="12">
        <f t="shared" si="1"/>
        <v>5042</v>
      </c>
      <c r="B16" s="12">
        <f t="shared" si="2"/>
        <v>2911</v>
      </c>
      <c r="C16" s="12">
        <f t="shared" si="0"/>
        <v>10082</v>
      </c>
    </row>
    <row r="17" spans="1:3">
      <c r="A17" s="12">
        <f t="shared" si="1"/>
        <v>18817</v>
      </c>
      <c r="B17" s="12">
        <f t="shared" si="2"/>
        <v>10864</v>
      </c>
      <c r="C17" s="12">
        <f t="shared" si="0"/>
        <v>37636</v>
      </c>
    </row>
    <row r="18" spans="1:3">
      <c r="A18" s="12">
        <f t="shared" si="1"/>
        <v>70226</v>
      </c>
      <c r="B18" s="12">
        <f t="shared" si="2"/>
        <v>40545</v>
      </c>
      <c r="C18" s="12">
        <f t="shared" si="0"/>
        <v>140450</v>
      </c>
    </row>
    <row r="19" spans="1:3">
      <c r="A19" s="12">
        <f t="shared" si="1"/>
        <v>262087</v>
      </c>
      <c r="B19" s="12">
        <f t="shared" si="2"/>
        <v>151316</v>
      </c>
      <c r="C19" s="12">
        <f t="shared" si="0"/>
        <v>524176</v>
      </c>
    </row>
    <row r="20" spans="1:3">
      <c r="A20" s="12">
        <f t="shared" si="1"/>
        <v>978122</v>
      </c>
      <c r="B20" s="12">
        <f t="shared" si="2"/>
        <v>564719</v>
      </c>
      <c r="C20" s="12">
        <f t="shared" si="0"/>
        <v>1956242</v>
      </c>
    </row>
    <row r="21" spans="1:3">
      <c r="A21" s="12">
        <f t="shared" si="1"/>
        <v>3650401</v>
      </c>
      <c r="B21" s="12">
        <f t="shared" si="2"/>
        <v>2107560</v>
      </c>
      <c r="C21" s="12">
        <f t="shared" si="0"/>
        <v>7300804</v>
      </c>
    </row>
    <row r="22" spans="1:3">
      <c r="A22" s="12">
        <f t="shared" ref="A22:A25" si="3">A$9*A21+3*B$9*B21</f>
        <v>13623482</v>
      </c>
      <c r="B22" s="12">
        <f t="shared" ref="B22:B25" si="4">A$9*B21+B$9*A21</f>
        <v>7865521</v>
      </c>
      <c r="C22" s="12">
        <f t="shared" si="0"/>
        <v>27246962</v>
      </c>
    </row>
    <row r="23" spans="1:3">
      <c r="A23" s="12">
        <f t="shared" si="3"/>
        <v>50843527</v>
      </c>
      <c r="B23" s="12">
        <f t="shared" si="4"/>
        <v>29354524</v>
      </c>
      <c r="C23" s="12">
        <f t="shared" si="0"/>
        <v>101687056</v>
      </c>
    </row>
    <row r="24" spans="1:3">
      <c r="A24" s="12">
        <f t="shared" si="3"/>
        <v>189750626</v>
      </c>
      <c r="B24" s="12">
        <f t="shared" si="4"/>
        <v>109552575</v>
      </c>
      <c r="C24" s="12">
        <f t="shared" si="0"/>
        <v>379501250</v>
      </c>
    </row>
    <row r="25" spans="1:3">
      <c r="A25" s="12">
        <f t="shared" si="3"/>
        <v>708158977</v>
      </c>
      <c r="B25" s="12">
        <f t="shared" si="4"/>
        <v>408855776</v>
      </c>
      <c r="C25" s="12">
        <f>2*(A25+IF((A25 - 3*ROUND(A25 / 3, 0)) = 1, 1, -1))</f>
        <v>1416317956</v>
      </c>
    </row>
    <row r="26" spans="1:3">
      <c r="C2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Sheet1 (2)</vt:lpstr>
      <vt:lpstr>Sheet6</vt:lpstr>
    </vt:vector>
  </TitlesOfParts>
  <Company>VisionShare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French</dc:creator>
  <cp:lastModifiedBy>Jay French</cp:lastModifiedBy>
  <dcterms:created xsi:type="dcterms:W3CDTF">2011-10-14T13:21:48Z</dcterms:created>
  <dcterms:modified xsi:type="dcterms:W3CDTF">2011-10-18T15:08:35Z</dcterms:modified>
</cp:coreProperties>
</file>