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ckfriedman/Documents/ENGS_15.08/earnings_calls_project/"/>
    </mc:Choice>
  </mc:AlternateContent>
  <xr:revisionPtr revIDLastSave="0" documentId="13_ncr:1_{DDBB3E0E-F3DB-B442-B323-389501B099D6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Data" sheetId="1" r:id="rId1"/>
    <sheet name="Dashboard" sheetId="4" r:id="rId2"/>
    <sheet name="Template Ex" sheetId="3" r:id="rId3"/>
    <sheet name="Simplified Ex" sheetId="2" r:id="rId4"/>
    <sheet name="Dashboard calcs" sheetId="5" r:id="rId5"/>
  </sheets>
  <definedNames>
    <definedName name="liq_pref">Dashboard!$C$4</definedName>
    <definedName name="ownership_stake">Dashboard!$C$3</definedName>
    <definedName name="_xlnm.Print_Area" localSheetId="1">Dashboard!$B$2:$C$21</definedName>
    <definedName name="_xlnm.Print_Area" localSheetId="3">'Simplified Ex'!$B$2:$H$26</definedName>
    <definedName name="_xlnm.Print_Area" localSheetId="2">'Template Ex'!$B$2:$C$31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17" i="3"/>
  <c r="C12" i="3"/>
  <c r="J1120" i="5"/>
  <c r="I1120" i="5"/>
  <c r="H1120" i="5"/>
  <c r="J1119" i="5"/>
  <c r="I1119" i="5"/>
  <c r="H1119" i="5"/>
  <c r="J1118" i="5"/>
  <c r="I1118" i="5"/>
  <c r="L1118" i="5" s="1"/>
  <c r="H1118" i="5"/>
  <c r="J1117" i="5"/>
  <c r="I1117" i="5"/>
  <c r="N1117" i="5" s="1"/>
  <c r="H1117" i="5"/>
  <c r="K1117" i="5" s="1"/>
  <c r="J1116" i="5"/>
  <c r="I1116" i="5"/>
  <c r="H1116" i="5"/>
  <c r="J1115" i="5"/>
  <c r="I1115" i="5"/>
  <c r="H1115" i="5"/>
  <c r="J1114" i="5"/>
  <c r="I1114" i="5"/>
  <c r="N1114" i="5" s="1"/>
  <c r="H1114" i="5"/>
  <c r="J1113" i="5"/>
  <c r="I1113" i="5"/>
  <c r="N1113" i="5" s="1"/>
  <c r="H1113" i="5"/>
  <c r="M1113" i="5" s="1"/>
  <c r="J1112" i="5"/>
  <c r="I1112" i="5"/>
  <c r="H1112" i="5"/>
  <c r="J1111" i="5"/>
  <c r="I1111" i="5"/>
  <c r="H1111" i="5"/>
  <c r="J1110" i="5"/>
  <c r="I1110" i="5"/>
  <c r="H1110" i="5"/>
  <c r="J1109" i="5"/>
  <c r="I1109" i="5"/>
  <c r="N1109" i="5" s="1"/>
  <c r="H1109" i="5"/>
  <c r="K1109" i="5" s="1"/>
  <c r="J1108" i="5"/>
  <c r="I1108" i="5"/>
  <c r="H1108" i="5"/>
  <c r="M1108" i="5" s="1"/>
  <c r="J1107" i="5"/>
  <c r="I1107" i="5"/>
  <c r="H1107" i="5"/>
  <c r="J1106" i="5"/>
  <c r="I1106" i="5"/>
  <c r="N1106" i="5" s="1"/>
  <c r="H1106" i="5"/>
  <c r="K1106" i="5" s="1"/>
  <c r="J1105" i="5"/>
  <c r="I1105" i="5"/>
  <c r="N1105" i="5" s="1"/>
  <c r="H1105" i="5"/>
  <c r="M1105" i="5" s="1"/>
  <c r="J1104" i="5"/>
  <c r="I1104" i="5"/>
  <c r="H1104" i="5"/>
  <c r="J1103" i="5"/>
  <c r="I1103" i="5"/>
  <c r="H1103" i="5"/>
  <c r="J1102" i="5"/>
  <c r="I1102" i="5"/>
  <c r="H1102" i="5"/>
  <c r="J1101" i="5"/>
  <c r="I1101" i="5"/>
  <c r="N1101" i="5" s="1"/>
  <c r="H1101" i="5"/>
  <c r="J1100" i="5"/>
  <c r="I1100" i="5"/>
  <c r="H1100" i="5"/>
  <c r="M1100" i="5" s="1"/>
  <c r="J1099" i="5"/>
  <c r="I1099" i="5"/>
  <c r="H1099" i="5"/>
  <c r="J1098" i="5"/>
  <c r="I1098" i="5"/>
  <c r="N1098" i="5" s="1"/>
  <c r="H1098" i="5"/>
  <c r="J1097" i="5"/>
  <c r="I1097" i="5"/>
  <c r="H1097" i="5"/>
  <c r="M1097" i="5" s="1"/>
  <c r="J1096" i="5"/>
  <c r="I1096" i="5"/>
  <c r="H1096" i="5"/>
  <c r="J1095" i="5"/>
  <c r="I1095" i="5"/>
  <c r="H1095" i="5"/>
  <c r="J1094" i="5"/>
  <c r="I1094" i="5"/>
  <c r="H1094" i="5"/>
  <c r="J1093" i="5"/>
  <c r="I1093" i="5"/>
  <c r="N1093" i="5" s="1"/>
  <c r="H1093" i="5"/>
  <c r="K1093" i="5" s="1"/>
  <c r="J1092" i="5"/>
  <c r="I1092" i="5"/>
  <c r="N1092" i="5" s="1"/>
  <c r="H1092" i="5"/>
  <c r="K1092" i="5" s="1"/>
  <c r="J1091" i="5"/>
  <c r="I1091" i="5"/>
  <c r="N1091" i="5" s="1"/>
  <c r="H1091" i="5"/>
  <c r="M1091" i="5" s="1"/>
  <c r="J1090" i="5"/>
  <c r="I1090" i="5"/>
  <c r="H1090" i="5"/>
  <c r="J1089" i="5"/>
  <c r="I1089" i="5"/>
  <c r="N1089" i="5" s="1"/>
  <c r="H1089" i="5"/>
  <c r="M1089" i="5" s="1"/>
  <c r="J1088" i="5"/>
  <c r="I1088" i="5"/>
  <c r="H1088" i="5"/>
  <c r="J1087" i="5"/>
  <c r="I1087" i="5"/>
  <c r="H1087" i="5"/>
  <c r="J1086" i="5"/>
  <c r="I1086" i="5"/>
  <c r="H1086" i="5"/>
  <c r="J1085" i="5"/>
  <c r="I1085" i="5"/>
  <c r="H1085" i="5"/>
  <c r="J1084" i="5"/>
  <c r="I1084" i="5"/>
  <c r="N1084" i="5" s="1"/>
  <c r="H1084" i="5"/>
  <c r="M1084" i="5" s="1"/>
  <c r="J1083" i="5"/>
  <c r="I1083" i="5"/>
  <c r="H1083" i="5"/>
  <c r="J1082" i="5"/>
  <c r="I1082" i="5"/>
  <c r="H1082" i="5"/>
  <c r="J1081" i="5"/>
  <c r="I1081" i="5"/>
  <c r="H1081" i="5"/>
  <c r="J1080" i="5"/>
  <c r="I1080" i="5"/>
  <c r="H1080" i="5"/>
  <c r="J1079" i="5"/>
  <c r="I1079" i="5"/>
  <c r="H1079" i="5"/>
  <c r="J1078" i="5"/>
  <c r="I1078" i="5"/>
  <c r="H1078" i="5"/>
  <c r="J1077" i="5"/>
  <c r="I1077" i="5"/>
  <c r="N1077" i="5" s="1"/>
  <c r="H1077" i="5"/>
  <c r="K1077" i="5" s="1"/>
  <c r="J1076" i="5"/>
  <c r="I1076" i="5"/>
  <c r="N1076" i="5" s="1"/>
  <c r="H1076" i="5"/>
  <c r="K1076" i="5" s="1"/>
  <c r="J1075" i="5"/>
  <c r="I1075" i="5"/>
  <c r="H1075" i="5"/>
  <c r="M1075" i="5" s="1"/>
  <c r="J1074" i="5"/>
  <c r="I1074" i="5"/>
  <c r="H1074" i="5"/>
  <c r="J1073" i="5"/>
  <c r="I1073" i="5"/>
  <c r="H1073" i="5"/>
  <c r="M1073" i="5" s="1"/>
  <c r="J1072" i="5"/>
  <c r="I1072" i="5"/>
  <c r="H1072" i="5"/>
  <c r="J1071" i="5"/>
  <c r="I1071" i="5"/>
  <c r="L1071" i="5" s="1"/>
  <c r="H1071" i="5"/>
  <c r="J1070" i="5"/>
  <c r="I1070" i="5"/>
  <c r="H1070" i="5"/>
  <c r="J1069" i="5"/>
  <c r="I1069" i="5"/>
  <c r="L1069" i="5" s="1"/>
  <c r="H1069" i="5"/>
  <c r="J1068" i="5"/>
  <c r="I1068" i="5"/>
  <c r="H1068" i="5"/>
  <c r="M1068" i="5" s="1"/>
  <c r="J1067" i="5"/>
  <c r="I1067" i="5"/>
  <c r="H1067" i="5"/>
  <c r="J1066" i="5"/>
  <c r="I1066" i="5"/>
  <c r="H1066" i="5"/>
  <c r="J1065" i="5"/>
  <c r="I1065" i="5"/>
  <c r="H1065" i="5"/>
  <c r="J1064" i="5"/>
  <c r="I1064" i="5"/>
  <c r="H1064" i="5"/>
  <c r="J1063" i="5"/>
  <c r="I1063" i="5"/>
  <c r="H1063" i="5"/>
  <c r="J1062" i="5"/>
  <c r="I1062" i="5"/>
  <c r="L1062" i="5" s="1"/>
  <c r="H1062" i="5"/>
  <c r="J1061" i="5"/>
  <c r="I1061" i="5"/>
  <c r="N1061" i="5" s="1"/>
  <c r="H1061" i="5"/>
  <c r="K1061" i="5" s="1"/>
  <c r="J1060" i="5"/>
  <c r="I1060" i="5"/>
  <c r="N1060" i="5" s="1"/>
  <c r="H1060" i="5"/>
  <c r="K1060" i="5" s="1"/>
  <c r="J1059" i="5"/>
  <c r="I1059" i="5"/>
  <c r="H1059" i="5"/>
  <c r="M1059" i="5" s="1"/>
  <c r="J1058" i="5"/>
  <c r="I1058" i="5"/>
  <c r="H1058" i="5"/>
  <c r="J1057" i="5"/>
  <c r="I1057" i="5"/>
  <c r="H1057" i="5"/>
  <c r="M1057" i="5" s="1"/>
  <c r="J1056" i="5"/>
  <c r="I1056" i="5"/>
  <c r="H1056" i="5"/>
  <c r="J1055" i="5"/>
  <c r="I1055" i="5"/>
  <c r="L1055" i="5" s="1"/>
  <c r="H1055" i="5"/>
  <c r="J1054" i="5"/>
  <c r="I1054" i="5"/>
  <c r="H1054" i="5"/>
  <c r="J1053" i="5"/>
  <c r="I1053" i="5"/>
  <c r="N1053" i="5" s="1"/>
  <c r="H1053" i="5"/>
  <c r="J1052" i="5"/>
  <c r="I1052" i="5"/>
  <c r="N1052" i="5" s="1"/>
  <c r="H1052" i="5"/>
  <c r="M1052" i="5" s="1"/>
  <c r="J1051" i="5"/>
  <c r="I1051" i="5"/>
  <c r="H1051" i="5"/>
  <c r="J1050" i="5"/>
  <c r="I1050" i="5"/>
  <c r="H1050" i="5"/>
  <c r="J1049" i="5"/>
  <c r="I1049" i="5"/>
  <c r="H1049" i="5"/>
  <c r="J1048" i="5"/>
  <c r="I1048" i="5"/>
  <c r="H1048" i="5"/>
  <c r="J1047" i="5"/>
  <c r="I1047" i="5"/>
  <c r="H1047" i="5"/>
  <c r="J1046" i="5"/>
  <c r="I1046" i="5"/>
  <c r="L1046" i="5" s="1"/>
  <c r="H1046" i="5"/>
  <c r="J1045" i="5"/>
  <c r="I1045" i="5"/>
  <c r="N1045" i="5" s="1"/>
  <c r="H1045" i="5"/>
  <c r="K1045" i="5" s="1"/>
  <c r="J1044" i="5"/>
  <c r="I1044" i="5"/>
  <c r="N1044" i="5" s="1"/>
  <c r="H1044" i="5"/>
  <c r="K1044" i="5" s="1"/>
  <c r="J1043" i="5"/>
  <c r="I1043" i="5"/>
  <c r="N1043" i="5" s="1"/>
  <c r="H1043" i="5"/>
  <c r="J1042" i="5"/>
  <c r="I1042" i="5"/>
  <c r="H1042" i="5"/>
  <c r="J1041" i="5"/>
  <c r="I1041" i="5"/>
  <c r="N1041" i="5" s="1"/>
  <c r="H1041" i="5"/>
  <c r="J1040" i="5"/>
  <c r="I1040" i="5"/>
  <c r="H1040" i="5"/>
  <c r="J1039" i="5"/>
  <c r="I1039" i="5"/>
  <c r="L1039" i="5" s="1"/>
  <c r="H1039" i="5"/>
  <c r="J1038" i="5"/>
  <c r="I1038" i="5"/>
  <c r="H1038" i="5"/>
  <c r="J1037" i="5"/>
  <c r="I1037" i="5"/>
  <c r="N1037" i="5" s="1"/>
  <c r="H1037" i="5"/>
  <c r="J1036" i="5"/>
  <c r="I1036" i="5"/>
  <c r="N1036" i="5" s="1"/>
  <c r="H1036" i="5"/>
  <c r="K1036" i="5" s="1"/>
  <c r="J1035" i="5"/>
  <c r="I1035" i="5"/>
  <c r="H1035" i="5"/>
  <c r="M1035" i="5" s="1"/>
  <c r="J1034" i="5"/>
  <c r="I1034" i="5"/>
  <c r="H1034" i="5"/>
  <c r="J1033" i="5"/>
  <c r="I1033" i="5"/>
  <c r="H1033" i="5"/>
  <c r="J1032" i="5"/>
  <c r="I1032" i="5"/>
  <c r="H1032" i="5"/>
  <c r="J1031" i="5"/>
  <c r="I1031" i="5"/>
  <c r="H1031" i="5"/>
  <c r="J1030" i="5"/>
  <c r="I1030" i="5"/>
  <c r="H1030" i="5"/>
  <c r="J1029" i="5"/>
  <c r="I1029" i="5"/>
  <c r="N1029" i="5" s="1"/>
  <c r="H1029" i="5"/>
  <c r="K1029" i="5" s="1"/>
  <c r="J1028" i="5"/>
  <c r="I1028" i="5"/>
  <c r="L1028" i="5" s="1"/>
  <c r="H1028" i="5"/>
  <c r="K1028" i="5" s="1"/>
  <c r="J1027" i="5"/>
  <c r="I1027" i="5"/>
  <c r="N1027" i="5" s="1"/>
  <c r="H1027" i="5"/>
  <c r="M1027" i="5" s="1"/>
  <c r="J1026" i="5"/>
  <c r="I1026" i="5"/>
  <c r="H1026" i="5"/>
  <c r="J1025" i="5"/>
  <c r="I1025" i="5"/>
  <c r="N1025" i="5" s="1"/>
  <c r="H1025" i="5"/>
  <c r="M1025" i="5" s="1"/>
  <c r="J1024" i="5"/>
  <c r="I1024" i="5"/>
  <c r="H1024" i="5"/>
  <c r="J1023" i="5"/>
  <c r="I1023" i="5"/>
  <c r="H1023" i="5"/>
  <c r="J1022" i="5"/>
  <c r="I1022" i="5"/>
  <c r="H1022" i="5"/>
  <c r="J1021" i="5"/>
  <c r="I1021" i="5"/>
  <c r="H1021" i="5"/>
  <c r="J1020" i="5"/>
  <c r="I1020" i="5"/>
  <c r="N1020" i="5" s="1"/>
  <c r="H1020" i="5"/>
  <c r="K1020" i="5" s="1"/>
  <c r="J1019" i="5"/>
  <c r="I1019" i="5"/>
  <c r="N1019" i="5" s="1"/>
  <c r="H1019" i="5"/>
  <c r="M1019" i="5" s="1"/>
  <c r="J1018" i="5"/>
  <c r="I1018" i="5"/>
  <c r="H1018" i="5"/>
  <c r="M1018" i="5" s="1"/>
  <c r="J1017" i="5"/>
  <c r="I1017" i="5"/>
  <c r="H1017" i="5"/>
  <c r="J1016" i="5"/>
  <c r="I1016" i="5"/>
  <c r="H1016" i="5"/>
  <c r="J1015" i="5"/>
  <c r="I1015" i="5"/>
  <c r="H1015" i="5"/>
  <c r="J1014" i="5"/>
  <c r="I1014" i="5"/>
  <c r="H1014" i="5"/>
  <c r="J1013" i="5"/>
  <c r="I1013" i="5"/>
  <c r="L1013" i="5" s="1"/>
  <c r="H1013" i="5"/>
  <c r="J1012" i="5"/>
  <c r="I1012" i="5"/>
  <c r="H1012" i="5"/>
  <c r="K1012" i="5" s="1"/>
  <c r="J1011" i="5"/>
  <c r="I1011" i="5"/>
  <c r="N1011" i="5" s="1"/>
  <c r="H1011" i="5"/>
  <c r="K1011" i="5" s="1"/>
  <c r="J1010" i="5"/>
  <c r="I1010" i="5"/>
  <c r="H1010" i="5"/>
  <c r="J1009" i="5"/>
  <c r="I1009" i="5"/>
  <c r="N1009" i="5" s="1"/>
  <c r="H1009" i="5"/>
  <c r="J1008" i="5"/>
  <c r="I1008" i="5"/>
  <c r="H1008" i="5"/>
  <c r="J1007" i="5"/>
  <c r="I1007" i="5"/>
  <c r="L1007" i="5" s="1"/>
  <c r="H1007" i="5"/>
  <c r="J1006" i="5"/>
  <c r="I1006" i="5"/>
  <c r="H1006" i="5"/>
  <c r="J1005" i="5"/>
  <c r="I1005" i="5"/>
  <c r="L1005" i="5" s="1"/>
  <c r="H1005" i="5"/>
  <c r="J1004" i="5"/>
  <c r="I1004" i="5"/>
  <c r="H1004" i="5"/>
  <c r="K1004" i="5" s="1"/>
  <c r="J1003" i="5"/>
  <c r="I1003" i="5"/>
  <c r="N1003" i="5" s="1"/>
  <c r="H1003" i="5"/>
  <c r="K1003" i="5" s="1"/>
  <c r="J1002" i="5"/>
  <c r="I1002" i="5"/>
  <c r="N1002" i="5" s="1"/>
  <c r="H1002" i="5"/>
  <c r="M1002" i="5" s="1"/>
  <c r="J1001" i="5"/>
  <c r="I1001" i="5"/>
  <c r="H1001" i="5"/>
  <c r="J1000" i="5"/>
  <c r="I1000" i="5"/>
  <c r="H1000" i="5"/>
  <c r="M1000" i="5" s="1"/>
  <c r="J999" i="5"/>
  <c r="I999" i="5"/>
  <c r="H999" i="5"/>
  <c r="J998" i="5"/>
  <c r="I998" i="5"/>
  <c r="H998" i="5"/>
  <c r="K998" i="5" s="1"/>
  <c r="J997" i="5"/>
  <c r="I997" i="5"/>
  <c r="H997" i="5"/>
  <c r="J996" i="5"/>
  <c r="I996" i="5"/>
  <c r="L996" i="5" s="1"/>
  <c r="H996" i="5"/>
  <c r="K996" i="5" s="1"/>
  <c r="J995" i="5"/>
  <c r="I995" i="5"/>
  <c r="N995" i="5" s="1"/>
  <c r="H995" i="5"/>
  <c r="K995" i="5" s="1"/>
  <c r="J994" i="5"/>
  <c r="I994" i="5"/>
  <c r="H994" i="5"/>
  <c r="K994" i="5" s="1"/>
  <c r="J993" i="5"/>
  <c r="I993" i="5"/>
  <c r="H993" i="5"/>
  <c r="J992" i="5"/>
  <c r="I992" i="5"/>
  <c r="H992" i="5"/>
  <c r="J991" i="5"/>
  <c r="I991" i="5"/>
  <c r="L991" i="5" s="1"/>
  <c r="H991" i="5"/>
  <c r="J990" i="5"/>
  <c r="I990" i="5"/>
  <c r="H990" i="5"/>
  <c r="M990" i="5" s="1"/>
  <c r="J989" i="5"/>
  <c r="I989" i="5"/>
  <c r="H989" i="5"/>
  <c r="J988" i="5"/>
  <c r="I988" i="5"/>
  <c r="H988" i="5"/>
  <c r="J987" i="5"/>
  <c r="I987" i="5"/>
  <c r="H987" i="5"/>
  <c r="J986" i="5"/>
  <c r="I986" i="5"/>
  <c r="L986" i="5" s="1"/>
  <c r="H986" i="5"/>
  <c r="J985" i="5"/>
  <c r="I985" i="5"/>
  <c r="L985" i="5" s="1"/>
  <c r="H985" i="5"/>
  <c r="J984" i="5"/>
  <c r="I984" i="5"/>
  <c r="H984" i="5"/>
  <c r="M984" i="5" s="1"/>
  <c r="J983" i="5"/>
  <c r="I983" i="5"/>
  <c r="N983" i="5" s="1"/>
  <c r="H983" i="5"/>
  <c r="J982" i="5"/>
  <c r="I982" i="5"/>
  <c r="L982" i="5" s="1"/>
  <c r="H982" i="5"/>
  <c r="J981" i="5"/>
  <c r="I981" i="5"/>
  <c r="H981" i="5"/>
  <c r="J980" i="5"/>
  <c r="I980" i="5"/>
  <c r="H980" i="5"/>
  <c r="K980" i="5" s="1"/>
  <c r="J979" i="5"/>
  <c r="I979" i="5"/>
  <c r="N979" i="5" s="1"/>
  <c r="H979" i="5"/>
  <c r="M979" i="5" s="1"/>
  <c r="J978" i="5"/>
  <c r="I978" i="5"/>
  <c r="H978" i="5"/>
  <c r="J977" i="5"/>
  <c r="I977" i="5"/>
  <c r="N977" i="5" s="1"/>
  <c r="H977" i="5"/>
  <c r="J976" i="5"/>
  <c r="I976" i="5"/>
  <c r="H976" i="5"/>
  <c r="J975" i="5"/>
  <c r="I975" i="5"/>
  <c r="N975" i="5" s="1"/>
  <c r="H975" i="5"/>
  <c r="J974" i="5"/>
  <c r="I974" i="5"/>
  <c r="H974" i="5"/>
  <c r="M974" i="5" s="1"/>
  <c r="J973" i="5"/>
  <c r="I973" i="5"/>
  <c r="H973" i="5"/>
  <c r="J972" i="5"/>
  <c r="I972" i="5"/>
  <c r="H972" i="5"/>
  <c r="K972" i="5" s="1"/>
  <c r="J971" i="5"/>
  <c r="I971" i="5"/>
  <c r="N971" i="5" s="1"/>
  <c r="H971" i="5"/>
  <c r="J970" i="5"/>
  <c r="I970" i="5"/>
  <c r="H970" i="5"/>
  <c r="J969" i="5"/>
  <c r="I969" i="5"/>
  <c r="N969" i="5" s="1"/>
  <c r="H969" i="5"/>
  <c r="M969" i="5" s="1"/>
  <c r="J968" i="5"/>
  <c r="I968" i="5"/>
  <c r="H968" i="5"/>
  <c r="J967" i="5"/>
  <c r="I967" i="5"/>
  <c r="N967" i="5" s="1"/>
  <c r="H967" i="5"/>
  <c r="J966" i="5"/>
  <c r="I966" i="5"/>
  <c r="L966" i="5" s="1"/>
  <c r="H966" i="5"/>
  <c r="J965" i="5"/>
  <c r="I965" i="5"/>
  <c r="L965" i="5" s="1"/>
  <c r="H965" i="5"/>
  <c r="J964" i="5"/>
  <c r="I964" i="5"/>
  <c r="H964" i="5"/>
  <c r="M964" i="5" s="1"/>
  <c r="J963" i="5"/>
  <c r="I963" i="5"/>
  <c r="H963" i="5"/>
  <c r="J962" i="5"/>
  <c r="I962" i="5"/>
  <c r="H962" i="5"/>
  <c r="K962" i="5" s="1"/>
  <c r="J961" i="5"/>
  <c r="I961" i="5"/>
  <c r="H961" i="5"/>
  <c r="J960" i="5"/>
  <c r="I960" i="5"/>
  <c r="N960" i="5" s="1"/>
  <c r="H960" i="5"/>
  <c r="J959" i="5"/>
  <c r="I959" i="5"/>
  <c r="N959" i="5" s="1"/>
  <c r="H959" i="5"/>
  <c r="J958" i="5"/>
  <c r="I958" i="5"/>
  <c r="H958" i="5"/>
  <c r="J957" i="5"/>
  <c r="I957" i="5"/>
  <c r="H957" i="5"/>
  <c r="J956" i="5"/>
  <c r="I956" i="5"/>
  <c r="H956" i="5"/>
  <c r="J955" i="5"/>
  <c r="I955" i="5"/>
  <c r="H955" i="5"/>
  <c r="J954" i="5"/>
  <c r="I954" i="5"/>
  <c r="H954" i="5"/>
  <c r="M954" i="5" s="1"/>
  <c r="J953" i="5"/>
  <c r="I953" i="5"/>
  <c r="N953" i="5" s="1"/>
  <c r="H953" i="5"/>
  <c r="J952" i="5"/>
  <c r="I952" i="5"/>
  <c r="N952" i="5" s="1"/>
  <c r="H952" i="5"/>
  <c r="J951" i="5"/>
  <c r="I951" i="5"/>
  <c r="H951" i="5"/>
  <c r="J950" i="5"/>
  <c r="I950" i="5"/>
  <c r="H950" i="5"/>
  <c r="J949" i="5"/>
  <c r="I949" i="5"/>
  <c r="L949" i="5" s="1"/>
  <c r="H949" i="5"/>
  <c r="J948" i="5"/>
  <c r="I948" i="5"/>
  <c r="H948" i="5"/>
  <c r="J947" i="5"/>
  <c r="I947" i="5"/>
  <c r="L947" i="5" s="1"/>
  <c r="H947" i="5"/>
  <c r="K947" i="5" s="1"/>
  <c r="J946" i="5"/>
  <c r="I946" i="5"/>
  <c r="L946" i="5" s="1"/>
  <c r="H946" i="5"/>
  <c r="K946" i="5" s="1"/>
  <c r="J945" i="5"/>
  <c r="I945" i="5"/>
  <c r="H945" i="5"/>
  <c r="M945" i="5" s="1"/>
  <c r="J944" i="5"/>
  <c r="I944" i="5"/>
  <c r="L944" i="5" s="1"/>
  <c r="H944" i="5"/>
  <c r="J943" i="5"/>
  <c r="I943" i="5"/>
  <c r="H943" i="5"/>
  <c r="M943" i="5" s="1"/>
  <c r="J942" i="5"/>
  <c r="I942" i="5"/>
  <c r="H942" i="5"/>
  <c r="J941" i="5"/>
  <c r="I941" i="5"/>
  <c r="H941" i="5"/>
  <c r="J940" i="5"/>
  <c r="I940" i="5"/>
  <c r="H940" i="5"/>
  <c r="J939" i="5"/>
  <c r="I939" i="5"/>
  <c r="L939" i="5" s="1"/>
  <c r="H939" i="5"/>
  <c r="J938" i="5"/>
  <c r="I938" i="5"/>
  <c r="L938" i="5" s="1"/>
  <c r="H938" i="5"/>
  <c r="K938" i="5" s="1"/>
  <c r="J937" i="5"/>
  <c r="I937" i="5"/>
  <c r="H937" i="5"/>
  <c r="M937" i="5" s="1"/>
  <c r="J936" i="5"/>
  <c r="I936" i="5"/>
  <c r="H936" i="5"/>
  <c r="J935" i="5"/>
  <c r="I935" i="5"/>
  <c r="H935" i="5"/>
  <c r="M935" i="5" s="1"/>
  <c r="J934" i="5"/>
  <c r="I934" i="5"/>
  <c r="H934" i="5"/>
  <c r="J933" i="5"/>
  <c r="I933" i="5"/>
  <c r="H933" i="5"/>
  <c r="J932" i="5"/>
  <c r="I932" i="5"/>
  <c r="H932" i="5"/>
  <c r="J931" i="5"/>
  <c r="I931" i="5"/>
  <c r="H931" i="5"/>
  <c r="J930" i="5"/>
  <c r="I930" i="5"/>
  <c r="H930" i="5"/>
  <c r="J929" i="5"/>
  <c r="I929" i="5"/>
  <c r="H929" i="5"/>
  <c r="K929" i="5" s="1"/>
  <c r="J928" i="5"/>
  <c r="I928" i="5"/>
  <c r="H928" i="5"/>
  <c r="J927" i="5"/>
  <c r="I927" i="5"/>
  <c r="H927" i="5"/>
  <c r="K927" i="5" s="1"/>
  <c r="J926" i="5"/>
  <c r="I926" i="5"/>
  <c r="H926" i="5"/>
  <c r="J925" i="5"/>
  <c r="I925" i="5"/>
  <c r="L925" i="5" s="1"/>
  <c r="H925" i="5"/>
  <c r="J924" i="5"/>
  <c r="I924" i="5"/>
  <c r="H924" i="5"/>
  <c r="K924" i="5" s="1"/>
  <c r="J923" i="5"/>
  <c r="I923" i="5"/>
  <c r="H923" i="5"/>
  <c r="M923" i="5" s="1"/>
  <c r="J922" i="5"/>
  <c r="I922" i="5"/>
  <c r="H922" i="5"/>
  <c r="J921" i="5"/>
  <c r="I921" i="5"/>
  <c r="H921" i="5"/>
  <c r="J920" i="5"/>
  <c r="I920" i="5"/>
  <c r="H920" i="5"/>
  <c r="J919" i="5"/>
  <c r="I919" i="5"/>
  <c r="L919" i="5" s="1"/>
  <c r="H919" i="5"/>
  <c r="K919" i="5" s="1"/>
  <c r="J918" i="5"/>
  <c r="I918" i="5"/>
  <c r="H918" i="5"/>
  <c r="J917" i="5"/>
  <c r="I917" i="5"/>
  <c r="H917" i="5"/>
  <c r="M917" i="5" s="1"/>
  <c r="J916" i="5"/>
  <c r="I916" i="5"/>
  <c r="L916" i="5" s="1"/>
  <c r="H916" i="5"/>
  <c r="J915" i="5"/>
  <c r="I915" i="5"/>
  <c r="H915" i="5"/>
  <c r="J914" i="5"/>
  <c r="I914" i="5"/>
  <c r="H914" i="5"/>
  <c r="K914" i="5" s="1"/>
  <c r="J913" i="5"/>
  <c r="I913" i="5"/>
  <c r="N913" i="5" s="1"/>
  <c r="H913" i="5"/>
  <c r="K913" i="5" s="1"/>
  <c r="J912" i="5"/>
  <c r="I912" i="5"/>
  <c r="N912" i="5" s="1"/>
  <c r="H912" i="5"/>
  <c r="J911" i="5"/>
  <c r="I911" i="5"/>
  <c r="H911" i="5"/>
  <c r="J910" i="5"/>
  <c r="I910" i="5"/>
  <c r="L910" i="5" s="1"/>
  <c r="H910" i="5"/>
  <c r="J909" i="5"/>
  <c r="I909" i="5"/>
  <c r="H909" i="5"/>
  <c r="K909" i="5" s="1"/>
  <c r="J908" i="5"/>
  <c r="I908" i="5"/>
  <c r="N908" i="5" s="1"/>
  <c r="H908" i="5"/>
  <c r="K908" i="5" s="1"/>
  <c r="J907" i="5"/>
  <c r="I907" i="5"/>
  <c r="H907" i="5"/>
  <c r="M907" i="5" s="1"/>
  <c r="J906" i="5"/>
  <c r="I906" i="5"/>
  <c r="H906" i="5"/>
  <c r="J905" i="5"/>
  <c r="I905" i="5"/>
  <c r="H905" i="5"/>
  <c r="J904" i="5"/>
  <c r="I904" i="5"/>
  <c r="L904" i="5" s="1"/>
  <c r="H904" i="5"/>
  <c r="J903" i="5"/>
  <c r="I903" i="5"/>
  <c r="H903" i="5"/>
  <c r="K903" i="5" s="1"/>
  <c r="J902" i="5"/>
  <c r="I902" i="5"/>
  <c r="N902" i="5" s="1"/>
  <c r="H902" i="5"/>
  <c r="J901" i="5"/>
  <c r="I901" i="5"/>
  <c r="H901" i="5"/>
  <c r="M901" i="5" s="1"/>
  <c r="J900" i="5"/>
  <c r="I900" i="5"/>
  <c r="H900" i="5"/>
  <c r="J899" i="5"/>
  <c r="I899" i="5"/>
  <c r="H899" i="5"/>
  <c r="K899" i="5" s="1"/>
  <c r="J898" i="5"/>
  <c r="I898" i="5"/>
  <c r="H898" i="5"/>
  <c r="K898" i="5" s="1"/>
  <c r="J897" i="5"/>
  <c r="I897" i="5"/>
  <c r="H897" i="5"/>
  <c r="J896" i="5"/>
  <c r="I896" i="5"/>
  <c r="H896" i="5"/>
  <c r="M896" i="5" s="1"/>
  <c r="J895" i="5"/>
  <c r="I895" i="5"/>
  <c r="H895" i="5"/>
  <c r="J894" i="5"/>
  <c r="I894" i="5"/>
  <c r="L894" i="5" s="1"/>
  <c r="H894" i="5"/>
  <c r="J893" i="5"/>
  <c r="I893" i="5"/>
  <c r="H893" i="5"/>
  <c r="J892" i="5"/>
  <c r="I892" i="5"/>
  <c r="H892" i="5"/>
  <c r="J891" i="5"/>
  <c r="I891" i="5"/>
  <c r="L891" i="5" s="1"/>
  <c r="H891" i="5"/>
  <c r="K891" i="5" s="1"/>
  <c r="J890" i="5"/>
  <c r="I890" i="5"/>
  <c r="H890" i="5"/>
  <c r="M890" i="5" s="1"/>
  <c r="J889" i="5"/>
  <c r="I889" i="5"/>
  <c r="H889" i="5"/>
  <c r="J888" i="5"/>
  <c r="I888" i="5"/>
  <c r="L888" i="5" s="1"/>
  <c r="H888" i="5"/>
  <c r="J887" i="5"/>
  <c r="I887" i="5"/>
  <c r="H887" i="5"/>
  <c r="J886" i="5"/>
  <c r="I886" i="5"/>
  <c r="N886" i="5" s="1"/>
  <c r="H886" i="5"/>
  <c r="K886" i="5" s="1"/>
  <c r="J885" i="5"/>
  <c r="I885" i="5"/>
  <c r="H885" i="5"/>
  <c r="J884" i="5"/>
  <c r="I884" i="5"/>
  <c r="N884" i="5" s="1"/>
  <c r="H884" i="5"/>
  <c r="J883" i="5"/>
  <c r="I883" i="5"/>
  <c r="H883" i="5"/>
  <c r="K883" i="5" s="1"/>
  <c r="J882" i="5"/>
  <c r="I882" i="5"/>
  <c r="L882" i="5" s="1"/>
  <c r="H882" i="5"/>
  <c r="J881" i="5"/>
  <c r="I881" i="5"/>
  <c r="H881" i="5"/>
  <c r="K881" i="5" s="1"/>
  <c r="J880" i="5"/>
  <c r="I880" i="5"/>
  <c r="H880" i="5"/>
  <c r="M880" i="5" s="1"/>
  <c r="J879" i="5"/>
  <c r="I879" i="5"/>
  <c r="H879" i="5"/>
  <c r="J878" i="5"/>
  <c r="I878" i="5"/>
  <c r="H878" i="5"/>
  <c r="J877" i="5"/>
  <c r="I877" i="5"/>
  <c r="N877" i="5" s="1"/>
  <c r="H877" i="5"/>
  <c r="J876" i="5"/>
  <c r="I876" i="5"/>
  <c r="L876" i="5" s="1"/>
  <c r="H876" i="5"/>
  <c r="K876" i="5" s="1"/>
  <c r="J875" i="5"/>
  <c r="I875" i="5"/>
  <c r="N875" i="5" s="1"/>
  <c r="H875" i="5"/>
  <c r="K875" i="5" s="1"/>
  <c r="J874" i="5"/>
  <c r="I874" i="5"/>
  <c r="H874" i="5"/>
  <c r="M874" i="5" s="1"/>
  <c r="J873" i="5"/>
  <c r="I873" i="5"/>
  <c r="N873" i="5" s="1"/>
  <c r="H873" i="5"/>
  <c r="J872" i="5"/>
  <c r="I872" i="5"/>
  <c r="H872" i="5"/>
  <c r="J871" i="5"/>
  <c r="I871" i="5"/>
  <c r="L871" i="5" s="1"/>
  <c r="H871" i="5"/>
  <c r="J870" i="5"/>
  <c r="I870" i="5"/>
  <c r="N870" i="5" s="1"/>
  <c r="H870" i="5"/>
  <c r="K870" i="5" s="1"/>
  <c r="J869" i="5"/>
  <c r="I869" i="5"/>
  <c r="H869" i="5"/>
  <c r="J868" i="5"/>
  <c r="I868" i="5"/>
  <c r="L868" i="5" s="1"/>
  <c r="H868" i="5"/>
  <c r="J867" i="5"/>
  <c r="I867" i="5"/>
  <c r="L867" i="5" s="1"/>
  <c r="H867" i="5"/>
  <c r="M867" i="5" s="1"/>
  <c r="J866" i="5"/>
  <c r="I866" i="5"/>
  <c r="N866" i="5" s="1"/>
  <c r="H866" i="5"/>
  <c r="J865" i="5"/>
  <c r="I865" i="5"/>
  <c r="N865" i="5" s="1"/>
  <c r="H865" i="5"/>
  <c r="M865" i="5" s="1"/>
  <c r="J864" i="5"/>
  <c r="I864" i="5"/>
  <c r="H864" i="5"/>
  <c r="J863" i="5"/>
  <c r="I863" i="5"/>
  <c r="L863" i="5" s="1"/>
  <c r="H863" i="5"/>
  <c r="K863" i="5" s="1"/>
  <c r="J862" i="5"/>
  <c r="I862" i="5"/>
  <c r="N862" i="5" s="1"/>
  <c r="H862" i="5"/>
  <c r="K862" i="5" s="1"/>
  <c r="J861" i="5"/>
  <c r="I861" i="5"/>
  <c r="H861" i="5"/>
  <c r="J860" i="5"/>
  <c r="I860" i="5"/>
  <c r="L860" i="5" s="1"/>
  <c r="H860" i="5"/>
  <c r="K860" i="5" s="1"/>
  <c r="J859" i="5"/>
  <c r="I859" i="5"/>
  <c r="L859" i="5" s="1"/>
  <c r="H859" i="5"/>
  <c r="K859" i="5" s="1"/>
  <c r="J858" i="5"/>
  <c r="I858" i="5"/>
  <c r="H858" i="5"/>
  <c r="J857" i="5"/>
  <c r="I857" i="5"/>
  <c r="N857" i="5" s="1"/>
  <c r="H857" i="5"/>
  <c r="M857" i="5" s="1"/>
  <c r="J856" i="5"/>
  <c r="I856" i="5"/>
  <c r="H856" i="5"/>
  <c r="J855" i="5"/>
  <c r="I855" i="5"/>
  <c r="L855" i="5" s="1"/>
  <c r="H855" i="5"/>
  <c r="K855" i="5" s="1"/>
  <c r="J854" i="5"/>
  <c r="I854" i="5"/>
  <c r="N854" i="5" s="1"/>
  <c r="H854" i="5"/>
  <c r="K854" i="5" s="1"/>
  <c r="J853" i="5"/>
  <c r="I853" i="5"/>
  <c r="L853" i="5" s="1"/>
  <c r="H853" i="5"/>
  <c r="M853" i="5" s="1"/>
  <c r="J852" i="5"/>
  <c r="I852" i="5"/>
  <c r="H852" i="5"/>
  <c r="K852" i="5" s="1"/>
  <c r="J851" i="5"/>
  <c r="I851" i="5"/>
  <c r="L851" i="5" s="1"/>
  <c r="H851" i="5"/>
  <c r="M851" i="5" s="1"/>
  <c r="J850" i="5"/>
  <c r="I850" i="5"/>
  <c r="H850" i="5"/>
  <c r="J849" i="5"/>
  <c r="I849" i="5"/>
  <c r="H849" i="5"/>
  <c r="M849" i="5" s="1"/>
  <c r="J848" i="5"/>
  <c r="I848" i="5"/>
  <c r="H848" i="5"/>
  <c r="J847" i="5"/>
  <c r="I847" i="5"/>
  <c r="L847" i="5" s="1"/>
  <c r="H847" i="5"/>
  <c r="K847" i="5" s="1"/>
  <c r="J846" i="5"/>
  <c r="I846" i="5"/>
  <c r="N846" i="5" s="1"/>
  <c r="H846" i="5"/>
  <c r="K846" i="5" s="1"/>
  <c r="J845" i="5"/>
  <c r="I845" i="5"/>
  <c r="H845" i="5"/>
  <c r="M845" i="5" s="1"/>
  <c r="J844" i="5"/>
  <c r="I844" i="5"/>
  <c r="L844" i="5" s="1"/>
  <c r="H844" i="5"/>
  <c r="K844" i="5" s="1"/>
  <c r="J843" i="5"/>
  <c r="I843" i="5"/>
  <c r="L843" i="5" s="1"/>
  <c r="H843" i="5"/>
  <c r="M843" i="5" s="1"/>
  <c r="J842" i="5"/>
  <c r="I842" i="5"/>
  <c r="N842" i="5" s="1"/>
  <c r="H842" i="5"/>
  <c r="J841" i="5"/>
  <c r="I841" i="5"/>
  <c r="N841" i="5" s="1"/>
  <c r="H841" i="5"/>
  <c r="M841" i="5" s="1"/>
  <c r="J840" i="5"/>
  <c r="I840" i="5"/>
  <c r="H840" i="5"/>
  <c r="J839" i="5"/>
  <c r="I839" i="5"/>
  <c r="H839" i="5"/>
  <c r="K839" i="5" s="1"/>
  <c r="J838" i="5"/>
  <c r="I838" i="5"/>
  <c r="N838" i="5" s="1"/>
  <c r="H838" i="5"/>
  <c r="K838" i="5" s="1"/>
  <c r="J837" i="5"/>
  <c r="I837" i="5"/>
  <c r="H837" i="5"/>
  <c r="J836" i="5"/>
  <c r="I836" i="5"/>
  <c r="L836" i="5" s="1"/>
  <c r="H836" i="5"/>
  <c r="K836" i="5" s="1"/>
  <c r="J835" i="5"/>
  <c r="I835" i="5"/>
  <c r="L835" i="5" s="1"/>
  <c r="H835" i="5"/>
  <c r="M835" i="5" s="1"/>
  <c r="J834" i="5"/>
  <c r="I834" i="5"/>
  <c r="H834" i="5"/>
  <c r="J833" i="5"/>
  <c r="I833" i="5"/>
  <c r="N833" i="5" s="1"/>
  <c r="H833" i="5"/>
  <c r="M833" i="5" s="1"/>
  <c r="J832" i="5"/>
  <c r="I832" i="5"/>
  <c r="H832" i="5"/>
  <c r="J831" i="5"/>
  <c r="I831" i="5"/>
  <c r="H831" i="5"/>
  <c r="K831" i="5" s="1"/>
  <c r="J830" i="5"/>
  <c r="I830" i="5"/>
  <c r="N830" i="5" s="1"/>
  <c r="H830" i="5"/>
  <c r="J829" i="5"/>
  <c r="I829" i="5"/>
  <c r="L829" i="5" s="1"/>
  <c r="H829" i="5"/>
  <c r="J828" i="5"/>
  <c r="I828" i="5"/>
  <c r="N828" i="5" s="1"/>
  <c r="H828" i="5"/>
  <c r="K828" i="5" s="1"/>
  <c r="J827" i="5"/>
  <c r="I827" i="5"/>
  <c r="H827" i="5"/>
  <c r="M827" i="5" s="1"/>
  <c r="J826" i="5"/>
  <c r="I826" i="5"/>
  <c r="H826" i="5"/>
  <c r="J825" i="5"/>
  <c r="I825" i="5"/>
  <c r="N825" i="5" s="1"/>
  <c r="H825" i="5"/>
  <c r="M825" i="5" s="1"/>
  <c r="J824" i="5"/>
  <c r="I824" i="5"/>
  <c r="H824" i="5"/>
  <c r="J823" i="5"/>
  <c r="I823" i="5"/>
  <c r="L823" i="5" s="1"/>
  <c r="H823" i="5"/>
  <c r="K823" i="5" s="1"/>
  <c r="J822" i="5"/>
  <c r="I822" i="5"/>
  <c r="N822" i="5" s="1"/>
  <c r="H822" i="5"/>
  <c r="J821" i="5"/>
  <c r="I821" i="5"/>
  <c r="N821" i="5" s="1"/>
  <c r="H821" i="5"/>
  <c r="J820" i="5"/>
  <c r="I820" i="5"/>
  <c r="L820" i="5" s="1"/>
  <c r="H820" i="5"/>
  <c r="M820" i="5" s="1"/>
  <c r="J819" i="5"/>
  <c r="I819" i="5"/>
  <c r="H819" i="5"/>
  <c r="K819" i="5" s="1"/>
  <c r="J818" i="5"/>
  <c r="I818" i="5"/>
  <c r="H818" i="5"/>
  <c r="J817" i="5"/>
  <c r="I817" i="5"/>
  <c r="N817" i="5" s="1"/>
  <c r="H817" i="5"/>
  <c r="M817" i="5" s="1"/>
  <c r="J816" i="5"/>
  <c r="I816" i="5"/>
  <c r="H816" i="5"/>
  <c r="J815" i="5"/>
  <c r="I815" i="5"/>
  <c r="L815" i="5" s="1"/>
  <c r="H815" i="5"/>
  <c r="K815" i="5" s="1"/>
  <c r="J814" i="5"/>
  <c r="I814" i="5"/>
  <c r="N814" i="5" s="1"/>
  <c r="H814" i="5"/>
  <c r="J813" i="5"/>
  <c r="I813" i="5"/>
  <c r="N813" i="5" s="1"/>
  <c r="H813" i="5"/>
  <c r="J812" i="5"/>
  <c r="I812" i="5"/>
  <c r="L812" i="5" s="1"/>
  <c r="H812" i="5"/>
  <c r="K812" i="5" s="1"/>
  <c r="J811" i="5"/>
  <c r="I811" i="5"/>
  <c r="L811" i="5" s="1"/>
  <c r="H811" i="5"/>
  <c r="M811" i="5" s="1"/>
  <c r="J810" i="5"/>
  <c r="I810" i="5"/>
  <c r="H810" i="5"/>
  <c r="J809" i="5"/>
  <c r="I809" i="5"/>
  <c r="H809" i="5"/>
  <c r="M809" i="5" s="1"/>
  <c r="J808" i="5"/>
  <c r="I808" i="5"/>
  <c r="H808" i="5"/>
  <c r="J807" i="5"/>
  <c r="I807" i="5"/>
  <c r="L807" i="5" s="1"/>
  <c r="H807" i="5"/>
  <c r="K807" i="5" s="1"/>
  <c r="J806" i="5"/>
  <c r="I806" i="5"/>
  <c r="N806" i="5" s="1"/>
  <c r="H806" i="5"/>
  <c r="J805" i="5"/>
  <c r="I805" i="5"/>
  <c r="H805" i="5"/>
  <c r="J804" i="5"/>
  <c r="I804" i="5"/>
  <c r="N804" i="5" s="1"/>
  <c r="H804" i="5"/>
  <c r="K804" i="5" s="1"/>
  <c r="J803" i="5"/>
  <c r="I803" i="5"/>
  <c r="H803" i="5"/>
  <c r="K803" i="5" s="1"/>
  <c r="J802" i="5"/>
  <c r="I802" i="5"/>
  <c r="H802" i="5"/>
  <c r="J801" i="5"/>
  <c r="I801" i="5"/>
  <c r="H801" i="5"/>
  <c r="M801" i="5" s="1"/>
  <c r="J800" i="5"/>
  <c r="I800" i="5"/>
  <c r="H800" i="5"/>
  <c r="J799" i="5"/>
  <c r="I799" i="5"/>
  <c r="L799" i="5" s="1"/>
  <c r="H799" i="5"/>
  <c r="K799" i="5" s="1"/>
  <c r="J798" i="5"/>
  <c r="I798" i="5"/>
  <c r="N798" i="5" s="1"/>
  <c r="H798" i="5"/>
  <c r="J797" i="5"/>
  <c r="I797" i="5"/>
  <c r="N797" i="5" s="1"/>
  <c r="H797" i="5"/>
  <c r="M797" i="5" s="1"/>
  <c r="J796" i="5"/>
  <c r="I796" i="5"/>
  <c r="N796" i="5" s="1"/>
  <c r="H796" i="5"/>
  <c r="M796" i="5" s="1"/>
  <c r="J795" i="5"/>
  <c r="I795" i="5"/>
  <c r="H795" i="5"/>
  <c r="M795" i="5" s="1"/>
  <c r="J794" i="5"/>
  <c r="I794" i="5"/>
  <c r="H794" i="5"/>
  <c r="J793" i="5"/>
  <c r="I793" i="5"/>
  <c r="N793" i="5" s="1"/>
  <c r="H793" i="5"/>
  <c r="M793" i="5" s="1"/>
  <c r="J792" i="5"/>
  <c r="I792" i="5"/>
  <c r="H792" i="5"/>
  <c r="J791" i="5"/>
  <c r="I791" i="5"/>
  <c r="L791" i="5" s="1"/>
  <c r="H791" i="5"/>
  <c r="K791" i="5" s="1"/>
  <c r="J790" i="5"/>
  <c r="I790" i="5"/>
  <c r="N790" i="5" s="1"/>
  <c r="H790" i="5"/>
  <c r="J789" i="5"/>
  <c r="I789" i="5"/>
  <c r="N789" i="5" s="1"/>
  <c r="H789" i="5"/>
  <c r="J788" i="5"/>
  <c r="I788" i="5"/>
  <c r="N788" i="5" s="1"/>
  <c r="H788" i="5"/>
  <c r="M788" i="5" s="1"/>
  <c r="J787" i="5"/>
  <c r="I787" i="5"/>
  <c r="H787" i="5"/>
  <c r="J786" i="5"/>
  <c r="I786" i="5"/>
  <c r="H786" i="5"/>
  <c r="K786" i="5" s="1"/>
  <c r="J785" i="5"/>
  <c r="I785" i="5"/>
  <c r="H785" i="5"/>
  <c r="J784" i="5"/>
  <c r="I784" i="5"/>
  <c r="H784" i="5"/>
  <c r="M784" i="5" s="1"/>
  <c r="J783" i="5"/>
  <c r="I783" i="5"/>
  <c r="H783" i="5"/>
  <c r="J782" i="5"/>
  <c r="I782" i="5"/>
  <c r="N782" i="5" s="1"/>
  <c r="H782" i="5"/>
  <c r="K782" i="5" s="1"/>
  <c r="J781" i="5"/>
  <c r="I781" i="5"/>
  <c r="L781" i="5" s="1"/>
  <c r="H781" i="5"/>
  <c r="J780" i="5"/>
  <c r="I780" i="5"/>
  <c r="H780" i="5"/>
  <c r="J779" i="5"/>
  <c r="I779" i="5"/>
  <c r="H779" i="5"/>
  <c r="M779" i="5" s="1"/>
  <c r="J778" i="5"/>
  <c r="I778" i="5"/>
  <c r="H778" i="5"/>
  <c r="M778" i="5" s="1"/>
  <c r="J777" i="5"/>
  <c r="I777" i="5"/>
  <c r="H777" i="5"/>
  <c r="J776" i="5"/>
  <c r="I776" i="5"/>
  <c r="H776" i="5"/>
  <c r="M776" i="5" s="1"/>
  <c r="J775" i="5"/>
  <c r="I775" i="5"/>
  <c r="L775" i="5" s="1"/>
  <c r="H775" i="5"/>
  <c r="J774" i="5"/>
  <c r="I774" i="5"/>
  <c r="N774" i="5" s="1"/>
  <c r="H774" i="5"/>
  <c r="M774" i="5" s="1"/>
  <c r="J773" i="5"/>
  <c r="I773" i="5"/>
  <c r="H773" i="5"/>
  <c r="J772" i="5"/>
  <c r="I772" i="5"/>
  <c r="H772" i="5"/>
  <c r="J771" i="5"/>
  <c r="I771" i="5"/>
  <c r="L771" i="5" s="1"/>
  <c r="H771" i="5"/>
  <c r="J770" i="5"/>
  <c r="I770" i="5"/>
  <c r="H770" i="5"/>
  <c r="K770" i="5" s="1"/>
  <c r="J769" i="5"/>
  <c r="I769" i="5"/>
  <c r="H769" i="5"/>
  <c r="K769" i="5" s="1"/>
  <c r="J768" i="5"/>
  <c r="I768" i="5"/>
  <c r="H768" i="5"/>
  <c r="J767" i="5"/>
  <c r="I767" i="5"/>
  <c r="H767" i="5"/>
  <c r="K767" i="5" s="1"/>
  <c r="J766" i="5"/>
  <c r="I766" i="5"/>
  <c r="N766" i="5" s="1"/>
  <c r="H766" i="5"/>
  <c r="J765" i="5"/>
  <c r="I765" i="5"/>
  <c r="H765" i="5"/>
  <c r="J764" i="5"/>
  <c r="I764" i="5"/>
  <c r="H764" i="5"/>
  <c r="J763" i="5"/>
  <c r="I763" i="5"/>
  <c r="H763" i="5"/>
  <c r="J762" i="5"/>
  <c r="I762" i="5"/>
  <c r="L762" i="5" s="1"/>
  <c r="H762" i="5"/>
  <c r="K762" i="5" s="1"/>
  <c r="J761" i="5"/>
  <c r="I761" i="5"/>
  <c r="N761" i="5" s="1"/>
  <c r="H761" i="5"/>
  <c r="J760" i="5"/>
  <c r="I760" i="5"/>
  <c r="N760" i="5" s="1"/>
  <c r="H760" i="5"/>
  <c r="K760" i="5" s="1"/>
  <c r="J759" i="5"/>
  <c r="I759" i="5"/>
  <c r="H759" i="5"/>
  <c r="M759" i="5" s="1"/>
  <c r="J758" i="5"/>
  <c r="I758" i="5"/>
  <c r="N758" i="5" s="1"/>
  <c r="H758" i="5"/>
  <c r="J757" i="5"/>
  <c r="I757" i="5"/>
  <c r="H757" i="5"/>
  <c r="M757" i="5" s="1"/>
  <c r="J756" i="5"/>
  <c r="I756" i="5"/>
  <c r="H756" i="5"/>
  <c r="J755" i="5"/>
  <c r="I755" i="5"/>
  <c r="L755" i="5" s="1"/>
  <c r="H755" i="5"/>
  <c r="J754" i="5"/>
  <c r="I754" i="5"/>
  <c r="N754" i="5" s="1"/>
  <c r="H754" i="5"/>
  <c r="J753" i="5"/>
  <c r="I753" i="5"/>
  <c r="N753" i="5" s="1"/>
  <c r="H753" i="5"/>
  <c r="K753" i="5" s="1"/>
  <c r="J752" i="5"/>
  <c r="I752" i="5"/>
  <c r="N752" i="5" s="1"/>
  <c r="H752" i="5"/>
  <c r="M752" i="5" s="1"/>
  <c r="J751" i="5"/>
  <c r="I751" i="5"/>
  <c r="H751" i="5"/>
  <c r="J750" i="5"/>
  <c r="I750" i="5"/>
  <c r="H750" i="5"/>
  <c r="M750" i="5" s="1"/>
  <c r="J749" i="5"/>
  <c r="I749" i="5"/>
  <c r="H749" i="5"/>
  <c r="J748" i="5"/>
  <c r="I748" i="5"/>
  <c r="H748" i="5"/>
  <c r="J747" i="5"/>
  <c r="I747" i="5"/>
  <c r="H747" i="5"/>
  <c r="J746" i="5"/>
  <c r="I746" i="5"/>
  <c r="N746" i="5" s="1"/>
  <c r="H746" i="5"/>
  <c r="J745" i="5"/>
  <c r="I745" i="5"/>
  <c r="L745" i="5" s="1"/>
  <c r="H745" i="5"/>
  <c r="M745" i="5" s="1"/>
  <c r="J744" i="5"/>
  <c r="I744" i="5"/>
  <c r="L744" i="5" s="1"/>
  <c r="H744" i="5"/>
  <c r="K744" i="5" s="1"/>
  <c r="J743" i="5"/>
  <c r="I743" i="5"/>
  <c r="H743" i="5"/>
  <c r="J742" i="5"/>
  <c r="I742" i="5"/>
  <c r="N742" i="5" s="1"/>
  <c r="H742" i="5"/>
  <c r="M742" i="5" s="1"/>
  <c r="J741" i="5"/>
  <c r="I741" i="5"/>
  <c r="H741" i="5"/>
  <c r="J740" i="5"/>
  <c r="I740" i="5"/>
  <c r="H740" i="5"/>
  <c r="J739" i="5"/>
  <c r="I739" i="5"/>
  <c r="L739" i="5" s="1"/>
  <c r="H739" i="5"/>
  <c r="J738" i="5"/>
  <c r="I738" i="5"/>
  <c r="N738" i="5" s="1"/>
  <c r="H738" i="5"/>
  <c r="K738" i="5" s="1"/>
  <c r="J737" i="5"/>
  <c r="I737" i="5"/>
  <c r="H737" i="5"/>
  <c r="K737" i="5" s="1"/>
  <c r="J736" i="5"/>
  <c r="I736" i="5"/>
  <c r="L736" i="5" s="1"/>
  <c r="H736" i="5"/>
  <c r="J735" i="5"/>
  <c r="I735" i="5"/>
  <c r="H735" i="5"/>
  <c r="J734" i="5"/>
  <c r="I734" i="5"/>
  <c r="N734" i="5" s="1"/>
  <c r="H734" i="5"/>
  <c r="M734" i="5" s="1"/>
  <c r="J733" i="5"/>
  <c r="I733" i="5"/>
  <c r="H733" i="5"/>
  <c r="J732" i="5"/>
  <c r="I732" i="5"/>
  <c r="H732" i="5"/>
  <c r="J731" i="5"/>
  <c r="I731" i="5"/>
  <c r="H731" i="5"/>
  <c r="J730" i="5"/>
  <c r="I730" i="5"/>
  <c r="N730" i="5" s="1"/>
  <c r="H730" i="5"/>
  <c r="K730" i="5" s="1"/>
  <c r="J729" i="5"/>
  <c r="I729" i="5"/>
  <c r="N729" i="5" s="1"/>
  <c r="H729" i="5"/>
  <c r="K729" i="5" s="1"/>
  <c r="J728" i="5"/>
  <c r="I728" i="5"/>
  <c r="L728" i="5" s="1"/>
  <c r="H728" i="5"/>
  <c r="J727" i="5"/>
  <c r="I727" i="5"/>
  <c r="H727" i="5"/>
  <c r="J726" i="5"/>
  <c r="I726" i="5"/>
  <c r="N726" i="5" s="1"/>
  <c r="H726" i="5"/>
  <c r="M726" i="5" s="1"/>
  <c r="J725" i="5"/>
  <c r="I725" i="5"/>
  <c r="L725" i="5" s="1"/>
  <c r="H725" i="5"/>
  <c r="M725" i="5" s="1"/>
  <c r="J724" i="5"/>
  <c r="I724" i="5"/>
  <c r="H724" i="5"/>
  <c r="J723" i="5"/>
  <c r="I723" i="5"/>
  <c r="L723" i="5" s="1"/>
  <c r="H723" i="5"/>
  <c r="J722" i="5"/>
  <c r="I722" i="5"/>
  <c r="H722" i="5"/>
  <c r="M722" i="5" s="1"/>
  <c r="J721" i="5"/>
  <c r="I721" i="5"/>
  <c r="L721" i="5" s="1"/>
  <c r="H721" i="5"/>
  <c r="J720" i="5"/>
  <c r="I720" i="5"/>
  <c r="H720" i="5"/>
  <c r="M720" i="5" s="1"/>
  <c r="J719" i="5"/>
  <c r="I719" i="5"/>
  <c r="H719" i="5"/>
  <c r="J718" i="5"/>
  <c r="I718" i="5"/>
  <c r="N718" i="5" s="1"/>
  <c r="H718" i="5"/>
  <c r="J717" i="5"/>
  <c r="I717" i="5"/>
  <c r="H717" i="5"/>
  <c r="M717" i="5" s="1"/>
  <c r="J716" i="5"/>
  <c r="I716" i="5"/>
  <c r="L716" i="5" s="1"/>
  <c r="H716" i="5"/>
  <c r="J715" i="5"/>
  <c r="I715" i="5"/>
  <c r="L715" i="5" s="1"/>
  <c r="H715" i="5"/>
  <c r="K715" i="5" s="1"/>
  <c r="J714" i="5"/>
  <c r="I714" i="5"/>
  <c r="N714" i="5" s="1"/>
  <c r="H714" i="5"/>
  <c r="J713" i="5"/>
  <c r="I713" i="5"/>
  <c r="H713" i="5"/>
  <c r="K713" i="5" s="1"/>
  <c r="J712" i="5"/>
  <c r="I712" i="5"/>
  <c r="H712" i="5"/>
  <c r="J711" i="5"/>
  <c r="I711" i="5"/>
  <c r="H711" i="5"/>
  <c r="J710" i="5"/>
  <c r="I710" i="5"/>
  <c r="N710" i="5" s="1"/>
  <c r="H710" i="5"/>
  <c r="J709" i="5"/>
  <c r="I709" i="5"/>
  <c r="H709" i="5"/>
  <c r="M709" i="5" s="1"/>
  <c r="J708" i="5"/>
  <c r="I708" i="5"/>
  <c r="L708" i="5" s="1"/>
  <c r="H708" i="5"/>
  <c r="J707" i="5"/>
  <c r="I707" i="5"/>
  <c r="N707" i="5" s="1"/>
  <c r="H707" i="5"/>
  <c r="K707" i="5" s="1"/>
  <c r="J706" i="5"/>
  <c r="I706" i="5"/>
  <c r="N706" i="5" s="1"/>
  <c r="H706" i="5"/>
  <c r="J705" i="5"/>
  <c r="I705" i="5"/>
  <c r="H705" i="5"/>
  <c r="K705" i="5" s="1"/>
  <c r="J704" i="5"/>
  <c r="I704" i="5"/>
  <c r="H704" i="5"/>
  <c r="K704" i="5" s="1"/>
  <c r="J703" i="5"/>
  <c r="I703" i="5"/>
  <c r="H703" i="5"/>
  <c r="J702" i="5"/>
  <c r="I702" i="5"/>
  <c r="N702" i="5" s="1"/>
  <c r="H702" i="5"/>
  <c r="J701" i="5"/>
  <c r="I701" i="5"/>
  <c r="H701" i="5"/>
  <c r="M701" i="5" s="1"/>
  <c r="J700" i="5"/>
  <c r="I700" i="5"/>
  <c r="L700" i="5" s="1"/>
  <c r="H700" i="5"/>
  <c r="J699" i="5"/>
  <c r="I699" i="5"/>
  <c r="L699" i="5" s="1"/>
  <c r="H699" i="5"/>
  <c r="K699" i="5" s="1"/>
  <c r="J698" i="5"/>
  <c r="I698" i="5"/>
  <c r="L698" i="5" s="1"/>
  <c r="H698" i="5"/>
  <c r="M698" i="5" s="1"/>
  <c r="J697" i="5"/>
  <c r="I697" i="5"/>
  <c r="H697" i="5"/>
  <c r="K697" i="5" s="1"/>
  <c r="J696" i="5"/>
  <c r="I696" i="5"/>
  <c r="H696" i="5"/>
  <c r="M696" i="5" s="1"/>
  <c r="J695" i="5"/>
  <c r="I695" i="5"/>
  <c r="H695" i="5"/>
  <c r="J694" i="5"/>
  <c r="I694" i="5"/>
  <c r="N694" i="5" s="1"/>
  <c r="H694" i="5"/>
  <c r="J693" i="5"/>
  <c r="I693" i="5"/>
  <c r="L693" i="5" s="1"/>
  <c r="H693" i="5"/>
  <c r="J692" i="5"/>
  <c r="I692" i="5"/>
  <c r="N692" i="5" s="1"/>
  <c r="H692" i="5"/>
  <c r="J691" i="5"/>
  <c r="I691" i="5"/>
  <c r="H691" i="5"/>
  <c r="J690" i="5"/>
  <c r="I690" i="5"/>
  <c r="H690" i="5"/>
  <c r="J689" i="5"/>
  <c r="I689" i="5"/>
  <c r="N689" i="5" s="1"/>
  <c r="H689" i="5"/>
  <c r="J688" i="5"/>
  <c r="I688" i="5"/>
  <c r="H688" i="5"/>
  <c r="M688" i="5" s="1"/>
  <c r="J687" i="5"/>
  <c r="I687" i="5"/>
  <c r="N687" i="5" s="1"/>
  <c r="H687" i="5"/>
  <c r="K687" i="5" s="1"/>
  <c r="J686" i="5"/>
  <c r="I686" i="5"/>
  <c r="H686" i="5"/>
  <c r="M686" i="5" s="1"/>
  <c r="J685" i="5"/>
  <c r="I685" i="5"/>
  <c r="H685" i="5"/>
  <c r="J684" i="5"/>
  <c r="I684" i="5"/>
  <c r="L684" i="5" s="1"/>
  <c r="H684" i="5"/>
  <c r="J683" i="5"/>
  <c r="I683" i="5"/>
  <c r="H683" i="5"/>
  <c r="K683" i="5" s="1"/>
  <c r="J682" i="5"/>
  <c r="I682" i="5"/>
  <c r="N682" i="5" s="1"/>
  <c r="H682" i="5"/>
  <c r="K682" i="5" s="1"/>
  <c r="J681" i="5"/>
  <c r="I681" i="5"/>
  <c r="N681" i="5" s="1"/>
  <c r="H681" i="5"/>
  <c r="K681" i="5" s="1"/>
  <c r="J680" i="5"/>
  <c r="I680" i="5"/>
  <c r="H680" i="5"/>
  <c r="M680" i="5" s="1"/>
  <c r="J679" i="5"/>
  <c r="I679" i="5"/>
  <c r="H679" i="5"/>
  <c r="J678" i="5"/>
  <c r="I678" i="5"/>
  <c r="L678" i="5" s="1"/>
  <c r="H678" i="5"/>
  <c r="J677" i="5"/>
  <c r="I677" i="5"/>
  <c r="L677" i="5" s="1"/>
  <c r="H677" i="5"/>
  <c r="M677" i="5" s="1"/>
  <c r="J676" i="5"/>
  <c r="I676" i="5"/>
  <c r="N676" i="5" s="1"/>
  <c r="H676" i="5"/>
  <c r="J675" i="5"/>
  <c r="I675" i="5"/>
  <c r="H675" i="5"/>
  <c r="J674" i="5"/>
  <c r="I674" i="5"/>
  <c r="L674" i="5" s="1"/>
  <c r="H674" i="5"/>
  <c r="J673" i="5"/>
  <c r="I673" i="5"/>
  <c r="L673" i="5" s="1"/>
  <c r="H673" i="5"/>
  <c r="M673" i="5" s="1"/>
  <c r="J672" i="5"/>
  <c r="I672" i="5"/>
  <c r="N672" i="5" s="1"/>
  <c r="H672" i="5"/>
  <c r="K672" i="5" s="1"/>
  <c r="J671" i="5"/>
  <c r="I671" i="5"/>
  <c r="H671" i="5"/>
  <c r="M671" i="5" s="1"/>
  <c r="J670" i="5"/>
  <c r="I670" i="5"/>
  <c r="H670" i="5"/>
  <c r="M670" i="5" s="1"/>
  <c r="J669" i="5"/>
  <c r="I669" i="5"/>
  <c r="H669" i="5"/>
  <c r="J668" i="5"/>
  <c r="I668" i="5"/>
  <c r="L668" i="5" s="1"/>
  <c r="H668" i="5"/>
  <c r="K668" i="5" s="1"/>
  <c r="J667" i="5"/>
  <c r="I667" i="5"/>
  <c r="N667" i="5" s="1"/>
  <c r="H667" i="5"/>
  <c r="J666" i="5"/>
  <c r="I666" i="5"/>
  <c r="H666" i="5"/>
  <c r="M666" i="5" s="1"/>
  <c r="J665" i="5"/>
  <c r="I665" i="5"/>
  <c r="H665" i="5"/>
  <c r="M665" i="5" s="1"/>
  <c r="J664" i="5"/>
  <c r="I664" i="5"/>
  <c r="H664" i="5"/>
  <c r="M664" i="5" s="1"/>
  <c r="J663" i="5"/>
  <c r="I663" i="5"/>
  <c r="H663" i="5"/>
  <c r="J662" i="5"/>
  <c r="I662" i="5"/>
  <c r="L662" i="5" s="1"/>
  <c r="H662" i="5"/>
  <c r="M662" i="5" s="1"/>
  <c r="J661" i="5"/>
  <c r="I661" i="5"/>
  <c r="H661" i="5"/>
  <c r="K661" i="5" s="1"/>
  <c r="J660" i="5"/>
  <c r="I660" i="5"/>
  <c r="H660" i="5"/>
  <c r="J659" i="5"/>
  <c r="I659" i="5"/>
  <c r="H659" i="5"/>
  <c r="J658" i="5"/>
  <c r="I658" i="5"/>
  <c r="H658" i="5"/>
  <c r="J657" i="5"/>
  <c r="I657" i="5"/>
  <c r="L657" i="5" s="1"/>
  <c r="H657" i="5"/>
  <c r="J656" i="5"/>
  <c r="I656" i="5"/>
  <c r="L656" i="5" s="1"/>
  <c r="H656" i="5"/>
  <c r="K656" i="5" s="1"/>
  <c r="J655" i="5"/>
  <c r="I655" i="5"/>
  <c r="H655" i="5"/>
  <c r="K655" i="5" s="1"/>
  <c r="J654" i="5"/>
  <c r="I654" i="5"/>
  <c r="H654" i="5"/>
  <c r="J653" i="5"/>
  <c r="I653" i="5"/>
  <c r="H653" i="5"/>
  <c r="J652" i="5"/>
  <c r="I652" i="5"/>
  <c r="H652" i="5"/>
  <c r="J651" i="5"/>
  <c r="I651" i="5"/>
  <c r="H651" i="5"/>
  <c r="K651" i="5" s="1"/>
  <c r="J650" i="5"/>
  <c r="I650" i="5"/>
  <c r="L650" i="5" s="1"/>
  <c r="H650" i="5"/>
  <c r="J649" i="5"/>
  <c r="I649" i="5"/>
  <c r="N649" i="5" s="1"/>
  <c r="H649" i="5"/>
  <c r="K649" i="5" s="1"/>
  <c r="J648" i="5"/>
  <c r="I648" i="5"/>
  <c r="N648" i="5" s="1"/>
  <c r="H648" i="5"/>
  <c r="J647" i="5"/>
  <c r="I647" i="5"/>
  <c r="H647" i="5"/>
  <c r="M647" i="5" s="1"/>
  <c r="J646" i="5"/>
  <c r="I646" i="5"/>
  <c r="H646" i="5"/>
  <c r="J645" i="5"/>
  <c r="I645" i="5"/>
  <c r="L645" i="5" s="1"/>
  <c r="H645" i="5"/>
  <c r="J644" i="5"/>
  <c r="I644" i="5"/>
  <c r="H644" i="5"/>
  <c r="K644" i="5" s="1"/>
  <c r="J643" i="5"/>
  <c r="I643" i="5"/>
  <c r="L643" i="5" s="1"/>
  <c r="H643" i="5"/>
  <c r="J642" i="5"/>
  <c r="I642" i="5"/>
  <c r="L642" i="5" s="1"/>
  <c r="H642" i="5"/>
  <c r="M642" i="5" s="1"/>
  <c r="J641" i="5"/>
  <c r="I641" i="5"/>
  <c r="N641" i="5" s="1"/>
  <c r="H641" i="5"/>
  <c r="M641" i="5" s="1"/>
  <c r="J640" i="5"/>
  <c r="I640" i="5"/>
  <c r="N640" i="5" s="1"/>
  <c r="H640" i="5"/>
  <c r="J639" i="5"/>
  <c r="I639" i="5"/>
  <c r="H639" i="5"/>
  <c r="M639" i="5" s="1"/>
  <c r="J638" i="5"/>
  <c r="I638" i="5"/>
  <c r="H638" i="5"/>
  <c r="J637" i="5"/>
  <c r="I637" i="5"/>
  <c r="H637" i="5"/>
  <c r="J636" i="5"/>
  <c r="I636" i="5"/>
  <c r="H636" i="5"/>
  <c r="K636" i="5" s="1"/>
  <c r="J635" i="5"/>
  <c r="I635" i="5"/>
  <c r="L635" i="5" s="1"/>
  <c r="H635" i="5"/>
  <c r="J634" i="5"/>
  <c r="I634" i="5"/>
  <c r="L634" i="5" s="1"/>
  <c r="H634" i="5"/>
  <c r="M634" i="5" s="1"/>
  <c r="J633" i="5"/>
  <c r="I633" i="5"/>
  <c r="H633" i="5"/>
  <c r="K633" i="5" s="1"/>
  <c r="J632" i="5"/>
  <c r="I632" i="5"/>
  <c r="H632" i="5"/>
  <c r="J631" i="5"/>
  <c r="I631" i="5"/>
  <c r="H631" i="5"/>
  <c r="M631" i="5" s="1"/>
  <c r="J630" i="5"/>
  <c r="I630" i="5"/>
  <c r="H630" i="5"/>
  <c r="J629" i="5"/>
  <c r="I629" i="5"/>
  <c r="H629" i="5"/>
  <c r="J628" i="5"/>
  <c r="I628" i="5"/>
  <c r="L628" i="5" s="1"/>
  <c r="H628" i="5"/>
  <c r="J627" i="5"/>
  <c r="I627" i="5"/>
  <c r="N627" i="5" s="1"/>
  <c r="H627" i="5"/>
  <c r="J626" i="5"/>
  <c r="I626" i="5"/>
  <c r="L626" i="5" s="1"/>
  <c r="H626" i="5"/>
  <c r="M626" i="5" s="1"/>
  <c r="J625" i="5"/>
  <c r="I625" i="5"/>
  <c r="N625" i="5" s="1"/>
  <c r="H625" i="5"/>
  <c r="M625" i="5" s="1"/>
  <c r="J624" i="5"/>
  <c r="I624" i="5"/>
  <c r="H624" i="5"/>
  <c r="J623" i="5"/>
  <c r="I623" i="5"/>
  <c r="H623" i="5"/>
  <c r="M623" i="5" s="1"/>
  <c r="J622" i="5"/>
  <c r="I622" i="5"/>
  <c r="H622" i="5"/>
  <c r="J621" i="5"/>
  <c r="I621" i="5"/>
  <c r="L621" i="5" s="1"/>
  <c r="H621" i="5"/>
  <c r="J620" i="5"/>
  <c r="I620" i="5"/>
  <c r="L620" i="5" s="1"/>
  <c r="H620" i="5"/>
  <c r="J619" i="5"/>
  <c r="I619" i="5"/>
  <c r="N619" i="5" s="1"/>
  <c r="H619" i="5"/>
  <c r="J618" i="5"/>
  <c r="I618" i="5"/>
  <c r="L618" i="5" s="1"/>
  <c r="H618" i="5"/>
  <c r="K618" i="5" s="1"/>
  <c r="J617" i="5"/>
  <c r="I617" i="5"/>
  <c r="N617" i="5" s="1"/>
  <c r="H617" i="5"/>
  <c r="K617" i="5" s="1"/>
  <c r="J616" i="5"/>
  <c r="I616" i="5"/>
  <c r="N616" i="5" s="1"/>
  <c r="H616" i="5"/>
  <c r="J615" i="5"/>
  <c r="I615" i="5"/>
  <c r="H615" i="5"/>
  <c r="M615" i="5" s="1"/>
  <c r="J614" i="5"/>
  <c r="I614" i="5"/>
  <c r="H614" i="5"/>
  <c r="J613" i="5"/>
  <c r="I613" i="5"/>
  <c r="H613" i="5"/>
  <c r="J612" i="5"/>
  <c r="I612" i="5"/>
  <c r="L612" i="5" s="1"/>
  <c r="H612" i="5"/>
  <c r="K612" i="5" s="1"/>
  <c r="J611" i="5"/>
  <c r="I611" i="5"/>
  <c r="L611" i="5" s="1"/>
  <c r="H611" i="5"/>
  <c r="M611" i="5" s="1"/>
  <c r="J610" i="5"/>
  <c r="I610" i="5"/>
  <c r="N610" i="5" s="1"/>
  <c r="H610" i="5"/>
  <c r="K610" i="5" s="1"/>
  <c r="J609" i="5"/>
  <c r="I609" i="5"/>
  <c r="N609" i="5" s="1"/>
  <c r="H609" i="5"/>
  <c r="M609" i="5" s="1"/>
  <c r="J608" i="5"/>
  <c r="I608" i="5"/>
  <c r="H608" i="5"/>
  <c r="J607" i="5"/>
  <c r="I607" i="5"/>
  <c r="H607" i="5"/>
  <c r="M607" i="5" s="1"/>
  <c r="J606" i="5"/>
  <c r="I606" i="5"/>
  <c r="H606" i="5"/>
  <c r="J605" i="5"/>
  <c r="I605" i="5"/>
  <c r="L605" i="5" s="1"/>
  <c r="H605" i="5"/>
  <c r="J604" i="5"/>
  <c r="I604" i="5"/>
  <c r="H604" i="5"/>
  <c r="J603" i="5"/>
  <c r="I603" i="5"/>
  <c r="L603" i="5" s="1"/>
  <c r="H603" i="5"/>
  <c r="M603" i="5" s="1"/>
  <c r="J602" i="5"/>
  <c r="I602" i="5"/>
  <c r="N602" i="5" s="1"/>
  <c r="H602" i="5"/>
  <c r="J601" i="5"/>
  <c r="I601" i="5"/>
  <c r="H601" i="5"/>
  <c r="J600" i="5"/>
  <c r="I600" i="5"/>
  <c r="H600" i="5"/>
  <c r="J599" i="5"/>
  <c r="I599" i="5"/>
  <c r="H599" i="5"/>
  <c r="M599" i="5" s="1"/>
  <c r="J598" i="5"/>
  <c r="I598" i="5"/>
  <c r="H598" i="5"/>
  <c r="J597" i="5"/>
  <c r="I597" i="5"/>
  <c r="H597" i="5"/>
  <c r="J596" i="5"/>
  <c r="I596" i="5"/>
  <c r="L596" i="5" s="1"/>
  <c r="H596" i="5"/>
  <c r="J595" i="5"/>
  <c r="I595" i="5"/>
  <c r="H595" i="5"/>
  <c r="M595" i="5" s="1"/>
  <c r="J594" i="5"/>
  <c r="I594" i="5"/>
  <c r="L594" i="5" s="1"/>
  <c r="H594" i="5"/>
  <c r="K594" i="5" s="1"/>
  <c r="J593" i="5"/>
  <c r="I593" i="5"/>
  <c r="N593" i="5" s="1"/>
  <c r="H593" i="5"/>
  <c r="M593" i="5" s="1"/>
  <c r="J592" i="5"/>
  <c r="I592" i="5"/>
  <c r="H592" i="5"/>
  <c r="J591" i="5"/>
  <c r="I591" i="5"/>
  <c r="H591" i="5"/>
  <c r="J590" i="5"/>
  <c r="I590" i="5"/>
  <c r="H590" i="5"/>
  <c r="J589" i="5"/>
  <c r="I589" i="5"/>
  <c r="L589" i="5" s="1"/>
  <c r="H589" i="5"/>
  <c r="J588" i="5"/>
  <c r="I588" i="5"/>
  <c r="L588" i="5" s="1"/>
  <c r="H588" i="5"/>
  <c r="K588" i="5" s="1"/>
  <c r="J587" i="5"/>
  <c r="I587" i="5"/>
  <c r="L587" i="5" s="1"/>
  <c r="H587" i="5"/>
  <c r="K587" i="5" s="1"/>
  <c r="J586" i="5"/>
  <c r="I586" i="5"/>
  <c r="N586" i="5" s="1"/>
  <c r="H586" i="5"/>
  <c r="J585" i="5"/>
  <c r="I585" i="5"/>
  <c r="N585" i="5" s="1"/>
  <c r="H585" i="5"/>
  <c r="M585" i="5" s="1"/>
  <c r="J584" i="5"/>
  <c r="I584" i="5"/>
  <c r="H584" i="5"/>
  <c r="J583" i="5"/>
  <c r="I583" i="5"/>
  <c r="H583" i="5"/>
  <c r="M583" i="5" s="1"/>
  <c r="J582" i="5"/>
  <c r="I582" i="5"/>
  <c r="H582" i="5"/>
  <c r="J581" i="5"/>
  <c r="I581" i="5"/>
  <c r="H581" i="5"/>
  <c r="J580" i="5"/>
  <c r="I580" i="5"/>
  <c r="L580" i="5" s="1"/>
  <c r="H580" i="5"/>
  <c r="J579" i="5"/>
  <c r="I579" i="5"/>
  <c r="L579" i="5" s="1"/>
  <c r="H579" i="5"/>
  <c r="M579" i="5" s="1"/>
  <c r="J578" i="5"/>
  <c r="I578" i="5"/>
  <c r="N578" i="5" s="1"/>
  <c r="H578" i="5"/>
  <c r="K578" i="5" s="1"/>
  <c r="J577" i="5"/>
  <c r="I577" i="5"/>
  <c r="N577" i="5" s="1"/>
  <c r="H577" i="5"/>
  <c r="K577" i="5" s="1"/>
  <c r="J576" i="5"/>
  <c r="I576" i="5"/>
  <c r="H576" i="5"/>
  <c r="J575" i="5"/>
  <c r="I575" i="5"/>
  <c r="H575" i="5"/>
  <c r="M575" i="5" s="1"/>
  <c r="J574" i="5"/>
  <c r="I574" i="5"/>
  <c r="H574" i="5"/>
  <c r="J573" i="5"/>
  <c r="I573" i="5"/>
  <c r="L573" i="5" s="1"/>
  <c r="H573" i="5"/>
  <c r="J572" i="5"/>
  <c r="I572" i="5"/>
  <c r="H572" i="5"/>
  <c r="J571" i="5"/>
  <c r="I571" i="5"/>
  <c r="H571" i="5"/>
  <c r="M571" i="5" s="1"/>
  <c r="J570" i="5"/>
  <c r="I570" i="5"/>
  <c r="L570" i="5" s="1"/>
  <c r="H570" i="5"/>
  <c r="K570" i="5" s="1"/>
  <c r="J569" i="5"/>
  <c r="I569" i="5"/>
  <c r="N569" i="5" s="1"/>
  <c r="H569" i="5"/>
  <c r="M569" i="5" s="1"/>
  <c r="J568" i="5"/>
  <c r="I568" i="5"/>
  <c r="H568" i="5"/>
  <c r="J567" i="5"/>
  <c r="I567" i="5"/>
  <c r="H567" i="5"/>
  <c r="M567" i="5" s="1"/>
  <c r="J566" i="5"/>
  <c r="I566" i="5"/>
  <c r="H566" i="5"/>
  <c r="J565" i="5"/>
  <c r="I565" i="5"/>
  <c r="L565" i="5" s="1"/>
  <c r="H565" i="5"/>
  <c r="J564" i="5"/>
  <c r="I564" i="5"/>
  <c r="H564" i="5"/>
  <c r="K564" i="5" s="1"/>
  <c r="J563" i="5"/>
  <c r="I563" i="5"/>
  <c r="H563" i="5"/>
  <c r="J562" i="5"/>
  <c r="I562" i="5"/>
  <c r="N562" i="5" s="1"/>
  <c r="H562" i="5"/>
  <c r="K562" i="5" s="1"/>
  <c r="J561" i="5"/>
  <c r="I561" i="5"/>
  <c r="N561" i="5" s="1"/>
  <c r="H561" i="5"/>
  <c r="M561" i="5" s="1"/>
  <c r="J560" i="5"/>
  <c r="I560" i="5"/>
  <c r="H560" i="5"/>
  <c r="J559" i="5"/>
  <c r="I559" i="5"/>
  <c r="H559" i="5"/>
  <c r="J558" i="5"/>
  <c r="I558" i="5"/>
  <c r="H558" i="5"/>
  <c r="J557" i="5"/>
  <c r="I557" i="5"/>
  <c r="L557" i="5" s="1"/>
  <c r="H557" i="5"/>
  <c r="J556" i="5"/>
  <c r="I556" i="5"/>
  <c r="H556" i="5"/>
  <c r="K556" i="5" s="1"/>
  <c r="J555" i="5"/>
  <c r="I555" i="5"/>
  <c r="L555" i="5" s="1"/>
  <c r="H555" i="5"/>
  <c r="K555" i="5" s="1"/>
  <c r="J554" i="5"/>
  <c r="I554" i="5"/>
  <c r="N554" i="5" s="1"/>
  <c r="H554" i="5"/>
  <c r="K554" i="5" s="1"/>
  <c r="J553" i="5"/>
  <c r="I553" i="5"/>
  <c r="N553" i="5" s="1"/>
  <c r="H553" i="5"/>
  <c r="K553" i="5" s="1"/>
  <c r="J552" i="5"/>
  <c r="I552" i="5"/>
  <c r="H552" i="5"/>
  <c r="M552" i="5" s="1"/>
  <c r="J551" i="5"/>
  <c r="I551" i="5"/>
  <c r="H551" i="5"/>
  <c r="M551" i="5" s="1"/>
  <c r="J550" i="5"/>
  <c r="I550" i="5"/>
  <c r="H550" i="5"/>
  <c r="J549" i="5"/>
  <c r="I549" i="5"/>
  <c r="H549" i="5"/>
  <c r="J548" i="5"/>
  <c r="I548" i="5"/>
  <c r="L548" i="5" s="1"/>
  <c r="H548" i="5"/>
  <c r="J547" i="5"/>
  <c r="I547" i="5"/>
  <c r="L547" i="5" s="1"/>
  <c r="H547" i="5"/>
  <c r="J546" i="5"/>
  <c r="I546" i="5"/>
  <c r="N546" i="5" s="1"/>
  <c r="H546" i="5"/>
  <c r="J545" i="5"/>
  <c r="I545" i="5"/>
  <c r="N545" i="5" s="1"/>
  <c r="H545" i="5"/>
  <c r="M545" i="5" s="1"/>
  <c r="J544" i="5"/>
  <c r="I544" i="5"/>
  <c r="H544" i="5"/>
  <c r="J543" i="5"/>
  <c r="I543" i="5"/>
  <c r="H543" i="5"/>
  <c r="M543" i="5" s="1"/>
  <c r="J542" i="5"/>
  <c r="I542" i="5"/>
  <c r="H542" i="5"/>
  <c r="J541" i="5"/>
  <c r="I541" i="5"/>
  <c r="L541" i="5" s="1"/>
  <c r="H541" i="5"/>
  <c r="J540" i="5"/>
  <c r="I540" i="5"/>
  <c r="H540" i="5"/>
  <c r="J539" i="5"/>
  <c r="I539" i="5"/>
  <c r="N539" i="5" s="1"/>
  <c r="H539" i="5"/>
  <c r="J538" i="5"/>
  <c r="I538" i="5"/>
  <c r="L538" i="5" s="1"/>
  <c r="H538" i="5"/>
  <c r="M538" i="5" s="1"/>
  <c r="J537" i="5"/>
  <c r="I537" i="5"/>
  <c r="H537" i="5"/>
  <c r="K537" i="5" s="1"/>
  <c r="J536" i="5"/>
  <c r="I536" i="5"/>
  <c r="H536" i="5"/>
  <c r="J535" i="5"/>
  <c r="I535" i="5"/>
  <c r="H535" i="5"/>
  <c r="M535" i="5" s="1"/>
  <c r="J534" i="5"/>
  <c r="I534" i="5"/>
  <c r="H534" i="5"/>
  <c r="J533" i="5"/>
  <c r="I533" i="5"/>
  <c r="H533" i="5"/>
  <c r="J532" i="5"/>
  <c r="I532" i="5"/>
  <c r="L532" i="5" s="1"/>
  <c r="H532" i="5"/>
  <c r="K532" i="5" s="1"/>
  <c r="J531" i="5"/>
  <c r="I531" i="5"/>
  <c r="L531" i="5" s="1"/>
  <c r="H531" i="5"/>
  <c r="K531" i="5" s="1"/>
  <c r="J530" i="5"/>
  <c r="I530" i="5"/>
  <c r="N530" i="5" s="1"/>
  <c r="H530" i="5"/>
  <c r="K530" i="5" s="1"/>
  <c r="J529" i="5"/>
  <c r="I529" i="5"/>
  <c r="H529" i="5"/>
  <c r="M529" i="5" s="1"/>
  <c r="J528" i="5"/>
  <c r="I528" i="5"/>
  <c r="H528" i="5"/>
  <c r="J527" i="5"/>
  <c r="I527" i="5"/>
  <c r="H527" i="5"/>
  <c r="J526" i="5"/>
  <c r="I526" i="5"/>
  <c r="H526" i="5"/>
  <c r="J525" i="5"/>
  <c r="I525" i="5"/>
  <c r="H525" i="5"/>
  <c r="J524" i="5"/>
  <c r="I524" i="5"/>
  <c r="L524" i="5" s="1"/>
  <c r="H524" i="5"/>
  <c r="K524" i="5" s="1"/>
  <c r="J523" i="5"/>
  <c r="I523" i="5"/>
  <c r="N523" i="5" s="1"/>
  <c r="H523" i="5"/>
  <c r="M523" i="5" s="1"/>
  <c r="J522" i="5"/>
  <c r="I522" i="5"/>
  <c r="N522" i="5" s="1"/>
  <c r="H522" i="5"/>
  <c r="M522" i="5" s="1"/>
  <c r="J521" i="5"/>
  <c r="I521" i="5"/>
  <c r="H521" i="5"/>
  <c r="K521" i="5" s="1"/>
  <c r="J520" i="5"/>
  <c r="I520" i="5"/>
  <c r="H520" i="5"/>
  <c r="M520" i="5" s="1"/>
  <c r="J519" i="5"/>
  <c r="I519" i="5"/>
  <c r="H519" i="5"/>
  <c r="M519" i="5" s="1"/>
  <c r="J518" i="5"/>
  <c r="I518" i="5"/>
  <c r="H518" i="5"/>
  <c r="J517" i="5"/>
  <c r="I517" i="5"/>
  <c r="L517" i="5" s="1"/>
  <c r="H517" i="5"/>
  <c r="J516" i="5"/>
  <c r="I516" i="5"/>
  <c r="L516" i="5" s="1"/>
  <c r="H516" i="5"/>
  <c r="J515" i="5"/>
  <c r="I515" i="5"/>
  <c r="L515" i="5" s="1"/>
  <c r="H515" i="5"/>
  <c r="J514" i="5"/>
  <c r="I514" i="5"/>
  <c r="N514" i="5" s="1"/>
  <c r="H514" i="5"/>
  <c r="K514" i="5" s="1"/>
  <c r="J513" i="5"/>
  <c r="I513" i="5"/>
  <c r="N513" i="5" s="1"/>
  <c r="H513" i="5"/>
  <c r="M513" i="5" s="1"/>
  <c r="J512" i="5"/>
  <c r="I512" i="5"/>
  <c r="H512" i="5"/>
  <c r="J511" i="5"/>
  <c r="I511" i="5"/>
  <c r="H511" i="5"/>
  <c r="M511" i="5" s="1"/>
  <c r="J510" i="5"/>
  <c r="I510" i="5"/>
  <c r="H510" i="5"/>
  <c r="J509" i="5"/>
  <c r="I509" i="5"/>
  <c r="L509" i="5" s="1"/>
  <c r="H509" i="5"/>
  <c r="J508" i="5"/>
  <c r="I508" i="5"/>
  <c r="H508" i="5"/>
  <c r="J507" i="5"/>
  <c r="I507" i="5"/>
  <c r="N507" i="5" s="1"/>
  <c r="H507" i="5"/>
  <c r="J506" i="5"/>
  <c r="I506" i="5"/>
  <c r="L506" i="5" s="1"/>
  <c r="H506" i="5"/>
  <c r="M506" i="5" s="1"/>
  <c r="J505" i="5"/>
  <c r="I505" i="5"/>
  <c r="N505" i="5" s="1"/>
  <c r="H505" i="5"/>
  <c r="M505" i="5" s="1"/>
  <c r="J504" i="5"/>
  <c r="I504" i="5"/>
  <c r="N504" i="5" s="1"/>
  <c r="H504" i="5"/>
  <c r="J503" i="5"/>
  <c r="I503" i="5"/>
  <c r="H503" i="5"/>
  <c r="J502" i="5"/>
  <c r="I502" i="5"/>
  <c r="H502" i="5"/>
  <c r="J501" i="5"/>
  <c r="I501" i="5"/>
  <c r="H501" i="5"/>
  <c r="J500" i="5"/>
  <c r="I500" i="5"/>
  <c r="L500" i="5" s="1"/>
  <c r="H500" i="5"/>
  <c r="K500" i="5" s="1"/>
  <c r="J499" i="5"/>
  <c r="I499" i="5"/>
  <c r="N499" i="5" s="1"/>
  <c r="H499" i="5"/>
  <c r="M499" i="5" s="1"/>
  <c r="J498" i="5"/>
  <c r="I498" i="5"/>
  <c r="L498" i="5" s="1"/>
  <c r="H498" i="5"/>
  <c r="M498" i="5" s="1"/>
  <c r="J497" i="5"/>
  <c r="I497" i="5"/>
  <c r="H497" i="5"/>
  <c r="M497" i="5" s="1"/>
  <c r="J496" i="5"/>
  <c r="I496" i="5"/>
  <c r="H496" i="5"/>
  <c r="M496" i="5" s="1"/>
  <c r="J495" i="5"/>
  <c r="I495" i="5"/>
  <c r="H495" i="5"/>
  <c r="J494" i="5"/>
  <c r="I494" i="5"/>
  <c r="H494" i="5"/>
  <c r="J493" i="5"/>
  <c r="I493" i="5"/>
  <c r="H493" i="5"/>
  <c r="J492" i="5"/>
  <c r="I492" i="5"/>
  <c r="L492" i="5" s="1"/>
  <c r="H492" i="5"/>
  <c r="J491" i="5"/>
  <c r="I491" i="5"/>
  <c r="N491" i="5" s="1"/>
  <c r="H491" i="5"/>
  <c r="M491" i="5" s="1"/>
  <c r="J490" i="5"/>
  <c r="I490" i="5"/>
  <c r="N490" i="5" s="1"/>
  <c r="H490" i="5"/>
  <c r="M490" i="5" s="1"/>
  <c r="J489" i="5"/>
  <c r="I489" i="5"/>
  <c r="H489" i="5"/>
  <c r="K489" i="5" s="1"/>
  <c r="J488" i="5"/>
  <c r="I488" i="5"/>
  <c r="H488" i="5"/>
  <c r="M488" i="5" s="1"/>
  <c r="J487" i="5"/>
  <c r="I487" i="5"/>
  <c r="H487" i="5"/>
  <c r="M487" i="5" s="1"/>
  <c r="J486" i="5"/>
  <c r="I486" i="5"/>
  <c r="H486" i="5"/>
  <c r="J485" i="5"/>
  <c r="I485" i="5"/>
  <c r="L485" i="5" s="1"/>
  <c r="H485" i="5"/>
  <c r="J484" i="5"/>
  <c r="I484" i="5"/>
  <c r="N484" i="5" s="1"/>
  <c r="H484" i="5"/>
  <c r="J483" i="5"/>
  <c r="I483" i="5"/>
  <c r="H483" i="5"/>
  <c r="J482" i="5"/>
  <c r="I482" i="5"/>
  <c r="H482" i="5"/>
  <c r="K482" i="5" s="1"/>
  <c r="J481" i="5"/>
  <c r="I481" i="5"/>
  <c r="N481" i="5" s="1"/>
  <c r="H481" i="5"/>
  <c r="K481" i="5" s="1"/>
  <c r="J480" i="5"/>
  <c r="I480" i="5"/>
  <c r="H480" i="5"/>
  <c r="J479" i="5"/>
  <c r="I479" i="5"/>
  <c r="H479" i="5"/>
  <c r="M479" i="5" s="1"/>
  <c r="J478" i="5"/>
  <c r="I478" i="5"/>
  <c r="H478" i="5"/>
  <c r="J477" i="5"/>
  <c r="I477" i="5"/>
  <c r="L477" i="5" s="1"/>
  <c r="H477" i="5"/>
  <c r="K477" i="5" s="1"/>
  <c r="J476" i="5"/>
  <c r="I476" i="5"/>
  <c r="N476" i="5" s="1"/>
  <c r="H476" i="5"/>
  <c r="K476" i="5" s="1"/>
  <c r="J475" i="5"/>
  <c r="I475" i="5"/>
  <c r="L475" i="5" s="1"/>
  <c r="H475" i="5"/>
  <c r="J474" i="5"/>
  <c r="I474" i="5"/>
  <c r="N474" i="5" s="1"/>
  <c r="H474" i="5"/>
  <c r="K474" i="5" s="1"/>
  <c r="J473" i="5"/>
  <c r="I473" i="5"/>
  <c r="H473" i="5"/>
  <c r="K473" i="5" s="1"/>
  <c r="J472" i="5"/>
  <c r="I472" i="5"/>
  <c r="H472" i="5"/>
  <c r="J471" i="5"/>
  <c r="I471" i="5"/>
  <c r="H471" i="5"/>
  <c r="J470" i="5"/>
  <c r="I470" i="5"/>
  <c r="L470" i="5" s="1"/>
  <c r="H470" i="5"/>
  <c r="J469" i="5"/>
  <c r="I469" i="5"/>
  <c r="H469" i="5"/>
  <c r="K469" i="5" s="1"/>
  <c r="J468" i="5"/>
  <c r="I468" i="5"/>
  <c r="H468" i="5"/>
  <c r="J467" i="5"/>
  <c r="I467" i="5"/>
  <c r="N467" i="5" s="1"/>
  <c r="H467" i="5"/>
  <c r="J466" i="5"/>
  <c r="I466" i="5"/>
  <c r="N466" i="5" s="1"/>
  <c r="H466" i="5"/>
  <c r="M466" i="5" s="1"/>
  <c r="J465" i="5"/>
  <c r="I465" i="5"/>
  <c r="N465" i="5" s="1"/>
  <c r="H465" i="5"/>
  <c r="K465" i="5" s="1"/>
  <c r="J464" i="5"/>
  <c r="I464" i="5"/>
  <c r="H464" i="5"/>
  <c r="J463" i="5"/>
  <c r="I463" i="5"/>
  <c r="H463" i="5"/>
  <c r="M463" i="5" s="1"/>
  <c r="J462" i="5"/>
  <c r="I462" i="5"/>
  <c r="H462" i="5"/>
  <c r="J461" i="5"/>
  <c r="I461" i="5"/>
  <c r="L461" i="5" s="1"/>
  <c r="H461" i="5"/>
  <c r="K461" i="5" s="1"/>
  <c r="J460" i="5"/>
  <c r="I460" i="5"/>
  <c r="H460" i="5"/>
  <c r="J459" i="5"/>
  <c r="I459" i="5"/>
  <c r="H459" i="5"/>
  <c r="K459" i="5" s="1"/>
  <c r="J458" i="5"/>
  <c r="I458" i="5"/>
  <c r="N458" i="5" s="1"/>
  <c r="H458" i="5"/>
  <c r="J457" i="5"/>
  <c r="I457" i="5"/>
  <c r="H457" i="5"/>
  <c r="K457" i="5" s="1"/>
  <c r="J456" i="5"/>
  <c r="I456" i="5"/>
  <c r="H456" i="5"/>
  <c r="J455" i="5"/>
  <c r="I455" i="5"/>
  <c r="H455" i="5"/>
  <c r="J454" i="5"/>
  <c r="I454" i="5"/>
  <c r="H454" i="5"/>
  <c r="J453" i="5"/>
  <c r="I453" i="5"/>
  <c r="H453" i="5"/>
  <c r="K453" i="5" s="1"/>
  <c r="J452" i="5"/>
  <c r="I452" i="5"/>
  <c r="H452" i="5"/>
  <c r="J451" i="5"/>
  <c r="I451" i="5"/>
  <c r="N451" i="5" s="1"/>
  <c r="H451" i="5"/>
  <c r="J450" i="5"/>
  <c r="I450" i="5"/>
  <c r="N450" i="5" s="1"/>
  <c r="H450" i="5"/>
  <c r="M450" i="5" s="1"/>
  <c r="J449" i="5"/>
  <c r="I449" i="5"/>
  <c r="N449" i="5" s="1"/>
  <c r="H449" i="5"/>
  <c r="K449" i="5" s="1"/>
  <c r="J448" i="5"/>
  <c r="I448" i="5"/>
  <c r="H448" i="5"/>
  <c r="J447" i="5"/>
  <c r="I447" i="5"/>
  <c r="H447" i="5"/>
  <c r="M447" i="5" s="1"/>
  <c r="J446" i="5"/>
  <c r="I446" i="5"/>
  <c r="H446" i="5"/>
  <c r="J445" i="5"/>
  <c r="I445" i="5"/>
  <c r="L445" i="5" s="1"/>
  <c r="H445" i="5"/>
  <c r="K445" i="5" s="1"/>
  <c r="J444" i="5"/>
  <c r="I444" i="5"/>
  <c r="H444" i="5"/>
  <c r="J443" i="5"/>
  <c r="I443" i="5"/>
  <c r="H443" i="5"/>
  <c r="K443" i="5" s="1"/>
  <c r="J442" i="5"/>
  <c r="I442" i="5"/>
  <c r="N442" i="5" s="1"/>
  <c r="H442" i="5"/>
  <c r="J441" i="5"/>
  <c r="I441" i="5"/>
  <c r="H441" i="5"/>
  <c r="J440" i="5"/>
  <c r="I440" i="5"/>
  <c r="N440" i="5" s="1"/>
  <c r="H440" i="5"/>
  <c r="J439" i="5"/>
  <c r="I439" i="5"/>
  <c r="H439" i="5"/>
  <c r="K439" i="5" s="1"/>
  <c r="J438" i="5"/>
  <c r="I438" i="5"/>
  <c r="H438" i="5"/>
  <c r="J437" i="5"/>
  <c r="I437" i="5"/>
  <c r="L437" i="5" s="1"/>
  <c r="H437" i="5"/>
  <c r="J436" i="5"/>
  <c r="I436" i="5"/>
  <c r="L436" i="5" s="1"/>
  <c r="H436" i="5"/>
  <c r="J435" i="5"/>
  <c r="I435" i="5"/>
  <c r="N435" i="5" s="1"/>
  <c r="H435" i="5"/>
  <c r="J434" i="5"/>
  <c r="I434" i="5"/>
  <c r="N434" i="5" s="1"/>
  <c r="H434" i="5"/>
  <c r="M434" i="5" s="1"/>
  <c r="J433" i="5"/>
  <c r="I433" i="5"/>
  <c r="N433" i="5" s="1"/>
  <c r="H433" i="5"/>
  <c r="M433" i="5" s="1"/>
  <c r="J432" i="5"/>
  <c r="I432" i="5"/>
  <c r="H432" i="5"/>
  <c r="J431" i="5"/>
  <c r="I431" i="5"/>
  <c r="H431" i="5"/>
  <c r="J430" i="5"/>
  <c r="I430" i="5"/>
  <c r="N430" i="5" s="1"/>
  <c r="H430" i="5"/>
  <c r="K430" i="5" s="1"/>
  <c r="J429" i="5"/>
  <c r="I429" i="5"/>
  <c r="N429" i="5" s="1"/>
  <c r="H429" i="5"/>
  <c r="M429" i="5" s="1"/>
  <c r="J428" i="5"/>
  <c r="I428" i="5"/>
  <c r="N428" i="5" s="1"/>
  <c r="H428" i="5"/>
  <c r="M428" i="5" s="1"/>
  <c r="J427" i="5"/>
  <c r="I427" i="5"/>
  <c r="H427" i="5"/>
  <c r="J426" i="5"/>
  <c r="I426" i="5"/>
  <c r="H426" i="5"/>
  <c r="J425" i="5"/>
  <c r="I425" i="5"/>
  <c r="H425" i="5"/>
  <c r="J424" i="5"/>
  <c r="I424" i="5"/>
  <c r="L424" i="5" s="1"/>
  <c r="H424" i="5"/>
  <c r="M424" i="5" s="1"/>
  <c r="J423" i="5"/>
  <c r="I423" i="5"/>
  <c r="H423" i="5"/>
  <c r="M423" i="5" s="1"/>
  <c r="J422" i="5"/>
  <c r="I422" i="5"/>
  <c r="H422" i="5"/>
  <c r="J421" i="5"/>
  <c r="I421" i="5"/>
  <c r="L421" i="5" s="1"/>
  <c r="H421" i="5"/>
  <c r="J420" i="5"/>
  <c r="I420" i="5"/>
  <c r="N420" i="5" s="1"/>
  <c r="H420" i="5"/>
  <c r="K420" i="5" s="1"/>
  <c r="J419" i="5"/>
  <c r="I419" i="5"/>
  <c r="N419" i="5" s="1"/>
  <c r="H419" i="5"/>
  <c r="M419" i="5" s="1"/>
  <c r="J418" i="5"/>
  <c r="I418" i="5"/>
  <c r="N418" i="5" s="1"/>
  <c r="H418" i="5"/>
  <c r="M418" i="5" s="1"/>
  <c r="J417" i="5"/>
  <c r="I417" i="5"/>
  <c r="N417" i="5" s="1"/>
  <c r="H417" i="5"/>
  <c r="J416" i="5"/>
  <c r="I416" i="5"/>
  <c r="H416" i="5"/>
  <c r="J415" i="5"/>
  <c r="I415" i="5"/>
  <c r="H415" i="5"/>
  <c r="J414" i="5"/>
  <c r="I414" i="5"/>
  <c r="N414" i="5" s="1"/>
  <c r="H414" i="5"/>
  <c r="K414" i="5" s="1"/>
  <c r="J413" i="5"/>
  <c r="I413" i="5"/>
  <c r="N413" i="5" s="1"/>
  <c r="H413" i="5"/>
  <c r="K413" i="5" s="1"/>
  <c r="J412" i="5"/>
  <c r="I412" i="5"/>
  <c r="H412" i="5"/>
  <c r="M412" i="5" s="1"/>
  <c r="J411" i="5"/>
  <c r="I411" i="5"/>
  <c r="H411" i="5"/>
  <c r="K411" i="5" s="1"/>
  <c r="J410" i="5"/>
  <c r="I410" i="5"/>
  <c r="H410" i="5"/>
  <c r="J409" i="5"/>
  <c r="I409" i="5"/>
  <c r="N409" i="5" s="1"/>
  <c r="H409" i="5"/>
  <c r="K409" i="5" s="1"/>
  <c r="J408" i="5"/>
  <c r="I408" i="5"/>
  <c r="N408" i="5" s="1"/>
  <c r="H408" i="5"/>
  <c r="M408" i="5" s="1"/>
  <c r="J407" i="5"/>
  <c r="I407" i="5"/>
  <c r="H407" i="5"/>
  <c r="J406" i="5"/>
  <c r="I406" i="5"/>
  <c r="H406" i="5"/>
  <c r="J405" i="5"/>
  <c r="I405" i="5"/>
  <c r="L405" i="5" s="1"/>
  <c r="H405" i="5"/>
  <c r="J404" i="5"/>
  <c r="I404" i="5"/>
  <c r="N404" i="5" s="1"/>
  <c r="H404" i="5"/>
  <c r="K404" i="5" s="1"/>
  <c r="J403" i="5"/>
  <c r="I403" i="5"/>
  <c r="N403" i="5" s="1"/>
  <c r="H403" i="5"/>
  <c r="M403" i="5" s="1"/>
  <c r="J402" i="5"/>
  <c r="I402" i="5"/>
  <c r="H402" i="5"/>
  <c r="M402" i="5" s="1"/>
  <c r="J401" i="5"/>
  <c r="I401" i="5"/>
  <c r="N401" i="5" s="1"/>
  <c r="H401" i="5"/>
  <c r="M401" i="5" s="1"/>
  <c r="J400" i="5"/>
  <c r="I400" i="5"/>
  <c r="H400" i="5"/>
  <c r="J399" i="5"/>
  <c r="I399" i="5"/>
  <c r="L399" i="5" s="1"/>
  <c r="H399" i="5"/>
  <c r="J398" i="5"/>
  <c r="I398" i="5"/>
  <c r="N398" i="5" s="1"/>
  <c r="H398" i="5"/>
  <c r="K398" i="5" s="1"/>
  <c r="J397" i="5"/>
  <c r="I397" i="5"/>
  <c r="H397" i="5"/>
  <c r="J396" i="5"/>
  <c r="I396" i="5"/>
  <c r="N396" i="5" s="1"/>
  <c r="H396" i="5"/>
  <c r="J395" i="5"/>
  <c r="I395" i="5"/>
  <c r="H395" i="5"/>
  <c r="M395" i="5" s="1"/>
  <c r="J394" i="5"/>
  <c r="I394" i="5"/>
  <c r="H394" i="5"/>
  <c r="J393" i="5"/>
  <c r="I393" i="5"/>
  <c r="N393" i="5" s="1"/>
  <c r="H393" i="5"/>
  <c r="K393" i="5" s="1"/>
  <c r="J392" i="5"/>
  <c r="I392" i="5"/>
  <c r="H392" i="5"/>
  <c r="J391" i="5"/>
  <c r="I391" i="5"/>
  <c r="H391" i="5"/>
  <c r="M391" i="5" s="1"/>
  <c r="J390" i="5"/>
  <c r="I390" i="5"/>
  <c r="H390" i="5"/>
  <c r="J389" i="5"/>
  <c r="I389" i="5"/>
  <c r="L389" i="5" s="1"/>
  <c r="H389" i="5"/>
  <c r="J388" i="5"/>
  <c r="I388" i="5"/>
  <c r="H388" i="5"/>
  <c r="K388" i="5" s="1"/>
  <c r="J387" i="5"/>
  <c r="I387" i="5"/>
  <c r="H387" i="5"/>
  <c r="K387" i="5" s="1"/>
  <c r="J386" i="5"/>
  <c r="I386" i="5"/>
  <c r="N386" i="5" s="1"/>
  <c r="H386" i="5"/>
  <c r="J385" i="5"/>
  <c r="I385" i="5"/>
  <c r="N385" i="5" s="1"/>
  <c r="H385" i="5"/>
  <c r="M385" i="5" s="1"/>
  <c r="J384" i="5"/>
  <c r="I384" i="5"/>
  <c r="H384" i="5"/>
  <c r="J383" i="5"/>
  <c r="I383" i="5"/>
  <c r="L383" i="5" s="1"/>
  <c r="H383" i="5"/>
  <c r="J382" i="5"/>
  <c r="I382" i="5"/>
  <c r="L382" i="5" s="1"/>
  <c r="H382" i="5"/>
  <c r="J381" i="5"/>
  <c r="I381" i="5"/>
  <c r="N381" i="5" s="1"/>
  <c r="H381" i="5"/>
  <c r="K381" i="5" s="1"/>
  <c r="J380" i="5"/>
  <c r="I380" i="5"/>
  <c r="L380" i="5" s="1"/>
  <c r="H380" i="5"/>
  <c r="M380" i="5" s="1"/>
  <c r="J379" i="5"/>
  <c r="I379" i="5"/>
  <c r="H379" i="5"/>
  <c r="J378" i="5"/>
  <c r="I378" i="5"/>
  <c r="N378" i="5" s="1"/>
  <c r="H378" i="5"/>
  <c r="J377" i="5"/>
  <c r="I377" i="5"/>
  <c r="H377" i="5"/>
  <c r="K377" i="5" s="1"/>
  <c r="J376" i="5"/>
  <c r="I376" i="5"/>
  <c r="L376" i="5" s="1"/>
  <c r="H376" i="5"/>
  <c r="M376" i="5" s="1"/>
  <c r="J375" i="5"/>
  <c r="I375" i="5"/>
  <c r="H375" i="5"/>
  <c r="M375" i="5" s="1"/>
  <c r="J374" i="5"/>
  <c r="I374" i="5"/>
  <c r="H374" i="5"/>
  <c r="K374" i="5" s="1"/>
  <c r="J373" i="5"/>
  <c r="I373" i="5"/>
  <c r="L373" i="5" s="1"/>
  <c r="H373" i="5"/>
  <c r="M373" i="5" s="1"/>
  <c r="J372" i="5"/>
  <c r="I372" i="5"/>
  <c r="H372" i="5"/>
  <c r="J371" i="5"/>
  <c r="I371" i="5"/>
  <c r="H371" i="5"/>
  <c r="K371" i="5" s="1"/>
  <c r="J370" i="5"/>
  <c r="I370" i="5"/>
  <c r="N370" i="5" s="1"/>
  <c r="H370" i="5"/>
  <c r="J369" i="5"/>
  <c r="I369" i="5"/>
  <c r="H369" i="5"/>
  <c r="J368" i="5"/>
  <c r="I368" i="5"/>
  <c r="H368" i="5"/>
  <c r="M368" i="5" s="1"/>
  <c r="J367" i="5"/>
  <c r="I367" i="5"/>
  <c r="N367" i="5" s="1"/>
  <c r="H367" i="5"/>
  <c r="J366" i="5"/>
  <c r="I366" i="5"/>
  <c r="L366" i="5" s="1"/>
  <c r="H366" i="5"/>
  <c r="M366" i="5" s="1"/>
  <c r="J365" i="5"/>
  <c r="I365" i="5"/>
  <c r="H365" i="5"/>
  <c r="J364" i="5"/>
  <c r="I364" i="5"/>
  <c r="N364" i="5" s="1"/>
  <c r="H364" i="5"/>
  <c r="J363" i="5"/>
  <c r="I363" i="5"/>
  <c r="H363" i="5"/>
  <c r="M363" i="5" s="1"/>
  <c r="J362" i="5"/>
  <c r="I362" i="5"/>
  <c r="N362" i="5" s="1"/>
  <c r="H362" i="5"/>
  <c r="M362" i="5" s="1"/>
  <c r="J361" i="5"/>
  <c r="I361" i="5"/>
  <c r="H361" i="5"/>
  <c r="J360" i="5"/>
  <c r="I360" i="5"/>
  <c r="H360" i="5"/>
  <c r="J359" i="5"/>
  <c r="I359" i="5"/>
  <c r="H359" i="5"/>
  <c r="J358" i="5"/>
  <c r="I358" i="5"/>
  <c r="H358" i="5"/>
  <c r="J357" i="5"/>
  <c r="I357" i="5"/>
  <c r="H357" i="5"/>
  <c r="J356" i="5"/>
  <c r="I356" i="5"/>
  <c r="H356" i="5"/>
  <c r="K356" i="5" s="1"/>
  <c r="J355" i="5"/>
  <c r="I355" i="5"/>
  <c r="N355" i="5" s="1"/>
  <c r="H355" i="5"/>
  <c r="K355" i="5" s="1"/>
  <c r="J354" i="5"/>
  <c r="I354" i="5"/>
  <c r="N354" i="5" s="1"/>
  <c r="H354" i="5"/>
  <c r="M354" i="5" s="1"/>
  <c r="J353" i="5"/>
  <c r="I353" i="5"/>
  <c r="H353" i="5"/>
  <c r="J352" i="5"/>
  <c r="I352" i="5"/>
  <c r="H352" i="5"/>
  <c r="J351" i="5"/>
  <c r="I351" i="5"/>
  <c r="N351" i="5" s="1"/>
  <c r="H351" i="5"/>
  <c r="J350" i="5"/>
  <c r="I350" i="5"/>
  <c r="H350" i="5"/>
  <c r="J349" i="5"/>
  <c r="I349" i="5"/>
  <c r="N349" i="5" s="1"/>
  <c r="H349" i="5"/>
  <c r="K349" i="5" s="1"/>
  <c r="J348" i="5"/>
  <c r="I348" i="5"/>
  <c r="N348" i="5" s="1"/>
  <c r="H348" i="5"/>
  <c r="M348" i="5" s="1"/>
  <c r="J347" i="5"/>
  <c r="I347" i="5"/>
  <c r="N347" i="5" s="1"/>
  <c r="H347" i="5"/>
  <c r="J346" i="5"/>
  <c r="I346" i="5"/>
  <c r="H346" i="5"/>
  <c r="J345" i="5"/>
  <c r="I345" i="5"/>
  <c r="H345" i="5"/>
  <c r="J344" i="5"/>
  <c r="I344" i="5"/>
  <c r="H344" i="5"/>
  <c r="J343" i="5"/>
  <c r="I343" i="5"/>
  <c r="N343" i="5" s="1"/>
  <c r="H343" i="5"/>
  <c r="J342" i="5"/>
  <c r="I342" i="5"/>
  <c r="H342" i="5"/>
  <c r="J341" i="5"/>
  <c r="I341" i="5"/>
  <c r="N341" i="5" s="1"/>
  <c r="H341" i="5"/>
  <c r="K341" i="5" s="1"/>
  <c r="J340" i="5"/>
  <c r="I340" i="5"/>
  <c r="N340" i="5" s="1"/>
  <c r="H340" i="5"/>
  <c r="M340" i="5" s="1"/>
  <c r="J339" i="5"/>
  <c r="I339" i="5"/>
  <c r="N339" i="5" s="1"/>
  <c r="H339" i="5"/>
  <c r="M339" i="5" s="1"/>
  <c r="J338" i="5"/>
  <c r="I338" i="5"/>
  <c r="H338" i="5"/>
  <c r="J337" i="5"/>
  <c r="I337" i="5"/>
  <c r="H337" i="5"/>
  <c r="J336" i="5"/>
  <c r="I336" i="5"/>
  <c r="H336" i="5"/>
  <c r="J335" i="5"/>
  <c r="I335" i="5"/>
  <c r="N335" i="5" s="1"/>
  <c r="H335" i="5"/>
  <c r="J334" i="5"/>
  <c r="I334" i="5"/>
  <c r="H334" i="5"/>
  <c r="J333" i="5"/>
  <c r="I333" i="5"/>
  <c r="N333" i="5" s="1"/>
  <c r="H333" i="5"/>
  <c r="K333" i="5" s="1"/>
  <c r="J332" i="5"/>
  <c r="I332" i="5"/>
  <c r="H332" i="5"/>
  <c r="M332" i="5" s="1"/>
  <c r="J331" i="5"/>
  <c r="I331" i="5"/>
  <c r="H331" i="5"/>
  <c r="M331" i="5" s="1"/>
  <c r="J330" i="5"/>
  <c r="I330" i="5"/>
  <c r="H330" i="5"/>
  <c r="K330" i="5" s="1"/>
  <c r="J329" i="5"/>
  <c r="I329" i="5"/>
  <c r="H329" i="5"/>
  <c r="J328" i="5"/>
  <c r="I328" i="5"/>
  <c r="H328" i="5"/>
  <c r="K328" i="5" s="1"/>
  <c r="J327" i="5"/>
  <c r="I327" i="5"/>
  <c r="H327" i="5"/>
  <c r="J326" i="5"/>
  <c r="I326" i="5"/>
  <c r="H326" i="5"/>
  <c r="J325" i="5"/>
  <c r="I325" i="5"/>
  <c r="H325" i="5"/>
  <c r="K325" i="5" s="1"/>
  <c r="J324" i="5"/>
  <c r="I324" i="5"/>
  <c r="H324" i="5"/>
  <c r="M324" i="5" s="1"/>
  <c r="J323" i="5"/>
  <c r="I323" i="5"/>
  <c r="H323" i="5"/>
  <c r="J322" i="5"/>
  <c r="I322" i="5"/>
  <c r="H322" i="5"/>
  <c r="K322" i="5" s="1"/>
  <c r="J321" i="5"/>
  <c r="I321" i="5"/>
  <c r="H321" i="5"/>
  <c r="J320" i="5"/>
  <c r="I320" i="5"/>
  <c r="H320" i="5"/>
  <c r="K320" i="5" s="1"/>
  <c r="J319" i="5"/>
  <c r="I319" i="5"/>
  <c r="N319" i="5" s="1"/>
  <c r="H319" i="5"/>
  <c r="J318" i="5"/>
  <c r="I318" i="5"/>
  <c r="H318" i="5"/>
  <c r="J317" i="5"/>
  <c r="I317" i="5"/>
  <c r="H317" i="5"/>
  <c r="K317" i="5" s="1"/>
  <c r="J316" i="5"/>
  <c r="I316" i="5"/>
  <c r="L316" i="5" s="1"/>
  <c r="H316" i="5"/>
  <c r="J315" i="5"/>
  <c r="I315" i="5"/>
  <c r="H315" i="5"/>
  <c r="J314" i="5"/>
  <c r="I314" i="5"/>
  <c r="H314" i="5"/>
  <c r="M314" i="5" s="1"/>
  <c r="J313" i="5"/>
  <c r="I313" i="5"/>
  <c r="H313" i="5"/>
  <c r="J312" i="5"/>
  <c r="I312" i="5"/>
  <c r="H312" i="5"/>
  <c r="M312" i="5" s="1"/>
  <c r="J311" i="5"/>
  <c r="I311" i="5"/>
  <c r="N311" i="5" s="1"/>
  <c r="H311" i="5"/>
  <c r="J310" i="5"/>
  <c r="I310" i="5"/>
  <c r="H310" i="5"/>
  <c r="J309" i="5"/>
  <c r="I309" i="5"/>
  <c r="H309" i="5"/>
  <c r="K309" i="5" s="1"/>
  <c r="J308" i="5"/>
  <c r="I308" i="5"/>
  <c r="N308" i="5" s="1"/>
  <c r="H308" i="5"/>
  <c r="J307" i="5"/>
  <c r="I307" i="5"/>
  <c r="H307" i="5"/>
  <c r="M307" i="5" s="1"/>
  <c r="J306" i="5"/>
  <c r="I306" i="5"/>
  <c r="H306" i="5"/>
  <c r="J305" i="5"/>
  <c r="I305" i="5"/>
  <c r="H305" i="5"/>
  <c r="J304" i="5"/>
  <c r="I304" i="5"/>
  <c r="H304" i="5"/>
  <c r="J303" i="5"/>
  <c r="I303" i="5"/>
  <c r="N303" i="5" s="1"/>
  <c r="H303" i="5"/>
  <c r="J302" i="5"/>
  <c r="I302" i="5"/>
  <c r="H302" i="5"/>
  <c r="J301" i="5"/>
  <c r="I301" i="5"/>
  <c r="N301" i="5" s="1"/>
  <c r="H301" i="5"/>
  <c r="K301" i="5" s="1"/>
  <c r="J300" i="5"/>
  <c r="I300" i="5"/>
  <c r="H300" i="5"/>
  <c r="J299" i="5"/>
  <c r="I299" i="5"/>
  <c r="N299" i="5" s="1"/>
  <c r="H299" i="5"/>
  <c r="K299" i="5" s="1"/>
  <c r="J298" i="5"/>
  <c r="I298" i="5"/>
  <c r="H298" i="5"/>
  <c r="J297" i="5"/>
  <c r="I297" i="5"/>
  <c r="H297" i="5"/>
  <c r="J296" i="5"/>
  <c r="I296" i="5"/>
  <c r="H296" i="5"/>
  <c r="J295" i="5"/>
  <c r="I295" i="5"/>
  <c r="N295" i="5" s="1"/>
  <c r="H295" i="5"/>
  <c r="J294" i="5"/>
  <c r="I294" i="5"/>
  <c r="H294" i="5"/>
  <c r="J293" i="5"/>
  <c r="I293" i="5"/>
  <c r="N293" i="5" s="1"/>
  <c r="H293" i="5"/>
  <c r="K293" i="5" s="1"/>
  <c r="J292" i="5"/>
  <c r="I292" i="5"/>
  <c r="N292" i="5" s="1"/>
  <c r="H292" i="5"/>
  <c r="M292" i="5" s="1"/>
  <c r="J291" i="5"/>
  <c r="I291" i="5"/>
  <c r="H291" i="5"/>
  <c r="M291" i="5" s="1"/>
  <c r="J290" i="5"/>
  <c r="I290" i="5"/>
  <c r="H290" i="5"/>
  <c r="K290" i="5" s="1"/>
  <c r="J289" i="5"/>
  <c r="I289" i="5"/>
  <c r="H289" i="5"/>
  <c r="J288" i="5"/>
  <c r="I288" i="5"/>
  <c r="H288" i="5"/>
  <c r="K288" i="5" s="1"/>
  <c r="J287" i="5"/>
  <c r="I287" i="5"/>
  <c r="N287" i="5" s="1"/>
  <c r="H287" i="5"/>
  <c r="J286" i="5"/>
  <c r="I286" i="5"/>
  <c r="H286" i="5"/>
  <c r="J285" i="5"/>
  <c r="I285" i="5"/>
  <c r="N285" i="5" s="1"/>
  <c r="H285" i="5"/>
  <c r="K285" i="5" s="1"/>
  <c r="J284" i="5"/>
  <c r="I284" i="5"/>
  <c r="L284" i="5" s="1"/>
  <c r="H284" i="5"/>
  <c r="J283" i="5"/>
  <c r="I283" i="5"/>
  <c r="L283" i="5" s="1"/>
  <c r="H283" i="5"/>
  <c r="K283" i="5" s="1"/>
  <c r="J282" i="5"/>
  <c r="I282" i="5"/>
  <c r="H282" i="5"/>
  <c r="J281" i="5"/>
  <c r="I281" i="5"/>
  <c r="H281" i="5"/>
  <c r="J280" i="5"/>
  <c r="I280" i="5"/>
  <c r="H280" i="5"/>
  <c r="J279" i="5"/>
  <c r="I279" i="5"/>
  <c r="H279" i="5"/>
  <c r="J278" i="5"/>
  <c r="I278" i="5"/>
  <c r="H278" i="5"/>
  <c r="J277" i="5"/>
  <c r="I277" i="5"/>
  <c r="H277" i="5"/>
  <c r="K277" i="5" s="1"/>
  <c r="J276" i="5"/>
  <c r="I276" i="5"/>
  <c r="L276" i="5" s="1"/>
  <c r="H276" i="5"/>
  <c r="K276" i="5" s="1"/>
  <c r="J275" i="5"/>
  <c r="I275" i="5"/>
  <c r="N275" i="5" s="1"/>
  <c r="H275" i="5"/>
  <c r="K275" i="5" s="1"/>
  <c r="J274" i="5"/>
  <c r="I274" i="5"/>
  <c r="H274" i="5"/>
  <c r="J273" i="5"/>
  <c r="I273" i="5"/>
  <c r="H273" i="5"/>
  <c r="J272" i="5"/>
  <c r="I272" i="5"/>
  <c r="H272" i="5"/>
  <c r="J271" i="5"/>
  <c r="I271" i="5"/>
  <c r="H271" i="5"/>
  <c r="J270" i="5"/>
  <c r="I270" i="5"/>
  <c r="H270" i="5"/>
  <c r="J269" i="5"/>
  <c r="I269" i="5"/>
  <c r="H269" i="5"/>
  <c r="K269" i="5" s="1"/>
  <c r="J268" i="5"/>
  <c r="I268" i="5"/>
  <c r="L268" i="5" s="1"/>
  <c r="H268" i="5"/>
  <c r="K268" i="5" s="1"/>
  <c r="J267" i="5"/>
  <c r="I267" i="5"/>
  <c r="L267" i="5" s="1"/>
  <c r="H267" i="5"/>
  <c r="M267" i="5" s="1"/>
  <c r="J266" i="5"/>
  <c r="I266" i="5"/>
  <c r="H266" i="5"/>
  <c r="M266" i="5" s="1"/>
  <c r="J265" i="5"/>
  <c r="I265" i="5"/>
  <c r="H265" i="5"/>
  <c r="J264" i="5"/>
  <c r="I264" i="5"/>
  <c r="H264" i="5"/>
  <c r="M264" i="5" s="1"/>
  <c r="J263" i="5"/>
  <c r="I263" i="5"/>
  <c r="N263" i="5" s="1"/>
  <c r="H263" i="5"/>
  <c r="J262" i="5"/>
  <c r="I262" i="5"/>
  <c r="H262" i="5"/>
  <c r="J261" i="5"/>
  <c r="I261" i="5"/>
  <c r="H261" i="5"/>
  <c r="K261" i="5" s="1"/>
  <c r="J260" i="5"/>
  <c r="I260" i="5"/>
  <c r="L260" i="5" s="1"/>
  <c r="H260" i="5"/>
  <c r="K260" i="5" s="1"/>
  <c r="J259" i="5"/>
  <c r="I259" i="5"/>
  <c r="L259" i="5" s="1"/>
  <c r="H259" i="5"/>
  <c r="K259" i="5" s="1"/>
  <c r="J258" i="5"/>
  <c r="I258" i="5"/>
  <c r="H258" i="5"/>
  <c r="M258" i="5" s="1"/>
  <c r="J257" i="5"/>
  <c r="I257" i="5"/>
  <c r="H257" i="5"/>
  <c r="J256" i="5"/>
  <c r="I256" i="5"/>
  <c r="H256" i="5"/>
  <c r="J255" i="5"/>
  <c r="I255" i="5"/>
  <c r="N255" i="5" s="1"/>
  <c r="H255" i="5"/>
  <c r="J254" i="5"/>
  <c r="I254" i="5"/>
  <c r="H254" i="5"/>
  <c r="J253" i="5"/>
  <c r="I253" i="5"/>
  <c r="L253" i="5" s="1"/>
  <c r="H253" i="5"/>
  <c r="K253" i="5" s="1"/>
  <c r="J252" i="5"/>
  <c r="I252" i="5"/>
  <c r="N252" i="5" s="1"/>
  <c r="H252" i="5"/>
  <c r="K252" i="5" s="1"/>
  <c r="J251" i="5"/>
  <c r="I251" i="5"/>
  <c r="H251" i="5"/>
  <c r="M251" i="5" s="1"/>
  <c r="J250" i="5"/>
  <c r="I250" i="5"/>
  <c r="H250" i="5"/>
  <c r="J249" i="5"/>
  <c r="I249" i="5"/>
  <c r="H249" i="5"/>
  <c r="J248" i="5"/>
  <c r="I248" i="5"/>
  <c r="H248" i="5"/>
  <c r="J247" i="5"/>
  <c r="I247" i="5"/>
  <c r="N247" i="5" s="1"/>
  <c r="H247" i="5"/>
  <c r="J246" i="5"/>
  <c r="I246" i="5"/>
  <c r="H246" i="5"/>
  <c r="J245" i="5"/>
  <c r="I245" i="5"/>
  <c r="N245" i="5" s="1"/>
  <c r="H245" i="5"/>
  <c r="K245" i="5" s="1"/>
  <c r="J244" i="5"/>
  <c r="I244" i="5"/>
  <c r="H244" i="5"/>
  <c r="J243" i="5"/>
  <c r="I243" i="5"/>
  <c r="H243" i="5"/>
  <c r="M243" i="5" s="1"/>
  <c r="J242" i="5"/>
  <c r="I242" i="5"/>
  <c r="H242" i="5"/>
  <c r="J241" i="5"/>
  <c r="I241" i="5"/>
  <c r="H241" i="5"/>
  <c r="J240" i="5"/>
  <c r="I240" i="5"/>
  <c r="H240" i="5"/>
  <c r="J239" i="5"/>
  <c r="I239" i="5"/>
  <c r="N239" i="5" s="1"/>
  <c r="H239" i="5"/>
  <c r="J238" i="5"/>
  <c r="I238" i="5"/>
  <c r="H238" i="5"/>
  <c r="J237" i="5"/>
  <c r="I237" i="5"/>
  <c r="H237" i="5"/>
  <c r="K237" i="5" s="1"/>
  <c r="J236" i="5"/>
  <c r="I236" i="5"/>
  <c r="L236" i="5" s="1"/>
  <c r="H236" i="5"/>
  <c r="J235" i="5"/>
  <c r="I235" i="5"/>
  <c r="L235" i="5" s="1"/>
  <c r="H235" i="5"/>
  <c r="K235" i="5" s="1"/>
  <c r="J234" i="5"/>
  <c r="I234" i="5"/>
  <c r="H234" i="5"/>
  <c r="M234" i="5" s="1"/>
  <c r="J233" i="5"/>
  <c r="I233" i="5"/>
  <c r="H233" i="5"/>
  <c r="J232" i="5"/>
  <c r="I232" i="5"/>
  <c r="H232" i="5"/>
  <c r="M232" i="5" s="1"/>
  <c r="J231" i="5"/>
  <c r="I231" i="5"/>
  <c r="N231" i="5" s="1"/>
  <c r="H231" i="5"/>
  <c r="J230" i="5"/>
  <c r="I230" i="5"/>
  <c r="H230" i="5"/>
  <c r="J229" i="5"/>
  <c r="I229" i="5"/>
  <c r="H229" i="5"/>
  <c r="K229" i="5" s="1"/>
  <c r="J228" i="5"/>
  <c r="I228" i="5"/>
  <c r="N228" i="5" s="1"/>
  <c r="H228" i="5"/>
  <c r="K228" i="5" s="1"/>
  <c r="J227" i="5"/>
  <c r="I227" i="5"/>
  <c r="H227" i="5"/>
  <c r="M227" i="5" s="1"/>
  <c r="J226" i="5"/>
  <c r="I226" i="5"/>
  <c r="H226" i="5"/>
  <c r="K226" i="5" s="1"/>
  <c r="J225" i="5"/>
  <c r="I225" i="5"/>
  <c r="H225" i="5"/>
  <c r="J224" i="5"/>
  <c r="I224" i="5"/>
  <c r="H224" i="5"/>
  <c r="K224" i="5" s="1"/>
  <c r="J223" i="5"/>
  <c r="I223" i="5"/>
  <c r="N223" i="5" s="1"/>
  <c r="H223" i="5"/>
  <c r="J222" i="5"/>
  <c r="I222" i="5"/>
  <c r="H222" i="5"/>
  <c r="J221" i="5"/>
  <c r="I221" i="5"/>
  <c r="L221" i="5" s="1"/>
  <c r="H221" i="5"/>
  <c r="K221" i="5" s="1"/>
  <c r="J220" i="5"/>
  <c r="I220" i="5"/>
  <c r="N220" i="5" s="1"/>
  <c r="H220" i="5"/>
  <c r="M220" i="5" s="1"/>
  <c r="J219" i="5"/>
  <c r="I219" i="5"/>
  <c r="N219" i="5" s="1"/>
  <c r="H219" i="5"/>
  <c r="M219" i="5" s="1"/>
  <c r="J218" i="5"/>
  <c r="I218" i="5"/>
  <c r="H218" i="5"/>
  <c r="J217" i="5"/>
  <c r="I217" i="5"/>
  <c r="H217" i="5"/>
  <c r="J216" i="5"/>
  <c r="I216" i="5"/>
  <c r="H216" i="5"/>
  <c r="J215" i="5"/>
  <c r="I215" i="5"/>
  <c r="N215" i="5" s="1"/>
  <c r="H215" i="5"/>
  <c r="J214" i="5"/>
  <c r="I214" i="5"/>
  <c r="H214" i="5"/>
  <c r="J213" i="5"/>
  <c r="I213" i="5"/>
  <c r="N213" i="5" s="1"/>
  <c r="H213" i="5"/>
  <c r="K213" i="5" s="1"/>
  <c r="J212" i="5"/>
  <c r="I212" i="5"/>
  <c r="N212" i="5" s="1"/>
  <c r="H212" i="5"/>
  <c r="M212" i="5" s="1"/>
  <c r="J211" i="5"/>
  <c r="I211" i="5"/>
  <c r="N211" i="5" s="1"/>
  <c r="H211" i="5"/>
  <c r="M211" i="5" s="1"/>
  <c r="J210" i="5"/>
  <c r="I210" i="5"/>
  <c r="H210" i="5"/>
  <c r="J209" i="5"/>
  <c r="I209" i="5"/>
  <c r="H209" i="5"/>
  <c r="J208" i="5"/>
  <c r="I208" i="5"/>
  <c r="H208" i="5"/>
  <c r="J207" i="5"/>
  <c r="I207" i="5"/>
  <c r="N207" i="5" s="1"/>
  <c r="H207" i="5"/>
  <c r="J206" i="5"/>
  <c r="I206" i="5"/>
  <c r="H206" i="5"/>
  <c r="J205" i="5"/>
  <c r="I205" i="5"/>
  <c r="N205" i="5" s="1"/>
  <c r="H205" i="5"/>
  <c r="K205" i="5" s="1"/>
  <c r="J204" i="5"/>
  <c r="I204" i="5"/>
  <c r="N204" i="5" s="1"/>
  <c r="H204" i="5"/>
  <c r="M204" i="5" s="1"/>
  <c r="J203" i="5"/>
  <c r="I203" i="5"/>
  <c r="H203" i="5"/>
  <c r="M203" i="5" s="1"/>
  <c r="J202" i="5"/>
  <c r="I202" i="5"/>
  <c r="H202" i="5"/>
  <c r="K202" i="5" s="1"/>
  <c r="J201" i="5"/>
  <c r="I201" i="5"/>
  <c r="H201" i="5"/>
  <c r="J200" i="5"/>
  <c r="I200" i="5"/>
  <c r="H200" i="5"/>
  <c r="K200" i="5" s="1"/>
  <c r="J199" i="5"/>
  <c r="I199" i="5"/>
  <c r="H199" i="5"/>
  <c r="J198" i="5"/>
  <c r="I198" i="5"/>
  <c r="H198" i="5"/>
  <c r="J197" i="5"/>
  <c r="I197" i="5"/>
  <c r="H197" i="5"/>
  <c r="J196" i="5"/>
  <c r="I196" i="5"/>
  <c r="N196" i="5" s="1"/>
  <c r="H196" i="5"/>
  <c r="M196" i="5" s="1"/>
  <c r="J195" i="5"/>
  <c r="I195" i="5"/>
  <c r="H195" i="5"/>
  <c r="M195" i="5" s="1"/>
  <c r="J194" i="5"/>
  <c r="I194" i="5"/>
  <c r="H194" i="5"/>
  <c r="K194" i="5" s="1"/>
  <c r="J193" i="5"/>
  <c r="I193" i="5"/>
  <c r="N193" i="5" s="1"/>
  <c r="H193" i="5"/>
  <c r="J192" i="5"/>
  <c r="I192" i="5"/>
  <c r="H192" i="5"/>
  <c r="J191" i="5"/>
  <c r="I191" i="5"/>
  <c r="N191" i="5" s="1"/>
  <c r="H191" i="5"/>
  <c r="J190" i="5"/>
  <c r="I190" i="5"/>
  <c r="H190" i="5"/>
  <c r="M190" i="5" s="1"/>
  <c r="J189" i="5"/>
  <c r="I189" i="5"/>
  <c r="N189" i="5" s="1"/>
  <c r="H189" i="5"/>
  <c r="J188" i="5"/>
  <c r="I188" i="5"/>
  <c r="H188" i="5"/>
  <c r="M188" i="5" s="1"/>
  <c r="J187" i="5"/>
  <c r="I187" i="5"/>
  <c r="H187" i="5"/>
  <c r="J186" i="5"/>
  <c r="I186" i="5"/>
  <c r="L186" i="5" s="1"/>
  <c r="H186" i="5"/>
  <c r="K186" i="5" s="1"/>
  <c r="J185" i="5"/>
  <c r="I185" i="5"/>
  <c r="N185" i="5" s="1"/>
  <c r="H185" i="5"/>
  <c r="K185" i="5" s="1"/>
  <c r="J184" i="5"/>
  <c r="I184" i="5"/>
  <c r="H184" i="5"/>
  <c r="K184" i="5" s="1"/>
  <c r="J183" i="5"/>
  <c r="I183" i="5"/>
  <c r="N183" i="5" s="1"/>
  <c r="H183" i="5"/>
  <c r="M183" i="5" s="1"/>
  <c r="J182" i="5"/>
  <c r="I182" i="5"/>
  <c r="H182" i="5"/>
  <c r="J181" i="5"/>
  <c r="I181" i="5"/>
  <c r="L181" i="5" s="1"/>
  <c r="H181" i="5"/>
  <c r="J180" i="5"/>
  <c r="I180" i="5"/>
  <c r="N180" i="5" s="1"/>
  <c r="H180" i="5"/>
  <c r="J179" i="5"/>
  <c r="I179" i="5"/>
  <c r="N179" i="5" s="1"/>
  <c r="H179" i="5"/>
  <c r="M179" i="5" s="1"/>
  <c r="J178" i="5"/>
  <c r="I178" i="5"/>
  <c r="N178" i="5" s="1"/>
  <c r="H178" i="5"/>
  <c r="K178" i="5" s="1"/>
  <c r="J177" i="5"/>
  <c r="I177" i="5"/>
  <c r="N177" i="5" s="1"/>
  <c r="H177" i="5"/>
  <c r="M177" i="5" s="1"/>
  <c r="J176" i="5"/>
  <c r="I176" i="5"/>
  <c r="H176" i="5"/>
  <c r="J175" i="5"/>
  <c r="I175" i="5"/>
  <c r="N175" i="5" s="1"/>
  <c r="H175" i="5"/>
  <c r="J174" i="5"/>
  <c r="I174" i="5"/>
  <c r="H174" i="5"/>
  <c r="J173" i="5"/>
  <c r="I173" i="5"/>
  <c r="N173" i="5" s="1"/>
  <c r="H173" i="5"/>
  <c r="K173" i="5" s="1"/>
  <c r="J172" i="5"/>
  <c r="I172" i="5"/>
  <c r="H172" i="5"/>
  <c r="M172" i="5" s="1"/>
  <c r="J171" i="5"/>
  <c r="I171" i="5"/>
  <c r="N171" i="5" s="1"/>
  <c r="H171" i="5"/>
  <c r="J170" i="5"/>
  <c r="I170" i="5"/>
  <c r="L170" i="5" s="1"/>
  <c r="H170" i="5"/>
  <c r="J169" i="5"/>
  <c r="I169" i="5"/>
  <c r="N169" i="5" s="1"/>
  <c r="H169" i="5"/>
  <c r="K169" i="5" s="1"/>
  <c r="J168" i="5"/>
  <c r="I168" i="5"/>
  <c r="N168" i="5" s="1"/>
  <c r="H168" i="5"/>
  <c r="K168" i="5" s="1"/>
  <c r="J167" i="5"/>
  <c r="I167" i="5"/>
  <c r="N167" i="5" s="1"/>
  <c r="H167" i="5"/>
  <c r="M167" i="5" s="1"/>
  <c r="J166" i="5"/>
  <c r="I166" i="5"/>
  <c r="H166" i="5"/>
  <c r="J165" i="5"/>
  <c r="I165" i="5"/>
  <c r="L165" i="5" s="1"/>
  <c r="H165" i="5"/>
  <c r="J164" i="5"/>
  <c r="I164" i="5"/>
  <c r="N164" i="5" s="1"/>
  <c r="H164" i="5"/>
  <c r="M164" i="5" s="1"/>
  <c r="J163" i="5"/>
  <c r="I163" i="5"/>
  <c r="H163" i="5"/>
  <c r="K163" i="5" s="1"/>
  <c r="J162" i="5"/>
  <c r="I162" i="5"/>
  <c r="N162" i="5" s="1"/>
  <c r="H162" i="5"/>
  <c r="K162" i="5" s="1"/>
  <c r="J161" i="5"/>
  <c r="I161" i="5"/>
  <c r="N161" i="5" s="1"/>
  <c r="H161" i="5"/>
  <c r="M161" i="5" s="1"/>
  <c r="J160" i="5"/>
  <c r="I160" i="5"/>
  <c r="H160" i="5"/>
  <c r="J159" i="5"/>
  <c r="I159" i="5"/>
  <c r="N159" i="5" s="1"/>
  <c r="H159" i="5"/>
  <c r="J158" i="5"/>
  <c r="I158" i="5"/>
  <c r="N158" i="5" s="1"/>
  <c r="H158" i="5"/>
  <c r="K158" i="5" s="1"/>
  <c r="J157" i="5"/>
  <c r="I157" i="5"/>
  <c r="L157" i="5" s="1"/>
  <c r="H157" i="5"/>
  <c r="J156" i="5"/>
  <c r="I156" i="5"/>
  <c r="N156" i="5" s="1"/>
  <c r="H156" i="5"/>
  <c r="K156" i="5" s="1"/>
  <c r="J155" i="5"/>
  <c r="I155" i="5"/>
  <c r="N155" i="5" s="1"/>
  <c r="H155" i="5"/>
  <c r="M155" i="5" s="1"/>
  <c r="J154" i="5"/>
  <c r="I154" i="5"/>
  <c r="H154" i="5"/>
  <c r="M154" i="5" s="1"/>
  <c r="J153" i="5"/>
  <c r="I153" i="5"/>
  <c r="H153" i="5"/>
  <c r="J152" i="5"/>
  <c r="I152" i="5"/>
  <c r="L152" i="5" s="1"/>
  <c r="H152" i="5"/>
  <c r="J151" i="5"/>
  <c r="I151" i="5"/>
  <c r="N151" i="5" s="1"/>
  <c r="H151" i="5"/>
  <c r="K151" i="5" s="1"/>
  <c r="J150" i="5"/>
  <c r="I150" i="5"/>
  <c r="H150" i="5"/>
  <c r="K150" i="5" s="1"/>
  <c r="J149" i="5"/>
  <c r="I149" i="5"/>
  <c r="L149" i="5" s="1"/>
  <c r="H149" i="5"/>
  <c r="K149" i="5" s="1"/>
  <c r="J148" i="5"/>
  <c r="I148" i="5"/>
  <c r="N148" i="5" s="1"/>
  <c r="H148" i="5"/>
  <c r="M148" i="5" s="1"/>
  <c r="J147" i="5"/>
  <c r="I147" i="5"/>
  <c r="N147" i="5" s="1"/>
  <c r="H147" i="5"/>
  <c r="M147" i="5" s="1"/>
  <c r="J146" i="5"/>
  <c r="I146" i="5"/>
  <c r="H146" i="5"/>
  <c r="M146" i="5" s="1"/>
  <c r="J145" i="5"/>
  <c r="I145" i="5"/>
  <c r="H145" i="5"/>
  <c r="J144" i="5"/>
  <c r="I144" i="5"/>
  <c r="L144" i="5" s="1"/>
  <c r="H144" i="5"/>
  <c r="J143" i="5"/>
  <c r="I143" i="5"/>
  <c r="N143" i="5" s="1"/>
  <c r="H143" i="5"/>
  <c r="K143" i="5" s="1"/>
  <c r="J142" i="5"/>
  <c r="I142" i="5"/>
  <c r="H142" i="5"/>
  <c r="J141" i="5"/>
  <c r="I141" i="5"/>
  <c r="L141" i="5" s="1"/>
  <c r="H141" i="5"/>
  <c r="K141" i="5" s="1"/>
  <c r="J140" i="5"/>
  <c r="I140" i="5"/>
  <c r="N140" i="5" s="1"/>
  <c r="H140" i="5"/>
  <c r="M140" i="5" s="1"/>
  <c r="J139" i="5"/>
  <c r="I139" i="5"/>
  <c r="N139" i="5" s="1"/>
  <c r="H139" i="5"/>
  <c r="M139" i="5" s="1"/>
  <c r="J138" i="5"/>
  <c r="I138" i="5"/>
  <c r="H138" i="5"/>
  <c r="M138" i="5" s="1"/>
  <c r="J137" i="5"/>
  <c r="I137" i="5"/>
  <c r="H137" i="5"/>
  <c r="J136" i="5"/>
  <c r="I136" i="5"/>
  <c r="L136" i="5" s="1"/>
  <c r="H136" i="5"/>
  <c r="J135" i="5"/>
  <c r="I135" i="5"/>
  <c r="N135" i="5" s="1"/>
  <c r="H135" i="5"/>
  <c r="K135" i="5" s="1"/>
  <c r="J134" i="5"/>
  <c r="I134" i="5"/>
  <c r="H134" i="5"/>
  <c r="J133" i="5"/>
  <c r="I133" i="5"/>
  <c r="L133" i="5" s="1"/>
  <c r="H133" i="5"/>
  <c r="J132" i="5"/>
  <c r="I132" i="5"/>
  <c r="N132" i="5" s="1"/>
  <c r="H132" i="5"/>
  <c r="M132" i="5" s="1"/>
  <c r="J131" i="5"/>
  <c r="I131" i="5"/>
  <c r="N131" i="5" s="1"/>
  <c r="H131" i="5"/>
  <c r="M131" i="5" s="1"/>
  <c r="J130" i="5"/>
  <c r="I130" i="5"/>
  <c r="H130" i="5"/>
  <c r="M130" i="5" s="1"/>
  <c r="J129" i="5"/>
  <c r="I129" i="5"/>
  <c r="H129" i="5"/>
  <c r="J128" i="5"/>
  <c r="I128" i="5"/>
  <c r="L128" i="5" s="1"/>
  <c r="H128" i="5"/>
  <c r="J127" i="5"/>
  <c r="I127" i="5"/>
  <c r="L127" i="5" s="1"/>
  <c r="H127" i="5"/>
  <c r="K127" i="5" s="1"/>
  <c r="J126" i="5"/>
  <c r="I126" i="5"/>
  <c r="H126" i="5"/>
  <c r="J125" i="5"/>
  <c r="I125" i="5"/>
  <c r="L125" i="5" s="1"/>
  <c r="H125" i="5"/>
  <c r="J124" i="5"/>
  <c r="I124" i="5"/>
  <c r="N124" i="5" s="1"/>
  <c r="H124" i="5"/>
  <c r="K124" i="5" s="1"/>
  <c r="J123" i="5"/>
  <c r="I123" i="5"/>
  <c r="N123" i="5" s="1"/>
  <c r="H123" i="5"/>
  <c r="M123" i="5" s="1"/>
  <c r="J122" i="5"/>
  <c r="I122" i="5"/>
  <c r="H122" i="5"/>
  <c r="M122" i="5" s="1"/>
  <c r="J121" i="5"/>
  <c r="I121" i="5"/>
  <c r="H121" i="5"/>
  <c r="J120" i="5"/>
  <c r="I120" i="5"/>
  <c r="L120" i="5" s="1"/>
  <c r="H120" i="5"/>
  <c r="J119" i="5"/>
  <c r="I119" i="5"/>
  <c r="L119" i="5" s="1"/>
  <c r="H119" i="5"/>
  <c r="K119" i="5" s="1"/>
  <c r="J118" i="5"/>
  <c r="I118" i="5"/>
  <c r="H118" i="5"/>
  <c r="J117" i="5"/>
  <c r="I117" i="5"/>
  <c r="N117" i="5" s="1"/>
  <c r="H117" i="5"/>
  <c r="J116" i="5"/>
  <c r="I116" i="5"/>
  <c r="N116" i="5" s="1"/>
  <c r="H116" i="5"/>
  <c r="K116" i="5" s="1"/>
  <c r="J115" i="5"/>
  <c r="I115" i="5"/>
  <c r="N115" i="5" s="1"/>
  <c r="H115" i="5"/>
  <c r="M115" i="5" s="1"/>
  <c r="J114" i="5"/>
  <c r="I114" i="5"/>
  <c r="H114" i="5"/>
  <c r="M114" i="5" s="1"/>
  <c r="J113" i="5"/>
  <c r="I113" i="5"/>
  <c r="H113" i="5"/>
  <c r="J112" i="5"/>
  <c r="I112" i="5"/>
  <c r="L112" i="5" s="1"/>
  <c r="H112" i="5"/>
  <c r="J111" i="5"/>
  <c r="I111" i="5"/>
  <c r="N111" i="5" s="1"/>
  <c r="H111" i="5"/>
  <c r="K111" i="5" s="1"/>
  <c r="J110" i="5"/>
  <c r="I110" i="5"/>
  <c r="H110" i="5"/>
  <c r="K110" i="5" s="1"/>
  <c r="J109" i="5"/>
  <c r="I109" i="5"/>
  <c r="H109" i="5"/>
  <c r="J108" i="5"/>
  <c r="I108" i="5"/>
  <c r="N108" i="5" s="1"/>
  <c r="H108" i="5"/>
  <c r="M108" i="5" s="1"/>
  <c r="J107" i="5"/>
  <c r="I107" i="5"/>
  <c r="N107" i="5" s="1"/>
  <c r="H107" i="5"/>
  <c r="M107" i="5" s="1"/>
  <c r="J106" i="5"/>
  <c r="I106" i="5"/>
  <c r="H106" i="5"/>
  <c r="M106" i="5" s="1"/>
  <c r="J105" i="5"/>
  <c r="I105" i="5"/>
  <c r="H105" i="5"/>
  <c r="J104" i="5"/>
  <c r="I104" i="5"/>
  <c r="L104" i="5" s="1"/>
  <c r="H104" i="5"/>
  <c r="J103" i="5"/>
  <c r="I103" i="5"/>
  <c r="N103" i="5" s="1"/>
  <c r="H103" i="5"/>
  <c r="K103" i="5" s="1"/>
  <c r="J102" i="5"/>
  <c r="I102" i="5"/>
  <c r="L102" i="5" s="1"/>
  <c r="H102" i="5"/>
  <c r="K102" i="5" s="1"/>
  <c r="J101" i="5"/>
  <c r="I101" i="5"/>
  <c r="H101" i="5"/>
  <c r="J100" i="5"/>
  <c r="I100" i="5"/>
  <c r="N100" i="5" s="1"/>
  <c r="H100" i="5"/>
  <c r="K100" i="5" s="1"/>
  <c r="J99" i="5"/>
  <c r="I99" i="5"/>
  <c r="N99" i="5" s="1"/>
  <c r="H99" i="5"/>
  <c r="M99" i="5" s="1"/>
  <c r="J98" i="5"/>
  <c r="I98" i="5"/>
  <c r="H98" i="5"/>
  <c r="M98" i="5" s="1"/>
  <c r="J97" i="5"/>
  <c r="I97" i="5"/>
  <c r="H97" i="5"/>
  <c r="J96" i="5"/>
  <c r="I96" i="5"/>
  <c r="L96" i="5" s="1"/>
  <c r="H96" i="5"/>
  <c r="J95" i="5"/>
  <c r="I95" i="5"/>
  <c r="L95" i="5" s="1"/>
  <c r="H95" i="5"/>
  <c r="K95" i="5" s="1"/>
  <c r="J94" i="5"/>
  <c r="I94" i="5"/>
  <c r="L94" i="5" s="1"/>
  <c r="H94" i="5"/>
  <c r="K94" i="5" s="1"/>
  <c r="J93" i="5"/>
  <c r="I93" i="5"/>
  <c r="H93" i="5"/>
  <c r="J92" i="5"/>
  <c r="I92" i="5"/>
  <c r="N92" i="5" s="1"/>
  <c r="H92" i="5"/>
  <c r="K92" i="5" s="1"/>
  <c r="J91" i="5"/>
  <c r="I91" i="5"/>
  <c r="N91" i="5" s="1"/>
  <c r="H91" i="5"/>
  <c r="M91" i="5" s="1"/>
  <c r="J90" i="5"/>
  <c r="I90" i="5"/>
  <c r="H90" i="5"/>
  <c r="M90" i="5" s="1"/>
  <c r="J89" i="5"/>
  <c r="I89" i="5"/>
  <c r="H89" i="5"/>
  <c r="J88" i="5"/>
  <c r="I88" i="5"/>
  <c r="L88" i="5" s="1"/>
  <c r="H88" i="5"/>
  <c r="J87" i="5"/>
  <c r="I87" i="5"/>
  <c r="L87" i="5" s="1"/>
  <c r="H87" i="5"/>
  <c r="K87" i="5" s="1"/>
  <c r="J86" i="5"/>
  <c r="I86" i="5"/>
  <c r="L86" i="5" s="1"/>
  <c r="H86" i="5"/>
  <c r="K86" i="5" s="1"/>
  <c r="J85" i="5"/>
  <c r="I85" i="5"/>
  <c r="H85" i="5"/>
  <c r="J84" i="5"/>
  <c r="I84" i="5"/>
  <c r="N84" i="5" s="1"/>
  <c r="H84" i="5"/>
  <c r="K84" i="5" s="1"/>
  <c r="J83" i="5"/>
  <c r="I83" i="5"/>
  <c r="N83" i="5" s="1"/>
  <c r="H83" i="5"/>
  <c r="M83" i="5" s="1"/>
  <c r="J82" i="5"/>
  <c r="I82" i="5"/>
  <c r="H82" i="5"/>
  <c r="M82" i="5" s="1"/>
  <c r="J81" i="5"/>
  <c r="I81" i="5"/>
  <c r="H81" i="5"/>
  <c r="J80" i="5"/>
  <c r="I80" i="5"/>
  <c r="L80" i="5" s="1"/>
  <c r="H80" i="5"/>
  <c r="J79" i="5"/>
  <c r="I79" i="5"/>
  <c r="N79" i="5" s="1"/>
  <c r="H79" i="5"/>
  <c r="K79" i="5" s="1"/>
  <c r="J78" i="5"/>
  <c r="I78" i="5"/>
  <c r="L78" i="5" s="1"/>
  <c r="H78" i="5"/>
  <c r="K78" i="5" s="1"/>
  <c r="J77" i="5"/>
  <c r="I77" i="5"/>
  <c r="N77" i="5" s="1"/>
  <c r="H77" i="5"/>
  <c r="J76" i="5"/>
  <c r="I76" i="5"/>
  <c r="H76" i="5"/>
  <c r="J75" i="5"/>
  <c r="I75" i="5"/>
  <c r="N75" i="5" s="1"/>
  <c r="H75" i="5"/>
  <c r="M75" i="5" s="1"/>
  <c r="J74" i="5"/>
  <c r="I74" i="5"/>
  <c r="H74" i="5"/>
  <c r="J73" i="5"/>
  <c r="I73" i="5"/>
  <c r="H73" i="5"/>
  <c r="J72" i="5"/>
  <c r="I72" i="5"/>
  <c r="L72" i="5" s="1"/>
  <c r="H72" i="5"/>
  <c r="J71" i="5"/>
  <c r="I71" i="5"/>
  <c r="N71" i="5" s="1"/>
  <c r="H71" i="5"/>
  <c r="K71" i="5" s="1"/>
  <c r="J70" i="5"/>
  <c r="I70" i="5"/>
  <c r="L70" i="5" s="1"/>
  <c r="H70" i="5"/>
  <c r="K70" i="5" s="1"/>
  <c r="J69" i="5"/>
  <c r="I69" i="5"/>
  <c r="N69" i="5" s="1"/>
  <c r="H69" i="5"/>
  <c r="K69" i="5" s="1"/>
  <c r="J68" i="5"/>
  <c r="I68" i="5"/>
  <c r="H68" i="5"/>
  <c r="J67" i="5"/>
  <c r="I67" i="5"/>
  <c r="N67" i="5" s="1"/>
  <c r="H67" i="5"/>
  <c r="M67" i="5" s="1"/>
  <c r="J66" i="5"/>
  <c r="I66" i="5"/>
  <c r="H66" i="5"/>
  <c r="M66" i="5" s="1"/>
  <c r="J65" i="5"/>
  <c r="I65" i="5"/>
  <c r="H65" i="5"/>
  <c r="J64" i="5"/>
  <c r="I64" i="5"/>
  <c r="L64" i="5" s="1"/>
  <c r="H64" i="5"/>
  <c r="J63" i="5"/>
  <c r="I63" i="5"/>
  <c r="L63" i="5" s="1"/>
  <c r="H63" i="5"/>
  <c r="K63" i="5" s="1"/>
  <c r="J62" i="5"/>
  <c r="I62" i="5"/>
  <c r="L62" i="5" s="1"/>
  <c r="H62" i="5"/>
  <c r="K62" i="5" s="1"/>
  <c r="J61" i="5"/>
  <c r="I61" i="5"/>
  <c r="N61" i="5" s="1"/>
  <c r="H61" i="5"/>
  <c r="K61" i="5" s="1"/>
  <c r="J60" i="5"/>
  <c r="I60" i="5"/>
  <c r="H60" i="5"/>
  <c r="J59" i="5"/>
  <c r="I59" i="5"/>
  <c r="N59" i="5" s="1"/>
  <c r="H59" i="5"/>
  <c r="M59" i="5" s="1"/>
  <c r="J58" i="5"/>
  <c r="I58" i="5"/>
  <c r="H58" i="5"/>
  <c r="M58" i="5" s="1"/>
  <c r="J57" i="5"/>
  <c r="I57" i="5"/>
  <c r="H57" i="5"/>
  <c r="J56" i="5"/>
  <c r="I56" i="5"/>
  <c r="L56" i="5" s="1"/>
  <c r="H56" i="5"/>
  <c r="J55" i="5"/>
  <c r="I55" i="5"/>
  <c r="L55" i="5" s="1"/>
  <c r="H55" i="5"/>
  <c r="K55" i="5" s="1"/>
  <c r="J54" i="5"/>
  <c r="I54" i="5"/>
  <c r="L54" i="5" s="1"/>
  <c r="H54" i="5"/>
  <c r="K54" i="5" s="1"/>
  <c r="J53" i="5"/>
  <c r="I53" i="5"/>
  <c r="N53" i="5" s="1"/>
  <c r="H53" i="5"/>
  <c r="K53" i="5" s="1"/>
  <c r="J52" i="5"/>
  <c r="I52" i="5"/>
  <c r="H52" i="5"/>
  <c r="J51" i="5"/>
  <c r="I51" i="5"/>
  <c r="N51" i="5" s="1"/>
  <c r="H51" i="5"/>
  <c r="M51" i="5" s="1"/>
  <c r="J50" i="5"/>
  <c r="I50" i="5"/>
  <c r="H50" i="5"/>
  <c r="J49" i="5"/>
  <c r="I49" i="5"/>
  <c r="H49" i="5"/>
  <c r="J48" i="5"/>
  <c r="I48" i="5"/>
  <c r="L48" i="5" s="1"/>
  <c r="H48" i="5"/>
  <c r="J47" i="5"/>
  <c r="I47" i="5"/>
  <c r="N47" i="5" s="1"/>
  <c r="H47" i="5"/>
  <c r="K47" i="5" s="1"/>
  <c r="J46" i="5"/>
  <c r="I46" i="5"/>
  <c r="L46" i="5" s="1"/>
  <c r="H46" i="5"/>
  <c r="K46" i="5" s="1"/>
  <c r="J45" i="5"/>
  <c r="I45" i="5"/>
  <c r="N45" i="5" s="1"/>
  <c r="H45" i="5"/>
  <c r="K45" i="5" s="1"/>
  <c r="J44" i="5"/>
  <c r="I44" i="5"/>
  <c r="H44" i="5"/>
  <c r="M44" i="5" s="1"/>
  <c r="J43" i="5"/>
  <c r="I43" i="5"/>
  <c r="N43" i="5" s="1"/>
  <c r="H43" i="5"/>
  <c r="M43" i="5" s="1"/>
  <c r="J42" i="5"/>
  <c r="I42" i="5"/>
  <c r="H42" i="5"/>
  <c r="J41" i="5"/>
  <c r="I41" i="5"/>
  <c r="H41" i="5"/>
  <c r="J40" i="5"/>
  <c r="I40" i="5"/>
  <c r="L40" i="5" s="1"/>
  <c r="H40" i="5"/>
  <c r="J39" i="5"/>
  <c r="I39" i="5"/>
  <c r="N39" i="5" s="1"/>
  <c r="H39" i="5"/>
  <c r="K39" i="5" s="1"/>
  <c r="J38" i="5"/>
  <c r="I38" i="5"/>
  <c r="L38" i="5" s="1"/>
  <c r="H38" i="5"/>
  <c r="K38" i="5" s="1"/>
  <c r="J37" i="5"/>
  <c r="I37" i="5"/>
  <c r="N37" i="5" s="1"/>
  <c r="H37" i="5"/>
  <c r="K37" i="5" s="1"/>
  <c r="J36" i="5"/>
  <c r="I36" i="5"/>
  <c r="N36" i="5" s="1"/>
  <c r="H36" i="5"/>
  <c r="M36" i="5" s="1"/>
  <c r="J35" i="5"/>
  <c r="I35" i="5"/>
  <c r="N35" i="5" s="1"/>
  <c r="H35" i="5"/>
  <c r="M35" i="5" s="1"/>
  <c r="J34" i="5"/>
  <c r="I34" i="5"/>
  <c r="H34" i="5"/>
  <c r="M34" i="5" s="1"/>
  <c r="J33" i="5"/>
  <c r="I33" i="5"/>
  <c r="H33" i="5"/>
  <c r="J32" i="5"/>
  <c r="I32" i="5"/>
  <c r="L32" i="5" s="1"/>
  <c r="H32" i="5"/>
  <c r="J31" i="5"/>
  <c r="I31" i="5"/>
  <c r="L31" i="5" s="1"/>
  <c r="H31" i="5"/>
  <c r="K31" i="5" s="1"/>
  <c r="J30" i="5"/>
  <c r="I30" i="5"/>
  <c r="L30" i="5" s="1"/>
  <c r="H30" i="5"/>
  <c r="K30" i="5" s="1"/>
  <c r="J29" i="5"/>
  <c r="I29" i="5"/>
  <c r="N29" i="5" s="1"/>
  <c r="H29" i="5"/>
  <c r="M29" i="5" s="1"/>
  <c r="J28" i="5"/>
  <c r="I28" i="5"/>
  <c r="N28" i="5" s="1"/>
  <c r="H28" i="5"/>
  <c r="M28" i="5" s="1"/>
  <c r="J27" i="5"/>
  <c r="I27" i="5"/>
  <c r="N27" i="5" s="1"/>
  <c r="H27" i="5"/>
  <c r="M27" i="5" s="1"/>
  <c r="J26" i="5"/>
  <c r="I26" i="5"/>
  <c r="H26" i="5"/>
  <c r="M26" i="5" s="1"/>
  <c r="J25" i="5"/>
  <c r="I25" i="5"/>
  <c r="H25" i="5"/>
  <c r="J24" i="5"/>
  <c r="I24" i="5"/>
  <c r="L24" i="5" s="1"/>
  <c r="H24" i="5"/>
  <c r="J23" i="5"/>
  <c r="I23" i="5"/>
  <c r="L23" i="5" s="1"/>
  <c r="H23" i="5"/>
  <c r="K23" i="5" s="1"/>
  <c r="J22" i="5"/>
  <c r="I22" i="5"/>
  <c r="N22" i="5" s="1"/>
  <c r="H22" i="5"/>
  <c r="J21" i="5"/>
  <c r="I21" i="5"/>
  <c r="L21" i="5" s="1"/>
  <c r="H21" i="5"/>
  <c r="M21" i="5" s="1"/>
  <c r="J20" i="5"/>
  <c r="I20" i="5"/>
  <c r="N20" i="5" s="1"/>
  <c r="H20" i="5"/>
  <c r="K20" i="5" s="1"/>
  <c r="J19" i="5"/>
  <c r="I19" i="5"/>
  <c r="N19" i="5" s="1"/>
  <c r="H19" i="5"/>
  <c r="M19" i="5" s="1"/>
  <c r="J18" i="5"/>
  <c r="I18" i="5"/>
  <c r="H18" i="5"/>
  <c r="M18" i="5" s="1"/>
  <c r="J17" i="5"/>
  <c r="I17" i="5"/>
  <c r="H17" i="5"/>
  <c r="J16" i="5"/>
  <c r="I16" i="5"/>
  <c r="L16" i="5" s="1"/>
  <c r="H16" i="5"/>
  <c r="J15" i="5"/>
  <c r="I15" i="5"/>
  <c r="N15" i="5" s="1"/>
  <c r="H15" i="5"/>
  <c r="K15" i="5" s="1"/>
  <c r="J14" i="5"/>
  <c r="I14" i="5"/>
  <c r="N14" i="5" s="1"/>
  <c r="H14" i="5"/>
  <c r="K14" i="5" s="1"/>
  <c r="J13" i="5"/>
  <c r="I13" i="5"/>
  <c r="L13" i="5" s="1"/>
  <c r="H13" i="5"/>
  <c r="K13" i="5" s="1"/>
  <c r="J12" i="5"/>
  <c r="I12" i="5"/>
  <c r="N12" i="5" s="1"/>
  <c r="H12" i="5"/>
  <c r="M12" i="5" s="1"/>
  <c r="J11" i="5"/>
  <c r="I11" i="5"/>
  <c r="N11" i="5" s="1"/>
  <c r="H11" i="5"/>
  <c r="M11" i="5" s="1"/>
  <c r="J10" i="5"/>
  <c r="I10" i="5"/>
  <c r="H10" i="5"/>
  <c r="M10" i="5" s="1"/>
  <c r="J9" i="5"/>
  <c r="I9" i="5"/>
  <c r="H9" i="5"/>
  <c r="J8" i="5"/>
  <c r="I8" i="5"/>
  <c r="L8" i="5" s="1"/>
  <c r="H8" i="5"/>
  <c r="J7" i="5"/>
  <c r="I7" i="5"/>
  <c r="N7" i="5" s="1"/>
  <c r="H7" i="5"/>
  <c r="K7" i="5" s="1"/>
  <c r="J6" i="5"/>
  <c r="I6" i="5"/>
  <c r="L6" i="5" s="1"/>
  <c r="H6" i="5"/>
  <c r="K6" i="5" s="1"/>
  <c r="J5" i="5"/>
  <c r="I5" i="5"/>
  <c r="N5" i="5" s="1"/>
  <c r="H5" i="5"/>
  <c r="K5" i="5" s="1"/>
  <c r="J4" i="5"/>
  <c r="I4" i="5"/>
  <c r="N4" i="5" s="1"/>
  <c r="H4" i="5"/>
  <c r="K4" i="5" s="1"/>
  <c r="J3" i="5"/>
  <c r="I3" i="5"/>
  <c r="N3" i="5" s="1"/>
  <c r="H3" i="5"/>
  <c r="M3" i="5" s="1"/>
  <c r="J2" i="5"/>
  <c r="I2" i="5"/>
  <c r="L2" i="5" s="1"/>
  <c r="H2" i="5"/>
  <c r="K2" i="5" s="1"/>
  <c r="G20" i="2"/>
  <c r="E20" i="2"/>
  <c r="C20" i="2"/>
  <c r="C13" i="3"/>
  <c r="C25" i="3" s="1"/>
  <c r="G24" i="2"/>
  <c r="H24" i="2" s="1"/>
  <c r="H21" i="2"/>
  <c r="G21" i="2"/>
  <c r="F21" i="2"/>
  <c r="E21" i="2"/>
  <c r="D21" i="2"/>
  <c r="C21" i="2"/>
  <c r="E24" i="2"/>
  <c r="F24" i="2" s="1"/>
  <c r="C23" i="2"/>
  <c r="D23" i="2" s="1"/>
  <c r="G12" i="2"/>
  <c r="H12" i="2" s="1"/>
  <c r="C7" i="2"/>
  <c r="B25" i="2"/>
  <c r="B26" i="2" s="1"/>
  <c r="B15" i="2"/>
  <c r="G15" i="2" s="1"/>
  <c r="H15" i="2" s="1"/>
  <c r="N1118" i="5" l="1"/>
  <c r="K1108" i="5"/>
  <c r="N461" i="5"/>
  <c r="M459" i="5"/>
  <c r="L554" i="5"/>
  <c r="K366" i="5"/>
  <c r="N1069" i="5"/>
  <c r="L1098" i="5"/>
  <c r="K774" i="5"/>
  <c r="L804" i="5"/>
  <c r="L213" i="5"/>
  <c r="L215" i="5"/>
  <c r="N799" i="5"/>
  <c r="N643" i="5"/>
  <c r="N807" i="5"/>
  <c r="N812" i="5"/>
  <c r="K220" i="5"/>
  <c r="M819" i="5"/>
  <c r="L797" i="5"/>
  <c r="N851" i="5"/>
  <c r="N1013" i="5"/>
  <c r="N894" i="5"/>
  <c r="L341" i="5"/>
  <c r="L348" i="5"/>
  <c r="N267" i="5"/>
  <c r="L343" i="5"/>
  <c r="N693" i="5"/>
  <c r="L746" i="5"/>
  <c r="L77" i="5"/>
  <c r="L162" i="5"/>
  <c r="C20" i="4"/>
  <c r="M259" i="5"/>
  <c r="K579" i="5"/>
  <c r="L707" i="5"/>
  <c r="N728" i="5"/>
  <c r="K788" i="5"/>
  <c r="M260" i="5"/>
  <c r="M62" i="5"/>
  <c r="M577" i="5"/>
  <c r="K796" i="5"/>
  <c r="L619" i="5"/>
  <c r="M655" i="5"/>
  <c r="M972" i="5"/>
  <c r="K82" i="5"/>
  <c r="M70" i="5"/>
  <c r="N157" i="5"/>
  <c r="L175" i="5"/>
  <c r="K251" i="5"/>
  <c r="K609" i="5"/>
  <c r="C9" i="4"/>
  <c r="N70" i="5"/>
  <c r="L220" i="5"/>
  <c r="L586" i="5"/>
  <c r="M804" i="5"/>
  <c r="L884" i="5"/>
  <c r="M1003" i="5"/>
  <c r="L577" i="5"/>
  <c r="N650" i="5"/>
  <c r="N771" i="5"/>
  <c r="L814" i="5"/>
  <c r="N882" i="5"/>
  <c r="L913" i="5"/>
  <c r="L959" i="5"/>
  <c r="C12" i="4"/>
  <c r="M53" i="5"/>
  <c r="K312" i="5"/>
  <c r="K348" i="5"/>
  <c r="K368" i="5"/>
  <c r="K520" i="5"/>
  <c r="K575" i="5"/>
  <c r="N579" i="5"/>
  <c r="K776" i="5"/>
  <c r="L788" i="5"/>
  <c r="M980" i="5"/>
  <c r="N13" i="5"/>
  <c r="N744" i="5"/>
  <c r="N781" i="5"/>
  <c r="N947" i="5"/>
  <c r="L952" i="5"/>
  <c r="C17" i="4"/>
  <c r="M102" i="5"/>
  <c r="K183" i="5"/>
  <c r="N260" i="5"/>
  <c r="K505" i="5"/>
  <c r="N547" i="5"/>
  <c r="M762" i="5"/>
  <c r="M767" i="5"/>
  <c r="M870" i="5"/>
  <c r="K935" i="5"/>
  <c r="K945" i="5"/>
  <c r="N1062" i="5"/>
  <c r="M100" i="5"/>
  <c r="K395" i="5"/>
  <c r="M461" i="5"/>
  <c r="K463" i="5"/>
  <c r="K611" i="5"/>
  <c r="K634" i="5"/>
  <c r="K688" i="5"/>
  <c r="K943" i="5"/>
  <c r="N1028" i="5"/>
  <c r="K698" i="5"/>
  <c r="M13" i="5"/>
  <c r="M37" i="5"/>
  <c r="L84" i="5"/>
  <c r="L132" i="5"/>
  <c r="K267" i="5"/>
  <c r="K314" i="5"/>
  <c r="L465" i="5"/>
  <c r="L522" i="5"/>
  <c r="N657" i="5"/>
  <c r="M828" i="5"/>
  <c r="L370" i="5"/>
  <c r="L730" i="5"/>
  <c r="K545" i="5"/>
  <c r="K552" i="5"/>
  <c r="M570" i="5"/>
  <c r="N986" i="5"/>
  <c r="L228" i="5"/>
  <c r="N366" i="5"/>
  <c r="L14" i="5"/>
  <c r="K29" i="5"/>
  <c r="N46" i="5"/>
  <c r="M61" i="5"/>
  <c r="M149" i="5"/>
  <c r="M156" i="5"/>
  <c r="L191" i="5"/>
  <c r="L193" i="5"/>
  <c r="N259" i="5"/>
  <c r="L434" i="5"/>
  <c r="L490" i="5"/>
  <c r="M531" i="5"/>
  <c r="N538" i="5"/>
  <c r="K543" i="5"/>
  <c r="L545" i="5"/>
  <c r="K615" i="5"/>
  <c r="N634" i="5"/>
  <c r="L682" i="5"/>
  <c r="L738" i="5"/>
  <c r="K745" i="5"/>
  <c r="M770" i="5"/>
  <c r="K779" i="5"/>
  <c r="L796" i="5"/>
  <c r="N855" i="5"/>
  <c r="N860" i="5"/>
  <c r="N966" i="5"/>
  <c r="M994" i="5"/>
  <c r="L1045" i="5"/>
  <c r="M1076" i="5"/>
  <c r="K1091" i="5"/>
  <c r="M38" i="5"/>
  <c r="N133" i="5"/>
  <c r="K434" i="5"/>
  <c r="L116" i="5"/>
  <c r="N149" i="5"/>
  <c r="L420" i="5"/>
  <c r="L430" i="5"/>
  <c r="K488" i="5"/>
  <c r="N531" i="5"/>
  <c r="K595" i="5"/>
  <c r="K625" i="5"/>
  <c r="L672" i="5"/>
  <c r="M682" i="5"/>
  <c r="N684" i="5"/>
  <c r="L714" i="5"/>
  <c r="N716" i="5"/>
  <c r="N721" i="5"/>
  <c r="K835" i="5"/>
  <c r="M891" i="5"/>
  <c r="M924" i="5"/>
  <c r="N949" i="5"/>
  <c r="K1002" i="5"/>
  <c r="K1084" i="5"/>
  <c r="K1089" i="5"/>
  <c r="L61" i="5"/>
  <c r="K108" i="5"/>
  <c r="L156" i="5"/>
  <c r="L409" i="5"/>
  <c r="L29" i="5"/>
  <c r="L22" i="5"/>
  <c r="M86" i="5"/>
  <c r="K114" i="5"/>
  <c r="K132" i="5"/>
  <c r="M184" i="5"/>
  <c r="N376" i="5"/>
  <c r="M430" i="5"/>
  <c r="L625" i="5"/>
  <c r="L828" i="5"/>
  <c r="K851" i="5"/>
  <c r="K896" i="5"/>
  <c r="M909" i="5"/>
  <c r="K954" i="5"/>
  <c r="M1004" i="5"/>
  <c r="M186" i="5"/>
  <c r="M116" i="5"/>
  <c r="M617" i="5"/>
  <c r="M672" i="5"/>
  <c r="N820" i="5"/>
  <c r="M45" i="5"/>
  <c r="M84" i="5"/>
  <c r="M465" i="5"/>
  <c r="L339" i="5"/>
  <c r="N1071" i="5"/>
  <c r="L1106" i="5"/>
  <c r="L530" i="5"/>
  <c r="N594" i="5"/>
  <c r="L1029" i="5"/>
  <c r="L1053" i="5"/>
  <c r="N1055" i="5"/>
  <c r="L1060" i="5"/>
  <c r="L117" i="5"/>
  <c r="L299" i="5"/>
  <c r="N500" i="5"/>
  <c r="L627" i="5"/>
  <c r="N678" i="5"/>
  <c r="M54" i="5"/>
  <c r="L179" i="5"/>
  <c r="K190" i="5"/>
  <c r="N221" i="5"/>
  <c r="N268" i="5"/>
  <c r="L354" i="5"/>
  <c r="L403" i="5"/>
  <c r="L481" i="5"/>
  <c r="N498" i="5"/>
  <c r="K513" i="5"/>
  <c r="M530" i="5"/>
  <c r="K642" i="5"/>
  <c r="N656" i="5"/>
  <c r="M687" i="5"/>
  <c r="L706" i="5"/>
  <c r="K890" i="5"/>
  <c r="N985" i="5"/>
  <c r="L1025" i="5"/>
  <c r="M1092" i="5"/>
  <c r="K1097" i="5"/>
  <c r="M1109" i="5"/>
  <c r="L474" i="5"/>
  <c r="N673" i="5"/>
  <c r="L4" i="5"/>
  <c r="N30" i="5"/>
  <c r="L45" i="5"/>
  <c r="K140" i="5"/>
  <c r="K188" i="5"/>
  <c r="K292" i="5"/>
  <c r="L378" i="5"/>
  <c r="N383" i="5"/>
  <c r="K401" i="5"/>
  <c r="N445" i="5"/>
  <c r="M477" i="5"/>
  <c r="K479" i="5"/>
  <c r="M481" i="5"/>
  <c r="K569" i="5"/>
  <c r="N587" i="5"/>
  <c r="N612" i="5"/>
  <c r="M681" i="5"/>
  <c r="N708" i="5"/>
  <c r="M713" i="5"/>
  <c r="M753" i="5"/>
  <c r="K820" i="5"/>
  <c r="L842" i="5"/>
  <c r="K874" i="5"/>
  <c r="N876" i="5"/>
  <c r="M881" i="5"/>
  <c r="M883" i="5"/>
  <c r="L983" i="5"/>
  <c r="L1037" i="5"/>
  <c r="N1039" i="5"/>
  <c r="L1044" i="5"/>
  <c r="K419" i="5"/>
  <c r="M443" i="5"/>
  <c r="N477" i="5"/>
  <c r="L569" i="5"/>
  <c r="K571" i="5"/>
  <c r="M697" i="5"/>
  <c r="M699" i="5"/>
  <c r="K720" i="5"/>
  <c r="K722" i="5"/>
  <c r="M852" i="5"/>
  <c r="K867" i="5"/>
  <c r="M1028" i="5"/>
  <c r="K1035" i="5"/>
  <c r="M1044" i="5"/>
  <c r="L255" i="5"/>
  <c r="N2" i="5"/>
  <c r="M14" i="5"/>
  <c r="L100" i="5"/>
  <c r="M124" i="5"/>
  <c r="N141" i="5"/>
  <c r="M228" i="5"/>
  <c r="M252" i="5"/>
  <c r="M320" i="5"/>
  <c r="M322" i="5"/>
  <c r="L349" i="5"/>
  <c r="L351" i="5"/>
  <c r="N380" i="5"/>
  <c r="M413" i="5"/>
  <c r="M420" i="5"/>
  <c r="N424" i="5"/>
  <c r="L435" i="5"/>
  <c r="M474" i="5"/>
  <c r="N506" i="5"/>
  <c r="N580" i="5"/>
  <c r="M587" i="5"/>
  <c r="N603" i="5"/>
  <c r="N620" i="5"/>
  <c r="M5" i="5"/>
  <c r="M78" i="5"/>
  <c r="M4" i="5"/>
  <c r="M30" i="5"/>
  <c r="M46" i="5"/>
  <c r="N62" i="5"/>
  <c r="K138" i="5"/>
  <c r="L140" i="5"/>
  <c r="M162" i="5"/>
  <c r="K167" i="5"/>
  <c r="K179" i="5"/>
  <c r="M913" i="5"/>
  <c r="L335" i="5"/>
  <c r="L507" i="5"/>
  <c r="N674" i="5"/>
  <c r="L702" i="5"/>
  <c r="L752" i="5"/>
  <c r="L761" i="5"/>
  <c r="N919" i="5"/>
  <c r="L979" i="5"/>
  <c r="L995" i="5"/>
  <c r="L1019" i="5"/>
  <c r="L333" i="5"/>
  <c r="L386" i="5"/>
  <c r="N573" i="5"/>
  <c r="L5" i="5"/>
  <c r="K28" i="5"/>
  <c r="N38" i="5"/>
  <c r="N54" i="5"/>
  <c r="M94" i="5"/>
  <c r="K106" i="5"/>
  <c r="L108" i="5"/>
  <c r="M110" i="5"/>
  <c r="N125" i="5"/>
  <c r="M168" i="5"/>
  <c r="L205" i="5"/>
  <c r="L207" i="5"/>
  <c r="K212" i="5"/>
  <c r="K232" i="5"/>
  <c r="K234" i="5"/>
  <c r="N253" i="5"/>
  <c r="M290" i="5"/>
  <c r="L292" i="5"/>
  <c r="K331" i="5"/>
  <c r="K340" i="5"/>
  <c r="L362" i="5"/>
  <c r="N373" i="5"/>
  <c r="K391" i="5"/>
  <c r="L393" i="5"/>
  <c r="L514" i="5"/>
  <c r="L562" i="5"/>
  <c r="K607" i="5"/>
  <c r="L609" i="5"/>
  <c r="N611" i="5"/>
  <c r="N628" i="5"/>
  <c r="N642" i="5"/>
  <c r="L649" i="5"/>
  <c r="L689" i="5"/>
  <c r="N698" i="5"/>
  <c r="N700" i="5"/>
  <c r="K759" i="5"/>
  <c r="L817" i="5"/>
  <c r="N888" i="5"/>
  <c r="M929" i="5"/>
  <c r="N946" i="5"/>
  <c r="N965" i="5"/>
  <c r="L977" i="5"/>
  <c r="M1012" i="5"/>
  <c r="K1059" i="5"/>
  <c r="L1061" i="5"/>
  <c r="K1075" i="5"/>
  <c r="L1077" i="5"/>
  <c r="L1089" i="5"/>
  <c r="L1091" i="5"/>
  <c r="L1093" i="5"/>
  <c r="K1105" i="5"/>
  <c r="M1117" i="5"/>
  <c r="L92" i="5"/>
  <c r="L275" i="5"/>
  <c r="L355" i="5"/>
  <c r="K380" i="5"/>
  <c r="K424" i="5"/>
  <c r="K497" i="5"/>
  <c r="K506" i="5"/>
  <c r="M514" i="5"/>
  <c r="M532" i="5"/>
  <c r="L539" i="5"/>
  <c r="L553" i="5"/>
  <c r="M555" i="5"/>
  <c r="K603" i="5"/>
  <c r="N635" i="5"/>
  <c r="M649" i="5"/>
  <c r="M668" i="5"/>
  <c r="N677" i="5"/>
  <c r="M683" i="5"/>
  <c r="L694" i="5"/>
  <c r="M705" i="5"/>
  <c r="K757" i="5"/>
  <c r="L782" i="5"/>
  <c r="K811" i="5"/>
  <c r="L813" i="5"/>
  <c r="N815" i="5"/>
  <c r="L821" i="5"/>
  <c r="M823" i="5"/>
  <c r="K825" i="5"/>
  <c r="K827" i="5"/>
  <c r="L866" i="5"/>
  <c r="M875" i="5"/>
  <c r="L877" i="5"/>
  <c r="L886" i="5"/>
  <c r="M927" i="5"/>
  <c r="L953" i="5"/>
  <c r="L975" i="5"/>
  <c r="L1027" i="5"/>
  <c r="M1036" i="5"/>
  <c r="K1073" i="5"/>
  <c r="M1077" i="5"/>
  <c r="M1093" i="5"/>
  <c r="K148" i="5"/>
  <c r="K203" i="5"/>
  <c r="M288" i="5"/>
  <c r="M2" i="5"/>
  <c r="M69" i="5"/>
  <c r="N78" i="5"/>
  <c r="L124" i="5"/>
  <c r="M141" i="5"/>
  <c r="L252" i="5"/>
  <c r="M268" i="5"/>
  <c r="K324" i="5"/>
  <c r="K490" i="5"/>
  <c r="K519" i="5"/>
  <c r="N555" i="5"/>
  <c r="M578" i="5"/>
  <c r="M594" i="5"/>
  <c r="M618" i="5"/>
  <c r="K666" i="5"/>
  <c r="K725" i="5"/>
  <c r="M737" i="5"/>
  <c r="M744" i="5"/>
  <c r="M803" i="5"/>
  <c r="M807" i="5"/>
  <c r="K809" i="5"/>
  <c r="N823" i="5"/>
  <c r="L825" i="5"/>
  <c r="M859" i="5"/>
  <c r="M903" i="5"/>
  <c r="K937" i="5"/>
  <c r="K984" i="5"/>
  <c r="N68" i="5"/>
  <c r="L68" i="5"/>
  <c r="L126" i="5"/>
  <c r="N126" i="5"/>
  <c r="K12" i="5"/>
  <c r="M42" i="5"/>
  <c r="K42" i="5"/>
  <c r="N102" i="5"/>
  <c r="N6" i="5"/>
  <c r="M20" i="5"/>
  <c r="M52" i="5"/>
  <c r="K52" i="5"/>
  <c r="M68" i="5"/>
  <c r="K68" i="5"/>
  <c r="M92" i="5"/>
  <c r="N94" i="5"/>
  <c r="K117" i="5"/>
  <c r="M117" i="5"/>
  <c r="L167" i="5"/>
  <c r="K170" i="5"/>
  <c r="M170" i="5"/>
  <c r="L300" i="5"/>
  <c r="N300" i="5"/>
  <c r="K307" i="5"/>
  <c r="N52" i="5"/>
  <c r="L52" i="5"/>
  <c r="L163" i="5"/>
  <c r="N163" i="5"/>
  <c r="N197" i="5"/>
  <c r="L197" i="5"/>
  <c r="N251" i="5"/>
  <c r="L251" i="5"/>
  <c r="N325" i="5"/>
  <c r="L325" i="5"/>
  <c r="L356" i="5"/>
  <c r="N356" i="5"/>
  <c r="K157" i="5"/>
  <c r="M157" i="5"/>
  <c r="N227" i="5"/>
  <c r="L227" i="5"/>
  <c r="K274" i="5"/>
  <c r="M274" i="5"/>
  <c r="K306" i="5"/>
  <c r="M306" i="5"/>
  <c r="L323" i="5"/>
  <c r="N323" i="5"/>
  <c r="K93" i="5"/>
  <c r="M93" i="5"/>
  <c r="M50" i="5"/>
  <c r="K50" i="5"/>
  <c r="M244" i="5"/>
  <c r="K244" i="5"/>
  <c r="M282" i="5"/>
  <c r="K282" i="5"/>
  <c r="N317" i="5"/>
  <c r="L317" i="5"/>
  <c r="L319" i="5"/>
  <c r="K133" i="5"/>
  <c r="M133" i="5"/>
  <c r="K180" i="5"/>
  <c r="M180" i="5"/>
  <c r="K21" i="5"/>
  <c r="N86" i="5"/>
  <c r="L109" i="5"/>
  <c r="N109" i="5"/>
  <c r="K146" i="5"/>
  <c r="L148" i="5"/>
  <c r="M174" i="5"/>
  <c r="K174" i="5"/>
  <c r="K227" i="5"/>
  <c r="N244" i="5"/>
  <c r="L244" i="5"/>
  <c r="K272" i="5"/>
  <c r="M272" i="5"/>
  <c r="K304" i="5"/>
  <c r="M304" i="5"/>
  <c r="L308" i="5"/>
  <c r="K315" i="5"/>
  <c r="M315" i="5"/>
  <c r="M347" i="5"/>
  <c r="K347" i="5"/>
  <c r="K365" i="5"/>
  <c r="M365" i="5"/>
  <c r="L150" i="5"/>
  <c r="N150" i="5"/>
  <c r="K76" i="5"/>
  <c r="M76" i="5"/>
  <c r="K10" i="5"/>
  <c r="N60" i="5"/>
  <c r="L60" i="5"/>
  <c r="N76" i="5"/>
  <c r="L76" i="5"/>
  <c r="K85" i="5"/>
  <c r="M85" i="5"/>
  <c r="K101" i="5"/>
  <c r="M101" i="5"/>
  <c r="K118" i="5"/>
  <c r="M118" i="5"/>
  <c r="K125" i="5"/>
  <c r="M125" i="5"/>
  <c r="K142" i="5"/>
  <c r="M142" i="5"/>
  <c r="K242" i="5"/>
  <c r="M242" i="5"/>
  <c r="M280" i="5"/>
  <c r="K280" i="5"/>
  <c r="L301" i="5"/>
  <c r="N365" i="5"/>
  <c r="L365" i="5"/>
  <c r="N93" i="5"/>
  <c r="L93" i="5"/>
  <c r="L37" i="5"/>
  <c r="M60" i="5"/>
  <c r="K60" i="5"/>
  <c r="L53" i="5"/>
  <c r="L69" i="5"/>
  <c r="M74" i="5"/>
  <c r="K74" i="5"/>
  <c r="N85" i="5"/>
  <c r="L85" i="5"/>
  <c r="N101" i="5"/>
  <c r="L101" i="5"/>
  <c r="L118" i="5"/>
  <c r="N118" i="5"/>
  <c r="K134" i="5"/>
  <c r="M134" i="5"/>
  <c r="L142" i="5"/>
  <c r="N142" i="5"/>
  <c r="K219" i="5"/>
  <c r="M256" i="5"/>
  <c r="K256" i="5"/>
  <c r="L261" i="5"/>
  <c r="N261" i="5"/>
  <c r="M299" i="5"/>
  <c r="N307" i="5"/>
  <c r="L307" i="5"/>
  <c r="M358" i="5"/>
  <c r="K358" i="5"/>
  <c r="K126" i="5"/>
  <c r="M126" i="5"/>
  <c r="N44" i="5"/>
  <c r="L44" i="5"/>
  <c r="K109" i="5"/>
  <c r="M109" i="5"/>
  <c r="M193" i="5"/>
  <c r="K193" i="5"/>
  <c r="L12" i="5"/>
  <c r="K44" i="5"/>
  <c r="N21" i="5"/>
  <c r="L28" i="5"/>
  <c r="K36" i="5"/>
  <c r="M6" i="5"/>
  <c r="K18" i="5"/>
  <c r="L20" i="5"/>
  <c r="K22" i="5"/>
  <c r="M22" i="5"/>
  <c r="L36" i="5"/>
  <c r="K77" i="5"/>
  <c r="M77" i="5"/>
  <c r="L110" i="5"/>
  <c r="N110" i="5"/>
  <c r="L134" i="5"/>
  <c r="N134" i="5"/>
  <c r="N199" i="5"/>
  <c r="L199" i="5"/>
  <c r="N237" i="5"/>
  <c r="L237" i="5"/>
  <c r="K240" i="5"/>
  <c r="M240" i="5"/>
  <c r="K258" i="5"/>
  <c r="M300" i="5"/>
  <c r="K300" i="5"/>
  <c r="N327" i="5"/>
  <c r="L327" i="5"/>
  <c r="N332" i="5"/>
  <c r="L332" i="5"/>
  <c r="N363" i="5"/>
  <c r="L363" i="5"/>
  <c r="L285" i="5"/>
  <c r="M355" i="5"/>
  <c r="M371" i="5"/>
  <c r="M381" i="5"/>
  <c r="L428" i="5"/>
  <c r="M439" i="5"/>
  <c r="M449" i="5"/>
  <c r="M457" i="5"/>
  <c r="M537" i="5"/>
  <c r="L571" i="5"/>
  <c r="N571" i="5"/>
  <c r="K586" i="5"/>
  <c r="M586" i="5"/>
  <c r="N601" i="5"/>
  <c r="L601" i="5"/>
  <c r="M661" i="5"/>
  <c r="K693" i="5"/>
  <c r="M693" i="5"/>
  <c r="M718" i="5"/>
  <c r="K718" i="5"/>
  <c r="M769" i="5"/>
  <c r="M781" i="5"/>
  <c r="K781" i="5"/>
  <c r="L839" i="5"/>
  <c r="N839" i="5"/>
  <c r="N849" i="5"/>
  <c r="L849" i="5"/>
  <c r="N881" i="5"/>
  <c r="L881" i="5"/>
  <c r="N909" i="5"/>
  <c r="L909" i="5"/>
  <c r="N961" i="5"/>
  <c r="L961" i="5"/>
  <c r="M528" i="5"/>
  <c r="K528" i="5"/>
  <c r="L629" i="5"/>
  <c r="N629" i="5"/>
  <c r="M714" i="5"/>
  <c r="K714" i="5"/>
  <c r="M768" i="5"/>
  <c r="K768" i="5"/>
  <c r="L892" i="5"/>
  <c r="N892" i="5"/>
  <c r="L933" i="5"/>
  <c r="N933" i="5"/>
  <c r="N980" i="5"/>
  <c r="L980" i="5"/>
  <c r="K1114" i="5"/>
  <c r="M1114" i="5"/>
  <c r="K546" i="5"/>
  <c r="M546" i="5"/>
  <c r="K602" i="5"/>
  <c r="M602" i="5"/>
  <c r="N770" i="5"/>
  <c r="L770" i="5"/>
  <c r="N1059" i="5"/>
  <c r="L1059" i="5"/>
  <c r="L1102" i="5"/>
  <c r="N1102" i="5"/>
  <c r="N399" i="5"/>
  <c r="L442" i="5"/>
  <c r="L451" i="5"/>
  <c r="L467" i="5"/>
  <c r="K667" i="5"/>
  <c r="M667" i="5"/>
  <c r="N671" i="5"/>
  <c r="L671" i="5"/>
  <c r="L805" i="5"/>
  <c r="N805" i="5"/>
  <c r="L852" i="5"/>
  <c r="N852" i="5"/>
  <c r="L914" i="5"/>
  <c r="N914" i="5"/>
  <c r="L941" i="5"/>
  <c r="N941" i="5"/>
  <c r="K965" i="5"/>
  <c r="M965" i="5"/>
  <c r="L972" i="5"/>
  <c r="N972" i="5"/>
  <c r="N996" i="5"/>
  <c r="M1043" i="5"/>
  <c r="K1043" i="5"/>
  <c r="N1073" i="5"/>
  <c r="L1073" i="5"/>
  <c r="L1087" i="5"/>
  <c r="N1087" i="5"/>
  <c r="K1098" i="5"/>
  <c r="M1098" i="5"/>
  <c r="K408" i="5"/>
  <c r="K412" i="5"/>
  <c r="K418" i="5"/>
  <c r="L419" i="5"/>
  <c r="K429" i="5"/>
  <c r="L440" i="5"/>
  <c r="K450" i="5"/>
  <c r="L458" i="5"/>
  <c r="L476" i="5"/>
  <c r="L484" i="5"/>
  <c r="K499" i="5"/>
  <c r="L505" i="5"/>
  <c r="L523" i="5"/>
  <c r="K538" i="5"/>
  <c r="L595" i="5"/>
  <c r="N595" i="5"/>
  <c r="K662" i="5"/>
  <c r="L683" i="5"/>
  <c r="N683" i="5"/>
  <c r="L687" i="5"/>
  <c r="N699" i="5"/>
  <c r="M729" i="5"/>
  <c r="M799" i="5"/>
  <c r="K801" i="5"/>
  <c r="M854" i="5"/>
  <c r="L875" i="5"/>
  <c r="L903" i="5"/>
  <c r="N903" i="5"/>
  <c r="M919" i="5"/>
  <c r="K974" i="5"/>
  <c r="K1027" i="5"/>
  <c r="N1057" i="5"/>
  <c r="L1057" i="5"/>
  <c r="L408" i="5"/>
  <c r="L414" i="5"/>
  <c r="L418" i="5"/>
  <c r="L429" i="5"/>
  <c r="L450" i="5"/>
  <c r="K466" i="5"/>
  <c r="M482" i="5"/>
  <c r="L491" i="5"/>
  <c r="K496" i="5"/>
  <c r="K498" i="5"/>
  <c r="L499" i="5"/>
  <c r="K511" i="5"/>
  <c r="L513" i="5"/>
  <c r="N537" i="5"/>
  <c r="L537" i="5"/>
  <c r="L546" i="5"/>
  <c r="M556" i="5"/>
  <c r="K561" i="5"/>
  <c r="L578" i="5"/>
  <c r="L593" i="5"/>
  <c r="L602" i="5"/>
  <c r="L610" i="5"/>
  <c r="K626" i="5"/>
  <c r="K641" i="5"/>
  <c r="M656" i="5"/>
  <c r="L661" i="5"/>
  <c r="N661" i="5"/>
  <c r="K671" i="5"/>
  <c r="K677" i="5"/>
  <c r="M728" i="5"/>
  <c r="K728" i="5"/>
  <c r="N736" i="5"/>
  <c r="L753" i="5"/>
  <c r="N769" i="5"/>
  <c r="L769" i="5"/>
  <c r="M787" i="5"/>
  <c r="K787" i="5"/>
  <c r="M951" i="5"/>
  <c r="K951" i="5"/>
  <c r="N1004" i="5"/>
  <c r="L1004" i="5"/>
  <c r="M1011" i="5"/>
  <c r="K1018" i="5"/>
  <c r="M1020" i="5"/>
  <c r="L1023" i="5"/>
  <c r="N1023" i="5"/>
  <c r="M1041" i="5"/>
  <c r="K1041" i="5"/>
  <c r="M1067" i="5"/>
  <c r="K1067" i="5"/>
  <c r="N1085" i="5"/>
  <c r="L1085" i="5"/>
  <c r="K1100" i="5"/>
  <c r="L396" i="5"/>
  <c r="L398" i="5"/>
  <c r="K402" i="5"/>
  <c r="L404" i="5"/>
  <c r="M414" i="5"/>
  <c r="K433" i="5"/>
  <c r="L466" i="5"/>
  <c r="K492" i="5"/>
  <c r="M492" i="5"/>
  <c r="L561" i="5"/>
  <c r="N570" i="5"/>
  <c r="L604" i="5"/>
  <c r="N604" i="5"/>
  <c r="M610" i="5"/>
  <c r="N618" i="5"/>
  <c r="L637" i="5"/>
  <c r="N637" i="5"/>
  <c r="K639" i="5"/>
  <c r="L641" i="5"/>
  <c r="K665" i="5"/>
  <c r="L667" i="5"/>
  <c r="K673" i="5"/>
  <c r="K696" i="5"/>
  <c r="M704" i="5"/>
  <c r="L710" i="5"/>
  <c r="N723" i="5"/>
  <c r="N725" i="5"/>
  <c r="K734" i="5"/>
  <c r="K784" i="5"/>
  <c r="M908" i="5"/>
  <c r="M1051" i="5"/>
  <c r="K1051" i="5"/>
  <c r="L381" i="5"/>
  <c r="M398" i="5"/>
  <c r="M445" i="5"/>
  <c r="K447" i="5"/>
  <c r="L449" i="5"/>
  <c r="M473" i="5"/>
  <c r="K522" i="5"/>
  <c r="K529" i="5"/>
  <c r="N532" i="5"/>
  <c r="K551" i="5"/>
  <c r="K585" i="5"/>
  <c r="N626" i="5"/>
  <c r="M633" i="5"/>
  <c r="M678" i="5"/>
  <c r="K678" i="5"/>
  <c r="L688" i="5"/>
  <c r="N688" i="5"/>
  <c r="N745" i="5"/>
  <c r="K752" i="5"/>
  <c r="L758" i="5"/>
  <c r="M760" i="5"/>
  <c r="M785" i="5"/>
  <c r="K785" i="5"/>
  <c r="L831" i="5"/>
  <c r="N831" i="5"/>
  <c r="K843" i="5"/>
  <c r="N1012" i="5"/>
  <c r="L1012" i="5"/>
  <c r="N1021" i="5"/>
  <c r="L1021" i="5"/>
  <c r="L1078" i="5"/>
  <c r="N1078" i="5"/>
  <c r="L1094" i="5"/>
  <c r="N1094" i="5"/>
  <c r="M1116" i="5"/>
  <c r="K1116" i="5"/>
  <c r="M1060" i="5"/>
  <c r="K487" i="5"/>
  <c r="M500" i="5"/>
  <c r="M524" i="5"/>
  <c r="K583" i="5"/>
  <c r="L585" i="5"/>
  <c r="M588" i="5"/>
  <c r="K593" i="5"/>
  <c r="M651" i="5"/>
  <c r="M707" i="5"/>
  <c r="M715" i="5"/>
  <c r="K717" i="5"/>
  <c r="M730" i="5"/>
  <c r="M738" i="5"/>
  <c r="N811" i="5"/>
  <c r="M831" i="5"/>
  <c r="K833" i="5"/>
  <c r="N843" i="5"/>
  <c r="M886" i="5"/>
  <c r="M899" i="5"/>
  <c r="M995" i="5"/>
  <c r="K1057" i="5"/>
  <c r="N829" i="5"/>
  <c r="N847" i="5"/>
  <c r="L857" i="5"/>
  <c r="N863" i="5"/>
  <c r="N939" i="5"/>
  <c r="L969" i="5"/>
  <c r="L971" i="5"/>
  <c r="N1046" i="5"/>
  <c r="L1114" i="5"/>
  <c r="M815" i="5"/>
  <c r="K817" i="5"/>
  <c r="L908" i="5"/>
  <c r="M947" i="5"/>
  <c r="K979" i="5"/>
  <c r="L1003" i="5"/>
  <c r="L1011" i="5"/>
  <c r="K1019" i="5"/>
  <c r="L1020" i="5"/>
  <c r="L1041" i="5"/>
  <c r="L754" i="5"/>
  <c r="L766" i="5"/>
  <c r="N775" i="5"/>
  <c r="L789" i="5"/>
  <c r="M791" i="5"/>
  <c r="K793" i="5"/>
  <c r="M836" i="5"/>
  <c r="M838" i="5"/>
  <c r="M844" i="5"/>
  <c r="L846" i="5"/>
  <c r="N868" i="5"/>
  <c r="K880" i="5"/>
  <c r="N891" i="5"/>
  <c r="K907" i="5"/>
  <c r="N916" i="5"/>
  <c r="K923" i="5"/>
  <c r="N925" i="5"/>
  <c r="M938" i="5"/>
  <c r="L960" i="5"/>
  <c r="K964" i="5"/>
  <c r="K990" i="5"/>
  <c r="K1000" i="5"/>
  <c r="L1002" i="5"/>
  <c r="N1007" i="5"/>
  <c r="M1029" i="5"/>
  <c r="M1045" i="5"/>
  <c r="M1061" i="5"/>
  <c r="L1084" i="5"/>
  <c r="M1106" i="5"/>
  <c r="K1113" i="5"/>
  <c r="N662" i="5"/>
  <c r="K726" i="5"/>
  <c r="L760" i="5"/>
  <c r="N791" i="5"/>
  <c r="L793" i="5"/>
  <c r="M812" i="5"/>
  <c r="N836" i="5"/>
  <c r="N844" i="5"/>
  <c r="M846" i="5"/>
  <c r="M860" i="5"/>
  <c r="M862" i="5"/>
  <c r="M876" i="5"/>
  <c r="N938" i="5"/>
  <c r="M946" i="5"/>
  <c r="M962" i="5"/>
  <c r="M996" i="5"/>
  <c r="M998" i="5"/>
  <c r="L1036" i="5"/>
  <c r="K1052" i="5"/>
  <c r="K1068" i="5"/>
  <c r="L1076" i="5"/>
  <c r="L1092" i="5"/>
  <c r="L1113" i="5"/>
  <c r="L1117" i="5"/>
  <c r="M369" i="5"/>
  <c r="K369" i="5"/>
  <c r="L459" i="5"/>
  <c r="N459" i="5"/>
  <c r="N468" i="5"/>
  <c r="L468" i="5"/>
  <c r="L540" i="5"/>
  <c r="N540" i="5"/>
  <c r="N40" i="5"/>
  <c r="N165" i="5"/>
  <c r="M208" i="5"/>
  <c r="K208" i="5"/>
  <c r="K308" i="5"/>
  <c r="M308" i="5"/>
  <c r="M397" i="5"/>
  <c r="K397" i="5"/>
  <c r="K444" i="5"/>
  <c r="M444" i="5"/>
  <c r="K458" i="5"/>
  <c r="M458" i="5"/>
  <c r="N64" i="5"/>
  <c r="L159" i="5"/>
  <c r="K196" i="5"/>
  <c r="N23" i="5"/>
  <c r="N31" i="5"/>
  <c r="N55" i="5"/>
  <c r="N63" i="5"/>
  <c r="N87" i="5"/>
  <c r="N95" i="5"/>
  <c r="N119" i="5"/>
  <c r="N127" i="5"/>
  <c r="M150" i="5"/>
  <c r="M158" i="5"/>
  <c r="M163" i="5"/>
  <c r="L168" i="5"/>
  <c r="K177" i="5"/>
  <c r="L180" i="5"/>
  <c r="L190" i="5"/>
  <c r="N190" i="5"/>
  <c r="K195" i="5"/>
  <c r="L211" i="5"/>
  <c r="L219" i="5"/>
  <c r="M224" i="5"/>
  <c r="M226" i="5"/>
  <c r="N235" i="5"/>
  <c r="N283" i="5"/>
  <c r="M338" i="5"/>
  <c r="K338" i="5"/>
  <c r="M346" i="5"/>
  <c r="K346" i="5"/>
  <c r="M356" i="5"/>
  <c r="N361" i="5"/>
  <c r="L361" i="5"/>
  <c r="K386" i="5"/>
  <c r="M386" i="5"/>
  <c r="M387" i="5"/>
  <c r="N392" i="5"/>
  <c r="L392" i="5"/>
  <c r="K428" i="5"/>
  <c r="L443" i="5"/>
  <c r="N443" i="5"/>
  <c r="N452" i="5"/>
  <c r="L452" i="5"/>
  <c r="L508" i="5"/>
  <c r="N508" i="5"/>
  <c r="N552" i="5"/>
  <c r="L552" i="5"/>
  <c r="M560" i="5"/>
  <c r="K560" i="5"/>
  <c r="L563" i="5"/>
  <c r="N563" i="5"/>
  <c r="K596" i="5"/>
  <c r="M596" i="5"/>
  <c r="M616" i="5"/>
  <c r="K616" i="5"/>
  <c r="K627" i="5"/>
  <c r="M627" i="5"/>
  <c r="L729" i="5"/>
  <c r="M736" i="5"/>
  <c r="K736" i="5"/>
  <c r="M576" i="5"/>
  <c r="K576" i="5"/>
  <c r="M721" i="5"/>
  <c r="K721" i="5"/>
  <c r="L936" i="5"/>
  <c r="N936" i="5"/>
  <c r="K940" i="5"/>
  <c r="M940" i="5"/>
  <c r="N964" i="5"/>
  <c r="L964" i="5"/>
  <c r="M316" i="5"/>
  <c r="K316" i="5"/>
  <c r="M336" i="5"/>
  <c r="K336" i="5"/>
  <c r="M344" i="5"/>
  <c r="K344" i="5"/>
  <c r="N359" i="5"/>
  <c r="L359" i="5"/>
  <c r="N369" i="5"/>
  <c r="L369" i="5"/>
  <c r="M379" i="5"/>
  <c r="K379" i="5"/>
  <c r="N388" i="5"/>
  <c r="L388" i="5"/>
  <c r="M407" i="5"/>
  <c r="K407" i="5"/>
  <c r="M427" i="5"/>
  <c r="K427" i="5"/>
  <c r="K442" i="5"/>
  <c r="M442" i="5"/>
  <c r="K451" i="5"/>
  <c r="M451" i="5"/>
  <c r="N489" i="5"/>
  <c r="L489" i="5"/>
  <c r="L501" i="5"/>
  <c r="N501" i="5"/>
  <c r="M504" i="5"/>
  <c r="K504" i="5"/>
  <c r="K507" i="5"/>
  <c r="M507" i="5"/>
  <c r="L898" i="5"/>
  <c r="N898" i="5"/>
  <c r="N932" i="5"/>
  <c r="L932" i="5"/>
  <c r="N72" i="5"/>
  <c r="N104" i="5"/>
  <c r="N497" i="5"/>
  <c r="L497" i="5"/>
  <c r="N516" i="5"/>
  <c r="N521" i="5"/>
  <c r="L521" i="5"/>
  <c r="L533" i="5"/>
  <c r="N533" i="5"/>
  <c r="M536" i="5"/>
  <c r="K536" i="5"/>
  <c r="K539" i="5"/>
  <c r="M539" i="5"/>
  <c r="K643" i="5"/>
  <c r="M643" i="5"/>
  <c r="M654" i="5"/>
  <c r="K654" i="5"/>
  <c r="N690" i="5"/>
  <c r="L690" i="5"/>
  <c r="M702" i="5"/>
  <c r="K702" i="5"/>
  <c r="M706" i="5"/>
  <c r="K706" i="5"/>
  <c r="K712" i="5"/>
  <c r="M712" i="5"/>
  <c r="L747" i="5"/>
  <c r="N747" i="5"/>
  <c r="N759" i="5"/>
  <c r="L759" i="5"/>
  <c r="M780" i="5"/>
  <c r="K780" i="5"/>
  <c r="M210" i="5"/>
  <c r="K210" i="5"/>
  <c r="M284" i="5"/>
  <c r="K284" i="5"/>
  <c r="N309" i="5"/>
  <c r="L309" i="5"/>
  <c r="K467" i="5"/>
  <c r="M467" i="5"/>
  <c r="K375" i="5"/>
  <c r="N382" i="5"/>
  <c r="N397" i="5"/>
  <c r="L397" i="5"/>
  <c r="M417" i="5"/>
  <c r="K417" i="5"/>
  <c r="K423" i="5"/>
  <c r="K425" i="5"/>
  <c r="M425" i="5"/>
  <c r="K436" i="5"/>
  <c r="M436" i="5"/>
  <c r="N444" i="5"/>
  <c r="L444" i="5"/>
  <c r="N456" i="5"/>
  <c r="L456" i="5"/>
  <c r="K460" i="5"/>
  <c r="M460" i="5"/>
  <c r="K483" i="5"/>
  <c r="M483" i="5"/>
  <c r="M489" i="5"/>
  <c r="N492" i="5"/>
  <c r="M515" i="5"/>
  <c r="K515" i="5"/>
  <c r="N529" i="5"/>
  <c r="L529" i="5"/>
  <c r="N548" i="5"/>
  <c r="L572" i="5"/>
  <c r="N572" i="5"/>
  <c r="K620" i="5"/>
  <c r="M620" i="5"/>
  <c r="N697" i="5"/>
  <c r="L697" i="5"/>
  <c r="M805" i="5"/>
  <c r="K805" i="5"/>
  <c r="N818" i="5"/>
  <c r="L818" i="5"/>
  <c r="N8" i="5"/>
  <c r="N136" i="5"/>
  <c r="M216" i="5"/>
  <c r="K216" i="5"/>
  <c r="N243" i="5"/>
  <c r="L243" i="5"/>
  <c r="N357" i="5"/>
  <c r="L357" i="5"/>
  <c r="N32" i="5"/>
  <c r="N128" i="5"/>
  <c r="K155" i="5"/>
  <c r="K161" i="5"/>
  <c r="L178" i="5"/>
  <c r="K189" i="5"/>
  <c r="M189" i="5"/>
  <c r="N236" i="5"/>
  <c r="M250" i="5"/>
  <c r="K250" i="5"/>
  <c r="M298" i="5"/>
  <c r="K298" i="5"/>
  <c r="K27" i="5"/>
  <c r="K51" i="5"/>
  <c r="K83" i="5"/>
  <c r="K91" i="5"/>
  <c r="K115" i="5"/>
  <c r="K123" i="5"/>
  <c r="K147" i="5"/>
  <c r="L151" i="5"/>
  <c r="L155" i="5"/>
  <c r="L161" i="5"/>
  <c r="K164" i="5"/>
  <c r="L169" i="5"/>
  <c r="M178" i="5"/>
  <c r="N181" i="5"/>
  <c r="L185" i="5"/>
  <c r="L196" i="5"/>
  <c r="M202" i="5"/>
  <c r="K204" i="5"/>
  <c r="L212" i="5"/>
  <c r="K243" i="5"/>
  <c r="N276" i="5"/>
  <c r="N279" i="5"/>
  <c r="L279" i="5"/>
  <c r="K291" i="5"/>
  <c r="N316" i="5"/>
  <c r="M328" i="5"/>
  <c r="K354" i="5"/>
  <c r="K362" i="5"/>
  <c r="K403" i="5"/>
  <c r="M411" i="5"/>
  <c r="N425" i="5"/>
  <c r="L425" i="5"/>
  <c r="N460" i="5"/>
  <c r="L460" i="5"/>
  <c r="M472" i="5"/>
  <c r="K472" i="5"/>
  <c r="N483" i="5"/>
  <c r="L483" i="5"/>
  <c r="N509" i="5"/>
  <c r="M512" i="5"/>
  <c r="K512" i="5"/>
  <c r="M521" i="5"/>
  <c r="N524" i="5"/>
  <c r="M547" i="5"/>
  <c r="K547" i="5"/>
  <c r="M562" i="5"/>
  <c r="M564" i="5"/>
  <c r="K652" i="5"/>
  <c r="M652" i="5"/>
  <c r="N660" i="5"/>
  <c r="L660" i="5"/>
  <c r="K689" i="5"/>
  <c r="M689" i="5"/>
  <c r="N715" i="5"/>
  <c r="M735" i="5"/>
  <c r="K735" i="5"/>
  <c r="N743" i="5"/>
  <c r="L743" i="5"/>
  <c r="K761" i="5"/>
  <c r="M761" i="5"/>
  <c r="L776" i="5"/>
  <c r="N776" i="5"/>
  <c r="K790" i="5"/>
  <c r="M790" i="5"/>
  <c r="K794" i="5"/>
  <c r="M794" i="5"/>
  <c r="M829" i="5"/>
  <c r="K829" i="5"/>
  <c r="M837" i="5"/>
  <c r="K837" i="5"/>
  <c r="N869" i="5"/>
  <c r="L869" i="5"/>
  <c r="N874" i="5"/>
  <c r="L874" i="5"/>
  <c r="L174" i="5"/>
  <c r="N174" i="5"/>
  <c r="M236" i="5"/>
  <c r="K236" i="5"/>
  <c r="K382" i="5"/>
  <c r="M382" i="5"/>
  <c r="N560" i="5"/>
  <c r="L560" i="5"/>
  <c r="N194" i="5"/>
  <c r="L194" i="5"/>
  <c r="M440" i="5"/>
  <c r="K440" i="5"/>
  <c r="M456" i="5"/>
  <c r="K456" i="5"/>
  <c r="M475" i="5"/>
  <c r="K475" i="5"/>
  <c r="N96" i="5"/>
  <c r="M194" i="5"/>
  <c r="M276" i="5"/>
  <c r="N284" i="5"/>
  <c r="M330" i="5"/>
  <c r="K19" i="5"/>
  <c r="K3" i="5"/>
  <c r="L15" i="5"/>
  <c r="L19" i="5"/>
  <c r="K35" i="5"/>
  <c r="L39" i="5"/>
  <c r="K43" i="5"/>
  <c r="L47" i="5"/>
  <c r="L51" i="5"/>
  <c r="L59" i="5"/>
  <c r="K67" i="5"/>
  <c r="L71" i="5"/>
  <c r="K75" i="5"/>
  <c r="L79" i="5"/>
  <c r="L83" i="5"/>
  <c r="L91" i="5"/>
  <c r="K99" i="5"/>
  <c r="L103" i="5"/>
  <c r="K107" i="5"/>
  <c r="L111" i="5"/>
  <c r="L115" i="5"/>
  <c r="L123" i="5"/>
  <c r="K131" i="5"/>
  <c r="L135" i="5"/>
  <c r="K139" i="5"/>
  <c r="L143" i="5"/>
  <c r="M151" i="5"/>
  <c r="L164" i="5"/>
  <c r="L171" i="5"/>
  <c r="L173" i="5"/>
  <c r="N184" i="5"/>
  <c r="L184" i="5"/>
  <c r="M185" i="5"/>
  <c r="N187" i="5"/>
  <c r="L187" i="5"/>
  <c r="N195" i="5"/>
  <c r="L195" i="5"/>
  <c r="M200" i="5"/>
  <c r="L204" i="5"/>
  <c r="L245" i="5"/>
  <c r="M248" i="5"/>
  <c r="K248" i="5"/>
  <c r="K264" i="5"/>
  <c r="K266" i="5"/>
  <c r="N269" i="5"/>
  <c r="L269" i="5"/>
  <c r="L293" i="5"/>
  <c r="M296" i="5"/>
  <c r="K296" i="5"/>
  <c r="M323" i="5"/>
  <c r="K323" i="5"/>
  <c r="N331" i="5"/>
  <c r="L331" i="5"/>
  <c r="K339" i="5"/>
  <c r="K372" i="5"/>
  <c r="M372" i="5"/>
  <c r="L387" i="5"/>
  <c r="N387" i="5"/>
  <c r="M396" i="5"/>
  <c r="K396" i="5"/>
  <c r="L413" i="5"/>
  <c r="L454" i="5"/>
  <c r="N454" i="5"/>
  <c r="M469" i="5"/>
  <c r="N472" i="5"/>
  <c r="L472" i="5"/>
  <c r="N475" i="5"/>
  <c r="N488" i="5"/>
  <c r="L488" i="5"/>
  <c r="K491" i="5"/>
  <c r="N541" i="5"/>
  <c r="M544" i="5"/>
  <c r="K544" i="5"/>
  <c r="N605" i="5"/>
  <c r="M608" i="5"/>
  <c r="K608" i="5"/>
  <c r="N652" i="5"/>
  <c r="L652" i="5"/>
  <c r="N666" i="5"/>
  <c r="L666" i="5"/>
  <c r="N737" i="5"/>
  <c r="L737" i="5"/>
  <c r="M751" i="5"/>
  <c r="K751" i="5"/>
  <c r="N762" i="5"/>
  <c r="M218" i="5"/>
  <c r="K218" i="5"/>
  <c r="L482" i="5"/>
  <c r="N482" i="5"/>
  <c r="N291" i="5"/>
  <c r="L291" i="5"/>
  <c r="N324" i="5"/>
  <c r="L324" i="5"/>
  <c r="N271" i="5"/>
  <c r="L271" i="5"/>
  <c r="K332" i="5"/>
  <c r="L340" i="5"/>
  <c r="M364" i="5"/>
  <c r="K364" i="5"/>
  <c r="K373" i="5"/>
  <c r="N377" i="5"/>
  <c r="L377" i="5"/>
  <c r="K59" i="5"/>
  <c r="L7" i="5"/>
  <c r="K11" i="5"/>
  <c r="L27" i="5"/>
  <c r="M23" i="5"/>
  <c r="M31" i="5"/>
  <c r="M55" i="5"/>
  <c r="M63" i="5"/>
  <c r="M87" i="5"/>
  <c r="M95" i="5"/>
  <c r="M119" i="5"/>
  <c r="M127" i="5"/>
  <c r="L158" i="5"/>
  <c r="M173" i="5"/>
  <c r="N203" i="5"/>
  <c r="L203" i="5"/>
  <c r="K211" i="5"/>
  <c r="N229" i="5"/>
  <c r="L229" i="5"/>
  <c r="M235" i="5"/>
  <c r="M275" i="5"/>
  <c r="N277" i="5"/>
  <c r="L277" i="5"/>
  <c r="M283" i="5"/>
  <c r="L315" i="5"/>
  <c r="N315" i="5"/>
  <c r="L347" i="5"/>
  <c r="M353" i="5"/>
  <c r="K353" i="5"/>
  <c r="M361" i="5"/>
  <c r="K361" i="5"/>
  <c r="N372" i="5"/>
  <c r="L372" i="5"/>
  <c r="K385" i="5"/>
  <c r="M392" i="5"/>
  <c r="K392" i="5"/>
  <c r="N402" i="5"/>
  <c r="L402" i="5"/>
  <c r="N412" i="5"/>
  <c r="L412" i="5"/>
  <c r="L415" i="5"/>
  <c r="N415" i="5"/>
  <c r="L431" i="5"/>
  <c r="N431" i="5"/>
  <c r="K435" i="5"/>
  <c r="M435" i="5"/>
  <c r="N436" i="5"/>
  <c r="N515" i="5"/>
  <c r="N520" i="5"/>
  <c r="L520" i="5"/>
  <c r="K523" i="5"/>
  <c r="M553" i="5"/>
  <c r="M563" i="5"/>
  <c r="K563" i="5"/>
  <c r="M601" i="5"/>
  <c r="K601" i="5"/>
  <c r="L617" i="5"/>
  <c r="K619" i="5"/>
  <c r="M619" i="5"/>
  <c r="N633" i="5"/>
  <c r="L633" i="5"/>
  <c r="N636" i="5"/>
  <c r="L636" i="5"/>
  <c r="N655" i="5"/>
  <c r="L655" i="5"/>
  <c r="L564" i="5"/>
  <c r="N564" i="5"/>
  <c r="K628" i="5"/>
  <c r="M628" i="5"/>
  <c r="M640" i="5"/>
  <c r="K640" i="5"/>
  <c r="M648" i="5"/>
  <c r="K648" i="5"/>
  <c r="K650" i="5"/>
  <c r="M650" i="5"/>
  <c r="N713" i="5"/>
  <c r="L713" i="5"/>
  <c r="N722" i="5"/>
  <c r="L722" i="5"/>
  <c r="N735" i="5"/>
  <c r="L735" i="5"/>
  <c r="M743" i="5"/>
  <c r="K743" i="5"/>
  <c r="L780" i="5"/>
  <c r="N780" i="5"/>
  <c r="K818" i="5"/>
  <c r="M818" i="5"/>
  <c r="K871" i="5"/>
  <c r="M871" i="5"/>
  <c r="L878" i="5"/>
  <c r="N878" i="5"/>
  <c r="K930" i="5"/>
  <c r="M930" i="5"/>
  <c r="N940" i="5"/>
  <c r="L940" i="5"/>
  <c r="M956" i="5"/>
  <c r="K956" i="5"/>
  <c r="K1022" i="5"/>
  <c r="M1022" i="5"/>
  <c r="M1034" i="5"/>
  <c r="K1034" i="5"/>
  <c r="M1074" i="5"/>
  <c r="K1074" i="5"/>
  <c r="M869" i="5"/>
  <c r="K869" i="5"/>
  <c r="L928" i="5"/>
  <c r="N928" i="5"/>
  <c r="L930" i="5"/>
  <c r="N930" i="5"/>
  <c r="K948" i="5"/>
  <c r="M948" i="5"/>
  <c r="L956" i="5"/>
  <c r="N956" i="5"/>
  <c r="M1010" i="5"/>
  <c r="K1010" i="5"/>
  <c r="K1066" i="5"/>
  <c r="M1066" i="5"/>
  <c r="N1068" i="5"/>
  <c r="L1068" i="5"/>
  <c r="M906" i="5"/>
  <c r="K906" i="5"/>
  <c r="M922" i="5"/>
  <c r="K922" i="5"/>
  <c r="N924" i="5"/>
  <c r="L924" i="5"/>
  <c r="K986" i="5"/>
  <c r="M986" i="5"/>
  <c r="M993" i="5"/>
  <c r="K993" i="5"/>
  <c r="N1018" i="5"/>
  <c r="L1018" i="5"/>
  <c r="N1050" i="5"/>
  <c r="L1050" i="5"/>
  <c r="M1096" i="5"/>
  <c r="K1096" i="5"/>
  <c r="N1100" i="5"/>
  <c r="L1100" i="5"/>
  <c r="N751" i="5"/>
  <c r="L751" i="5"/>
  <c r="L787" i="5"/>
  <c r="N787" i="5"/>
  <c r="N794" i="5"/>
  <c r="L794" i="5"/>
  <c r="K897" i="5"/>
  <c r="M897" i="5"/>
  <c r="L915" i="5"/>
  <c r="N915" i="5"/>
  <c r="L922" i="5"/>
  <c r="N922" i="5"/>
  <c r="K971" i="5"/>
  <c r="M971" i="5"/>
  <c r="N976" i="5"/>
  <c r="L976" i="5"/>
  <c r="K1078" i="5"/>
  <c r="M1078" i="5"/>
  <c r="M1083" i="5"/>
  <c r="K1083" i="5"/>
  <c r="M476" i="5"/>
  <c r="M554" i="5"/>
  <c r="M584" i="5"/>
  <c r="K584" i="5"/>
  <c r="M624" i="5"/>
  <c r="K624" i="5"/>
  <c r="N658" i="5"/>
  <c r="L658" i="5"/>
  <c r="M710" i="5"/>
  <c r="K710" i="5"/>
  <c r="M749" i="5"/>
  <c r="K749" i="5"/>
  <c r="M766" i="5"/>
  <c r="K766" i="5"/>
  <c r="K775" i="5"/>
  <c r="M775" i="5"/>
  <c r="L785" i="5"/>
  <c r="N785" i="5"/>
  <c r="K918" i="5"/>
  <c r="M918" i="5"/>
  <c r="N963" i="5"/>
  <c r="L963" i="5"/>
  <c r="K989" i="5"/>
  <c r="M989" i="5"/>
  <c r="K1006" i="5"/>
  <c r="M1006" i="5"/>
  <c r="K1030" i="5"/>
  <c r="M1030" i="5"/>
  <c r="N1035" i="5"/>
  <c r="L1035" i="5"/>
  <c r="N1075" i="5"/>
  <c r="L1075" i="5"/>
  <c r="N496" i="5"/>
  <c r="L496" i="5"/>
  <c r="N528" i="5"/>
  <c r="L528" i="5"/>
  <c r="L556" i="5"/>
  <c r="N556" i="5"/>
  <c r="M568" i="5"/>
  <c r="K568" i="5"/>
  <c r="N584" i="5"/>
  <c r="L584" i="5"/>
  <c r="M592" i="5"/>
  <c r="K592" i="5"/>
  <c r="N624" i="5"/>
  <c r="L624" i="5"/>
  <c r="K635" i="5"/>
  <c r="M635" i="5"/>
  <c r="N644" i="5"/>
  <c r="L644" i="5"/>
  <c r="K684" i="5"/>
  <c r="M684" i="5"/>
  <c r="N705" i="5"/>
  <c r="L705" i="5"/>
  <c r="M727" i="5"/>
  <c r="K727" i="5"/>
  <c r="N768" i="5"/>
  <c r="L768" i="5"/>
  <c r="M887" i="5"/>
  <c r="K887" i="5"/>
  <c r="K893" i="5"/>
  <c r="M893" i="5"/>
  <c r="M912" i="5"/>
  <c r="K912" i="5"/>
  <c r="K955" i="5"/>
  <c r="M955" i="5"/>
  <c r="N982" i="5"/>
  <c r="N1067" i="5"/>
  <c r="L1067" i="5"/>
  <c r="L263" i="5"/>
  <c r="N470" i="5"/>
  <c r="N485" i="5"/>
  <c r="N565" i="5"/>
  <c r="N592" i="5"/>
  <c r="L592" i="5"/>
  <c r="L597" i="5"/>
  <c r="N597" i="5"/>
  <c r="M600" i="5"/>
  <c r="K600" i="5"/>
  <c r="M632" i="5"/>
  <c r="K632" i="5"/>
  <c r="L651" i="5"/>
  <c r="N651" i="5"/>
  <c r="K657" i="5"/>
  <c r="M657" i="5"/>
  <c r="N665" i="5"/>
  <c r="L665" i="5"/>
  <c r="M694" i="5"/>
  <c r="K694" i="5"/>
  <c r="N727" i="5"/>
  <c r="L727" i="5"/>
  <c r="K830" i="5"/>
  <c r="M830" i="5"/>
  <c r="N834" i="5"/>
  <c r="L834" i="5"/>
  <c r="N850" i="5"/>
  <c r="L850" i="5"/>
  <c r="K858" i="5"/>
  <c r="M858" i="5"/>
  <c r="M873" i="5"/>
  <c r="K873" i="5"/>
  <c r="N880" i="5"/>
  <c r="L880" i="5"/>
  <c r="L887" i="5"/>
  <c r="N887" i="5"/>
  <c r="N893" i="5"/>
  <c r="L893" i="5"/>
  <c r="N900" i="5"/>
  <c r="L900" i="5"/>
  <c r="N907" i="5"/>
  <c r="L907" i="5"/>
  <c r="M958" i="5"/>
  <c r="K958" i="5"/>
  <c r="K985" i="5"/>
  <c r="M985" i="5"/>
  <c r="K987" i="5"/>
  <c r="M987" i="5"/>
  <c r="L997" i="5"/>
  <c r="N997" i="5"/>
  <c r="N588" i="5"/>
  <c r="N596" i="5"/>
  <c r="K647" i="5"/>
  <c r="N668" i="5"/>
  <c r="L718" i="5"/>
  <c r="L726" i="5"/>
  <c r="L734" i="5"/>
  <c r="K742" i="5"/>
  <c r="K750" i="5"/>
  <c r="M786" i="5"/>
  <c r="K795" i="5"/>
  <c r="K814" i="5"/>
  <c r="M814" i="5"/>
  <c r="N858" i="5"/>
  <c r="L858" i="5"/>
  <c r="N897" i="5"/>
  <c r="L897" i="5"/>
  <c r="K902" i="5"/>
  <c r="M902" i="5"/>
  <c r="M915" i="5"/>
  <c r="K915" i="5"/>
  <c r="K932" i="5"/>
  <c r="M932" i="5"/>
  <c r="L955" i="5"/>
  <c r="N955" i="5"/>
  <c r="N993" i="5"/>
  <c r="L993" i="5"/>
  <c r="K1013" i="5"/>
  <c r="M1013" i="5"/>
  <c r="N1034" i="5"/>
  <c r="L1034" i="5"/>
  <c r="L1043" i="5"/>
  <c r="N1083" i="5"/>
  <c r="L1083" i="5"/>
  <c r="K1094" i="5"/>
  <c r="M1094" i="5"/>
  <c r="M1032" i="5"/>
  <c r="K1032" i="5"/>
  <c r="M1042" i="5"/>
  <c r="K1042" i="5"/>
  <c r="M1115" i="5"/>
  <c r="K1115" i="5"/>
  <c r="K997" i="5"/>
  <c r="M997" i="5"/>
  <c r="M1016" i="5"/>
  <c r="K1016" i="5"/>
  <c r="K1038" i="5"/>
  <c r="M1038" i="5"/>
  <c r="K1050" i="5"/>
  <c r="M1050" i="5"/>
  <c r="M1058" i="5"/>
  <c r="K1058" i="5"/>
  <c r="M1107" i="5"/>
  <c r="K1107" i="5"/>
  <c r="L1115" i="5"/>
  <c r="N1115" i="5"/>
  <c r="M1099" i="5"/>
  <c r="K1099" i="5"/>
  <c r="L1107" i="5"/>
  <c r="N1107" i="5"/>
  <c r="M758" i="5"/>
  <c r="K758" i="5"/>
  <c r="K802" i="5"/>
  <c r="M802" i="5"/>
  <c r="L837" i="5"/>
  <c r="N837" i="5"/>
  <c r="K842" i="5"/>
  <c r="M842" i="5"/>
  <c r="N845" i="5"/>
  <c r="L845" i="5"/>
  <c r="M861" i="5"/>
  <c r="K861" i="5"/>
  <c r="L948" i="5"/>
  <c r="N948" i="5"/>
  <c r="K970" i="5"/>
  <c r="M970" i="5"/>
  <c r="N981" i="5"/>
  <c r="L981" i="5"/>
  <c r="N987" i="5"/>
  <c r="L987" i="5"/>
  <c r="M1009" i="5"/>
  <c r="K1009" i="5"/>
  <c r="K1014" i="5"/>
  <c r="M1014" i="5"/>
  <c r="L1030" i="5"/>
  <c r="N1030" i="5"/>
  <c r="M1048" i="5"/>
  <c r="K1048" i="5"/>
  <c r="N1066" i="5"/>
  <c r="L1066" i="5"/>
  <c r="K1082" i="5"/>
  <c r="M1082" i="5"/>
  <c r="M1090" i="5"/>
  <c r="K1090" i="5"/>
  <c r="L1099" i="5"/>
  <c r="N1099" i="5"/>
  <c r="L1109" i="5"/>
  <c r="N779" i="5"/>
  <c r="L779" i="5"/>
  <c r="K798" i="5"/>
  <c r="M798" i="5"/>
  <c r="N802" i="5"/>
  <c r="L802" i="5"/>
  <c r="K810" i="5"/>
  <c r="M810" i="5"/>
  <c r="L819" i="5"/>
  <c r="N819" i="5"/>
  <c r="K822" i="5"/>
  <c r="M822" i="5"/>
  <c r="K826" i="5"/>
  <c r="M826" i="5"/>
  <c r="L861" i="5"/>
  <c r="N861" i="5"/>
  <c r="K866" i="5"/>
  <c r="M866" i="5"/>
  <c r="K892" i="5"/>
  <c r="M892" i="5"/>
  <c r="L920" i="5"/>
  <c r="N920" i="5"/>
  <c r="M931" i="5"/>
  <c r="K931" i="5"/>
  <c r="K939" i="5"/>
  <c r="M939" i="5"/>
  <c r="N968" i="5"/>
  <c r="L968" i="5"/>
  <c r="M978" i="5"/>
  <c r="K978" i="5"/>
  <c r="L1014" i="5"/>
  <c r="N1014" i="5"/>
  <c r="M1026" i="5"/>
  <c r="K1026" i="5"/>
  <c r="K1046" i="5"/>
  <c r="M1046" i="5"/>
  <c r="L1052" i="5"/>
  <c r="M1064" i="5"/>
  <c r="K1064" i="5"/>
  <c r="N1082" i="5"/>
  <c r="L1082" i="5"/>
  <c r="L1101" i="5"/>
  <c r="N1116" i="5"/>
  <c r="L1116" i="5"/>
  <c r="N739" i="5"/>
  <c r="N767" i="5"/>
  <c r="L767" i="5"/>
  <c r="N786" i="5"/>
  <c r="L786" i="5"/>
  <c r="K806" i="5"/>
  <c r="M806" i="5"/>
  <c r="N810" i="5"/>
  <c r="L810" i="5"/>
  <c r="N826" i="5"/>
  <c r="L826" i="5"/>
  <c r="K834" i="5"/>
  <c r="M834" i="5"/>
  <c r="K850" i="5"/>
  <c r="M850" i="5"/>
  <c r="K868" i="5"/>
  <c r="M868" i="5"/>
  <c r="N923" i="5"/>
  <c r="L923" i="5"/>
  <c r="L931" i="5"/>
  <c r="N931" i="5"/>
  <c r="M963" i="5"/>
  <c r="K963" i="5"/>
  <c r="L998" i="5"/>
  <c r="N998" i="5"/>
  <c r="N1051" i="5"/>
  <c r="L1051" i="5"/>
  <c r="K1062" i="5"/>
  <c r="M1062" i="5"/>
  <c r="M1080" i="5"/>
  <c r="K1080" i="5"/>
  <c r="M1104" i="5"/>
  <c r="K1104" i="5"/>
  <c r="N1108" i="5"/>
  <c r="L1108" i="5"/>
  <c r="K797" i="5"/>
  <c r="M839" i="5"/>
  <c r="K841" i="5"/>
  <c r="M847" i="5"/>
  <c r="K849" i="5"/>
  <c r="N853" i="5"/>
  <c r="M855" i="5"/>
  <c r="K857" i="5"/>
  <c r="M863" i="5"/>
  <c r="K865" i="5"/>
  <c r="N871" i="5"/>
  <c r="M914" i="5"/>
  <c r="K917" i="5"/>
  <c r="N1005" i="5"/>
  <c r="L1009" i="5"/>
  <c r="K1025" i="5"/>
  <c r="N904" i="5"/>
  <c r="N910" i="5"/>
  <c r="N944" i="5"/>
  <c r="N991" i="5"/>
  <c r="K24" i="5"/>
  <c r="M24" i="5"/>
  <c r="N26" i="5"/>
  <c r="L26" i="5"/>
  <c r="K56" i="5"/>
  <c r="M56" i="5"/>
  <c r="K88" i="5"/>
  <c r="M88" i="5"/>
  <c r="M105" i="5"/>
  <c r="K105" i="5"/>
  <c r="L3" i="5"/>
  <c r="L9" i="5"/>
  <c r="N9" i="5"/>
  <c r="L25" i="5"/>
  <c r="N25" i="5"/>
  <c r="L57" i="5"/>
  <c r="N57" i="5"/>
  <c r="L89" i="5"/>
  <c r="N89" i="5"/>
  <c r="L121" i="5"/>
  <c r="N121" i="5"/>
  <c r="L147" i="5"/>
  <c r="L153" i="5"/>
  <c r="N153" i="5"/>
  <c r="K165" i="5"/>
  <c r="M165" i="5"/>
  <c r="N176" i="5"/>
  <c r="L176" i="5"/>
  <c r="L182" i="5"/>
  <c r="N182" i="5"/>
  <c r="N186" i="5"/>
  <c r="M201" i="5"/>
  <c r="K201" i="5"/>
  <c r="N209" i="5"/>
  <c r="L209" i="5"/>
  <c r="M230" i="5"/>
  <c r="K230" i="5"/>
  <c r="N234" i="5"/>
  <c r="L234" i="5"/>
  <c r="L238" i="5"/>
  <c r="N238" i="5"/>
  <c r="M265" i="5"/>
  <c r="K265" i="5"/>
  <c r="N273" i="5"/>
  <c r="L273" i="5"/>
  <c r="M294" i="5"/>
  <c r="K294" i="5"/>
  <c r="N298" i="5"/>
  <c r="L298" i="5"/>
  <c r="L302" i="5"/>
  <c r="N302" i="5"/>
  <c r="M329" i="5"/>
  <c r="K329" i="5"/>
  <c r="N337" i="5"/>
  <c r="L337" i="5"/>
  <c r="M352" i="5"/>
  <c r="K352" i="5"/>
  <c r="K80" i="5"/>
  <c r="M80" i="5"/>
  <c r="M97" i="5"/>
  <c r="K97" i="5"/>
  <c r="K112" i="5"/>
  <c r="M112" i="5"/>
  <c r="N114" i="5"/>
  <c r="L114" i="5"/>
  <c r="M129" i="5"/>
  <c r="K129" i="5"/>
  <c r="K144" i="5"/>
  <c r="M144" i="5"/>
  <c r="N146" i="5"/>
  <c r="L146" i="5"/>
  <c r="M187" i="5"/>
  <c r="K187" i="5"/>
  <c r="N201" i="5"/>
  <c r="L201" i="5"/>
  <c r="M222" i="5"/>
  <c r="K222" i="5"/>
  <c r="N226" i="5"/>
  <c r="L226" i="5"/>
  <c r="L230" i="5"/>
  <c r="N230" i="5"/>
  <c r="M257" i="5"/>
  <c r="K257" i="5"/>
  <c r="N265" i="5"/>
  <c r="L265" i="5"/>
  <c r="M286" i="5"/>
  <c r="K286" i="5"/>
  <c r="N290" i="5"/>
  <c r="L290" i="5"/>
  <c r="L294" i="5"/>
  <c r="N294" i="5"/>
  <c r="M321" i="5"/>
  <c r="K321" i="5"/>
  <c r="N329" i="5"/>
  <c r="L329" i="5"/>
  <c r="M350" i="5"/>
  <c r="K350" i="5"/>
  <c r="K357" i="5"/>
  <c r="M357" i="5"/>
  <c r="L33" i="5"/>
  <c r="N33" i="5"/>
  <c r="M175" i="5"/>
  <c r="K175" i="5"/>
  <c r="M192" i="5"/>
  <c r="K192" i="5"/>
  <c r="M214" i="5"/>
  <c r="K214" i="5"/>
  <c r="N218" i="5"/>
  <c r="L218" i="5"/>
  <c r="L222" i="5"/>
  <c r="N222" i="5"/>
  <c r="M249" i="5"/>
  <c r="K249" i="5"/>
  <c r="N257" i="5"/>
  <c r="L257" i="5"/>
  <c r="M278" i="5"/>
  <c r="K278" i="5"/>
  <c r="N282" i="5"/>
  <c r="L282" i="5"/>
  <c r="L286" i="5"/>
  <c r="N286" i="5"/>
  <c r="M313" i="5"/>
  <c r="K313" i="5"/>
  <c r="N321" i="5"/>
  <c r="L321" i="5"/>
  <c r="M342" i="5"/>
  <c r="K342" i="5"/>
  <c r="N346" i="5"/>
  <c r="L346" i="5"/>
  <c r="L350" i="5"/>
  <c r="N350" i="5"/>
  <c r="M367" i="5"/>
  <c r="K367" i="5"/>
  <c r="L129" i="5"/>
  <c r="N129" i="5"/>
  <c r="K120" i="5"/>
  <c r="M120" i="5"/>
  <c r="M198" i="5"/>
  <c r="K198" i="5"/>
  <c r="M206" i="5"/>
  <c r="K206" i="5"/>
  <c r="L214" i="5"/>
  <c r="N214" i="5"/>
  <c r="M241" i="5"/>
  <c r="K241" i="5"/>
  <c r="N249" i="5"/>
  <c r="L249" i="5"/>
  <c r="M270" i="5"/>
  <c r="K270" i="5"/>
  <c r="N274" i="5"/>
  <c r="L274" i="5"/>
  <c r="L278" i="5"/>
  <c r="N278" i="5"/>
  <c r="M305" i="5"/>
  <c r="K305" i="5"/>
  <c r="N313" i="5"/>
  <c r="L313" i="5"/>
  <c r="M334" i="5"/>
  <c r="K334" i="5"/>
  <c r="N338" i="5"/>
  <c r="L338" i="5"/>
  <c r="L342" i="5"/>
  <c r="N342" i="5"/>
  <c r="L65" i="5"/>
  <c r="N65" i="5"/>
  <c r="M73" i="5"/>
  <c r="K73" i="5"/>
  <c r="L131" i="5"/>
  <c r="L137" i="5"/>
  <c r="N137" i="5"/>
  <c r="N144" i="5"/>
  <c r="M160" i="5"/>
  <c r="K160" i="5"/>
  <c r="M166" i="5"/>
  <c r="K166" i="5"/>
  <c r="N172" i="5"/>
  <c r="L172" i="5"/>
  <c r="L198" i="5"/>
  <c r="N198" i="5"/>
  <c r="N202" i="5"/>
  <c r="L202" i="5"/>
  <c r="L206" i="5"/>
  <c r="N206" i="5"/>
  <c r="M233" i="5"/>
  <c r="K233" i="5"/>
  <c r="N241" i="5"/>
  <c r="L241" i="5"/>
  <c r="L247" i="5"/>
  <c r="M262" i="5"/>
  <c r="K262" i="5"/>
  <c r="N266" i="5"/>
  <c r="L266" i="5"/>
  <c r="L270" i="5"/>
  <c r="N270" i="5"/>
  <c r="M297" i="5"/>
  <c r="K297" i="5"/>
  <c r="N305" i="5"/>
  <c r="L305" i="5"/>
  <c r="L311" i="5"/>
  <c r="M326" i="5"/>
  <c r="K326" i="5"/>
  <c r="N330" i="5"/>
  <c r="L330" i="5"/>
  <c r="L334" i="5"/>
  <c r="N334" i="5"/>
  <c r="L353" i="5"/>
  <c r="N353" i="5"/>
  <c r="N18" i="5"/>
  <c r="L18" i="5"/>
  <c r="M33" i="5"/>
  <c r="K33" i="5"/>
  <c r="K48" i="5"/>
  <c r="M48" i="5"/>
  <c r="L97" i="5"/>
  <c r="N97" i="5"/>
  <c r="K152" i="5"/>
  <c r="M152" i="5"/>
  <c r="N80" i="5"/>
  <c r="L99" i="5"/>
  <c r="N112" i="5"/>
  <c r="M7" i="5"/>
  <c r="M17" i="5"/>
  <c r="K17" i="5"/>
  <c r="K26" i="5"/>
  <c r="K32" i="5"/>
  <c r="M32" i="5"/>
  <c r="N34" i="5"/>
  <c r="L34" i="5"/>
  <c r="M39" i="5"/>
  <c r="M49" i="5"/>
  <c r="K49" i="5"/>
  <c r="K58" i="5"/>
  <c r="K64" i="5"/>
  <c r="M64" i="5"/>
  <c r="N66" i="5"/>
  <c r="L66" i="5"/>
  <c r="M71" i="5"/>
  <c r="M81" i="5"/>
  <c r="K81" i="5"/>
  <c r="K90" i="5"/>
  <c r="K96" i="5"/>
  <c r="M96" i="5"/>
  <c r="N98" i="5"/>
  <c r="L98" i="5"/>
  <c r="M103" i="5"/>
  <c r="M113" i="5"/>
  <c r="K113" i="5"/>
  <c r="K122" i="5"/>
  <c r="K128" i="5"/>
  <c r="M128" i="5"/>
  <c r="N130" i="5"/>
  <c r="L130" i="5"/>
  <c r="M135" i="5"/>
  <c r="M145" i="5"/>
  <c r="K145" i="5"/>
  <c r="K154" i="5"/>
  <c r="N160" i="5"/>
  <c r="L160" i="5"/>
  <c r="L166" i="5"/>
  <c r="N166" i="5"/>
  <c r="N170" i="5"/>
  <c r="L189" i="5"/>
  <c r="M191" i="5"/>
  <c r="K191" i="5"/>
  <c r="M225" i="5"/>
  <c r="K225" i="5"/>
  <c r="N233" i="5"/>
  <c r="L233" i="5"/>
  <c r="L239" i="5"/>
  <c r="M254" i="5"/>
  <c r="K254" i="5"/>
  <c r="N258" i="5"/>
  <c r="L258" i="5"/>
  <c r="L262" i="5"/>
  <c r="N262" i="5"/>
  <c r="M289" i="5"/>
  <c r="K289" i="5"/>
  <c r="N297" i="5"/>
  <c r="L297" i="5"/>
  <c r="L303" i="5"/>
  <c r="M318" i="5"/>
  <c r="K318" i="5"/>
  <c r="N322" i="5"/>
  <c r="L322" i="5"/>
  <c r="L326" i="5"/>
  <c r="N326" i="5"/>
  <c r="N371" i="5"/>
  <c r="L371" i="5"/>
  <c r="K16" i="5"/>
  <c r="M16" i="5"/>
  <c r="M65" i="5"/>
  <c r="K65" i="5"/>
  <c r="M9" i="5"/>
  <c r="K9" i="5"/>
  <c r="M41" i="5"/>
  <c r="K41" i="5"/>
  <c r="N90" i="5"/>
  <c r="L90" i="5"/>
  <c r="M137" i="5"/>
  <c r="K137" i="5"/>
  <c r="K181" i="5"/>
  <c r="M181" i="5"/>
  <c r="N192" i="5"/>
  <c r="L192" i="5"/>
  <c r="N210" i="5"/>
  <c r="L210" i="5"/>
  <c r="N16" i="5"/>
  <c r="L35" i="5"/>
  <c r="L41" i="5"/>
  <c r="N41" i="5"/>
  <c r="N48" i="5"/>
  <c r="L105" i="5"/>
  <c r="N105" i="5"/>
  <c r="N24" i="5"/>
  <c r="L43" i="5"/>
  <c r="L49" i="5"/>
  <c r="N49" i="5"/>
  <c r="L107" i="5"/>
  <c r="L113" i="5"/>
  <c r="N113" i="5"/>
  <c r="N120" i="5"/>
  <c r="L139" i="5"/>
  <c r="L145" i="5"/>
  <c r="N145" i="5"/>
  <c r="N152" i="5"/>
  <c r="M169" i="5"/>
  <c r="M171" i="5"/>
  <c r="K171" i="5"/>
  <c r="K172" i="5"/>
  <c r="L177" i="5"/>
  <c r="L183" i="5"/>
  <c r="K197" i="5"/>
  <c r="M197" i="5"/>
  <c r="M217" i="5"/>
  <c r="K217" i="5"/>
  <c r="N225" i="5"/>
  <c r="L225" i="5"/>
  <c r="L231" i="5"/>
  <c r="M246" i="5"/>
  <c r="K246" i="5"/>
  <c r="N250" i="5"/>
  <c r="L250" i="5"/>
  <c r="L254" i="5"/>
  <c r="N254" i="5"/>
  <c r="M281" i="5"/>
  <c r="K281" i="5"/>
  <c r="N289" i="5"/>
  <c r="L289" i="5"/>
  <c r="L295" i="5"/>
  <c r="M310" i="5"/>
  <c r="K310" i="5"/>
  <c r="N314" i="5"/>
  <c r="L314" i="5"/>
  <c r="L318" i="5"/>
  <c r="N318" i="5"/>
  <c r="M345" i="5"/>
  <c r="K345" i="5"/>
  <c r="K360" i="5"/>
  <c r="M360" i="5"/>
  <c r="N50" i="5"/>
  <c r="L50" i="5"/>
  <c r="N82" i="5"/>
  <c r="L82" i="5"/>
  <c r="N58" i="5"/>
  <c r="L58" i="5"/>
  <c r="N122" i="5"/>
  <c r="L122" i="5"/>
  <c r="N154" i="5"/>
  <c r="L154" i="5"/>
  <c r="L67" i="5"/>
  <c r="L73" i="5"/>
  <c r="N73" i="5"/>
  <c r="L11" i="5"/>
  <c r="L17" i="5"/>
  <c r="N17" i="5"/>
  <c r="N56" i="5"/>
  <c r="L75" i="5"/>
  <c r="L81" i="5"/>
  <c r="N81" i="5"/>
  <c r="N88" i="5"/>
  <c r="K8" i="5"/>
  <c r="M8" i="5"/>
  <c r="N10" i="5"/>
  <c r="L10" i="5"/>
  <c r="M15" i="5"/>
  <c r="M25" i="5"/>
  <c r="K25" i="5"/>
  <c r="K34" i="5"/>
  <c r="K40" i="5"/>
  <c r="M40" i="5"/>
  <c r="N42" i="5"/>
  <c r="L42" i="5"/>
  <c r="M47" i="5"/>
  <c r="M57" i="5"/>
  <c r="K57" i="5"/>
  <c r="K66" i="5"/>
  <c r="K72" i="5"/>
  <c r="M72" i="5"/>
  <c r="N74" i="5"/>
  <c r="L74" i="5"/>
  <c r="M79" i="5"/>
  <c r="M89" i="5"/>
  <c r="K89" i="5"/>
  <c r="K98" i="5"/>
  <c r="K104" i="5"/>
  <c r="M104" i="5"/>
  <c r="N106" i="5"/>
  <c r="L106" i="5"/>
  <c r="M111" i="5"/>
  <c r="M121" i="5"/>
  <c r="K121" i="5"/>
  <c r="K130" i="5"/>
  <c r="K136" i="5"/>
  <c r="M136" i="5"/>
  <c r="N138" i="5"/>
  <c r="L138" i="5"/>
  <c r="M143" i="5"/>
  <c r="M153" i="5"/>
  <c r="K153" i="5"/>
  <c r="M159" i="5"/>
  <c r="K159" i="5"/>
  <c r="M176" i="5"/>
  <c r="K176" i="5"/>
  <c r="M182" i="5"/>
  <c r="K182" i="5"/>
  <c r="N188" i="5"/>
  <c r="L188" i="5"/>
  <c r="M209" i="5"/>
  <c r="K209" i="5"/>
  <c r="N217" i="5"/>
  <c r="L217" i="5"/>
  <c r="L223" i="5"/>
  <c r="M238" i="5"/>
  <c r="K238" i="5"/>
  <c r="N242" i="5"/>
  <c r="L242" i="5"/>
  <c r="L246" i="5"/>
  <c r="N246" i="5"/>
  <c r="M273" i="5"/>
  <c r="K273" i="5"/>
  <c r="N281" i="5"/>
  <c r="L281" i="5"/>
  <c r="L287" i="5"/>
  <c r="M302" i="5"/>
  <c r="K302" i="5"/>
  <c r="N306" i="5"/>
  <c r="L306" i="5"/>
  <c r="L310" i="5"/>
  <c r="N310" i="5"/>
  <c r="M337" i="5"/>
  <c r="K337" i="5"/>
  <c r="N345" i="5"/>
  <c r="L345" i="5"/>
  <c r="L358" i="5"/>
  <c r="N358" i="5"/>
  <c r="M370" i="5"/>
  <c r="K370" i="5"/>
  <c r="M199" i="5"/>
  <c r="K199" i="5"/>
  <c r="M205" i="5"/>
  <c r="M207" i="5"/>
  <c r="K207" i="5"/>
  <c r="M213" i="5"/>
  <c r="M215" i="5"/>
  <c r="K215" i="5"/>
  <c r="M221" i="5"/>
  <c r="M223" i="5"/>
  <c r="K223" i="5"/>
  <c r="M229" i="5"/>
  <c r="M231" i="5"/>
  <c r="K231" i="5"/>
  <c r="M237" i="5"/>
  <c r="M239" i="5"/>
  <c r="K239" i="5"/>
  <c r="M245" i="5"/>
  <c r="M247" i="5"/>
  <c r="K247" i="5"/>
  <c r="M253" i="5"/>
  <c r="M255" i="5"/>
  <c r="K255" i="5"/>
  <c r="M261" i="5"/>
  <c r="M263" i="5"/>
  <c r="K263" i="5"/>
  <c r="M269" i="5"/>
  <c r="M271" i="5"/>
  <c r="K271" i="5"/>
  <c r="M277" i="5"/>
  <c r="M279" i="5"/>
  <c r="K279" i="5"/>
  <c r="M285" i="5"/>
  <c r="M287" i="5"/>
  <c r="K287" i="5"/>
  <c r="M293" i="5"/>
  <c r="M295" i="5"/>
  <c r="K295" i="5"/>
  <c r="M301" i="5"/>
  <c r="M303" i="5"/>
  <c r="K303" i="5"/>
  <c r="M309" i="5"/>
  <c r="M311" i="5"/>
  <c r="K311" i="5"/>
  <c r="M317" i="5"/>
  <c r="M319" i="5"/>
  <c r="K319" i="5"/>
  <c r="M325" i="5"/>
  <c r="M327" i="5"/>
  <c r="K327" i="5"/>
  <c r="M333" i="5"/>
  <c r="M335" i="5"/>
  <c r="K335" i="5"/>
  <c r="M341" i="5"/>
  <c r="M343" i="5"/>
  <c r="K343" i="5"/>
  <c r="M349" i="5"/>
  <c r="N368" i="5"/>
  <c r="L368" i="5"/>
  <c r="M394" i="5"/>
  <c r="K394" i="5"/>
  <c r="M404" i="5"/>
  <c r="M409" i="5"/>
  <c r="N416" i="5"/>
  <c r="L416" i="5"/>
  <c r="N422" i="5"/>
  <c r="L422" i="5"/>
  <c r="M432" i="5"/>
  <c r="K432" i="5"/>
  <c r="K438" i="5"/>
  <c r="M438" i="5"/>
  <c r="M448" i="5"/>
  <c r="K448" i="5"/>
  <c r="K468" i="5"/>
  <c r="M468" i="5"/>
  <c r="K493" i="5"/>
  <c r="M493" i="5"/>
  <c r="K517" i="5"/>
  <c r="M517" i="5"/>
  <c r="N519" i="5"/>
  <c r="L519" i="5"/>
  <c r="M527" i="5"/>
  <c r="K527" i="5"/>
  <c r="N551" i="5"/>
  <c r="L551" i="5"/>
  <c r="M559" i="5"/>
  <c r="K559" i="5"/>
  <c r="N583" i="5"/>
  <c r="L583" i="5"/>
  <c r="M591" i="5"/>
  <c r="K591" i="5"/>
  <c r="N615" i="5"/>
  <c r="L615" i="5"/>
  <c r="K383" i="5"/>
  <c r="M383" i="5"/>
  <c r="K389" i="5"/>
  <c r="M389" i="5"/>
  <c r="L391" i="5"/>
  <c r="N391" i="5"/>
  <c r="L394" i="5"/>
  <c r="N394" i="5"/>
  <c r="M410" i="5"/>
  <c r="K410" i="5"/>
  <c r="N432" i="5"/>
  <c r="L432" i="5"/>
  <c r="N438" i="5"/>
  <c r="L438" i="5"/>
  <c r="M446" i="5"/>
  <c r="K446" i="5"/>
  <c r="N448" i="5"/>
  <c r="L448" i="5"/>
  <c r="M464" i="5"/>
  <c r="K464" i="5"/>
  <c r="K484" i="5"/>
  <c r="M484" i="5"/>
  <c r="L493" i="5"/>
  <c r="N493" i="5"/>
  <c r="N527" i="5"/>
  <c r="L527" i="5"/>
  <c r="K549" i="5"/>
  <c r="M549" i="5"/>
  <c r="N559" i="5"/>
  <c r="L559" i="5"/>
  <c r="K581" i="5"/>
  <c r="M581" i="5"/>
  <c r="N591" i="5"/>
  <c r="L591" i="5"/>
  <c r="K613" i="5"/>
  <c r="M613" i="5"/>
  <c r="N360" i="5"/>
  <c r="L360" i="5"/>
  <c r="K399" i="5"/>
  <c r="M399" i="5"/>
  <c r="K405" i="5"/>
  <c r="M405" i="5"/>
  <c r="L407" i="5"/>
  <c r="N407" i="5"/>
  <c r="L410" i="5"/>
  <c r="N410" i="5"/>
  <c r="M426" i="5"/>
  <c r="K426" i="5"/>
  <c r="L446" i="5"/>
  <c r="N446" i="5"/>
  <c r="M462" i="5"/>
  <c r="K462" i="5"/>
  <c r="N464" i="5"/>
  <c r="L464" i="5"/>
  <c r="M480" i="5"/>
  <c r="K480" i="5"/>
  <c r="K525" i="5"/>
  <c r="M525" i="5"/>
  <c r="L549" i="5"/>
  <c r="N549" i="5"/>
  <c r="K557" i="5"/>
  <c r="M557" i="5"/>
  <c r="L581" i="5"/>
  <c r="N581" i="5"/>
  <c r="K589" i="5"/>
  <c r="M589" i="5"/>
  <c r="L613" i="5"/>
  <c r="N613" i="5"/>
  <c r="N374" i="5"/>
  <c r="L374" i="5"/>
  <c r="N379" i="5"/>
  <c r="L379" i="5"/>
  <c r="K415" i="5"/>
  <c r="M415" i="5"/>
  <c r="K421" i="5"/>
  <c r="M421" i="5"/>
  <c r="L423" i="5"/>
  <c r="N423" i="5"/>
  <c r="L426" i="5"/>
  <c r="N426" i="5"/>
  <c r="L462" i="5"/>
  <c r="N462" i="5"/>
  <c r="M478" i="5"/>
  <c r="K478" i="5"/>
  <c r="N480" i="5"/>
  <c r="L480" i="5"/>
  <c r="K508" i="5"/>
  <c r="M508" i="5"/>
  <c r="K516" i="5"/>
  <c r="M516" i="5"/>
  <c r="N517" i="5"/>
  <c r="L525" i="5"/>
  <c r="N525" i="5"/>
  <c r="K431" i="5"/>
  <c r="M431" i="5"/>
  <c r="K437" i="5"/>
  <c r="M437" i="5"/>
  <c r="L439" i="5"/>
  <c r="N439" i="5"/>
  <c r="M455" i="5"/>
  <c r="K455" i="5"/>
  <c r="L478" i="5"/>
  <c r="N478" i="5"/>
  <c r="M502" i="5"/>
  <c r="K502" i="5"/>
  <c r="M510" i="5"/>
  <c r="K510" i="5"/>
  <c r="N512" i="5"/>
  <c r="L512" i="5"/>
  <c r="K540" i="5"/>
  <c r="M540" i="5"/>
  <c r="K548" i="5"/>
  <c r="M548" i="5"/>
  <c r="K572" i="5"/>
  <c r="M572" i="5"/>
  <c r="K580" i="5"/>
  <c r="M580" i="5"/>
  <c r="K604" i="5"/>
  <c r="M604" i="5"/>
  <c r="N632" i="5"/>
  <c r="L632" i="5"/>
  <c r="N352" i="5"/>
  <c r="L352" i="5"/>
  <c r="M359" i="5"/>
  <c r="K359" i="5"/>
  <c r="K363" i="5"/>
  <c r="L364" i="5"/>
  <c r="M374" i="5"/>
  <c r="M377" i="5"/>
  <c r="M384" i="5"/>
  <c r="K384" i="5"/>
  <c r="K390" i="5"/>
  <c r="M390" i="5"/>
  <c r="L401" i="5"/>
  <c r="N405" i="5"/>
  <c r="N411" i="5"/>
  <c r="L411" i="5"/>
  <c r="K441" i="5"/>
  <c r="M441" i="5"/>
  <c r="L453" i="5"/>
  <c r="N453" i="5"/>
  <c r="N455" i="5"/>
  <c r="L455" i="5"/>
  <c r="N457" i="5"/>
  <c r="L457" i="5"/>
  <c r="M471" i="5"/>
  <c r="K471" i="5"/>
  <c r="L502" i="5"/>
  <c r="N502" i="5"/>
  <c r="L510" i="5"/>
  <c r="N510" i="5"/>
  <c r="N536" i="5"/>
  <c r="L536" i="5"/>
  <c r="M542" i="5"/>
  <c r="K542" i="5"/>
  <c r="N544" i="5"/>
  <c r="L544" i="5"/>
  <c r="N568" i="5"/>
  <c r="L568" i="5"/>
  <c r="M574" i="5"/>
  <c r="K574" i="5"/>
  <c r="N576" i="5"/>
  <c r="L576" i="5"/>
  <c r="N600" i="5"/>
  <c r="L600" i="5"/>
  <c r="M606" i="5"/>
  <c r="K606" i="5"/>
  <c r="N608" i="5"/>
  <c r="L608" i="5"/>
  <c r="M630" i="5"/>
  <c r="K630" i="5"/>
  <c r="N395" i="5"/>
  <c r="L395" i="5"/>
  <c r="N200" i="5"/>
  <c r="L200" i="5"/>
  <c r="N208" i="5"/>
  <c r="L208" i="5"/>
  <c r="N216" i="5"/>
  <c r="L216" i="5"/>
  <c r="N224" i="5"/>
  <c r="L224" i="5"/>
  <c r="N232" i="5"/>
  <c r="L232" i="5"/>
  <c r="N240" i="5"/>
  <c r="L240" i="5"/>
  <c r="N248" i="5"/>
  <c r="L248" i="5"/>
  <c r="N256" i="5"/>
  <c r="L256" i="5"/>
  <c r="N264" i="5"/>
  <c r="L264" i="5"/>
  <c r="N272" i="5"/>
  <c r="L272" i="5"/>
  <c r="N280" i="5"/>
  <c r="L280" i="5"/>
  <c r="N288" i="5"/>
  <c r="L288" i="5"/>
  <c r="N296" i="5"/>
  <c r="L296" i="5"/>
  <c r="N304" i="5"/>
  <c r="L304" i="5"/>
  <c r="N312" i="5"/>
  <c r="L312" i="5"/>
  <c r="N320" i="5"/>
  <c r="L320" i="5"/>
  <c r="N328" i="5"/>
  <c r="L328" i="5"/>
  <c r="N336" i="5"/>
  <c r="L336" i="5"/>
  <c r="N344" i="5"/>
  <c r="L344" i="5"/>
  <c r="L367" i="5"/>
  <c r="K376" i="5"/>
  <c r="M378" i="5"/>
  <c r="K378" i="5"/>
  <c r="N384" i="5"/>
  <c r="L384" i="5"/>
  <c r="N390" i="5"/>
  <c r="L390" i="5"/>
  <c r="M400" i="5"/>
  <c r="K400" i="5"/>
  <c r="K406" i="5"/>
  <c r="M406" i="5"/>
  <c r="L417" i="5"/>
  <c r="N421" i="5"/>
  <c r="N427" i="5"/>
  <c r="L427" i="5"/>
  <c r="N441" i="5"/>
  <c r="L441" i="5"/>
  <c r="L469" i="5"/>
  <c r="N469" i="5"/>
  <c r="N471" i="5"/>
  <c r="L471" i="5"/>
  <c r="N473" i="5"/>
  <c r="L473" i="5"/>
  <c r="K485" i="5"/>
  <c r="M485" i="5"/>
  <c r="N487" i="5"/>
  <c r="L487" i="5"/>
  <c r="M495" i="5"/>
  <c r="K495" i="5"/>
  <c r="L504" i="5"/>
  <c r="M534" i="5"/>
  <c r="K534" i="5"/>
  <c r="M566" i="5"/>
  <c r="K566" i="5"/>
  <c r="M598" i="5"/>
  <c r="K598" i="5"/>
  <c r="L385" i="5"/>
  <c r="N389" i="5"/>
  <c r="M351" i="5"/>
  <c r="K351" i="5"/>
  <c r="L375" i="5"/>
  <c r="N375" i="5"/>
  <c r="M388" i="5"/>
  <c r="M393" i="5"/>
  <c r="N400" i="5"/>
  <c r="L400" i="5"/>
  <c r="N406" i="5"/>
  <c r="L406" i="5"/>
  <c r="M416" i="5"/>
  <c r="K416" i="5"/>
  <c r="K422" i="5"/>
  <c r="M422" i="5"/>
  <c r="L433" i="5"/>
  <c r="N437" i="5"/>
  <c r="K452" i="5"/>
  <c r="M452" i="5"/>
  <c r="M453" i="5"/>
  <c r="N495" i="5"/>
  <c r="L495" i="5"/>
  <c r="M503" i="5"/>
  <c r="K503" i="5"/>
  <c r="L534" i="5"/>
  <c r="N534" i="5"/>
  <c r="L566" i="5"/>
  <c r="N566" i="5"/>
  <c r="L598" i="5"/>
  <c r="N598" i="5"/>
  <c r="L494" i="5"/>
  <c r="N494" i="5"/>
  <c r="L526" i="5"/>
  <c r="N526" i="5"/>
  <c r="L558" i="5"/>
  <c r="N558" i="5"/>
  <c r="L590" i="5"/>
  <c r="N590" i="5"/>
  <c r="L616" i="5"/>
  <c r="L622" i="5"/>
  <c r="N622" i="5"/>
  <c r="L648" i="5"/>
  <c r="N696" i="5"/>
  <c r="L696" i="5"/>
  <c r="N704" i="5"/>
  <c r="L704" i="5"/>
  <c r="K708" i="5"/>
  <c r="M708" i="5"/>
  <c r="M731" i="5"/>
  <c r="K731" i="5"/>
  <c r="M755" i="5"/>
  <c r="K755" i="5"/>
  <c r="N757" i="5"/>
  <c r="L757" i="5"/>
  <c r="M765" i="5"/>
  <c r="K765" i="5"/>
  <c r="L774" i="5"/>
  <c r="N801" i="5"/>
  <c r="L801" i="5"/>
  <c r="K645" i="5"/>
  <c r="M645" i="5"/>
  <c r="N647" i="5"/>
  <c r="L647" i="5"/>
  <c r="K674" i="5"/>
  <c r="M674" i="5"/>
  <c r="K676" i="5"/>
  <c r="M676" i="5"/>
  <c r="K679" i="5"/>
  <c r="M679" i="5"/>
  <c r="M685" i="5"/>
  <c r="K685" i="5"/>
  <c r="M691" i="5"/>
  <c r="K691" i="5"/>
  <c r="N712" i="5"/>
  <c r="L712" i="5"/>
  <c r="K716" i="5"/>
  <c r="M716" i="5"/>
  <c r="K724" i="5"/>
  <c r="M724" i="5"/>
  <c r="L731" i="5"/>
  <c r="N731" i="5"/>
  <c r="N765" i="5"/>
  <c r="L765" i="5"/>
  <c r="M773" i="5"/>
  <c r="K773" i="5"/>
  <c r="L803" i="5"/>
  <c r="N803" i="5"/>
  <c r="L827" i="5"/>
  <c r="N827" i="5"/>
  <c r="L630" i="5"/>
  <c r="N630" i="5"/>
  <c r="N664" i="5"/>
  <c r="L664" i="5"/>
  <c r="N670" i="5"/>
  <c r="L670" i="5"/>
  <c r="N679" i="5"/>
  <c r="L679" i="5"/>
  <c r="L685" i="5"/>
  <c r="N685" i="5"/>
  <c r="L691" i="5"/>
  <c r="N691" i="5"/>
  <c r="N720" i="5"/>
  <c r="L720" i="5"/>
  <c r="N724" i="5"/>
  <c r="L724" i="5"/>
  <c r="M763" i="5"/>
  <c r="K763" i="5"/>
  <c r="L795" i="5"/>
  <c r="N795" i="5"/>
  <c r="K621" i="5"/>
  <c r="M621" i="5"/>
  <c r="N623" i="5"/>
  <c r="L623" i="5"/>
  <c r="M638" i="5"/>
  <c r="K638" i="5"/>
  <c r="M653" i="5"/>
  <c r="K653" i="5"/>
  <c r="M659" i="5"/>
  <c r="K659" i="5"/>
  <c r="K746" i="5"/>
  <c r="M746" i="5"/>
  <c r="K754" i="5"/>
  <c r="M754" i="5"/>
  <c r="N755" i="5"/>
  <c r="L763" i="5"/>
  <c r="N763" i="5"/>
  <c r="M792" i="5"/>
  <c r="K792" i="5"/>
  <c r="M816" i="5"/>
  <c r="K816" i="5"/>
  <c r="M824" i="5"/>
  <c r="K824" i="5"/>
  <c r="L542" i="5"/>
  <c r="N542" i="5"/>
  <c r="L574" i="5"/>
  <c r="N574" i="5"/>
  <c r="L606" i="5"/>
  <c r="N606" i="5"/>
  <c r="L638" i="5"/>
  <c r="N638" i="5"/>
  <c r="N645" i="5"/>
  <c r="L653" i="5"/>
  <c r="N653" i="5"/>
  <c r="L659" i="5"/>
  <c r="N659" i="5"/>
  <c r="K664" i="5"/>
  <c r="K670" i="5"/>
  <c r="L676" i="5"/>
  <c r="L681" i="5"/>
  <c r="K690" i="5"/>
  <c r="M690" i="5"/>
  <c r="K692" i="5"/>
  <c r="M692" i="5"/>
  <c r="K695" i="5"/>
  <c r="M695" i="5"/>
  <c r="L701" i="5"/>
  <c r="N701" i="5"/>
  <c r="K703" i="5"/>
  <c r="M703" i="5"/>
  <c r="M740" i="5"/>
  <c r="K740" i="5"/>
  <c r="M748" i="5"/>
  <c r="K748" i="5"/>
  <c r="N750" i="5"/>
  <c r="L750" i="5"/>
  <c r="K783" i="5"/>
  <c r="M783" i="5"/>
  <c r="M789" i="5"/>
  <c r="K789" i="5"/>
  <c r="L790" i="5"/>
  <c r="L792" i="5"/>
  <c r="N792" i="5"/>
  <c r="M813" i="5"/>
  <c r="K813" i="5"/>
  <c r="M486" i="5"/>
  <c r="K486" i="5"/>
  <c r="K501" i="5"/>
  <c r="M501" i="5"/>
  <c r="N503" i="5"/>
  <c r="L503" i="5"/>
  <c r="M518" i="5"/>
  <c r="K518" i="5"/>
  <c r="K533" i="5"/>
  <c r="M533" i="5"/>
  <c r="N535" i="5"/>
  <c r="L535" i="5"/>
  <c r="M550" i="5"/>
  <c r="K550" i="5"/>
  <c r="K565" i="5"/>
  <c r="M565" i="5"/>
  <c r="N567" i="5"/>
  <c r="L567" i="5"/>
  <c r="M582" i="5"/>
  <c r="K582" i="5"/>
  <c r="K597" i="5"/>
  <c r="M597" i="5"/>
  <c r="N599" i="5"/>
  <c r="L599" i="5"/>
  <c r="M614" i="5"/>
  <c r="K614" i="5"/>
  <c r="K623" i="5"/>
  <c r="K629" i="5"/>
  <c r="M629" i="5"/>
  <c r="N631" i="5"/>
  <c r="L631" i="5"/>
  <c r="M636" i="5"/>
  <c r="M646" i="5"/>
  <c r="K646" i="5"/>
  <c r="N680" i="5"/>
  <c r="L680" i="5"/>
  <c r="N686" i="5"/>
  <c r="L686" i="5"/>
  <c r="N695" i="5"/>
  <c r="L695" i="5"/>
  <c r="N703" i="5"/>
  <c r="L703" i="5"/>
  <c r="L709" i="5"/>
  <c r="N709" i="5"/>
  <c r="K711" i="5"/>
  <c r="M711" i="5"/>
  <c r="N740" i="5"/>
  <c r="L740" i="5"/>
  <c r="N748" i="5"/>
  <c r="L748" i="5"/>
  <c r="M777" i="5"/>
  <c r="K777" i="5"/>
  <c r="N783" i="5"/>
  <c r="L783" i="5"/>
  <c r="M821" i="5"/>
  <c r="K821" i="5"/>
  <c r="M454" i="5"/>
  <c r="K454" i="5"/>
  <c r="M470" i="5"/>
  <c r="K470" i="5"/>
  <c r="L486" i="5"/>
  <c r="N486" i="5"/>
  <c r="L518" i="5"/>
  <c r="N518" i="5"/>
  <c r="L550" i="5"/>
  <c r="N550" i="5"/>
  <c r="N557" i="5"/>
  <c r="L582" i="5"/>
  <c r="N582" i="5"/>
  <c r="N589" i="5"/>
  <c r="L614" i="5"/>
  <c r="N614" i="5"/>
  <c r="N621" i="5"/>
  <c r="L640" i="5"/>
  <c r="L646" i="5"/>
  <c r="N646" i="5"/>
  <c r="K658" i="5"/>
  <c r="M658" i="5"/>
  <c r="K660" i="5"/>
  <c r="M660" i="5"/>
  <c r="K663" i="5"/>
  <c r="M663" i="5"/>
  <c r="M669" i="5"/>
  <c r="K669" i="5"/>
  <c r="M675" i="5"/>
  <c r="K675" i="5"/>
  <c r="K701" i="5"/>
  <c r="N711" i="5"/>
  <c r="L711" i="5"/>
  <c r="L717" i="5"/>
  <c r="N717" i="5"/>
  <c r="K719" i="5"/>
  <c r="M719" i="5"/>
  <c r="M733" i="5"/>
  <c r="K733" i="5"/>
  <c r="L742" i="5"/>
  <c r="M772" i="5"/>
  <c r="K772" i="5"/>
  <c r="N777" i="5"/>
  <c r="L777" i="5"/>
  <c r="N447" i="5"/>
  <c r="L447" i="5"/>
  <c r="N463" i="5"/>
  <c r="L463" i="5"/>
  <c r="N479" i="5"/>
  <c r="L479" i="5"/>
  <c r="M494" i="5"/>
  <c r="K494" i="5"/>
  <c r="K509" i="5"/>
  <c r="M509" i="5"/>
  <c r="N511" i="5"/>
  <c r="L511" i="5"/>
  <c r="M526" i="5"/>
  <c r="K526" i="5"/>
  <c r="K535" i="5"/>
  <c r="K541" i="5"/>
  <c r="M541" i="5"/>
  <c r="N543" i="5"/>
  <c r="L543" i="5"/>
  <c r="M558" i="5"/>
  <c r="K558" i="5"/>
  <c r="K567" i="5"/>
  <c r="K573" i="5"/>
  <c r="M573" i="5"/>
  <c r="N575" i="5"/>
  <c r="L575" i="5"/>
  <c r="M590" i="5"/>
  <c r="K590" i="5"/>
  <c r="K599" i="5"/>
  <c r="K605" i="5"/>
  <c r="M605" i="5"/>
  <c r="N607" i="5"/>
  <c r="L607" i="5"/>
  <c r="M612" i="5"/>
  <c r="M622" i="5"/>
  <c r="K622" i="5"/>
  <c r="K631" i="5"/>
  <c r="K637" i="5"/>
  <c r="M637" i="5"/>
  <c r="N639" i="5"/>
  <c r="L639" i="5"/>
  <c r="M644" i="5"/>
  <c r="N654" i="5"/>
  <c r="L654" i="5"/>
  <c r="N663" i="5"/>
  <c r="L663" i="5"/>
  <c r="L669" i="5"/>
  <c r="N669" i="5"/>
  <c r="L675" i="5"/>
  <c r="N675" i="5"/>
  <c r="K680" i="5"/>
  <c r="K686" i="5"/>
  <c r="L692" i="5"/>
  <c r="K700" i="5"/>
  <c r="M700" i="5"/>
  <c r="K709" i="5"/>
  <c r="N719" i="5"/>
  <c r="L719" i="5"/>
  <c r="N733" i="5"/>
  <c r="L733" i="5"/>
  <c r="M741" i="5"/>
  <c r="K741" i="5"/>
  <c r="N772" i="5"/>
  <c r="L772" i="5"/>
  <c r="N809" i="5"/>
  <c r="L809" i="5"/>
  <c r="N732" i="5"/>
  <c r="L732" i="5"/>
  <c r="N764" i="5"/>
  <c r="L764" i="5"/>
  <c r="M782" i="5"/>
  <c r="L806" i="5"/>
  <c r="L808" i="5"/>
  <c r="N808" i="5"/>
  <c r="L838" i="5"/>
  <c r="L840" i="5"/>
  <c r="N840" i="5"/>
  <c r="L870" i="5"/>
  <c r="L872" i="5"/>
  <c r="N872" i="5"/>
  <c r="L883" i="5"/>
  <c r="N883" i="5"/>
  <c r="M911" i="5"/>
  <c r="K911" i="5"/>
  <c r="M916" i="5"/>
  <c r="K916" i="5"/>
  <c r="N921" i="5"/>
  <c r="L921" i="5"/>
  <c r="N937" i="5"/>
  <c r="L937" i="5"/>
  <c r="K941" i="5"/>
  <c r="M941" i="5"/>
  <c r="M848" i="5"/>
  <c r="K848" i="5"/>
  <c r="M885" i="5"/>
  <c r="K885" i="5"/>
  <c r="N905" i="5"/>
  <c r="L905" i="5"/>
  <c r="L911" i="5"/>
  <c r="N911" i="5"/>
  <c r="N945" i="5"/>
  <c r="L945" i="5"/>
  <c r="K949" i="5"/>
  <c r="M949" i="5"/>
  <c r="M953" i="5"/>
  <c r="K953" i="5"/>
  <c r="N984" i="5"/>
  <c r="L984" i="5"/>
  <c r="M1095" i="5"/>
  <c r="K1095" i="5"/>
  <c r="N1097" i="5"/>
  <c r="L1097" i="5"/>
  <c r="L816" i="5"/>
  <c r="N816" i="5"/>
  <c r="L848" i="5"/>
  <c r="N848" i="5"/>
  <c r="N885" i="5"/>
  <c r="L885" i="5"/>
  <c r="N918" i="5"/>
  <c r="L918" i="5"/>
  <c r="K976" i="5"/>
  <c r="M976" i="5"/>
  <c r="L1079" i="5"/>
  <c r="N1079" i="5"/>
  <c r="L1095" i="5"/>
  <c r="N1095" i="5"/>
  <c r="M856" i="5"/>
  <c r="K856" i="5"/>
  <c r="K877" i="5"/>
  <c r="M877" i="5"/>
  <c r="K882" i="5"/>
  <c r="M882" i="5"/>
  <c r="M968" i="5"/>
  <c r="K968" i="5"/>
  <c r="N978" i="5"/>
  <c r="L978" i="5"/>
  <c r="K981" i="5"/>
  <c r="M981" i="5"/>
  <c r="M1056" i="5"/>
  <c r="K1056" i="5"/>
  <c r="M1072" i="5"/>
  <c r="K1072" i="5"/>
  <c r="M1088" i="5"/>
  <c r="K1088" i="5"/>
  <c r="L822" i="5"/>
  <c r="L824" i="5"/>
  <c r="N824" i="5"/>
  <c r="L833" i="5"/>
  <c r="K845" i="5"/>
  <c r="L854" i="5"/>
  <c r="L856" i="5"/>
  <c r="N856" i="5"/>
  <c r="L865" i="5"/>
  <c r="M879" i="5"/>
  <c r="K879" i="5"/>
  <c r="L902" i="5"/>
  <c r="M904" i="5"/>
  <c r="K904" i="5"/>
  <c r="N906" i="5"/>
  <c r="L906" i="5"/>
  <c r="K960" i="5"/>
  <c r="M960" i="5"/>
  <c r="K966" i="5"/>
  <c r="M966" i="5"/>
  <c r="N989" i="5"/>
  <c r="L989" i="5"/>
  <c r="M991" i="5"/>
  <c r="K991" i="5"/>
  <c r="K1005" i="5"/>
  <c r="M1005" i="5"/>
  <c r="L1038" i="5"/>
  <c r="N1038" i="5"/>
  <c r="N1040" i="5"/>
  <c r="L1040" i="5"/>
  <c r="N1042" i="5"/>
  <c r="L1042" i="5"/>
  <c r="K1054" i="5"/>
  <c r="M1054" i="5"/>
  <c r="M739" i="5"/>
  <c r="K739" i="5"/>
  <c r="N741" i="5"/>
  <c r="L741" i="5"/>
  <c r="M756" i="5"/>
  <c r="K756" i="5"/>
  <c r="M771" i="5"/>
  <c r="K771" i="5"/>
  <c r="N773" i="5"/>
  <c r="L773" i="5"/>
  <c r="N778" i="5"/>
  <c r="L778" i="5"/>
  <c r="M800" i="5"/>
  <c r="K800" i="5"/>
  <c r="M832" i="5"/>
  <c r="K832" i="5"/>
  <c r="N859" i="5"/>
  <c r="M864" i="5"/>
  <c r="K864" i="5"/>
  <c r="L879" i="5"/>
  <c r="N879" i="5"/>
  <c r="L899" i="5"/>
  <c r="N899" i="5"/>
  <c r="N970" i="5"/>
  <c r="L970" i="5"/>
  <c r="M723" i="5"/>
  <c r="K723" i="5"/>
  <c r="N756" i="5"/>
  <c r="L756" i="5"/>
  <c r="L784" i="5"/>
  <c r="N784" i="5"/>
  <c r="L798" i="5"/>
  <c r="L800" i="5"/>
  <c r="N800" i="5"/>
  <c r="L830" i="5"/>
  <c r="L832" i="5"/>
  <c r="N832" i="5"/>
  <c r="L841" i="5"/>
  <c r="K853" i="5"/>
  <c r="L862" i="5"/>
  <c r="L864" i="5"/>
  <c r="N864" i="5"/>
  <c r="L873" i="5"/>
  <c r="K925" i="5"/>
  <c r="M925" i="5"/>
  <c r="N950" i="5"/>
  <c r="L950" i="5"/>
  <c r="M732" i="5"/>
  <c r="K732" i="5"/>
  <c r="M747" i="5"/>
  <c r="K747" i="5"/>
  <c r="N749" i="5"/>
  <c r="L749" i="5"/>
  <c r="M764" i="5"/>
  <c r="K764" i="5"/>
  <c r="K778" i="5"/>
  <c r="M808" i="5"/>
  <c r="K808" i="5"/>
  <c r="N835" i="5"/>
  <c r="M840" i="5"/>
  <c r="K840" i="5"/>
  <c r="N867" i="5"/>
  <c r="M872" i="5"/>
  <c r="K872" i="5"/>
  <c r="M888" i="5"/>
  <c r="K888" i="5"/>
  <c r="N890" i="5"/>
  <c r="L890" i="5"/>
  <c r="K894" i="5"/>
  <c r="M894" i="5"/>
  <c r="N896" i="5"/>
  <c r="L896" i="5"/>
  <c r="M921" i="5"/>
  <c r="K921" i="5"/>
  <c r="N929" i="5"/>
  <c r="L929" i="5"/>
  <c r="K933" i="5"/>
  <c r="M933" i="5"/>
  <c r="N954" i="5"/>
  <c r="L954" i="5"/>
  <c r="K957" i="5"/>
  <c r="M957" i="5"/>
  <c r="M959" i="5"/>
  <c r="K959" i="5"/>
  <c r="L988" i="5"/>
  <c r="N988" i="5"/>
  <c r="M1119" i="5"/>
  <c r="K1119" i="5"/>
  <c r="L1119" i="5"/>
  <c r="N1119" i="5"/>
  <c r="K910" i="5"/>
  <c r="M910" i="5"/>
  <c r="M926" i="5"/>
  <c r="K926" i="5"/>
  <c r="M928" i="5"/>
  <c r="K928" i="5"/>
  <c r="N957" i="5"/>
  <c r="L957" i="5"/>
  <c r="K973" i="5"/>
  <c r="M973" i="5"/>
  <c r="M975" i="5"/>
  <c r="K975" i="5"/>
  <c r="M1001" i="5"/>
  <c r="K1001" i="5"/>
  <c r="K1021" i="5"/>
  <c r="M1021" i="5"/>
  <c r="L1054" i="5"/>
  <c r="N1054" i="5"/>
  <c r="N1056" i="5"/>
  <c r="L1056" i="5"/>
  <c r="N1058" i="5"/>
  <c r="L1058" i="5"/>
  <c r="K1070" i="5"/>
  <c r="M1070" i="5"/>
  <c r="N1072" i="5"/>
  <c r="L1072" i="5"/>
  <c r="N1074" i="5"/>
  <c r="L1074" i="5"/>
  <c r="K1086" i="5"/>
  <c r="M1086" i="5"/>
  <c r="N1088" i="5"/>
  <c r="L1088" i="5"/>
  <c r="N1090" i="5"/>
  <c r="L1090" i="5"/>
  <c r="M1112" i="5"/>
  <c r="K1112" i="5"/>
  <c r="M884" i="5"/>
  <c r="K884" i="5"/>
  <c r="M889" i="5"/>
  <c r="K889" i="5"/>
  <c r="N901" i="5"/>
  <c r="L901" i="5"/>
  <c r="M920" i="5"/>
  <c r="K920" i="5"/>
  <c r="N926" i="5"/>
  <c r="L926" i="5"/>
  <c r="M934" i="5"/>
  <c r="K934" i="5"/>
  <c r="M936" i="5"/>
  <c r="K936" i="5"/>
  <c r="N973" i="5"/>
  <c r="L973" i="5"/>
  <c r="M999" i="5"/>
  <c r="K999" i="5"/>
  <c r="N1001" i="5"/>
  <c r="L1001" i="5"/>
  <c r="M1017" i="5"/>
  <c r="K1017" i="5"/>
  <c r="K1037" i="5"/>
  <c r="M1037" i="5"/>
  <c r="L1070" i="5"/>
  <c r="N1070" i="5"/>
  <c r="L1086" i="5"/>
  <c r="N1086" i="5"/>
  <c r="K878" i="5"/>
  <c r="M878" i="5"/>
  <c r="N889" i="5"/>
  <c r="L889" i="5"/>
  <c r="M895" i="5"/>
  <c r="K895" i="5"/>
  <c r="N934" i="5"/>
  <c r="L934" i="5"/>
  <c r="M942" i="5"/>
  <c r="K942" i="5"/>
  <c r="M944" i="5"/>
  <c r="K944" i="5"/>
  <c r="L999" i="5"/>
  <c r="N999" i="5"/>
  <c r="M1015" i="5"/>
  <c r="K1015" i="5"/>
  <c r="N1017" i="5"/>
  <c r="L1017" i="5"/>
  <c r="M1033" i="5"/>
  <c r="K1033" i="5"/>
  <c r="K1053" i="5"/>
  <c r="M1053" i="5"/>
  <c r="L895" i="5"/>
  <c r="N895" i="5"/>
  <c r="M898" i="5"/>
  <c r="M900" i="5"/>
  <c r="K900" i="5"/>
  <c r="K901" i="5"/>
  <c r="M905" i="5"/>
  <c r="K905" i="5"/>
  <c r="L912" i="5"/>
  <c r="N917" i="5"/>
  <c r="L917" i="5"/>
  <c r="N942" i="5"/>
  <c r="L942" i="5"/>
  <c r="M950" i="5"/>
  <c r="K950" i="5"/>
  <c r="M952" i="5"/>
  <c r="K952" i="5"/>
  <c r="L967" i="5"/>
  <c r="K969" i="5"/>
  <c r="K982" i="5"/>
  <c r="M982" i="5"/>
  <c r="M988" i="5"/>
  <c r="K988" i="5"/>
  <c r="N927" i="5"/>
  <c r="L927" i="5"/>
  <c r="N935" i="5"/>
  <c r="L935" i="5"/>
  <c r="N943" i="5"/>
  <c r="L943" i="5"/>
  <c r="N951" i="5"/>
  <c r="L951" i="5"/>
  <c r="L958" i="5"/>
  <c r="N958" i="5"/>
  <c r="M967" i="5"/>
  <c r="K967" i="5"/>
  <c r="L974" i="5"/>
  <c r="N974" i="5"/>
  <c r="L1022" i="5"/>
  <c r="N1022" i="5"/>
  <c r="N1024" i="5"/>
  <c r="L1024" i="5"/>
  <c r="N1026" i="5"/>
  <c r="L1026" i="5"/>
  <c r="M1040" i="5"/>
  <c r="K1040" i="5"/>
  <c r="L1063" i="5"/>
  <c r="N1063" i="5"/>
  <c r="M1079" i="5"/>
  <c r="K1079" i="5"/>
  <c r="N1081" i="5"/>
  <c r="L1081" i="5"/>
  <c r="K1101" i="5"/>
  <c r="M1101" i="5"/>
  <c r="N962" i="5"/>
  <c r="L962" i="5"/>
  <c r="L990" i="5"/>
  <c r="N990" i="5"/>
  <c r="M992" i="5"/>
  <c r="K992" i="5"/>
  <c r="L1015" i="5"/>
  <c r="N1015" i="5"/>
  <c r="M1031" i="5"/>
  <c r="K1031" i="5"/>
  <c r="N1033" i="5"/>
  <c r="L1033" i="5"/>
  <c r="M1049" i="5"/>
  <c r="K1049" i="5"/>
  <c r="K1069" i="5"/>
  <c r="M1069" i="5"/>
  <c r="K1102" i="5"/>
  <c r="M1102" i="5"/>
  <c r="N1104" i="5"/>
  <c r="L1104" i="5"/>
  <c r="N1112" i="5"/>
  <c r="L1112" i="5"/>
  <c r="M1120" i="5"/>
  <c r="K1120" i="5"/>
  <c r="M983" i="5"/>
  <c r="K983" i="5"/>
  <c r="N992" i="5"/>
  <c r="L992" i="5"/>
  <c r="N994" i="5"/>
  <c r="L994" i="5"/>
  <c r="M1008" i="5"/>
  <c r="K1008" i="5"/>
  <c r="L1031" i="5"/>
  <c r="N1031" i="5"/>
  <c r="M1047" i="5"/>
  <c r="K1047" i="5"/>
  <c r="N1049" i="5"/>
  <c r="L1049" i="5"/>
  <c r="M1065" i="5"/>
  <c r="K1065" i="5"/>
  <c r="K1085" i="5"/>
  <c r="M1085" i="5"/>
  <c r="K1110" i="5"/>
  <c r="M1110" i="5"/>
  <c r="M961" i="5"/>
  <c r="K961" i="5"/>
  <c r="M977" i="5"/>
  <c r="K977" i="5"/>
  <c r="L1006" i="5"/>
  <c r="N1006" i="5"/>
  <c r="N1008" i="5"/>
  <c r="L1008" i="5"/>
  <c r="N1010" i="5"/>
  <c r="L1010" i="5"/>
  <c r="M1024" i="5"/>
  <c r="K1024" i="5"/>
  <c r="L1047" i="5"/>
  <c r="N1047" i="5"/>
  <c r="M1063" i="5"/>
  <c r="K1063" i="5"/>
  <c r="N1065" i="5"/>
  <c r="L1065" i="5"/>
  <c r="M1081" i="5"/>
  <c r="K1081" i="5"/>
  <c r="L1110" i="5"/>
  <c r="N1110" i="5"/>
  <c r="L1105" i="5"/>
  <c r="L1111" i="5"/>
  <c r="N1111" i="5"/>
  <c r="M1103" i="5"/>
  <c r="K1103" i="5"/>
  <c r="K1118" i="5"/>
  <c r="M1118" i="5"/>
  <c r="N1120" i="5"/>
  <c r="L1120" i="5"/>
  <c r="M1007" i="5"/>
  <c r="K1007" i="5"/>
  <c r="M1023" i="5"/>
  <c r="K1023" i="5"/>
  <c r="M1039" i="5"/>
  <c r="K1039" i="5"/>
  <c r="M1055" i="5"/>
  <c r="K1055" i="5"/>
  <c r="M1071" i="5"/>
  <c r="K1071" i="5"/>
  <c r="M1087" i="5"/>
  <c r="K1087" i="5"/>
  <c r="L1103" i="5"/>
  <c r="N1103" i="5"/>
  <c r="N1000" i="5"/>
  <c r="L1000" i="5"/>
  <c r="N1016" i="5"/>
  <c r="L1016" i="5"/>
  <c r="N1032" i="5"/>
  <c r="L1032" i="5"/>
  <c r="N1048" i="5"/>
  <c r="L1048" i="5"/>
  <c r="N1064" i="5"/>
  <c r="L1064" i="5"/>
  <c r="N1080" i="5"/>
  <c r="L1080" i="5"/>
  <c r="N1096" i="5"/>
  <c r="L1096" i="5"/>
  <c r="M1111" i="5"/>
  <c r="K1111" i="5"/>
  <c r="C22" i="2"/>
  <c r="D22" i="2" s="1"/>
  <c r="E23" i="2"/>
  <c r="F23" i="2" s="1"/>
  <c r="E12" i="2"/>
  <c r="F12" i="2" s="1"/>
  <c r="C15" i="2"/>
  <c r="D15" i="2" s="1"/>
  <c r="E15" i="2"/>
  <c r="F15" i="2" s="1"/>
  <c r="G23" i="2"/>
  <c r="H23" i="2" s="1"/>
  <c r="E25" i="2"/>
  <c r="F25" i="2" s="1"/>
  <c r="E13" i="2"/>
  <c r="F13" i="2" s="1"/>
  <c r="C24" i="2"/>
  <c r="D24" i="2" s="1"/>
  <c r="C12" i="2"/>
  <c r="D12" i="2" s="1"/>
  <c r="G13" i="2"/>
  <c r="H13" i="2" s="1"/>
  <c r="E22" i="2"/>
  <c r="F22" i="2" s="1"/>
  <c r="E26" i="2"/>
  <c r="F26" i="2" s="1"/>
  <c r="C13" i="2"/>
  <c r="D13" i="2" s="1"/>
  <c r="E14" i="2"/>
  <c r="F14" i="2" s="1"/>
  <c r="G22" i="2"/>
  <c r="H22" i="2" s="1"/>
  <c r="G26" i="2"/>
  <c r="H26" i="2" s="1"/>
  <c r="G25" i="2"/>
  <c r="H25" i="2" s="1"/>
  <c r="C14" i="2"/>
  <c r="D14" i="2" s="1"/>
  <c r="G14" i="2"/>
  <c r="H14" i="2" s="1"/>
  <c r="C16" i="3"/>
  <c r="C20" i="3" s="1"/>
  <c r="C29" i="3"/>
  <c r="C30" i="3"/>
  <c r="C21" i="3"/>
  <c r="C25" i="2"/>
  <c r="D25" i="2" s="1"/>
  <c r="B16" i="2"/>
  <c r="C26" i="2"/>
  <c r="D26" i="2" s="1"/>
  <c r="C10" i="4" l="1"/>
  <c r="C8" i="4" s="1"/>
  <c r="C13" i="4"/>
  <c r="C11" i="4" s="1"/>
  <c r="C21" i="4"/>
  <c r="C19" i="4" s="1"/>
  <c r="C18" i="4"/>
  <c r="C16" i="4" s="1"/>
  <c r="C16" i="2"/>
  <c r="D16" i="2"/>
  <c r="G16" i="2"/>
  <c r="H16" i="2" s="1"/>
  <c r="E16" i="2"/>
  <c r="F16" i="2" s="1"/>
  <c r="C31" i="3"/>
  <c r="C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tc={B9452394-9EE7-4140-934E-6AA1225650A4}</author>
    <author>tc={28BB19B2-0BBC-874C-A195-DB54FC9A14F1}</author>
    <author>tc={CB5769FE-171C-104C-8AB8-40A27A710171}</author>
    <author>tc={DDD1AB15-4379-8849-B9D6-5964B25ACE15}</author>
    <author>tc={2DAEAAB2-5DC8-E347-A481-1CFE764BAE5C}</author>
    <author>tc={0545FF8F-7A1E-B944-9539-1DC7C97D1C21}</author>
  </authors>
  <commentList>
    <comment ref="C8" authorId="0" shapeId="0" xr:uid="{B9452394-9EE7-4140-934E-6AA1225650A4}">
      <text>
        <t>[Threaded comment]
Your version of Excel allows you to read this threaded comment; however, any edits to it will get removed if the file is opened in a newer version of Excel. Learn more: https://go.microsoft.com/fwlink/?linkid=870924
Comment:
    = new price / old price
Return is not annualized here</t>
      </text>
    </comment>
    <comment ref="B12" authorId="1" shapeId="0" xr:uid="{28BB19B2-0BBC-874C-A195-DB54FC9A14F1}">
      <text>
        <t>[Threaded comment]
Your version of Excel allows you to read this threaded comment; however, any edits to it will get removed if the file is opened in a newer version of Excel. Learn more: https://go.microsoft.com/fwlink/?linkid=870924
Comment:
    We’re given “exit data” about the market cap and total return rate and need to back into the original amount we invested</t>
      </text>
    </comment>
    <comment ref="C12" authorId="2" shapeId="0" xr:uid="{CB5769FE-171C-104C-8AB8-40A27A71017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don’t have the old market cap data. We assume old market cap = new market cap / (1 + stock price return)</t>
      </text>
    </comment>
    <comment ref="C13" authorId="3" shapeId="0" xr:uid="{DDD1AB15-4379-8849-B9D6-5964B25A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Equity ownership % * market cap</t>
      </text>
    </comment>
    <comment ref="C20" authorId="4" shapeId="0" xr:uid="{2DAEAAB2-5DC8-E347-A481-1CFE764BAE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Return is annualized here
</t>
      </text>
    </comment>
    <comment ref="C29" authorId="5" shapeId="0" xr:uid="{0545FF8F-7A1E-B944-9539-1DC7C97D1C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Return is annualized here
</t>
      </text>
    </comment>
  </commentList>
</comments>
</file>

<file path=xl/sharedStrings.xml><?xml version="1.0" encoding="utf-8"?>
<sst xmlns="http://schemas.openxmlformats.org/spreadsheetml/2006/main" count="2316" uniqueCount="1176">
  <si>
    <t>Ticker</t>
  </si>
  <si>
    <t>Market Cap</t>
  </si>
  <si>
    <t>Current Price</t>
  </si>
  <si>
    <t>Price 1YA</t>
  </si>
  <si>
    <t>Price 5YA</t>
  </si>
  <si>
    <t>return_1y</t>
  </si>
  <si>
    <t>return_5y</t>
  </si>
  <si>
    <t>AMKR</t>
  </si>
  <si>
    <t>AMN</t>
  </si>
  <si>
    <t>AMNB</t>
  </si>
  <si>
    <t>AMPH</t>
  </si>
  <si>
    <t>AMRC</t>
  </si>
  <si>
    <t>AMRK</t>
  </si>
  <si>
    <t>AMRX</t>
  </si>
  <si>
    <t>AMSF</t>
  </si>
  <si>
    <t>AMSWA</t>
  </si>
  <si>
    <t>AMTB</t>
  </si>
  <si>
    <t>AMTX</t>
  </si>
  <si>
    <t>AMWD</t>
  </si>
  <si>
    <t>ANAB</t>
  </si>
  <si>
    <t>ANDE</t>
  </si>
  <si>
    <t>ANF</t>
  </si>
  <si>
    <t>ANGO</t>
  </si>
  <si>
    <t>ANIK</t>
  </si>
  <si>
    <t>ANIP</t>
  </si>
  <si>
    <t>AORT</t>
  </si>
  <si>
    <t>AOSL</t>
  </si>
  <si>
    <t>APAM</t>
  </si>
  <si>
    <t>APEI</t>
  </si>
  <si>
    <t>APLE</t>
  </si>
  <si>
    <t>APLS</t>
  </si>
  <si>
    <t>APOG</t>
  </si>
  <si>
    <t>APPF</t>
  </si>
  <si>
    <t>APPN</t>
  </si>
  <si>
    <t>APPS</t>
  </si>
  <si>
    <t>ARCB</t>
  </si>
  <si>
    <t>ARCH</t>
  </si>
  <si>
    <t>ARCT</t>
  </si>
  <si>
    <t>ARI</t>
  </si>
  <si>
    <t>ARKO</t>
  </si>
  <si>
    <t>ARLO</t>
  </si>
  <si>
    <t>AROC</t>
  </si>
  <si>
    <t>AROW</t>
  </si>
  <si>
    <t>ARR</t>
  </si>
  <si>
    <t>ARTNA</t>
  </si>
  <si>
    <t>ARVN</t>
  </si>
  <si>
    <t>ARWR</t>
  </si>
  <si>
    <t>ASB</t>
  </si>
  <si>
    <t>ASGN</t>
  </si>
  <si>
    <t>ASIX</t>
  </si>
  <si>
    <t>ASPN</t>
  </si>
  <si>
    <t>ASTE</t>
  </si>
  <si>
    <t>ATEC</t>
  </si>
  <si>
    <t>ATEN</t>
  </si>
  <si>
    <t>ATEX</t>
  </si>
  <si>
    <t>ATGE</t>
  </si>
  <si>
    <t>ATI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</si>
  <si>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</si>
  <si>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</si>
  <si>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</si>
  <si>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</si>
  <si>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</si>
  <si>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</si>
  <si>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</si>
  <si>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</si>
  <si>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</si>
  <si>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</si>
  <si>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AVA</t>
  </si>
  <si>
    <t>AVAV</t>
  </si>
  <si>
    <t>AVD</t>
  </si>
  <si>
    <t>AVNS</t>
  </si>
  <si>
    <t>AVNT</t>
  </si>
  <si>
    <t>AVNW</t>
  </si>
  <si>
    <t>AVXL</t>
  </si>
  <si>
    <t>AWR</t>
  </si>
  <si>
    <t>AX</t>
  </si>
  <si>
    <t>BTAI</t>
  </si>
  <si>
    <t>BTU</t>
  </si>
  <si>
    <t>BUSE</t>
  </si>
  <si>
    <t>BV</t>
  </si>
  <si>
    <t>BW</t>
  </si>
  <si>
    <t>BWB</t>
  </si>
  <si>
    <t>BXC</t>
  </si>
  <si>
    <t>BXMT</t>
  </si>
  <si>
    <t>BY</t>
  </si>
  <si>
    <t>BZH</t>
  </si>
  <si>
    <t>CAC</t>
  </si>
  <si>
    <t>CADE</t>
  </si>
  <si>
    <t>CAKE</t>
  </si>
  <si>
    <t>CAL</t>
  </si>
  <si>
    <t>CALM</t>
  </si>
  <si>
    <t>CALX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</si>
  <si>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</si>
  <si>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</si>
  <si>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</si>
  <si>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</si>
  <si>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</si>
  <si>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</si>
  <si>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</si>
  <si>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</si>
  <si>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</si>
  <si>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</si>
  <si>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CBNK</t>
  </si>
  <si>
    <t>CBRL</t>
  </si>
  <si>
    <t>CBT</t>
  </si>
  <si>
    <t>CBU</t>
  </si>
  <si>
    <t>CBZ</t>
  </si>
  <si>
    <t>CCB</t>
  </si>
  <si>
    <t>CCBG</t>
  </si>
  <si>
    <t>CCNE</t>
  </si>
  <si>
    <t>CCO</t>
  </si>
  <si>
    <t>CCOI</t>
  </si>
  <si>
    <t>CCRN</t>
  </si>
  <si>
    <t>CCS</t>
  </si>
  <si>
    <t>CDE</t>
  </si>
  <si>
    <t>CDLX</t>
  </si>
  <si>
    <t>CDMO</t>
  </si>
  <si>
    <t>CDNA</t>
  </si>
  <si>
    <t>CDXS</t>
  </si>
  <si>
    <t>CEIX</t>
  </si>
  <si>
    <t>CELH</t>
  </si>
  <si>
    <t>CENT</t>
  </si>
  <si>
    <t>CENTA</t>
  </si>
  <si>
    <t>CENX</t>
  </si>
  <si>
    <t>CERS</t>
  </si>
  <si>
    <t>CEVA</t>
  </si>
  <si>
    <t>CFFN</t>
  </si>
  <si>
    <t>CHCO</t>
  </si>
  <si>
    <t>CHCT</t>
  </si>
  <si>
    <t>CHEF</t>
  </si>
  <si>
    <t>CHRS</t>
  </si>
  <si>
    <t>CHUY</t>
  </si>
  <si>
    <t>CHX</t>
  </si>
  <si>
    <t>CIM</t>
  </si>
  <si>
    <t>CIO</t>
  </si>
  <si>
    <t>CIVB</t>
  </si>
  <si>
    <t>CLAR</t>
  </si>
  <si>
    <t>CLBK</t>
  </si>
  <si>
    <t>CLDT</t>
  </si>
  <si>
    <t>CLDX</t>
  </si>
  <si>
    <t>CLFD</t>
  </si>
  <si>
    <t>CLNE</t>
  </si>
  <si>
    <t>CLPR</t>
  </si>
  <si>
    <t>CLSK</t>
  </si>
  <si>
    <t>CLW</t>
  </si>
  <si>
    <t>CMC</t>
  </si>
  <si>
    <t>CMCO</t>
  </si>
  <si>
    <t>CMP</t>
  </si>
  <si>
    <t>CMPR</t>
  </si>
  <si>
    <t>CMRE</t>
  </si>
  <si>
    <t>CMRX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</si>
  <si>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</si>
  <si>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</si>
  <si>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</si>
  <si>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</si>
  <si>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</si>
  <si>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</si>
  <si>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</si>
  <si>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</si>
  <si>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</si>
  <si>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</si>
  <si>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</si>
  <si>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</si>
  <si>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COGT</t>
  </si>
  <si>
    <t>COHU</t>
  </si>
  <si>
    <t>COKE</t>
  </si>
  <si>
    <t>COLL</t>
  </si>
  <si>
    <t>CONN</t>
  </si>
  <si>
    <t>COOP</t>
  </si>
  <si>
    <t>CORT</t>
  </si>
  <si>
    <t>CPE</t>
  </si>
  <si>
    <t>CPF</t>
  </si>
  <si>
    <t>CPK</t>
  </si>
  <si>
    <t>CPRX</t>
  </si>
  <si>
    <t>CPSI</t>
  </si>
  <si>
    <t>CRAI</t>
  </si>
  <si>
    <t>CRK</t>
  </si>
  <si>
    <t>CRMT</t>
  </si>
  <si>
    <t>CRNX</t>
  </si>
  <si>
    <t>CROX</t>
  </si>
  <si>
    <t>CRS</t>
  </si>
  <si>
    <t>CRVL</t>
  </si>
  <si>
    <t>CSGS</t>
  </si>
  <si>
    <t>CSR</t>
  </si>
  <si>
    <t>CSTE</t>
  </si>
  <si>
    <t>CSTM</t>
  </si>
  <si>
    <t>CSTR</t>
  </si>
  <si>
    <t>CSV</t>
  </si>
  <si>
    <t>CSWI</t>
  </si>
  <si>
    <t>CTBI</t>
  </si>
  <si>
    <t>CTLP</t>
  </si>
  <si>
    <t>CTO</t>
  </si>
  <si>
    <t>CTRE</t>
  </si>
  <si>
    <t>CTRN</t>
  </si>
  <si>
    <t>CTS</t>
  </si>
  <si>
    <t>CUBI</t>
  </si>
  <si>
    <t>CURO</t>
  </si>
  <si>
    <t>CUTR</t>
  </si>
  <si>
    <t>CVBF</t>
  </si>
  <si>
    <t>CVCO</t>
  </si>
  <si>
    <t>CVGW</t>
  </si>
  <si>
    <t>CVI</t>
  </si>
  <si>
    <t>CVLG</t>
  </si>
  <si>
    <t>CVLT</t>
  </si>
  <si>
    <t>CWEN</t>
  </si>
  <si>
    <t>CWH</t>
  </si>
  <si>
    <t>CWK</t>
  </si>
  <si>
    <t>CWST</t>
  </si>
  <si>
    <t>CWT</t>
  </si>
  <si>
    <t>CXW</t>
  </si>
  <si>
    <t>CYH</t>
  </si>
  <si>
    <t>CYTK</t>
  </si>
  <si>
    <t>CZNC</t>
  </si>
  <si>
    <t>DAN</t>
  </si>
  <si>
    <t>DBI</t>
  </si>
  <si>
    <t>DBRG</t>
  </si>
  <si>
    <t>DCO</t>
  </si>
  <si>
    <t>DCOM</t>
  </si>
  <si>
    <t>DCPH</t>
  </si>
  <si>
    <t>DDD</t>
  </si>
  <si>
    <t>DDS</t>
  </si>
  <si>
    <t>DEA</t>
  </si>
  <si>
    <t>DENN</t>
  </si>
  <si>
    <t>DFIN</t>
  </si>
  <si>
    <t>DGICA</t>
  </si>
  <si>
    <t>DGII</t>
  </si>
  <si>
    <t>DHC</t>
  </si>
  <si>
    <t>DHIL</t>
  </si>
  <si>
    <t>DHT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</si>
  <si>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</si>
  <si>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</si>
  <si>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</si>
  <si>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</si>
  <si>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</si>
  <si>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</si>
  <si>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</si>
  <si>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</si>
  <si>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</si>
  <si>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</si>
  <si>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</si>
  <si>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</si>
  <si>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</si>
  <si>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</si>
  <si>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DRQ</t>
  </si>
  <si>
    <t>DSKE</t>
  </si>
  <si>
    <t>DVAX</t>
  </si>
  <si>
    <t>DX</t>
  </si>
  <si>
    <t>DXPE</t>
  </si>
  <si>
    <t>DY</t>
  </si>
  <si>
    <t>DZSI</t>
  </si>
  <si>
    <t>EAF</t>
  </si>
  <si>
    <t>EAT</t>
  </si>
  <si>
    <t>EB</t>
  </si>
  <si>
    <t>EBF</t>
  </si>
  <si>
    <t>EBS</t>
  </si>
  <si>
    <t>EBTC</t>
  </si>
  <si>
    <t>ECPG</t>
  </si>
  <si>
    <t>ECVT</t>
  </si>
  <si>
    <t>EDIT</t>
  </si>
  <si>
    <t>EFC</t>
  </si>
  <si>
    <t>EFSC</t>
  </si>
  <si>
    <t>EGAN</t>
  </si>
  <si>
    <t>EGBN</t>
  </si>
  <si>
    <t>EGLE</t>
  </si>
  <si>
    <t>EGRX</t>
  </si>
  <si>
    <t>EHTH</t>
  </si>
  <si>
    <t>EIG</t>
  </si>
  <si>
    <t>EIGR</t>
  </si>
  <si>
    <t>ELF</t>
  </si>
  <si>
    <t>EME</t>
  </si>
  <si>
    <t>ENR</t>
  </si>
  <si>
    <t>ENS</t>
  </si>
  <si>
    <t>ENSG</t>
  </si>
  <si>
    <t>ENTA</t>
  </si>
  <si>
    <t>ENV</t>
  </si>
  <si>
    <t>ENVA</t>
  </si>
  <si>
    <t>EOLS</t>
  </si>
  <si>
    <t>EPAC</t>
  </si>
  <si>
    <t>EPC</t>
  </si>
  <si>
    <t>EPRT</t>
  </si>
  <si>
    <t>EQBK</t>
  </si>
  <si>
    <t>EQC</t>
  </si>
  <si>
    <t>ERII</t>
  </si>
  <si>
    <t>ESE</t>
  </si>
  <si>
    <t>ESGR</t>
  </si>
  <si>
    <t>ESNT</t>
  </si>
  <si>
    <t>ESPR</t>
  </si>
  <si>
    <t>ESRT</t>
  </si>
  <si>
    <t>ETD</t>
  </si>
  <si>
    <t>ETRN</t>
  </si>
  <si>
    <t>EVC</t>
  </si>
  <si>
    <t>EVER</t>
  </si>
  <si>
    <t>EVRI</t>
  </si>
  <si>
    <t>EVTC</t>
  </si>
  <si>
    <t>EXLS</t>
  </si>
  <si>
    <t>EXPI</t>
  </si>
  <si>
    <t>EXPO</t>
  </si>
  <si>
    <t>EXTR</t>
  </si>
  <si>
    <t>EYE</t>
  </si>
  <si>
    <t>EYPT</t>
  </si>
  <si>
    <t>EZPW</t>
  </si>
  <si>
    <t>FARO</t>
  </si>
  <si>
    <t>FATE</t>
  </si>
  <si>
    <t>FBK</t>
  </si>
  <si>
    <t>FBMS</t>
  </si>
  <si>
    <t>FBNC</t>
  </si>
  <si>
    <t>FBP</t>
  </si>
  <si>
    <t>FC</t>
  </si>
  <si>
    <t>FCBC</t>
  </si>
  <si>
    <t>FCEL</t>
  </si>
  <si>
    <t>FCF</t>
  </si>
  <si>
    <t>FCFS</t>
  </si>
  <si>
    <t>FCPT</t>
  </si>
  <si>
    <t>FDP</t>
  </si>
  <si>
    <t>FELE</t>
  </si>
  <si>
    <t>FF</t>
  </si>
  <si>
    <t>FFBC</t>
  </si>
  <si>
    <t>FFIC</t>
  </si>
  <si>
    <t>FFIN</t>
  </si>
  <si>
    <t>FFWM</t>
  </si>
  <si>
    <t>FGEN</t>
  </si>
  <si>
    <t>FHI</t>
  </si>
  <si>
    <t>FIBK</t>
  </si>
  <si>
    <t>FISI</t>
  </si>
  <si>
    <t>FIX</t>
  </si>
  <si>
    <t>FIZZ</t>
  </si>
  <si>
    <t>FLGT</t>
  </si>
  <si>
    <t>FLIC</t>
  </si>
  <si>
    <t>FLL</t>
  </si>
  <si>
    <t>FLR</t>
  </si>
  <si>
    <t>FLWS</t>
  </si>
  <si>
    <t>FMBH</t>
  </si>
  <si>
    <t>FMNB</t>
  </si>
  <si>
    <t>FN</t>
  </si>
  <si>
    <t>FNLC</t>
  </si>
  <si>
    <t>FOLD</t>
  </si>
  <si>
    <t>FOR</t>
  </si>
  <si>
    <t>FORM</t>
  </si>
  <si>
    <t>FORR</t>
  </si>
  <si>
    <t>FOSL</t>
  </si>
  <si>
    <t>FOXF</t>
  </si>
  <si>
    <t>FPI</t>
  </si>
  <si>
    <t>FRBA</t>
  </si>
  <si>
    <t>FRBK</t>
  </si>
  <si>
    <t>FRME</t>
  </si>
  <si>
    <t>FRO</t>
  </si>
  <si>
    <t>FRPH</t>
  </si>
  <si>
    <t>FRST</t>
  </si>
  <si>
    <t>FSS</t>
  </si>
  <si>
    <t>FUBO</t>
  </si>
  <si>
    <t>FUL</t>
  </si>
  <si>
    <t>FULT</t>
  </si>
  <si>
    <t>FWRD</t>
  </si>
  <si>
    <t>GABC</t>
  </si>
  <si>
    <t>GATX</t>
  </si>
  <si>
    <t>GBCI</t>
  </si>
  <si>
    <t>GBX</t>
  </si>
  <si>
    <t>GCI</t>
  </si>
  <si>
    <t>GCO</t>
  </si>
  <si>
    <t>GDEN</t>
  </si>
  <si>
    <t>GDOT</t>
  </si>
  <si>
    <t>GDYN</t>
  </si>
  <si>
    <t>GEF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</si>
  <si>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</si>
  <si>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</si>
  <si>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</si>
  <si>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</si>
  <si>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</si>
  <si>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</si>
  <si>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</si>
  <si>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</si>
  <si>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</si>
  <si>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</si>
  <si>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</si>
  <si>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</si>
  <si>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</si>
  <si>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GMRE</t>
  </si>
  <si>
    <t>GMS</t>
  </si>
  <si>
    <t>GNK</t>
  </si>
  <si>
    <t>GNL</t>
  </si>
  <si>
    <t>GNTY</t>
  </si>
  <si>
    <t>GNW</t>
  </si>
  <si>
    <t>GOGO</t>
  </si>
  <si>
    <t>GOLF</t>
  </si>
  <si>
    <t>GOOD</t>
  </si>
  <si>
    <t>GOSS</t>
  </si>
  <si>
    <t>GPI</t>
  </si>
  <si>
    <t>GPMT</t>
  </si>
  <si>
    <t>GPRE</t>
  </si>
  <si>
    <t>GPRO</t>
  </si>
  <si>
    <t>GRBK</t>
  </si>
  <si>
    <t>GRC</t>
  </si>
  <si>
    <t>GRPN</t>
  </si>
  <si>
    <t>GRWG</t>
  </si>
  <si>
    <t>GSBC</t>
  </si>
  <si>
    <t>GSHD</t>
  </si>
  <si>
    <t>GT</t>
  </si>
  <si>
    <t>GTLS</t>
  </si>
  <si>
    <t>GTN</t>
  </si>
  <si>
    <t>GTY</t>
  </si>
  <si>
    <t>GVA</t>
  </si>
  <si>
    <t>GWRS</t>
  </si>
  <si>
    <t>HA</t>
  </si>
  <si>
    <t>HAE</t>
  </si>
  <si>
    <t>HAFC</t>
  </si>
  <si>
    <t>HALO</t>
  </si>
  <si>
    <t>HASI</t>
  </si>
  <si>
    <t>HAYN</t>
  </si>
  <si>
    <t>HBCP</t>
  </si>
  <si>
    <t>HBNC</t>
  </si>
  <si>
    <t>HCC</t>
  </si>
  <si>
    <t>HCI</t>
  </si>
  <si>
    <t>HCKT</t>
  </si>
  <si>
    <t>HCSG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</si>
  <si>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</si>
  <si>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</si>
  <si>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</si>
  <si>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</si>
  <si>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</si>
  <si>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</si>
  <si>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</si>
  <si>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</si>
  <si>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</si>
  <si>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HL</t>
  </si>
  <si>
    <t>HLI</t>
  </si>
  <si>
    <t>HLIO</t>
  </si>
  <si>
    <t>HLIT</t>
  </si>
  <si>
    <t>HLX</t>
  </si>
  <si>
    <t>HMN</t>
  </si>
  <si>
    <t>HMST</t>
  </si>
  <si>
    <t>HNI</t>
  </si>
  <si>
    <t>HOMB</t>
  </si>
  <si>
    <t>HONE</t>
  </si>
  <si>
    <t>HOPE</t>
  </si>
  <si>
    <t>HOV</t>
  </si>
  <si>
    <t>HP</t>
  </si>
  <si>
    <t>HQY</t>
  </si>
  <si>
    <t>HRI</t>
  </si>
  <si>
    <t>HRTX</t>
  </si>
  <si>
    <t>HSII</t>
  </si>
  <si>
    <t>HSTM</t>
  </si>
  <si>
    <t>HTBI</t>
  </si>
  <si>
    <t>HTBK</t>
  </si>
  <si>
    <t>HTH</t>
  </si>
  <si>
    <t>HTLD</t>
  </si>
  <si>
    <t>HTLF</t>
  </si>
  <si>
    <t>HUBG</t>
  </si>
  <si>
    <t>HURN</t>
  </si>
  <si>
    <t>HVT</t>
  </si>
  <si>
    <t>HWC</t>
  </si>
  <si>
    <t>HWKN</t>
  </si>
  <si>
    <t>HY</t>
  </si>
  <si>
    <t>HZO</t>
  </si>
  <si>
    <t>IBCP</t>
  </si>
  <si>
    <t>IBOC</t>
  </si>
  <si>
    <t>IBP</t>
  </si>
  <si>
    <t>IBRX</t>
  </si>
  <si>
    <t>IBTX</t>
  </si>
  <si>
    <t>ICFI</t>
  </si>
  <si>
    <t>ICHR</t>
  </si>
  <si>
    <t>IDCC</t>
  </si>
  <si>
    <t>IDT</t>
  </si>
  <si>
    <t>IESC</t>
  </si>
  <si>
    <t>IGT</t>
  </si>
  <si>
    <t>IIIN</t>
  </si>
  <si>
    <t>IIIV</t>
  </si>
  <si>
    <t>IIPR</t>
  </si>
  <si>
    <t>ILPT</t>
  </si>
  <si>
    <t>IMAX</t>
  </si>
  <si>
    <t>IMKTA</t>
  </si>
  <si>
    <t>IMXI</t>
  </si>
  <si>
    <t>INBK</t>
  </si>
  <si>
    <t>INDB</t>
  </si>
  <si>
    <t>INFN</t>
  </si>
  <si>
    <t>INGN</t>
  </si>
  <si>
    <t>INN</t>
  </si>
  <si>
    <t>INO</t>
  </si>
  <si>
    <t>INSG</t>
  </si>
  <si>
    <t>INSM</t>
  </si>
  <si>
    <t>INSP</t>
  </si>
  <si>
    <t>INSW</t>
  </si>
  <si>
    <t>INVA</t>
  </si>
  <si>
    <t>INVE</t>
  </si>
  <si>
    <t>IOSP</t>
  </si>
  <si>
    <t>IPAR</t>
  </si>
  <si>
    <t>IPI</t>
  </si>
  <si>
    <t>IRBT</t>
  </si>
  <si>
    <t>IRDM</t>
  </si>
  <si>
    <t>IRMD</t>
  </si>
  <si>
    <t>IRT</t>
  </si>
  <si>
    <t>IRTC</t>
  </si>
  <si>
    <t>IRWD</t>
  </si>
  <si>
    <t>ITCI</t>
  </si>
  <si>
    <t>ITGR</t>
  </si>
  <si>
    <t>ITIC</t>
  </si>
  <si>
    <t>ITRI</t>
  </si>
  <si>
    <t>IVR</t>
  </si>
  <si>
    <t>JACK</t>
  </si>
  <si>
    <t>JBSS</t>
  </si>
  <si>
    <t>JBT</t>
  </si>
  <si>
    <t>JELD</t>
  </si>
  <si>
    <t>JJSF</t>
  </si>
  <si>
    <t>JOE</t>
  </si>
  <si>
    <t>JOUT</t>
  </si>
  <si>
    <t>JRVR</t>
  </si>
  <si>
    <t>JYNT</t>
  </si>
  <si>
    <t>KAI</t>
  </si>
  <si>
    <t>KALU</t>
  </si>
  <si>
    <t>KALV</t>
  </si>
  <si>
    <t>KAMN</t>
  </si>
  <si>
    <t>KAR</t>
  </si>
  <si>
    <t>KBH</t>
  </si>
  <si>
    <t>KE</t>
  </si>
  <si>
    <t>KELYA</t>
  </si>
  <si>
    <t>KFRC</t>
  </si>
  <si>
    <t>KFY</t>
  </si>
  <si>
    <t>KIDS</t>
  </si>
  <si>
    <t>KLIC</t>
  </si>
  <si>
    <t>KMT</t>
  </si>
  <si>
    <t>KN</t>
  </si>
  <si>
    <t>KNSA</t>
  </si>
  <si>
    <t>KNSL</t>
  </si>
  <si>
    <t>KNTK</t>
  </si>
  <si>
    <t>KOD</t>
  </si>
  <si>
    <t>KODK</t>
  </si>
  <si>
    <t>KOP</t>
  </si>
  <si>
    <t>KOS</t>
  </si>
  <si>
    <t>KPTI</t>
  </si>
  <si>
    <t>KREF</t>
  </si>
  <si>
    <t>KRG</t>
  </si>
  <si>
    <t>KRNY</t>
  </si>
  <si>
    <t>KRO</t>
  </si>
  <si>
    <t>KRYS</t>
  </si>
  <si>
    <t>KTOS</t>
  </si>
  <si>
    <t>KURA</t>
  </si>
  <si>
    <t>KW</t>
  </si>
  <si>
    <t>KWR</t>
  </si>
  <si>
    <t>KZR</t>
  </si>
  <si>
    <t>LADR</t>
  </si>
  <si>
    <t>LANC</t>
  </si>
  <si>
    <t>LAND</t>
  </si>
  <si>
    <t>LASR</t>
  </si>
  <si>
    <t>LAUR</t>
  </si>
  <si>
    <t>LBAI</t>
  </si>
  <si>
    <t>LBC</t>
  </si>
  <si>
    <t>LC</t>
  </si>
  <si>
    <t>LCII</t>
  </si>
  <si>
    <t>LCUT</t>
  </si>
  <si>
    <t>LE</t>
  </si>
  <si>
    <t>LEGH</t>
  </si>
  <si>
    <t>LGIH</t>
  </si>
  <si>
    <t>LGND</t>
  </si>
  <si>
    <t>LILA</t>
  </si>
  <si>
    <t>LILAK</t>
  </si>
  <si>
    <t>LIND</t>
  </si>
  <si>
    <t>LIVN</t>
  </si>
  <si>
    <t>LKFN</t>
  </si>
  <si>
    <t>LL</t>
  </si>
  <si>
    <t>LMAT</t>
  </si>
  <si>
    <t>LNN</t>
  </si>
  <si>
    <t>LNTH</t>
  </si>
  <si>
    <t>LOB</t>
  </si>
  <si>
    <t>LOCO</t>
  </si>
  <si>
    <t>LOVE</t>
  </si>
  <si>
    <t>LPG</t>
  </si>
  <si>
    <t>LPSN</t>
  </si>
  <si>
    <t>LQDT</t>
  </si>
  <si>
    <t>LRN</t>
  </si>
  <si>
    <t>LTC</t>
  </si>
  <si>
    <t>LXFR</t>
  </si>
  <si>
    <t>LXP</t>
  </si>
  <si>
    <t>LXRX</t>
  </si>
  <si>
    <t>LZB</t>
  </si>
  <si>
    <t>MAC</t>
  </si>
  <si>
    <t>MARA</t>
  </si>
  <si>
    <t>MATW</t>
  </si>
  <si>
    <t>MATX</t>
  </si>
  <si>
    <t>MBI</t>
  </si>
  <si>
    <t>MBIN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</si>
  <si>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</si>
  <si>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</si>
  <si>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</si>
  <si>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</si>
  <si>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</si>
  <si>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</si>
  <si>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</si>
  <si>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</si>
  <si>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</si>
  <si>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</t>
  </si>
  <si>
    <t>MDC</t>
  </si>
  <si>
    <t>MDGL</t>
  </si>
  <si>
    <t>MDRX</t>
  </si>
  <si>
    <t>MDXG</t>
  </si>
  <si>
    <t>MED</t>
  </si>
  <si>
    <t>MEDP</t>
  </si>
  <si>
    <t>MEI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</si>
  <si>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</si>
  <si>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</si>
  <si>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</si>
  <si>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</si>
  <si>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</si>
  <si>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</si>
  <si>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</si>
  <si>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</si>
  <si>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</si>
  <si>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MITK</t>
  </si>
  <si>
    <t>MLAB</t>
  </si>
  <si>
    <t>MLI</t>
  </si>
  <si>
    <t>MLKN</t>
  </si>
  <si>
    <t>MLR</t>
  </si>
  <si>
    <t>MMI</t>
  </si>
  <si>
    <t>MMS</t>
  </si>
  <si>
    <t>MMSI</t>
  </si>
  <si>
    <t>MNKD</t>
  </si>
  <si>
    <t>MNRO</t>
  </si>
  <si>
    <t>MOD</t>
  </si>
  <si>
    <t>MODN</t>
  </si>
  <si>
    <t>MODV</t>
  </si>
  <si>
    <t>MOFG</t>
  </si>
  <si>
    <t>MOV</t>
  </si>
  <si>
    <t>MPAA</t>
  </si>
  <si>
    <t>MPB</t>
  </si>
  <si>
    <t>MPX</t>
  </si>
  <si>
    <t>MRC</t>
  </si>
  <si>
    <t>MRSN</t>
  </si>
  <si>
    <t>MRTN</t>
  </si>
  <si>
    <t>MSBI</t>
  </si>
  <si>
    <t>MSEX</t>
  </si>
  <si>
    <t>MSTR</t>
  </si>
  <si>
    <t>MTDR</t>
  </si>
  <si>
    <t>MTH</t>
  </si>
  <si>
    <t>MTRN</t>
  </si>
  <si>
    <t>MTSI</t>
  </si>
  <si>
    <t>MTW</t>
  </si>
  <si>
    <t>MTX</t>
  </si>
  <si>
    <t>MUR</t>
  </si>
  <si>
    <t>MUSA</t>
  </si>
  <si>
    <t>MVBF</t>
  </si>
  <si>
    <t>MVIS</t>
  </si>
  <si>
    <t>MWA</t>
  </si>
  <si>
    <t>MXL</t>
  </si>
  <si>
    <t>MYE</t>
  </si>
  <si>
    <t>MYGN</t>
  </si>
  <si>
    <t>MYRG</t>
  </si>
  <si>
    <t>NAT</t>
  </si>
  <si>
    <t>NATR</t>
  </si>
  <si>
    <t>NAVI</t>
  </si>
  <si>
    <t>NBHC</t>
  </si>
  <si>
    <t>NBR</t>
  </si>
  <si>
    <t>NBTB</t>
  </si>
  <si>
    <t>NDLS</t>
  </si>
  <si>
    <t>NEO</t>
  </si>
  <si>
    <t>NEOG</t>
  </si>
  <si>
    <t>NFBK</t>
  </si>
  <si>
    <t>NG</t>
  </si>
  <si>
    <t>NGVC</t>
  </si>
  <si>
    <t>NGVT</t>
  </si>
  <si>
    <t>NHC</t>
  </si>
  <si>
    <t>NHI</t>
  </si>
  <si>
    <t>NJR</t>
  </si>
  <si>
    <t>NKLA</t>
  </si>
  <si>
    <t>NL</t>
  </si>
  <si>
    <t>NMIH</t>
  </si>
  <si>
    <t>NMRK</t>
  </si>
  <si>
    <t>NNI</t>
  </si>
  <si>
    <t>NODK</t>
  </si>
  <si>
    <t>NOG</t>
  </si>
  <si>
    <t>NOTV</t>
  </si>
  <si>
    <t>NOVT</t>
  </si>
  <si>
    <t>NPK</t>
  </si>
  <si>
    <t>NPO</t>
  </si>
  <si>
    <t>NR</t>
  </si>
  <si>
    <t>NRC</t>
  </si>
  <si>
    <t>NSIT</t>
  </si>
  <si>
    <t>NSP</t>
  </si>
  <si>
    <t>NSSC</t>
  </si>
  <si>
    <t>NSTG</t>
  </si>
  <si>
    <t>NTB</t>
  </si>
  <si>
    <t>NTCT</t>
  </si>
  <si>
    <t>NTGR</t>
  </si>
  <si>
    <t>NTLA</t>
  </si>
  <si>
    <t>NUS</t>
  </si>
  <si>
    <t>NVEE</t>
  </si>
  <si>
    <t>NVRO</t>
  </si>
  <si>
    <t>NVTA</t>
  </si>
  <si>
    <t>NWBI</t>
  </si>
  <si>
    <t>NWLI</t>
  </si>
  <si>
    <t>NWN</t>
  </si>
  <si>
    <t>NWPX</t>
  </si>
  <si>
    <t>NX</t>
  </si>
  <si>
    <t>NXRT</t>
  </si>
  <si>
    <t>NYMT</t>
  </si>
  <si>
    <t>OCFC</t>
  </si>
  <si>
    <t>OCGN</t>
  </si>
  <si>
    <t>OCUL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</si>
  <si>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</si>
  <si>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</si>
  <si>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</si>
  <si>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</si>
  <si>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</si>
  <si>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</si>
  <si>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</si>
  <si>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</si>
  <si>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</si>
  <si>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OLP</t>
  </si>
  <si>
    <t>OMCL</t>
  </si>
  <si>
    <t>OMI</t>
  </si>
  <si>
    <t>ONB</t>
  </si>
  <si>
    <t>ONTO</t>
  </si>
  <si>
    <t>OOMA</t>
  </si>
  <si>
    <t>OPCH</t>
  </si>
  <si>
    <t>OPI</t>
  </si>
  <si>
    <t>OPK</t>
  </si>
  <si>
    <t>OPRX</t>
  </si>
  <si>
    <t>OPY</t>
  </si>
  <si>
    <t>ORA</t>
  </si>
  <si>
    <t>ORC</t>
  </si>
  <si>
    <t>ORGO</t>
  </si>
  <si>
    <t>ORRF</t>
  </si>
  <si>
    <t>OSBC</t>
  </si>
  <si>
    <t>OSIS</t>
  </si>
  <si>
    <t>OSPN</t>
  </si>
  <si>
    <t>OSUR</t>
  </si>
  <si>
    <t>OSW</t>
  </si>
  <si>
    <t>OTLK</t>
  </si>
  <si>
    <t>OTTR</t>
  </si>
  <si>
    <t>OUT</t>
  </si>
  <si>
    <t>OXM</t>
  </si>
  <si>
    <t>PACB</t>
  </si>
  <si>
    <t>PACK</t>
  </si>
  <si>
    <t>PAHC</t>
  </si>
  <si>
    <t>PAR</t>
  </si>
  <si>
    <t>PARR</t>
  </si>
  <si>
    <t>PATK</t>
  </si>
  <si>
    <t>PBF</t>
  </si>
  <si>
    <t>PBH</t>
  </si>
  <si>
    <t>PBI</t>
  </si>
  <si>
    <t>PCH</t>
  </si>
  <si>
    <t>PCRX</t>
  </si>
  <si>
    <t>PCYO</t>
  </si>
  <si>
    <t>PDCO</t>
  </si>
  <si>
    <t>PDFS</t>
  </si>
  <si>
    <t>PDM</t>
  </si>
  <si>
    <t>PEB</t>
  </si>
  <si>
    <t>PEBO</t>
  </si>
  <si>
    <t>PETS</t>
  </si>
  <si>
    <t>PFBC</t>
  </si>
  <si>
    <t>PFC</t>
  </si>
  <si>
    <t>PFIS</t>
  </si>
  <si>
    <t>PFS</t>
  </si>
  <si>
    <t>PFSI</t>
  </si>
  <si>
    <t>PGC</t>
  </si>
  <si>
    <t>PGEN</t>
  </si>
  <si>
    <t>PGRE</t>
  </si>
  <si>
    <t>PGTI</t>
  </si>
  <si>
    <t>PI</t>
  </si>
  <si>
    <t>PIPR</t>
  </si>
  <si>
    <t>PJT</t>
  </si>
  <si>
    <t>PKE</t>
  </si>
  <si>
    <t>PLAB</t>
  </si>
  <si>
    <t>PLAY</t>
  </si>
  <si>
    <t>PLCE</t>
  </si>
  <si>
    <t>PLOW</t>
  </si>
  <si>
    <t>PLPC</t>
  </si>
  <si>
    <t>PLUS</t>
  </si>
  <si>
    <t>PLXS</t>
  </si>
  <si>
    <t>PLYM</t>
  </si>
  <si>
    <t>PMT</t>
  </si>
  <si>
    <t>PNM</t>
  </si>
  <si>
    <t>POR</t>
  </si>
  <si>
    <t>POWI</t>
  </si>
  <si>
    <t>POWL</t>
  </si>
  <si>
    <t>POWW</t>
  </si>
  <si>
    <t>PPBI</t>
  </si>
  <si>
    <t>PRA</t>
  </si>
  <si>
    <t>PRAA</t>
  </si>
  <si>
    <t>PRDO</t>
  </si>
  <si>
    <t>PRFT</t>
  </si>
  <si>
    <t>PRG</t>
  </si>
  <si>
    <t>PRGS</t>
  </si>
  <si>
    <t>PRIM</t>
  </si>
  <si>
    <t>PRLB</t>
  </si>
  <si>
    <t>PRMW</t>
  </si>
  <si>
    <t>PRO</t>
  </si>
  <si>
    <t>PRPL</t>
  </si>
  <si>
    <t>PRTA</t>
  </si>
  <si>
    <t>PRTH</t>
  </si>
  <si>
    <t>PRTS</t>
  </si>
  <si>
    <t>PSMT</t>
  </si>
  <si>
    <t>PTCT</t>
  </si>
  <si>
    <t>PTEN</t>
  </si>
  <si>
    <t>PTGX</t>
  </si>
  <si>
    <t>PTSI</t>
  </si>
  <si>
    <t>PUMP</t>
  </si>
  <si>
    <t>PVBC</t>
  </si>
  <si>
    <t>PZZA</t>
  </si>
  <si>
    <t>QCRH</t>
  </si>
  <si>
    <t>QLYS</t>
  </si>
  <si>
    <t>QNST</t>
  </si>
  <si>
    <t>QTRX</t>
  </si>
  <si>
    <t>QTWO</t>
  </si>
  <si>
    <t>RAMP</t>
  </si>
  <si>
    <t>RBB</t>
  </si>
  <si>
    <t>RBBN</t>
  </si>
  <si>
    <t>RBC</t>
  </si>
  <si>
    <t>RBCAA</t>
  </si>
  <si>
    <t>RC</t>
  </si>
  <si>
    <t>RCKT</t>
  </si>
  <si>
    <t>RCKY</t>
  </si>
  <si>
    <t>RCM</t>
  </si>
  <si>
    <t>RCUS</t>
  </si>
  <si>
    <t>RDFN</t>
  </si>
  <si>
    <t>RDN</t>
  </si>
  <si>
    <t>RDNT</t>
  </si>
  <si>
    <t>REPL</t>
  </si>
  <si>
    <t>REPX</t>
  </si>
  <si>
    <t>RES</t>
  </si>
  <si>
    <t>REVG</t>
  </si>
  <si>
    <t>REX</t>
  </si>
  <si>
    <t>REZI</t>
  </si>
  <si>
    <t>RGNX</t>
  </si>
  <si>
    <t>RGP</t>
  </si>
  <si>
    <t>RGR</t>
  </si>
  <si>
    <t>RHP</t>
  </si>
  <si>
    <t>RICK</t>
  </si>
  <si>
    <t>RIGL</t>
  </si>
  <si>
    <t>RILY</t>
  </si>
  <si>
    <t>RIOT</t>
  </si>
  <si>
    <t>RLGT</t>
  </si>
  <si>
    <t>RLI</t>
  </si>
  <si>
    <t>RLJ</t>
  </si>
  <si>
    <t>RLMD</t>
  </si>
  <si>
    <t>RM</t>
  </si>
  <si>
    <t>RMAX</t>
  </si>
  <si>
    <t>RMBS</t>
  </si>
  <si>
    <t>RMNI</t>
  </si>
  <si>
    <t>RMR</t>
  </si>
  <si>
    <t>RNST</t>
  </si>
  <si>
    <t>ROAD</t>
  </si>
  <si>
    <t>ROCK</t>
  </si>
  <si>
    <t>ROG</t>
  </si>
  <si>
    <t>ROIC</t>
  </si>
  <si>
    <t>RPAY</t>
  </si>
  <si>
    <t>RPD</t>
  </si>
  <si>
    <t>RRR</t>
  </si>
  <si>
    <t>RUSHA</t>
  </si>
  <si>
    <t>RUSHB</t>
  </si>
  <si>
    <t>RVNC</t>
  </si>
  <si>
    <t>RWT</t>
  </si>
  <si>
    <t>RYAM</t>
  </si>
  <si>
    <t>RYI</t>
  </si>
  <si>
    <t>SAFE</t>
  </si>
  <si>
    <t>SAFT</t>
  </si>
  <si>
    <t>SAH</t>
  </si>
  <si>
    <t>SAIA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</si>
  <si>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</si>
  <si>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</si>
  <si>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</si>
  <si>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</si>
  <si>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</si>
  <si>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</si>
  <si>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</si>
  <si>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</si>
  <si>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</si>
  <si>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SBRA</t>
  </si>
  <si>
    <t>SBSI</t>
  </si>
  <si>
    <t>SCHL</t>
  </si>
  <si>
    <t>SCL</t>
  </si>
  <si>
    <t>SCS</t>
  </si>
  <si>
    <t>SCSC</t>
  </si>
  <si>
    <t>SCVL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</si>
  <si>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</si>
  <si>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</si>
  <si>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</si>
  <si>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</si>
  <si>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</si>
  <si>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</si>
  <si>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</si>
  <si>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</si>
  <si>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</si>
  <si>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SGC</t>
  </si>
  <si>
    <t>SGH</t>
  </si>
  <si>
    <t>SGMO</t>
  </si>
  <si>
    <t>SGRY</t>
  </si>
  <si>
    <t>SHAK</t>
  </si>
  <si>
    <t>SHEN</t>
  </si>
  <si>
    <t>SHO</t>
  </si>
  <si>
    <t>SHOO</t>
  </si>
  <si>
    <t>SHYF</t>
  </si>
  <si>
    <t>SIBN</t>
  </si>
  <si>
    <t>SIG</t>
  </si>
  <si>
    <t>SIGA</t>
  </si>
  <si>
    <t>SIGI</t>
  </si>
  <si>
    <t>SITC</t>
  </si>
  <si>
    <t>SJW</t>
  </si>
  <si>
    <t>SKT</t>
  </si>
  <si>
    <t>SKY</t>
  </si>
  <si>
    <t>SKYW</t>
  </si>
  <si>
    <t>SLAB</t>
  </si>
  <si>
    <t>SLCA</t>
  </si>
  <si>
    <t>SLP</t>
  </si>
  <si>
    <t>SM</t>
  </si>
  <si>
    <t>SMBC</t>
  </si>
  <si>
    <t>SMBK</t>
  </si>
  <si>
    <t>SMCI</t>
  </si>
  <si>
    <t>SMMF</t>
  </si>
  <si>
    <t>SMP</t>
  </si>
  <si>
    <t>SMPL</t>
  </si>
  <si>
    <t>SMTC</t>
  </si>
  <si>
    <t>SNBR</t>
  </si>
  <si>
    <t>SNDX</t>
  </si>
  <si>
    <t>SNEX</t>
  </si>
  <si>
    <t>SOI</t>
  </si>
  <si>
    <t>SONO</t>
  </si>
  <si>
    <t>SP</t>
  </si>
  <si>
    <t>SPNS</t>
  </si>
  <si>
    <t>SPNT</t>
  </si>
  <si>
    <t>SPSC</t>
  </si>
  <si>
    <t>SPTN</t>
  </si>
  <si>
    <t>SPWH</t>
  </si>
  <si>
    <t>SPWR</t>
  </si>
  <si>
    <t>SPXC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</si>
  <si>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</si>
  <si>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</si>
  <si>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</si>
  <si>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</si>
  <si>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</si>
  <si>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</si>
  <si>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</si>
  <si>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</si>
  <si>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</si>
  <si>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</si>
  <si>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</si>
  <si>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</si>
  <si>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</si>
  <si>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STGW</t>
  </si>
  <si>
    <t>STKS</t>
  </si>
  <si>
    <t>STNG</t>
  </si>
  <si>
    <t>STRA</t>
  </si>
  <si>
    <t>STRL</t>
  </si>
  <si>
    <t>STRO</t>
  </si>
  <si>
    <t>SUM</t>
  </si>
  <si>
    <t>SUPN</t>
  </si>
  <si>
    <t>SVC</t>
  </si>
  <si>
    <t>SWBI</t>
  </si>
  <si>
    <t>SWX</t>
  </si>
  <si>
    <t>SXC</t>
  </si>
  <si>
    <t>SXI</t>
  </si>
  <si>
    <t>SXT</t>
  </si>
  <si>
    <t>SYBT</t>
  </si>
  <si>
    <t>SYNA</t>
  </si>
  <si>
    <t>TALO</t>
  </si>
  <si>
    <t>TBBK</t>
  </si>
  <si>
    <t>TBI</t>
  </si>
  <si>
    <t>TBPH</t>
  </si>
  <si>
    <t>TCBI</t>
  </si>
  <si>
    <t>TCBK</t>
  </si>
  <si>
    <t>TCMD</t>
  </si>
  <si>
    <t>TCS</t>
  </si>
  <si>
    <t>TCX</t>
  </si>
  <si>
    <t>TDS</t>
  </si>
  <si>
    <t>TDW</t>
  </si>
  <si>
    <t>TELL</t>
  </si>
  <si>
    <t>TENB</t>
  </si>
  <si>
    <t>TEX</t>
  </si>
  <si>
    <t>TG</t>
  </si>
  <si>
    <t>TGH</t>
  </si>
  <si>
    <t>TGI</t>
  </si>
  <si>
    <t>TGNA</t>
  </si>
  <si>
    <t>TGTX</t>
  </si>
  <si>
    <t>TH</t>
  </si>
  <si>
    <t>THFF</t>
  </si>
  <si>
    <t>THR</t>
  </si>
  <si>
    <t>THRM</t>
  </si>
  <si>
    <t>THS</t>
  </si>
  <si>
    <t>TILE</t>
  </si>
  <si>
    <t>TIPT</t>
  </si>
  <si>
    <t>TITN</t>
  </si>
  <si>
    <t>TK</t>
  </si>
  <si>
    <t>TLYS</t>
  </si>
  <si>
    <t>TMHC</t>
  </si>
  <si>
    <t>TMP</t>
  </si>
  <si>
    <t>TMST</t>
  </si>
  <si>
    <t>TNC</t>
  </si>
  <si>
    <t>TNET</t>
  </si>
  <si>
    <t>TNK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</si>
  <si>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</si>
  <si>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</si>
  <si>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</si>
  <si>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</si>
  <si>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</si>
  <si>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</si>
  <si>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</si>
  <si>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</si>
  <si>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</si>
  <si>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</si>
  <si>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</si>
  <si>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</si>
  <si>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</si>
  <si>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</si>
  <si>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</si>
  <si>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TRTX</t>
  </si>
  <si>
    <t>TRUP</t>
  </si>
  <si>
    <t>TSE</t>
  </si>
  <si>
    <t>TTEC</t>
  </si>
  <si>
    <t>TTGT</t>
  </si>
  <si>
    <t>TTI</t>
  </si>
  <si>
    <t>TTMI</t>
  </si>
  <si>
    <t>TUP</t>
  </si>
  <si>
    <t>TVTX</t>
  </si>
  <si>
    <t>TWI</t>
  </si>
  <si>
    <t>TWO</t>
  </si>
  <si>
    <t>TWOU</t>
  </si>
  <si>
    <t>TWST</t>
  </si>
  <si>
    <t>TXRH</t>
  </si>
  <si>
    <t>UBSI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</si>
  <si>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</si>
  <si>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</si>
  <si>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</si>
  <si>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</si>
  <si>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</si>
  <si>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</si>
  <si>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</si>
  <si>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</si>
  <si>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</si>
  <si>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</si>
  <si>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</si>
  <si>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ULH</t>
  </si>
  <si>
    <t>UMBF</t>
  </si>
  <si>
    <t>UMH</t>
  </si>
  <si>
    <t>UNF</t>
  </si>
  <si>
    <t>UNFI</t>
  </si>
  <si>
    <t>UNIT</t>
  </si>
  <si>
    <t>UPLD</t>
  </si>
  <si>
    <t>UPWK</t>
  </si>
  <si>
    <t>URBN</t>
  </si>
  <si>
    <t>URG</t>
  </si>
  <si>
    <t>USLM</t>
  </si>
  <si>
    <t>USM</t>
  </si>
  <si>
    <t>USNA</t>
  </si>
  <si>
    <t>USPH</t>
  </si>
  <si>
    <t>UTL</t>
  </si>
  <si>
    <t>UTMD</t>
  </si>
  <si>
    <t>UUUU</t>
  </si>
  <si>
    <t>UVE</t>
  </si>
  <si>
    <t>UVSP</t>
  </si>
  <si>
    <t>UVV</t>
  </si>
  <si>
    <t>VALU</t>
  </si>
  <si>
    <t>VBIV</t>
  </si>
  <si>
    <t>VBTX</t>
  </si>
  <si>
    <t>VC</t>
  </si>
  <si>
    <t>VCEL</t>
  </si>
  <si>
    <t>VCYT</t>
  </si>
  <si>
    <t>VECO</t>
  </si>
  <si>
    <t>VERI</t>
  </si>
  <si>
    <t>VERU</t>
  </si>
  <si>
    <t>VGR</t>
  </si>
  <si>
    <t>VHI</t>
  </si>
  <si>
    <t>VIA</t>
  </si>
  <si>
    <t>VIAV</t>
  </si>
  <si>
    <t>VICR</t>
  </si>
  <si>
    <t>VLGEA</t>
  </si>
  <si>
    <t>VLY</t>
  </si>
  <si>
    <t>VNDA</t>
  </si>
  <si>
    <t>VPG</t>
  </si>
  <si>
    <t>VRE</t>
  </si>
  <si>
    <t>VREX</t>
  </si>
  <si>
    <t>VRNS</t>
  </si>
  <si>
    <t>VRNT</t>
  </si>
  <si>
    <t>VRRM</t>
  </si>
  <si>
    <t>VRTS</t>
  </si>
  <si>
    <t>VSEC</t>
  </si>
  <si>
    <t>VSH</t>
  </si>
  <si>
    <t>VSTO</t>
  </si>
  <si>
    <t>VTGN</t>
  </si>
  <si>
    <t>VTOL</t>
  </si>
  <si>
    <t>VUZI</t>
  </si>
  <si>
    <t>VVI</t>
  </si>
  <si>
    <t>VXRT</t>
  </si>
  <si>
    <t>WABC</t>
  </si>
  <si>
    <t>WAFD</t>
  </si>
  <si>
    <t>WASH</t>
  </si>
  <si>
    <t>WD</t>
  </si>
  <si>
    <t>WDFC</t>
  </si>
  <si>
    <t>WERN</t>
  </si>
  <si>
    <t>WGO</t>
  </si>
  <si>
    <t>WHD</t>
  </si>
  <si>
    <t>WINA</t>
  </si>
  <si>
    <t>WING</t>
  </si>
  <si>
    <t>WIRE</t>
  </si>
  <si>
    <t>WK</t>
  </si>
  <si>
    <t>WKHS</t>
  </si>
  <si>
    <t>WLDN</t>
  </si>
  <si>
    <t>WLY</t>
  </si>
  <si>
    <t>WMK</t>
  </si>
  <si>
    <t>WNC</t>
  </si>
  <si>
    <t>WOR</t>
  </si>
  <si>
    <t>WOW</t>
  </si>
  <si>
    <t>WRLD</t>
  </si>
  <si>
    <t>WSBC</t>
  </si>
  <si>
    <t>WSBF</t>
  </si>
  <si>
    <t>WSFS</t>
  </si>
  <si>
    <t>WSR</t>
  </si>
  <si>
    <t>WTBA</t>
  </si>
  <si>
    <t>WTI</t>
  </si>
  <si>
    <t>WTS</t>
  </si>
  <si>
    <t>WTTR</t>
  </si>
  <si>
    <t>WW</t>
  </si>
  <si>
    <t>WWW</t>
  </si>
  <si>
    <t>XHR</t>
  </si>
  <si>
    <t>XNCR</t>
  </si>
  <si>
    <t>XPEL</t>
  </si>
  <si>
    <t>XPER</t>
  </si>
  <si>
    <t>XPRO</t>
  </si>
  <si>
    <t>XXII</t>
  </si>
  <si>
    <t>YELP</t>
  </si>
  <si>
    <t>YEXT</t>
  </si>
  <si>
    <t>YMAB</t>
  </si>
  <si>
    <t>YORW</t>
  </si>
  <si>
    <t>ZD</t>
  </si>
  <si>
    <t>ZEUS</t>
  </si>
  <si>
    <t>ZUMZ</t>
  </si>
  <si>
    <t>ZUO</t>
  </si>
  <si>
    <t>ZWS</t>
  </si>
  <si>
    <t>ZYXI</t>
  </si>
  <si>
    <t>Pre-money valuation</t>
  </si>
  <si>
    <t>Capital raise invesmtnet</t>
  </si>
  <si>
    <t>Post-money valuation</t>
  </si>
  <si>
    <t>Investor equity stake</t>
  </si>
  <si>
    <t>Stockholder returns by liquidation preference (non-participating)</t>
  </si>
  <si>
    <t>Valuation at liquidation event</t>
  </si>
  <si>
    <t>Preferred</t>
  </si>
  <si>
    <t>Common</t>
  </si>
  <si>
    <t>Liquidation preference math (Simplified Example)</t>
  </si>
  <si>
    <t>Stockholder returns by liquidation preference (participating)</t>
  </si>
  <si>
    <t xml:space="preserve">Liquidation preference </t>
  </si>
  <si>
    <t>Original market cap</t>
  </si>
  <si>
    <t>Equity ownership</t>
  </si>
  <si>
    <t xml:space="preserve">Original equity stake </t>
  </si>
  <si>
    <t>Holding period (years)</t>
  </si>
  <si>
    <t>Liquidation value (no liquidation pref)</t>
  </si>
  <si>
    <t>Return (w/ liquidation preference)</t>
  </si>
  <si>
    <t>Stock price return (Not annualized, end/start price)</t>
  </si>
  <si>
    <t>Current market cap</t>
  </si>
  <si>
    <t>Return (w/o liquidation preference)</t>
  </si>
  <si>
    <t>Step 0: Input data</t>
  </si>
  <si>
    <t>Step 1: Back into the original investment amount</t>
  </si>
  <si>
    <t xml:space="preserve">Step 3A: Calculate annualized return </t>
  </si>
  <si>
    <t xml:space="preserve">Step 3B: Calculate annualized return </t>
  </si>
  <si>
    <t>Inputs</t>
  </si>
  <si>
    <t>Equity ownership per company</t>
  </si>
  <si>
    <t>Liquidation preference</t>
  </si>
  <si>
    <t>Outputs</t>
  </si>
  <si>
    <t>Original Value 1YA</t>
  </si>
  <si>
    <t>Original Value 5YA</t>
  </si>
  <si>
    <t>Today investment value (w/o liq pref)</t>
  </si>
  <si>
    <t>Today Investment value (1Y w/ non-participatory liq pref)</t>
  </si>
  <si>
    <t>Today Investment value (5Y w/ non-participatory liq pref)</t>
  </si>
  <si>
    <t>Today Investment value (1Y w/ participatory liq pref)</t>
  </si>
  <si>
    <t>Today Investment value (5Y w/ participatory liq pref)</t>
  </si>
  <si>
    <t>Return Premium 1Y</t>
  </si>
  <si>
    <t>Return Premium 5Y</t>
  </si>
  <si>
    <t>Return (1y, w/o liq pref)</t>
  </si>
  <si>
    <t>Return (1y, w/ liq pref)</t>
  </si>
  <si>
    <t>Return (5y, w/o liq pref)</t>
  </si>
  <si>
    <t>Return (5y, w/ liq pref)</t>
  </si>
  <si>
    <t>Non-Participating</t>
  </si>
  <si>
    <t>Participating</t>
  </si>
  <si>
    <t>Step 2A:  Calculate the size of the exit position (non-participating)</t>
  </si>
  <si>
    <t>Liquidation equity value (non-participating)</t>
  </si>
  <si>
    <t>Liquidation equity value (participating)</t>
  </si>
  <si>
    <t>Step 2B:  Calculate the size of the exit position (participating)</t>
  </si>
  <si>
    <t>Liquidation pref (non-participating) premium</t>
  </si>
  <si>
    <t>Liquidation pref (participating) premium</t>
  </si>
  <si>
    <t>Liquidation Preference Math (Template Stock Example)</t>
  </si>
  <si>
    <t>Liquidation value (no liquidation preference)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</si>
</sst>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\x"/>
    <numFmt numFmtId="165" formatCode="0\x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D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44" fontId="0" fillId="0" borderId="0" xfId="0" applyNumberForma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165" fontId="0" fillId="0" borderId="0" xfId="0" applyNumberFormat="1"/>
    <xf numFmtId="4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9" fontId="5" fillId="2" borderId="7" xfId="1" applyNumberFormat="1" applyFont="1" applyFill="1" applyBorder="1"/>
    <xf numFmtId="164" fontId="5" fillId="2" borderId="7" xfId="1" applyNumberFormat="1" applyFont="1" applyFill="1" applyBorder="1"/>
    <xf numFmtId="9" fontId="5" fillId="2" borderId="7" xfId="0" applyNumberFormat="1" applyFont="1" applyFill="1" applyBorder="1"/>
    <xf numFmtId="0" fontId="0" fillId="0" borderId="8" xfId="0" applyBorder="1"/>
    <xf numFmtId="1" fontId="5" fillId="2" borderId="9" xfId="0" applyNumberFormat="1" applyFont="1" applyFill="1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44" fontId="5" fillId="0" borderId="6" xfId="1" applyFont="1" applyBorder="1"/>
    <xf numFmtId="44" fontId="0" fillId="0" borderId="16" xfId="0" applyNumberFormat="1" applyBorder="1"/>
    <xf numFmtId="44" fontId="5" fillId="0" borderId="17" xfId="1" applyFont="1" applyBorder="1"/>
    <xf numFmtId="44" fontId="0" fillId="0" borderId="2" xfId="0" applyNumberFormat="1" applyBorder="1"/>
    <xf numFmtId="44" fontId="0" fillId="0" borderId="18" xfId="0" applyNumberFormat="1" applyBorder="1"/>
    <xf numFmtId="44" fontId="0" fillId="0" borderId="6" xfId="0" applyNumberFormat="1" applyBorder="1"/>
    <xf numFmtId="44" fontId="0" fillId="0" borderId="17" xfId="0" applyNumberFormat="1" applyBorder="1"/>
    <xf numFmtId="44" fontId="0" fillId="0" borderId="19" xfId="1" applyFont="1" applyBorder="1"/>
    <xf numFmtId="44" fontId="0" fillId="0" borderId="20" xfId="1" applyFont="1" applyBorder="1"/>
    <xf numFmtId="165" fontId="3" fillId="0" borderId="1" xfId="0" applyNumberFormat="1" applyFont="1" applyBorder="1" applyAlignment="1">
      <alignment horizontal="centerContinuous"/>
    </xf>
    <xf numFmtId="0" fontId="3" fillId="0" borderId="14" xfId="0" applyFont="1" applyBorder="1"/>
    <xf numFmtId="165" fontId="3" fillId="0" borderId="4" xfId="0" applyNumberFormat="1" applyFont="1" applyBorder="1"/>
    <xf numFmtId="165" fontId="3" fillId="0" borderId="13" xfId="0" applyNumberFormat="1" applyFont="1" applyBorder="1"/>
    <xf numFmtId="0" fontId="3" fillId="0" borderId="10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4" xfId="0" applyFont="1" applyBorder="1"/>
    <xf numFmtId="0" fontId="3" fillId="0" borderId="13" xfId="0" applyFont="1" applyBorder="1"/>
    <xf numFmtId="0" fontId="3" fillId="0" borderId="15" xfId="0" applyFont="1" applyBorder="1"/>
    <xf numFmtId="165" fontId="6" fillId="2" borderId="4" xfId="0" applyNumberFormat="1" applyFont="1" applyFill="1" applyBorder="1" applyAlignment="1">
      <alignment horizontal="centerContinuous"/>
    </xf>
    <xf numFmtId="165" fontId="6" fillId="2" borderId="13" xfId="0" applyNumberFormat="1" applyFont="1" applyFill="1" applyBorder="1" applyAlignment="1">
      <alignment horizontal="centerContinuous"/>
    </xf>
    <xf numFmtId="165" fontId="6" fillId="2" borderId="14" xfId="0" applyNumberFormat="1" applyFont="1" applyFill="1" applyBorder="1" applyAlignment="1">
      <alignment horizontal="centerContinuous"/>
    </xf>
    <xf numFmtId="165" fontId="6" fillId="2" borderId="15" xfId="0" applyNumberFormat="1" applyFont="1" applyFill="1" applyBorder="1" applyAlignment="1">
      <alignment horizontal="centerContinuous"/>
    </xf>
    <xf numFmtId="0" fontId="0" fillId="0" borderId="21" xfId="0" applyBorder="1"/>
    <xf numFmtId="44" fontId="5" fillId="2" borderId="3" xfId="1" applyFont="1" applyFill="1" applyBorder="1"/>
    <xf numFmtId="0" fontId="3" fillId="0" borderId="0" xfId="0" applyFont="1" applyAlignment="1">
      <alignment horizontal="left"/>
    </xf>
    <xf numFmtId="0" fontId="3" fillId="0" borderId="0" xfId="1" applyNumberFormat="1" applyFont="1" applyFill="1" applyBorder="1"/>
    <xf numFmtId="44" fontId="0" fillId="0" borderId="0" xfId="1" applyFont="1" applyFill="1" applyBorder="1"/>
    <xf numFmtId="9" fontId="3" fillId="0" borderId="0" xfId="2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0" xfId="1" applyNumberFormat="1" applyFont="1" applyFill="1" applyBorder="1"/>
    <xf numFmtId="166" fontId="0" fillId="0" borderId="0" xfId="0" applyNumberFormat="1"/>
    <xf numFmtId="9" fontId="0" fillId="0" borderId="0" xfId="2" applyFont="1" applyFill="1" applyBorder="1"/>
    <xf numFmtId="9" fontId="0" fillId="0" borderId="2" xfId="2" applyFont="1" applyFill="1" applyBorder="1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0" fillId="0" borderId="6" xfId="0" applyBorder="1" applyAlignment="1">
      <alignment horizontal="left" indent="1"/>
    </xf>
    <xf numFmtId="10" fontId="0" fillId="0" borderId="16" xfId="2" applyNumberFormat="1" applyFont="1" applyBorder="1" applyAlignment="1">
      <alignment horizontal="right"/>
    </xf>
    <xf numFmtId="10" fontId="0" fillId="0" borderId="16" xfId="2" applyNumberFormat="1" applyFont="1" applyBorder="1"/>
    <xf numFmtId="0" fontId="0" fillId="0" borderId="17" xfId="0" applyBorder="1" applyAlignment="1">
      <alignment horizontal="left" indent="1"/>
    </xf>
    <xf numFmtId="10" fontId="0" fillId="0" borderId="18" xfId="2" applyNumberFormat="1" applyFont="1" applyBorder="1"/>
    <xf numFmtId="0" fontId="3" fillId="3" borderId="10" xfId="0" applyFont="1" applyFill="1" applyBorder="1"/>
    <xf numFmtId="10" fontId="3" fillId="3" borderId="12" xfId="0" applyNumberFormat="1" applyFont="1" applyFill="1" applyBorder="1"/>
    <xf numFmtId="9" fontId="5" fillId="2" borderId="5" xfId="2" applyFont="1" applyFill="1" applyBorder="1"/>
    <xf numFmtId="0" fontId="0" fillId="0" borderId="22" xfId="0" applyBorder="1"/>
    <xf numFmtId="164" fontId="5" fillId="2" borderId="9" xfId="2" applyNumberFormat="1" applyFont="1" applyFill="1" applyBorder="1"/>
    <xf numFmtId="166" fontId="5" fillId="2" borderId="5" xfId="1" applyNumberFormat="1" applyFont="1" applyFill="1" applyBorder="1"/>
    <xf numFmtId="0" fontId="7" fillId="0" borderId="1" xfId="0" applyFont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5F5DC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 E. Friedman" id="{6FF87893-7B40-BA4C-8D9C-2D8A39A4F0DA}" userId="S::f004hby@dartmouth.edu::519f033a-0120-41a3-9c02-3e69af52d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2-15T00:39:35.72" personId="{6FF87893-7B40-BA4C-8D9C-2D8A39A4F0DA}" id="{B9452394-9EE7-4140-934E-6AA1225650A4}">
    <text>= new price / old price
Return is not annualized here</text>
  </threadedComment>
  <threadedComment ref="B12" dT="2024-02-15T01:48:41.28" personId="{6FF87893-7B40-BA4C-8D9C-2D8A39A4F0DA}" id="{28BB19B2-0BBC-874C-A195-DB54FC9A14F1}">
    <text>We’re given “exit data” about the market cap and total return rate and need to back into the original amount we invested</text>
  </threadedComment>
  <threadedComment ref="C12" dT="2024-02-15T00:36:47.28" personId="{6FF87893-7B40-BA4C-8D9C-2D8A39A4F0DA}" id="{CB5769FE-171C-104C-8AB8-40A27A710171}">
    <text>We don’t have the old market cap data. We assume old market cap = new market cap / (1 + stock price return)</text>
  </threadedComment>
  <threadedComment ref="C13" dT="2024-02-15T00:37:45.48" personId="{6FF87893-7B40-BA4C-8D9C-2D8A39A4F0DA}" id="{DDD1AB15-4379-8849-B9D6-5964B25ACE15}">
    <text>Equity ownership % * market cap</text>
  </threadedComment>
  <threadedComment ref="C20" dT="2024-02-15T01:08:47.55" personId="{6FF87893-7B40-BA4C-8D9C-2D8A39A4F0DA}" id="{2DAEAAB2-5DC8-E347-A481-1CFE764BAE5C}">
    <text xml:space="preserve">Return is annualized here
</text>
  </threadedComment>
  <threadedComment ref="C29" dT="2024-02-15T01:08:47.55" personId="{6FF87893-7B40-BA4C-8D9C-2D8A39A4F0DA}" id="{0545FF8F-7A1E-B944-9539-1DC7C97D1C21}">
    <text xml:space="preserve">Return is annualized here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20"/>
  <sheetViews>
    <sheetView tabSelected="1" workbookViewId="0"/>
  </sheetViews>
  <sheetFormatPr baseColWidth="10" defaultColWidth="8.83203125" defaultRowHeight="15" x14ac:dyDescent="0.2"/>
  <cols>
    <col min="2" max="2" width="11.5" customWidth="1"/>
    <col min="3" max="3" width="1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7350923833</v>
      </c>
      <c r="C2">
        <v>31.46</v>
      </c>
      <c r="D2">
        <v>27.28</v>
      </c>
      <c r="E2">
        <v>9.24</v>
      </c>
      <c r="F2">
        <v>0.15322580650000001</v>
      </c>
      <c r="G2">
        <v>2.404761905</v>
      </c>
    </row>
    <row r="3" spans="1:7" x14ac:dyDescent="0.2">
      <c r="A3" t="s">
        <v>8</v>
      </c>
      <c r="B3">
        <v>2887846009</v>
      </c>
      <c r="C3">
        <v>79.13</v>
      </c>
      <c r="D3">
        <v>95.73</v>
      </c>
      <c r="E3">
        <v>63.51</v>
      </c>
      <c r="F3">
        <v>-0.17340436640000001</v>
      </c>
      <c r="G3">
        <v>0.24594552040000001</v>
      </c>
    </row>
    <row r="4" spans="1:7" x14ac:dyDescent="0.2">
      <c r="A4" t="s">
        <v>9</v>
      </c>
      <c r="B4">
        <v>463297234</v>
      </c>
      <c r="C4">
        <v>46.35</v>
      </c>
      <c r="D4">
        <v>35.08</v>
      </c>
      <c r="E4">
        <v>34.42</v>
      </c>
      <c r="F4">
        <v>0.32126567839999998</v>
      </c>
      <c r="G4">
        <v>0.34660081349999999</v>
      </c>
    </row>
    <row r="5" spans="1:7" x14ac:dyDescent="0.2">
      <c r="A5" t="s">
        <v>10</v>
      </c>
      <c r="B5">
        <v>2622930150</v>
      </c>
      <c r="C5">
        <v>56.02</v>
      </c>
      <c r="D5">
        <v>32.44</v>
      </c>
      <c r="E5">
        <v>23.83</v>
      </c>
      <c r="F5">
        <v>0.72688039459999998</v>
      </c>
      <c r="G5">
        <v>1.3508182959999999</v>
      </c>
    </row>
    <row r="6" spans="1:7" x14ac:dyDescent="0.2">
      <c r="A6" t="s">
        <v>11</v>
      </c>
      <c r="B6">
        <v>1144980901</v>
      </c>
      <c r="C6">
        <v>24.9</v>
      </c>
      <c r="D6">
        <v>55.07</v>
      </c>
      <c r="E6">
        <v>14.89</v>
      </c>
      <c r="F6">
        <v>-0.5478481932</v>
      </c>
      <c r="G6">
        <v>0.67226326390000002</v>
      </c>
    </row>
    <row r="7" spans="1:7" x14ac:dyDescent="0.2">
      <c r="A7" t="s">
        <v>12</v>
      </c>
      <c r="B7">
        <v>593989229</v>
      </c>
      <c r="C7">
        <v>27.43</v>
      </c>
      <c r="D7">
        <v>29.23</v>
      </c>
      <c r="E7">
        <v>6.46</v>
      </c>
      <c r="F7">
        <v>-6.1580567910000002E-2</v>
      </c>
      <c r="G7">
        <v>3.2461300309999999</v>
      </c>
    </row>
    <row r="8" spans="1:7" x14ac:dyDescent="0.2">
      <c r="A8" t="s">
        <v>13</v>
      </c>
      <c r="B8">
        <v>1716647490</v>
      </c>
      <c r="C8">
        <v>5.85</v>
      </c>
      <c r="D8">
        <v>2.41</v>
      </c>
      <c r="E8">
        <v>13.33</v>
      </c>
      <c r="F8">
        <v>1.427385892</v>
      </c>
      <c r="G8">
        <v>-0.56114028510000002</v>
      </c>
    </row>
    <row r="9" spans="1:7" x14ac:dyDescent="0.2">
      <c r="A9" t="s">
        <v>14</v>
      </c>
      <c r="B9">
        <v>944700695</v>
      </c>
      <c r="C9">
        <v>50.79</v>
      </c>
      <c r="D9">
        <v>54.1</v>
      </c>
      <c r="E9">
        <v>63.25</v>
      </c>
      <c r="F9">
        <v>-6.118299445E-2</v>
      </c>
      <c r="G9">
        <v>-0.19699604740000001</v>
      </c>
    </row>
    <row r="10" spans="1:7" x14ac:dyDescent="0.2">
      <c r="A10" t="s">
        <v>15</v>
      </c>
      <c r="B10">
        <v>362847588</v>
      </c>
      <c r="C10">
        <v>11.15</v>
      </c>
      <c r="D10">
        <v>14.88</v>
      </c>
      <c r="E10">
        <v>11.24</v>
      </c>
      <c r="F10">
        <v>-0.25067204300000001</v>
      </c>
      <c r="G10">
        <v>-8.0071174380000002E-3</v>
      </c>
    </row>
    <row r="11" spans="1:7" x14ac:dyDescent="0.2">
      <c r="A11" t="s">
        <v>16</v>
      </c>
      <c r="B11">
        <v>723141740</v>
      </c>
      <c r="C11">
        <v>23.03</v>
      </c>
      <c r="D11">
        <v>29.42</v>
      </c>
      <c r="E11">
        <v>15.39</v>
      </c>
      <c r="F11">
        <v>-0.21719918420000001</v>
      </c>
      <c r="G11">
        <v>0.49642625080000002</v>
      </c>
    </row>
    <row r="12" spans="1:7" x14ac:dyDescent="0.2">
      <c r="A12" t="s">
        <v>17</v>
      </c>
      <c r="B12">
        <v>133136091</v>
      </c>
      <c r="C12">
        <v>3.67</v>
      </c>
      <c r="D12">
        <v>4.6100000000000003</v>
      </c>
      <c r="E12">
        <v>1.07</v>
      </c>
      <c r="F12">
        <v>-0.20390455530000001</v>
      </c>
      <c r="G12">
        <v>2.4299065419999999</v>
      </c>
    </row>
    <row r="13" spans="1:7" x14ac:dyDescent="0.2">
      <c r="A13" t="s">
        <v>18</v>
      </c>
      <c r="B13">
        <v>1428913882</v>
      </c>
      <c r="C13">
        <v>96.32</v>
      </c>
      <c r="D13">
        <v>58.7</v>
      </c>
      <c r="E13">
        <v>76.25</v>
      </c>
      <c r="F13">
        <v>0.64088586030000005</v>
      </c>
      <c r="G13">
        <v>0.26321311479999998</v>
      </c>
    </row>
    <row r="14" spans="1:7" x14ac:dyDescent="0.2">
      <c r="A14" t="s">
        <v>19</v>
      </c>
      <c r="B14">
        <v>584919497</v>
      </c>
      <c r="C14">
        <v>23.07</v>
      </c>
      <c r="D14">
        <v>25.95</v>
      </c>
      <c r="E14">
        <v>67.849999999999994</v>
      </c>
      <c r="F14">
        <v>-0.110982659</v>
      </c>
      <c r="G14">
        <v>-0.65998526160000004</v>
      </c>
    </row>
    <row r="15" spans="1:7" x14ac:dyDescent="0.2">
      <c r="A15" t="s">
        <v>20</v>
      </c>
      <c r="B15">
        <v>1741619660</v>
      </c>
      <c r="C15">
        <v>54.03</v>
      </c>
      <c r="D15">
        <v>38.33</v>
      </c>
      <c r="E15">
        <v>35.369999999999997</v>
      </c>
      <c r="F15">
        <v>0.40960083489999999</v>
      </c>
      <c r="G15">
        <v>0.52756573370000004</v>
      </c>
    </row>
    <row r="16" spans="1:7" x14ac:dyDescent="0.2">
      <c r="A16" t="s">
        <v>21</v>
      </c>
      <c r="B16">
        <v>5889883766</v>
      </c>
      <c r="C16">
        <v>114.94</v>
      </c>
      <c r="D16">
        <v>31.05</v>
      </c>
      <c r="E16">
        <v>21.46</v>
      </c>
      <c r="F16">
        <v>2.7017713369999998</v>
      </c>
      <c r="G16">
        <v>4.3560111839999998</v>
      </c>
    </row>
    <row r="17" spans="1:7" x14ac:dyDescent="0.2">
      <c r="A17" t="s">
        <v>22</v>
      </c>
      <c r="B17">
        <v>238334036</v>
      </c>
      <c r="C17">
        <v>6.22</v>
      </c>
      <c r="D17">
        <v>13.01</v>
      </c>
      <c r="E17">
        <v>23.05</v>
      </c>
      <c r="F17">
        <v>-0.52190622600000003</v>
      </c>
      <c r="G17">
        <v>-0.73015184379999998</v>
      </c>
    </row>
    <row r="18" spans="1:7" x14ac:dyDescent="0.2">
      <c r="A18" t="s">
        <v>23</v>
      </c>
      <c r="B18">
        <v>341278904</v>
      </c>
      <c r="C18">
        <v>24.01</v>
      </c>
      <c r="D18">
        <v>31.18</v>
      </c>
      <c r="E18">
        <v>38.93</v>
      </c>
      <c r="F18">
        <v>-0.2299550994</v>
      </c>
      <c r="G18">
        <v>-0.3832519908</v>
      </c>
    </row>
    <row r="19" spans="1:7" x14ac:dyDescent="0.2">
      <c r="A19" t="s">
        <v>24</v>
      </c>
      <c r="B19">
        <v>1124473460</v>
      </c>
      <c r="C19">
        <v>57.03</v>
      </c>
      <c r="D19">
        <v>45.08</v>
      </c>
      <c r="E19">
        <v>58.62</v>
      </c>
      <c r="F19">
        <v>0.26508429459999999</v>
      </c>
      <c r="G19">
        <v>-2.712384852E-2</v>
      </c>
    </row>
    <row r="20" spans="1:7" x14ac:dyDescent="0.2">
      <c r="A20" t="s">
        <v>25</v>
      </c>
      <c r="B20">
        <v>699057686</v>
      </c>
      <c r="C20">
        <v>17.59</v>
      </c>
      <c r="D20">
        <v>13.39</v>
      </c>
      <c r="E20">
        <v>30.24</v>
      </c>
      <c r="F20">
        <v>0.31366691559999998</v>
      </c>
      <c r="G20">
        <v>-0.41832010580000001</v>
      </c>
    </row>
    <row r="21" spans="1:7" x14ac:dyDescent="0.2">
      <c r="A21" t="s">
        <v>26</v>
      </c>
      <c r="B21">
        <v>628629041</v>
      </c>
      <c r="C21">
        <v>23.65</v>
      </c>
      <c r="D21">
        <v>29.9</v>
      </c>
      <c r="E21">
        <v>10.67</v>
      </c>
      <c r="F21">
        <v>-0.20903010029999999</v>
      </c>
      <c r="G21">
        <v>1.2164948449999999</v>
      </c>
    </row>
    <row r="22" spans="1:7" x14ac:dyDescent="0.2">
      <c r="A22" t="s">
        <v>27</v>
      </c>
      <c r="B22">
        <v>3310568395</v>
      </c>
      <c r="C22">
        <v>43.38</v>
      </c>
      <c r="D22">
        <v>36.18</v>
      </c>
      <c r="E22">
        <v>24.36</v>
      </c>
      <c r="F22">
        <v>0.19900497510000001</v>
      </c>
      <c r="G22">
        <v>0.78078817730000005</v>
      </c>
    </row>
    <row r="23" spans="1:7" x14ac:dyDescent="0.2">
      <c r="A23" t="s">
        <v>28</v>
      </c>
      <c r="B23">
        <v>195086206</v>
      </c>
      <c r="C23">
        <v>11.47</v>
      </c>
      <c r="D23">
        <v>12.68</v>
      </c>
      <c r="E23">
        <v>31.01</v>
      </c>
      <c r="F23">
        <v>-9.5425867509999998E-2</v>
      </c>
      <c r="G23">
        <v>-0.63011931629999995</v>
      </c>
    </row>
    <row r="24" spans="1:7" x14ac:dyDescent="0.2">
      <c r="A24" t="s">
        <v>29</v>
      </c>
      <c r="B24">
        <v>3580832592</v>
      </c>
      <c r="C24">
        <v>16.22</v>
      </c>
      <c r="D24">
        <v>17.57</v>
      </c>
      <c r="E24">
        <v>16.29</v>
      </c>
      <c r="F24">
        <v>-7.683551508E-2</v>
      </c>
      <c r="G24">
        <v>-4.2971147939999997E-3</v>
      </c>
    </row>
    <row r="25" spans="1:7" x14ac:dyDescent="0.2">
      <c r="A25" t="s">
        <v>30</v>
      </c>
      <c r="B25">
        <v>7841138166</v>
      </c>
      <c r="C25">
        <v>67.75</v>
      </c>
      <c r="D25">
        <v>51.91</v>
      </c>
      <c r="E25">
        <v>14.07</v>
      </c>
      <c r="F25">
        <v>0.30514351760000002</v>
      </c>
      <c r="G25">
        <v>3.8152096659999999</v>
      </c>
    </row>
    <row r="26" spans="1:7" x14ac:dyDescent="0.2">
      <c r="A26" t="s">
        <v>31</v>
      </c>
      <c r="B26">
        <v>1182435738</v>
      </c>
      <c r="C26">
        <v>56.01</v>
      </c>
      <c r="D26">
        <v>47.38</v>
      </c>
      <c r="E26">
        <v>35.630000000000003</v>
      </c>
      <c r="F26">
        <v>0.18214436470000001</v>
      </c>
      <c r="G26">
        <v>0.57198989619999996</v>
      </c>
    </row>
    <row r="27" spans="1:7" x14ac:dyDescent="0.2">
      <c r="A27" t="s">
        <v>32</v>
      </c>
      <c r="B27">
        <v>8251693066</v>
      </c>
      <c r="C27">
        <v>234.2</v>
      </c>
      <c r="D27">
        <v>125.81</v>
      </c>
      <c r="E27">
        <v>65.06</v>
      </c>
      <c r="F27">
        <v>0.86153723869999999</v>
      </c>
      <c r="G27">
        <v>2.5997540730000002</v>
      </c>
    </row>
    <row r="28" spans="1:7" x14ac:dyDescent="0.2">
      <c r="A28" t="s">
        <v>33</v>
      </c>
      <c r="B28">
        <v>2319865913</v>
      </c>
      <c r="C28">
        <v>33.81</v>
      </c>
      <c r="D28">
        <v>40.4</v>
      </c>
      <c r="E28">
        <v>37.15</v>
      </c>
      <c r="F28">
        <v>-0.16311881189999999</v>
      </c>
      <c r="G28">
        <v>-8.9905787350000002E-2</v>
      </c>
    </row>
    <row r="29" spans="1:7" x14ac:dyDescent="0.2">
      <c r="A29" t="s">
        <v>34</v>
      </c>
      <c r="B29">
        <v>358094762</v>
      </c>
      <c r="C29">
        <v>3.85</v>
      </c>
      <c r="D29">
        <v>12.65</v>
      </c>
      <c r="E29">
        <v>2.89</v>
      </c>
      <c r="F29">
        <v>-0.6956521739</v>
      </c>
      <c r="G29">
        <v>0.33217993080000002</v>
      </c>
    </row>
    <row r="30" spans="1:7" x14ac:dyDescent="0.2">
      <c r="A30" t="s">
        <v>35</v>
      </c>
      <c r="B30">
        <v>3297044879</v>
      </c>
      <c r="C30">
        <v>144.43</v>
      </c>
      <c r="D30">
        <v>98.61</v>
      </c>
      <c r="E30">
        <v>38.9</v>
      </c>
      <c r="F30">
        <v>0.46465875670000001</v>
      </c>
      <c r="G30">
        <v>2.7128534700000002</v>
      </c>
    </row>
    <row r="31" spans="1:7" x14ac:dyDescent="0.2">
      <c r="A31" t="s">
        <v>36</v>
      </c>
      <c r="B31">
        <v>3123908622</v>
      </c>
      <c r="C31">
        <v>171.27</v>
      </c>
      <c r="D31">
        <v>139.05000000000001</v>
      </c>
      <c r="E31">
        <v>83.25</v>
      </c>
      <c r="F31">
        <v>0.23171521040000001</v>
      </c>
      <c r="G31">
        <v>1.0572972970000001</v>
      </c>
    </row>
    <row r="32" spans="1:7" x14ac:dyDescent="0.2">
      <c r="A32" t="s">
        <v>37</v>
      </c>
      <c r="B32">
        <v>1036063516</v>
      </c>
      <c r="C32">
        <v>41.62</v>
      </c>
      <c r="D32">
        <v>18.97</v>
      </c>
      <c r="E32">
        <v>4.99</v>
      </c>
      <c r="F32">
        <v>1.193990511</v>
      </c>
      <c r="G32">
        <v>7.3406813629999998</v>
      </c>
    </row>
    <row r="33" spans="1:7" x14ac:dyDescent="0.2">
      <c r="A33" t="s">
        <v>38</v>
      </c>
      <c r="B33">
        <v>1497699212</v>
      </c>
      <c r="C33">
        <v>10.92</v>
      </c>
      <c r="D33">
        <v>11.87</v>
      </c>
      <c r="E33">
        <v>18.399999999999999</v>
      </c>
      <c r="F33">
        <v>-8.0033698400000006E-2</v>
      </c>
      <c r="G33">
        <v>-0.4065217391</v>
      </c>
    </row>
    <row r="34" spans="1:7" x14ac:dyDescent="0.2">
      <c r="A34" t="s">
        <v>39</v>
      </c>
      <c r="B34">
        <v>920455721</v>
      </c>
      <c r="C34">
        <v>8.36</v>
      </c>
      <c r="D34">
        <v>8.0399999999999991</v>
      </c>
      <c r="E34">
        <v>10.42</v>
      </c>
      <c r="F34">
        <v>3.980099502E-2</v>
      </c>
      <c r="G34">
        <v>-0.19769673700000001</v>
      </c>
    </row>
    <row r="35" spans="1:7" x14ac:dyDescent="0.2">
      <c r="A35" t="s">
        <v>40</v>
      </c>
      <c r="B35">
        <v>817591136</v>
      </c>
      <c r="C35">
        <v>9.09</v>
      </c>
      <c r="D35">
        <v>4.2300000000000004</v>
      </c>
      <c r="E35">
        <v>3.6</v>
      </c>
      <c r="F35">
        <v>1.14893617</v>
      </c>
      <c r="G35">
        <v>1.5249999999999999</v>
      </c>
    </row>
    <row r="36" spans="1:7" x14ac:dyDescent="0.2">
      <c r="A36" t="s">
        <v>41</v>
      </c>
      <c r="B36">
        <v>2525016869</v>
      </c>
      <c r="C36">
        <v>16.510000000000002</v>
      </c>
      <c r="D36">
        <v>9.5500000000000007</v>
      </c>
      <c r="E36">
        <v>9.4600000000000009</v>
      </c>
      <c r="F36">
        <v>0.72879581149999995</v>
      </c>
      <c r="G36">
        <v>0.745243129</v>
      </c>
    </row>
    <row r="37" spans="1:7" x14ac:dyDescent="0.2">
      <c r="A37" t="s">
        <v>42</v>
      </c>
      <c r="B37">
        <v>399775303</v>
      </c>
      <c r="C37">
        <v>24.81</v>
      </c>
      <c r="D37">
        <v>30.1</v>
      </c>
      <c r="E37">
        <v>30.1</v>
      </c>
      <c r="F37">
        <v>-0.17574750829999999</v>
      </c>
      <c r="G37">
        <v>-0.17574750829999999</v>
      </c>
    </row>
    <row r="38" spans="1:7" x14ac:dyDescent="0.2">
      <c r="A38" t="s">
        <v>43</v>
      </c>
      <c r="B38">
        <v>902004938</v>
      </c>
      <c r="C38">
        <v>19.260000000000002</v>
      </c>
      <c r="D38">
        <v>30.8</v>
      </c>
      <c r="E38">
        <v>106.65</v>
      </c>
      <c r="F38">
        <v>-0.37467532469999998</v>
      </c>
      <c r="G38">
        <v>-0.81940928270000002</v>
      </c>
    </row>
    <row r="39" spans="1:7" x14ac:dyDescent="0.2">
      <c r="A39" t="s">
        <v>44</v>
      </c>
      <c r="B39">
        <v>358854296</v>
      </c>
      <c r="C39">
        <v>37.229999999999997</v>
      </c>
      <c r="D39">
        <v>58.28</v>
      </c>
      <c r="E39">
        <v>37.64</v>
      </c>
      <c r="F39">
        <v>-0.3611873713</v>
      </c>
      <c r="G39">
        <v>-1.089266738E-2</v>
      </c>
    </row>
    <row r="40" spans="1:7" x14ac:dyDescent="0.2">
      <c r="A40" t="s">
        <v>45</v>
      </c>
      <c r="B40">
        <v>3248312261</v>
      </c>
      <c r="C40">
        <v>51.18</v>
      </c>
      <c r="D40">
        <v>34.14</v>
      </c>
      <c r="E40">
        <v>22.4</v>
      </c>
      <c r="F40">
        <v>0.49912126540000001</v>
      </c>
      <c r="G40">
        <v>1.284821429</v>
      </c>
    </row>
    <row r="41" spans="1:7" x14ac:dyDescent="0.2">
      <c r="A41" t="s">
        <v>46</v>
      </c>
      <c r="B41">
        <v>3706995257</v>
      </c>
      <c r="C41">
        <v>32.26</v>
      </c>
      <c r="D41">
        <v>34.6</v>
      </c>
      <c r="E41">
        <v>17.28</v>
      </c>
      <c r="F41">
        <v>-6.7630057800000004E-2</v>
      </c>
      <c r="G41">
        <v>0.86689814809999999</v>
      </c>
    </row>
    <row r="42" spans="1:7" x14ac:dyDescent="0.2">
      <c r="A42" t="s">
        <v>47</v>
      </c>
      <c r="B42">
        <v>2980960251</v>
      </c>
      <c r="C42">
        <v>20.75</v>
      </c>
      <c r="D42">
        <v>23.78</v>
      </c>
      <c r="E42">
        <v>22.75</v>
      </c>
      <c r="F42">
        <v>-0.1274179983</v>
      </c>
      <c r="G42">
        <v>-8.7912087910000006E-2</v>
      </c>
    </row>
    <row r="43" spans="1:7" x14ac:dyDescent="0.2">
      <c r="A43" t="s">
        <v>48</v>
      </c>
      <c r="B43">
        <v>4349952172</v>
      </c>
      <c r="C43">
        <v>97.25</v>
      </c>
      <c r="D43">
        <v>91.8</v>
      </c>
      <c r="E43">
        <v>66.77</v>
      </c>
      <c r="F43">
        <v>5.9368191719999998E-2</v>
      </c>
      <c r="G43">
        <v>0.4564924367</v>
      </c>
    </row>
    <row r="44" spans="1:7" x14ac:dyDescent="0.2">
      <c r="A44" t="s">
        <v>49</v>
      </c>
      <c r="B44">
        <v>695943751</v>
      </c>
      <c r="C44">
        <v>26.88</v>
      </c>
      <c r="D44">
        <v>42.51</v>
      </c>
      <c r="E44">
        <v>32.29</v>
      </c>
      <c r="F44">
        <v>-0.36767819340000002</v>
      </c>
      <c r="G44">
        <v>-0.16754413130000001</v>
      </c>
    </row>
    <row r="45" spans="1:7" x14ac:dyDescent="0.2">
      <c r="A45" t="s">
        <v>50</v>
      </c>
      <c r="B45">
        <v>1093196143</v>
      </c>
      <c r="C45">
        <v>12.4</v>
      </c>
      <c r="D45">
        <v>10.8</v>
      </c>
      <c r="E45">
        <v>3.3</v>
      </c>
      <c r="F45">
        <v>0.14814814809999999</v>
      </c>
      <c r="G45">
        <v>2.7575757580000002</v>
      </c>
    </row>
    <row r="46" spans="1:7" x14ac:dyDescent="0.2">
      <c r="A46" t="s">
        <v>51</v>
      </c>
      <c r="B46">
        <v>770634524</v>
      </c>
      <c r="C46">
        <v>36.31</v>
      </c>
      <c r="D46">
        <v>44.87</v>
      </c>
      <c r="E46">
        <v>37.159999999999997</v>
      </c>
      <c r="F46">
        <v>-0.1907733452</v>
      </c>
      <c r="G46">
        <v>-2.287405813E-2</v>
      </c>
    </row>
    <row r="47" spans="1:7" x14ac:dyDescent="0.2">
      <c r="A47" t="s">
        <v>52</v>
      </c>
      <c r="B47">
        <v>2176720618</v>
      </c>
      <c r="C47">
        <v>16.38</v>
      </c>
      <c r="D47">
        <v>13.68</v>
      </c>
      <c r="E47">
        <v>1.51</v>
      </c>
      <c r="F47">
        <v>0.1973684211</v>
      </c>
      <c r="G47">
        <v>9.8476821189999999</v>
      </c>
    </row>
    <row r="48" spans="1:7" x14ac:dyDescent="0.2">
      <c r="A48" t="s">
        <v>53</v>
      </c>
      <c r="B48">
        <v>956256585</v>
      </c>
      <c r="C48">
        <v>13.19</v>
      </c>
      <c r="D48">
        <v>15.19</v>
      </c>
      <c r="E48">
        <v>6.66</v>
      </c>
      <c r="F48">
        <v>-0.1316655695</v>
      </c>
      <c r="G48">
        <v>0.98048048050000003</v>
      </c>
    </row>
    <row r="49" spans="1:7" x14ac:dyDescent="0.2">
      <c r="A49" t="s">
        <v>54</v>
      </c>
      <c r="B49">
        <v>575665780</v>
      </c>
      <c r="C49">
        <v>32.340000000000003</v>
      </c>
      <c r="D49">
        <v>35.36</v>
      </c>
      <c r="E49">
        <v>41.72</v>
      </c>
      <c r="F49">
        <v>-8.5407239819999994E-2</v>
      </c>
      <c r="G49">
        <v>-0.22483221480000001</v>
      </c>
    </row>
    <row r="50" spans="1:7" x14ac:dyDescent="0.2">
      <c r="A50" t="s">
        <v>55</v>
      </c>
      <c r="B50">
        <v>1944903955</v>
      </c>
      <c r="C50">
        <v>50.97</v>
      </c>
      <c r="D50">
        <v>41.27</v>
      </c>
      <c r="E50">
        <v>48.24</v>
      </c>
      <c r="F50">
        <v>0.23503755749999999</v>
      </c>
      <c r="G50">
        <v>5.6592039800000001E-2</v>
      </c>
    </row>
    <row r="51" spans="1:7" x14ac:dyDescent="0.2">
      <c r="A51" t="s">
        <v>56</v>
      </c>
      <c r="B51">
        <v>5317417734</v>
      </c>
      <c r="C51">
        <v>43.08</v>
      </c>
      <c r="D51">
        <v>39.33</v>
      </c>
      <c r="E51">
        <v>27.84</v>
      </c>
      <c r="F51">
        <v>9.5347063309999994E-2</v>
      </c>
      <c r="G51">
        <v>0.54741379310000005</v>
      </c>
    </row>
    <row r="52" spans="1:7" x14ac:dyDescent="0.2">
      <c r="A52" t="s">
        <v>57</v>
      </c>
      <c r="B52">
        <v>5253819506</v>
      </c>
      <c r="C52">
        <v>150</v>
      </c>
      <c r="D52">
        <v>145.41999999999999</v>
      </c>
      <c r="E52">
        <v>23.26</v>
      </c>
      <c r="F52">
        <v>3.1494980059999997E-2</v>
      </c>
      <c r="G52">
        <v>5.448839209</v>
      </c>
    </row>
    <row r="53" spans="1:7" x14ac:dyDescent="0.2">
      <c r="A53" t="s">
        <v>58</v>
      </c>
      <c r="B53">
        <v>447545424</v>
      </c>
      <c r="C53">
        <v>32.31</v>
      </c>
      <c r="D53">
        <v>34.159999999999997</v>
      </c>
      <c r="E53">
        <v>3.81</v>
      </c>
      <c r="F53">
        <v>-5.4156908669999997E-2</v>
      </c>
      <c r="G53">
        <v>7.4803149610000004</v>
      </c>
    </row>
    <row r="54" spans="1:7" x14ac:dyDescent="0.2">
      <c r="A54" t="s">
        <v>59</v>
      </c>
      <c r="B54">
        <v>556715404</v>
      </c>
      <c r="C54">
        <v>36.049999999999997</v>
      </c>
      <c r="D54">
        <v>47.39</v>
      </c>
      <c r="E54">
        <v>72.849999999999994</v>
      </c>
      <c r="F54">
        <v>-0.23929098970000001</v>
      </c>
      <c r="G54">
        <v>-0.50514756350000001</v>
      </c>
    </row>
    <row r="55" spans="1:7" x14ac:dyDescent="0.2">
      <c r="A55" t="s">
        <v>60</v>
      </c>
      <c r="B55">
        <v>212983032</v>
      </c>
      <c r="C55">
        <v>9.1199999999999992</v>
      </c>
      <c r="D55">
        <v>7.52</v>
      </c>
      <c r="E55">
        <v>3.93</v>
      </c>
      <c r="F55">
        <v>0.21276595740000001</v>
      </c>
      <c r="G55">
        <v>1.3206106870000001</v>
      </c>
    </row>
    <row r="56" spans="1:7" x14ac:dyDescent="0.2">
      <c r="A56" t="s">
        <v>61</v>
      </c>
      <c r="B56">
        <v>78228682</v>
      </c>
      <c r="C56">
        <v>0.84</v>
      </c>
      <c r="D56">
        <v>4.4400000000000004</v>
      </c>
      <c r="E56">
        <v>39.229999999999997</v>
      </c>
      <c r="F56">
        <v>-0.81081081079999995</v>
      </c>
      <c r="G56">
        <v>-0.97858781539999995</v>
      </c>
    </row>
    <row r="57" spans="1:7" x14ac:dyDescent="0.2">
      <c r="A57" t="s">
        <v>62</v>
      </c>
      <c r="B57">
        <v>1502897626</v>
      </c>
      <c r="C57">
        <v>33.520000000000003</v>
      </c>
      <c r="D57">
        <v>43.13</v>
      </c>
      <c r="E57">
        <v>33.340000000000003</v>
      </c>
      <c r="F57">
        <v>-0.22281474609999999</v>
      </c>
      <c r="G57">
        <v>5.3989202159999998E-3</v>
      </c>
    </row>
    <row r="58" spans="1:7" x14ac:dyDescent="0.2">
      <c r="A58" t="s">
        <v>63</v>
      </c>
      <c r="B58">
        <v>600455723</v>
      </c>
      <c r="C58">
        <v>389.5</v>
      </c>
      <c r="D58">
        <v>683</v>
      </c>
      <c r="E58">
        <v>787</v>
      </c>
      <c r="F58">
        <v>-0.42972181549999999</v>
      </c>
      <c r="G58">
        <v>-0.50508259209999995</v>
      </c>
    </row>
    <row r="59" spans="1:7" x14ac:dyDescent="0.2">
      <c r="A59" t="s">
        <v>64</v>
      </c>
      <c r="B59">
        <v>612532288</v>
      </c>
      <c r="C59">
        <v>19.16</v>
      </c>
      <c r="D59">
        <v>14.44</v>
      </c>
      <c r="E59">
        <v>33.82</v>
      </c>
      <c r="F59">
        <v>0.32686980609999999</v>
      </c>
      <c r="G59">
        <v>-0.4334713187</v>
      </c>
    </row>
    <row r="60" spans="1:7" x14ac:dyDescent="0.2">
      <c r="A60" t="s">
        <v>65</v>
      </c>
      <c r="B60">
        <v>939277053</v>
      </c>
      <c r="C60">
        <v>15.3</v>
      </c>
      <c r="D60">
        <v>25.07</v>
      </c>
      <c r="E60">
        <v>24.4</v>
      </c>
      <c r="F60">
        <v>-0.38970881530000001</v>
      </c>
      <c r="G60">
        <v>-0.37295081969999999</v>
      </c>
    </row>
    <row r="61" spans="1:7" x14ac:dyDescent="0.2">
      <c r="A61" t="s">
        <v>66</v>
      </c>
      <c r="B61">
        <v>2444259902</v>
      </c>
      <c r="C61">
        <v>34.25</v>
      </c>
      <c r="D61">
        <v>38.82</v>
      </c>
      <c r="E61">
        <v>34.86</v>
      </c>
      <c r="F61">
        <v>-0.1177228233</v>
      </c>
      <c r="G61">
        <v>-1.7498565689999999E-2</v>
      </c>
    </row>
    <row r="62" spans="1:7" x14ac:dyDescent="0.2">
      <c r="A62" t="s">
        <v>67</v>
      </c>
      <c r="B62">
        <v>2499747585</v>
      </c>
      <c r="C62">
        <v>33.380000000000003</v>
      </c>
      <c r="D62">
        <v>40.31</v>
      </c>
      <c r="E62">
        <v>41</v>
      </c>
      <c r="F62">
        <v>-0.17191763830000001</v>
      </c>
      <c r="G62">
        <v>-0.18585365849999999</v>
      </c>
    </row>
    <row r="63" spans="1:7" x14ac:dyDescent="0.2">
      <c r="A63" t="s">
        <v>68</v>
      </c>
      <c r="B63">
        <v>3436701286</v>
      </c>
      <c r="C63">
        <v>126.36</v>
      </c>
      <c r="D63">
        <v>90.81</v>
      </c>
      <c r="E63">
        <v>78.75</v>
      </c>
      <c r="F63">
        <v>0.39147670959999997</v>
      </c>
      <c r="G63">
        <v>0.60457142860000002</v>
      </c>
    </row>
    <row r="64" spans="1:7" x14ac:dyDescent="0.2">
      <c r="A64" t="s">
        <v>69</v>
      </c>
      <c r="B64">
        <v>297854444</v>
      </c>
      <c r="C64">
        <v>11.01</v>
      </c>
      <c r="D64">
        <v>21.3</v>
      </c>
      <c r="E64">
        <v>17.440000000000001</v>
      </c>
      <c r="F64">
        <v>-0.48309859150000001</v>
      </c>
      <c r="G64">
        <v>-0.3686926606</v>
      </c>
    </row>
    <row r="65" spans="1:7" x14ac:dyDescent="0.2">
      <c r="A65" t="s">
        <v>70</v>
      </c>
      <c r="B65">
        <v>860729924</v>
      </c>
      <c r="C65">
        <v>19.36</v>
      </c>
      <c r="D65">
        <v>30.41</v>
      </c>
      <c r="E65">
        <v>47.16</v>
      </c>
      <c r="F65">
        <v>-0.3633673134</v>
      </c>
      <c r="G65">
        <v>-0.58948261239999999</v>
      </c>
    </row>
    <row r="66" spans="1:7" x14ac:dyDescent="0.2">
      <c r="A66" t="s">
        <v>71</v>
      </c>
      <c r="B66">
        <v>3289104200</v>
      </c>
      <c r="C66">
        <v>37.64</v>
      </c>
      <c r="D66">
        <v>38.89</v>
      </c>
      <c r="E66">
        <v>32.130000000000003</v>
      </c>
      <c r="F66">
        <v>-3.2141938799999999E-2</v>
      </c>
      <c r="G66">
        <v>0.1714908185</v>
      </c>
    </row>
    <row r="67" spans="1:7" x14ac:dyDescent="0.2">
      <c r="A67" t="s">
        <v>72</v>
      </c>
      <c r="B67">
        <v>414436312</v>
      </c>
      <c r="C67">
        <v>34.159999999999997</v>
      </c>
      <c r="D67">
        <v>35.86</v>
      </c>
      <c r="E67">
        <v>7.75</v>
      </c>
      <c r="F67">
        <v>-4.7406581150000002E-2</v>
      </c>
      <c r="G67">
        <v>3.4077419350000002</v>
      </c>
    </row>
    <row r="68" spans="1:7" x14ac:dyDescent="0.2">
      <c r="A68" t="s">
        <v>73</v>
      </c>
      <c r="B68">
        <v>457777171</v>
      </c>
      <c r="C68">
        <v>6.14</v>
      </c>
      <c r="D68">
        <v>10.5</v>
      </c>
      <c r="E68">
        <v>2.4900000000000002</v>
      </c>
      <c r="F68">
        <v>-0.41523809519999999</v>
      </c>
      <c r="G68">
        <v>1.465863454</v>
      </c>
    </row>
    <row r="69" spans="1:7" x14ac:dyDescent="0.2">
      <c r="A69" t="s">
        <v>74</v>
      </c>
      <c r="B69">
        <v>2752834465</v>
      </c>
      <c r="C69">
        <v>76.959999999999994</v>
      </c>
      <c r="D69">
        <v>94.89</v>
      </c>
      <c r="E69">
        <v>69.349999999999994</v>
      </c>
      <c r="F69">
        <v>-0.1889556328</v>
      </c>
      <c r="G69">
        <v>0.1097332372</v>
      </c>
    </row>
    <row r="70" spans="1:7" x14ac:dyDescent="0.2">
      <c r="A70" t="s">
        <v>75</v>
      </c>
      <c r="B70">
        <v>2947916544</v>
      </c>
      <c r="C70">
        <v>53.16</v>
      </c>
      <c r="D70">
        <v>49.63</v>
      </c>
      <c r="E70">
        <v>33.21</v>
      </c>
      <c r="F70">
        <v>7.1126334880000003E-2</v>
      </c>
      <c r="G70">
        <v>0.6007226739</v>
      </c>
    </row>
    <row r="71" spans="1:7" x14ac:dyDescent="0.2">
      <c r="A71" t="s">
        <v>76</v>
      </c>
      <c r="B71">
        <v>74739475</v>
      </c>
      <c r="C71">
        <v>1.95</v>
      </c>
      <c r="D71">
        <v>32.630000000000003</v>
      </c>
      <c r="E71">
        <v>10.3</v>
      </c>
      <c r="F71">
        <v>-0.94023904380000001</v>
      </c>
      <c r="G71">
        <v>-0.81067961170000002</v>
      </c>
    </row>
    <row r="72" spans="1:7" x14ac:dyDescent="0.2">
      <c r="A72" t="s">
        <v>77</v>
      </c>
      <c r="B72">
        <v>3251279899</v>
      </c>
      <c r="C72">
        <v>25.13</v>
      </c>
      <c r="D72">
        <v>26.34</v>
      </c>
      <c r="E72">
        <v>31.09</v>
      </c>
      <c r="F72">
        <v>-4.5937737280000002E-2</v>
      </c>
      <c r="G72">
        <v>-0.19170151169999999</v>
      </c>
    </row>
    <row r="73" spans="1:7" x14ac:dyDescent="0.2">
      <c r="A73" t="s">
        <v>78</v>
      </c>
      <c r="B73">
        <v>1238020944</v>
      </c>
      <c r="C73">
        <v>23.77</v>
      </c>
      <c r="D73">
        <v>24.63</v>
      </c>
      <c r="E73">
        <v>26.59</v>
      </c>
      <c r="F73">
        <v>-3.4916768170000001E-2</v>
      </c>
      <c r="G73">
        <v>-0.1060549079</v>
      </c>
    </row>
    <row r="74" spans="1:7" x14ac:dyDescent="0.2">
      <c r="A74" t="s">
        <v>79</v>
      </c>
      <c r="B74">
        <v>770303985</v>
      </c>
      <c r="C74">
        <v>8.4499999999999993</v>
      </c>
      <c r="D74">
        <v>6.61</v>
      </c>
      <c r="E74">
        <v>13.77</v>
      </c>
      <c r="F74">
        <v>0.278366112</v>
      </c>
      <c r="G74">
        <v>-0.38634713139999999</v>
      </c>
    </row>
    <row r="75" spans="1:7" x14ac:dyDescent="0.2">
      <c r="A75" t="s">
        <v>80</v>
      </c>
      <c r="B75">
        <v>105458270</v>
      </c>
      <c r="C75">
        <v>1.4</v>
      </c>
      <c r="D75">
        <v>6.53</v>
      </c>
      <c r="E75">
        <v>6.42</v>
      </c>
      <c r="F75">
        <v>-0.78560490049999998</v>
      </c>
      <c r="G75">
        <v>-0.78193146420000004</v>
      </c>
    </row>
    <row r="76" spans="1:7" x14ac:dyDescent="0.2">
      <c r="A76" t="s">
        <v>81</v>
      </c>
      <c r="B76">
        <v>325772784</v>
      </c>
      <c r="C76">
        <v>12.55</v>
      </c>
      <c r="D76">
        <v>14.87</v>
      </c>
      <c r="E76">
        <v>11.44</v>
      </c>
      <c r="F76">
        <v>-0.15601882989999999</v>
      </c>
      <c r="G76">
        <v>9.7027972030000006E-2</v>
      </c>
    </row>
    <row r="77" spans="1:7" x14ac:dyDescent="0.2">
      <c r="A77" t="s">
        <v>82</v>
      </c>
      <c r="B77">
        <v>1024184301</v>
      </c>
      <c r="C77">
        <v>123.66</v>
      </c>
      <c r="D77">
        <v>88.94</v>
      </c>
      <c r="E77">
        <v>30.99</v>
      </c>
      <c r="F77">
        <v>0.39037553409999998</v>
      </c>
      <c r="G77">
        <v>2.9903194580000001</v>
      </c>
    </row>
    <row r="78" spans="1:7" x14ac:dyDescent="0.2">
      <c r="A78" t="s">
        <v>83</v>
      </c>
      <c r="B78">
        <v>3122030844</v>
      </c>
      <c r="C78">
        <v>19.11</v>
      </c>
      <c r="D78">
        <v>22.82</v>
      </c>
      <c r="E78">
        <v>34.19</v>
      </c>
      <c r="F78">
        <v>-0.16257668710000001</v>
      </c>
      <c r="G78">
        <v>-0.44106463880000002</v>
      </c>
    </row>
    <row r="79" spans="1:7" x14ac:dyDescent="0.2">
      <c r="A79" t="s">
        <v>84</v>
      </c>
      <c r="B79">
        <v>898378357</v>
      </c>
      <c r="C79">
        <v>21.32</v>
      </c>
      <c r="D79">
        <v>25.27</v>
      </c>
      <c r="E79">
        <v>19.55</v>
      </c>
      <c r="F79">
        <v>-0.1563118322</v>
      </c>
      <c r="G79">
        <v>9.0537084399999995E-2</v>
      </c>
    </row>
    <row r="80" spans="1:7" x14ac:dyDescent="0.2">
      <c r="A80" t="s">
        <v>85</v>
      </c>
      <c r="B80">
        <v>913855731</v>
      </c>
      <c r="C80">
        <v>31.31</v>
      </c>
      <c r="D80">
        <v>15.39</v>
      </c>
      <c r="E80">
        <v>12.85</v>
      </c>
      <c r="F80">
        <v>1.034437947</v>
      </c>
      <c r="G80">
        <v>1.4365758749999999</v>
      </c>
    </row>
    <row r="81" spans="1:7" x14ac:dyDescent="0.2">
      <c r="A81" t="s">
        <v>86</v>
      </c>
      <c r="B81">
        <v>455477263</v>
      </c>
      <c r="C81">
        <v>33.15</v>
      </c>
      <c r="D81">
        <v>41.75</v>
      </c>
      <c r="E81">
        <v>43.75</v>
      </c>
      <c r="F81">
        <v>-0.20598802399999999</v>
      </c>
      <c r="G81">
        <v>-0.24228571430000001</v>
      </c>
    </row>
    <row r="82" spans="1:7" x14ac:dyDescent="0.2">
      <c r="A82" t="s">
        <v>87</v>
      </c>
      <c r="B82">
        <v>4770031986</v>
      </c>
      <c r="C82">
        <v>27.4</v>
      </c>
      <c r="D82">
        <v>27.57</v>
      </c>
      <c r="E82">
        <v>31.43</v>
      </c>
      <c r="F82">
        <v>-6.1661225970000002E-3</v>
      </c>
      <c r="G82">
        <v>-0.1282214445</v>
      </c>
    </row>
    <row r="83" spans="1:7" x14ac:dyDescent="0.2">
      <c r="A83" t="s">
        <v>88</v>
      </c>
      <c r="B83">
        <v>1735425598</v>
      </c>
      <c r="C83">
        <v>35.17</v>
      </c>
      <c r="D83">
        <v>38.56</v>
      </c>
      <c r="E83">
        <v>46.03</v>
      </c>
      <c r="F83">
        <v>-8.7914937760000006E-2</v>
      </c>
      <c r="G83">
        <v>-0.23593308709999999</v>
      </c>
    </row>
    <row r="84" spans="1:7" x14ac:dyDescent="0.2">
      <c r="A84" t="s">
        <v>89</v>
      </c>
      <c r="B84">
        <v>1284824207</v>
      </c>
      <c r="C84">
        <v>36.85</v>
      </c>
      <c r="D84">
        <v>24.11</v>
      </c>
      <c r="E84">
        <v>29.82</v>
      </c>
      <c r="F84">
        <v>0.52841144750000002</v>
      </c>
      <c r="G84">
        <v>0.23574782029999999</v>
      </c>
    </row>
    <row r="85" spans="1:7" x14ac:dyDescent="0.2">
      <c r="A85" t="s">
        <v>90</v>
      </c>
      <c r="B85">
        <v>2692084200</v>
      </c>
      <c r="C85">
        <v>56.09</v>
      </c>
      <c r="D85">
        <v>54.34</v>
      </c>
      <c r="E85">
        <v>44.11</v>
      </c>
      <c r="F85">
        <v>3.2204637469999998E-2</v>
      </c>
      <c r="G85">
        <v>0.27159374289999999</v>
      </c>
    </row>
    <row r="86" spans="1:7" x14ac:dyDescent="0.2">
      <c r="A86" t="s">
        <v>91</v>
      </c>
      <c r="B86">
        <v>2176246731</v>
      </c>
      <c r="C86">
        <v>35.130000000000003</v>
      </c>
      <c r="D86">
        <v>52.68</v>
      </c>
      <c r="E86">
        <v>7.83</v>
      </c>
      <c r="F86">
        <v>-0.33314350799999998</v>
      </c>
      <c r="G86">
        <v>3.4865900380000001</v>
      </c>
    </row>
    <row r="87" spans="1:7" x14ac:dyDescent="0.2">
      <c r="A87" t="s">
        <v>92</v>
      </c>
      <c r="B87">
        <v>29199366</v>
      </c>
      <c r="C87">
        <v>0.57999999999999996</v>
      </c>
      <c r="D87">
        <v>11.14</v>
      </c>
      <c r="E87">
        <v>16.73</v>
      </c>
      <c r="F87">
        <v>-0.947935368</v>
      </c>
      <c r="G87">
        <v>-0.96533173940000006</v>
      </c>
    </row>
    <row r="88" spans="1:7" x14ac:dyDescent="0.2">
      <c r="A88" t="s">
        <v>93</v>
      </c>
      <c r="B88">
        <v>308303116</v>
      </c>
      <c r="C88">
        <v>14.26</v>
      </c>
      <c r="D88">
        <v>17.38</v>
      </c>
      <c r="E88">
        <v>17.05</v>
      </c>
      <c r="F88">
        <v>-0.17951668579999999</v>
      </c>
      <c r="G88">
        <v>-0.1636363636</v>
      </c>
    </row>
    <row r="89" spans="1:7" x14ac:dyDescent="0.2">
      <c r="A89" t="s">
        <v>94</v>
      </c>
      <c r="B89">
        <v>2527181968</v>
      </c>
      <c r="C89">
        <v>23.86</v>
      </c>
      <c r="D89">
        <v>16.75</v>
      </c>
      <c r="E89">
        <v>40.28</v>
      </c>
      <c r="F89">
        <v>0.4244776119</v>
      </c>
      <c r="G89">
        <v>-0.40764647469999998</v>
      </c>
    </row>
    <row r="90" spans="1:7" x14ac:dyDescent="0.2">
      <c r="A90" t="s">
        <v>95</v>
      </c>
      <c r="B90">
        <v>1235178098</v>
      </c>
      <c r="C90">
        <v>19.39</v>
      </c>
      <c r="D90">
        <v>17.62</v>
      </c>
      <c r="E90">
        <v>25.75</v>
      </c>
      <c r="F90">
        <v>0.1004540295</v>
      </c>
      <c r="G90">
        <v>-0.2469902913</v>
      </c>
    </row>
    <row r="91" spans="1:7" x14ac:dyDescent="0.2">
      <c r="A91" t="s">
        <v>96</v>
      </c>
      <c r="B91">
        <v>27170388</v>
      </c>
      <c r="C91">
        <v>0.28999999999999998</v>
      </c>
      <c r="D91">
        <v>3.8</v>
      </c>
      <c r="E91">
        <v>12.03</v>
      </c>
      <c r="F91">
        <v>-0.92368421050000005</v>
      </c>
      <c r="G91">
        <v>-0.97589359929999997</v>
      </c>
    </row>
    <row r="92" spans="1:7" x14ac:dyDescent="0.2">
      <c r="A92" t="s">
        <v>97</v>
      </c>
      <c r="B92">
        <v>1301303278</v>
      </c>
      <c r="C92">
        <v>52.64</v>
      </c>
      <c r="D92">
        <v>50.53</v>
      </c>
      <c r="E92">
        <v>24.23</v>
      </c>
      <c r="F92">
        <v>4.1757371860000003E-2</v>
      </c>
      <c r="G92">
        <v>1.1725134129999999</v>
      </c>
    </row>
    <row r="93" spans="1:7" x14ac:dyDescent="0.2">
      <c r="A93" t="s">
        <v>98</v>
      </c>
      <c r="B93">
        <v>619591589</v>
      </c>
      <c r="C93">
        <v>48.39</v>
      </c>
      <c r="D93">
        <v>51.15</v>
      </c>
      <c r="E93">
        <v>52.92</v>
      </c>
      <c r="F93">
        <v>-5.3958944279999997E-2</v>
      </c>
      <c r="G93">
        <v>-8.5600907030000006E-2</v>
      </c>
    </row>
    <row r="94" spans="1:7" x14ac:dyDescent="0.2">
      <c r="A94" t="s">
        <v>99</v>
      </c>
      <c r="B94">
        <v>504070226</v>
      </c>
      <c r="C94">
        <v>69.45</v>
      </c>
      <c r="D94">
        <v>84.97</v>
      </c>
      <c r="E94">
        <v>79.930000000000007</v>
      </c>
      <c r="F94">
        <v>-0.182652701</v>
      </c>
      <c r="G94">
        <v>-0.13111472539999999</v>
      </c>
    </row>
    <row r="95" spans="1:7" x14ac:dyDescent="0.2">
      <c r="A95" t="s">
        <v>100</v>
      </c>
      <c r="B95">
        <v>137302952</v>
      </c>
      <c r="C95">
        <v>6.94</v>
      </c>
      <c r="D95">
        <v>9.65</v>
      </c>
      <c r="E95">
        <v>15.22</v>
      </c>
      <c r="F95">
        <v>-0.2808290155</v>
      </c>
      <c r="G95">
        <v>-0.54402102500000005</v>
      </c>
    </row>
    <row r="96" spans="1:7" x14ac:dyDescent="0.2">
      <c r="A96" t="s">
        <v>101</v>
      </c>
      <c r="B96">
        <v>2810784293</v>
      </c>
      <c r="C96">
        <v>40.700000000000003</v>
      </c>
      <c r="D96">
        <v>44.3</v>
      </c>
      <c r="E96">
        <v>38.700000000000003</v>
      </c>
      <c r="F96">
        <v>-8.1264108350000003E-2</v>
      </c>
      <c r="G96">
        <v>5.1679586559999997E-2</v>
      </c>
    </row>
    <row r="97" spans="1:7" x14ac:dyDescent="0.2">
      <c r="A97" t="s">
        <v>102</v>
      </c>
      <c r="B97">
        <v>275257518</v>
      </c>
      <c r="C97">
        <v>20.71</v>
      </c>
      <c r="D97">
        <v>21</v>
      </c>
      <c r="E97">
        <v>11.9</v>
      </c>
      <c r="F97">
        <v>-1.380952381E-2</v>
      </c>
      <c r="G97">
        <v>0.74033613450000002</v>
      </c>
    </row>
    <row r="98" spans="1:7" x14ac:dyDescent="0.2">
      <c r="A98" t="s">
        <v>103</v>
      </c>
      <c r="B98">
        <v>1661442874</v>
      </c>
      <c r="C98">
        <v>76.650000000000006</v>
      </c>
      <c r="D98">
        <v>110.67</v>
      </c>
      <c r="E98">
        <v>169.07</v>
      </c>
      <c r="F98">
        <v>-0.30740037949999999</v>
      </c>
      <c r="G98">
        <v>-0.54663748739999996</v>
      </c>
    </row>
    <row r="99" spans="1:7" x14ac:dyDescent="0.2">
      <c r="A99" t="s">
        <v>104</v>
      </c>
      <c r="B99">
        <v>4425586885</v>
      </c>
      <c r="C99">
        <v>81.8</v>
      </c>
      <c r="D99">
        <v>78.75</v>
      </c>
      <c r="E99">
        <v>44.81</v>
      </c>
      <c r="F99">
        <v>3.8730158729999999E-2</v>
      </c>
      <c r="G99">
        <v>0.82548538270000005</v>
      </c>
    </row>
    <row r="100" spans="1:7" x14ac:dyDescent="0.2">
      <c r="A100" t="s">
        <v>105</v>
      </c>
      <c r="B100">
        <v>2306392317</v>
      </c>
      <c r="C100">
        <v>45.49</v>
      </c>
      <c r="D100">
        <v>60.96</v>
      </c>
      <c r="E100">
        <v>62.81</v>
      </c>
      <c r="F100">
        <v>-0.25377296589999998</v>
      </c>
      <c r="G100">
        <v>-0.27575226870000002</v>
      </c>
    </row>
    <row r="101" spans="1:7" x14ac:dyDescent="0.2">
      <c r="A101" t="s">
        <v>106</v>
      </c>
      <c r="B101">
        <v>3157479220</v>
      </c>
      <c r="C101">
        <v>66.459999999999994</v>
      </c>
      <c r="D101">
        <v>48.64</v>
      </c>
      <c r="E101">
        <v>20.09</v>
      </c>
      <c r="F101">
        <v>0.3663651316</v>
      </c>
      <c r="G101">
        <v>2.3081134890000001</v>
      </c>
    </row>
    <row r="102" spans="1:7" x14ac:dyDescent="0.2">
      <c r="A102" t="s">
        <v>107</v>
      </c>
      <c r="B102">
        <v>511817591</v>
      </c>
      <c r="C102">
        <v>40.26</v>
      </c>
      <c r="D102">
        <v>46.22</v>
      </c>
      <c r="E102">
        <v>15.84</v>
      </c>
      <c r="F102">
        <v>-0.1289485071</v>
      </c>
      <c r="G102">
        <v>1.5416666670000001</v>
      </c>
    </row>
    <row r="103" spans="1:7" x14ac:dyDescent="0.2">
      <c r="A103" t="s">
        <v>108</v>
      </c>
      <c r="B103">
        <v>465159316</v>
      </c>
      <c r="C103">
        <v>29.28</v>
      </c>
      <c r="D103">
        <v>33.69</v>
      </c>
      <c r="E103">
        <v>24.94</v>
      </c>
      <c r="F103">
        <v>-0.13089937669999999</v>
      </c>
      <c r="G103">
        <v>0.1740176423</v>
      </c>
    </row>
    <row r="104" spans="1:7" x14ac:dyDescent="0.2">
      <c r="A104" t="s">
        <v>109</v>
      </c>
      <c r="B104">
        <v>416675024</v>
      </c>
      <c r="C104">
        <v>21.21</v>
      </c>
      <c r="D104">
        <v>23.99</v>
      </c>
      <c r="E104">
        <v>26.86</v>
      </c>
      <c r="F104">
        <v>-0.1158816173</v>
      </c>
      <c r="G104">
        <v>-0.21034996280000001</v>
      </c>
    </row>
    <row r="105" spans="1:7" x14ac:dyDescent="0.2">
      <c r="A105" t="s">
        <v>110</v>
      </c>
      <c r="B105">
        <v>835606790</v>
      </c>
      <c r="C105">
        <v>1.81</v>
      </c>
      <c r="D105">
        <v>1.74</v>
      </c>
      <c r="E105">
        <v>5.18</v>
      </c>
      <c r="F105">
        <v>4.0229885059999998E-2</v>
      </c>
      <c r="G105">
        <v>-0.65057915060000004</v>
      </c>
    </row>
    <row r="106" spans="1:7" x14ac:dyDescent="0.2">
      <c r="A106" t="s">
        <v>111</v>
      </c>
      <c r="B106">
        <v>3634632040</v>
      </c>
      <c r="C106">
        <v>77.42</v>
      </c>
      <c r="D106">
        <v>67.02</v>
      </c>
      <c r="E106">
        <v>48.75</v>
      </c>
      <c r="F106">
        <v>0.15517755890000001</v>
      </c>
      <c r="G106">
        <v>0.58810256409999995</v>
      </c>
    </row>
    <row r="107" spans="1:7" x14ac:dyDescent="0.2">
      <c r="A107" t="s">
        <v>112</v>
      </c>
      <c r="B107">
        <v>698798868</v>
      </c>
      <c r="C107">
        <v>20.58</v>
      </c>
      <c r="D107">
        <v>26.28</v>
      </c>
      <c r="E107">
        <v>9.9600000000000009</v>
      </c>
      <c r="F107">
        <v>-0.21689497720000001</v>
      </c>
      <c r="G107">
        <v>1.0662650600000001</v>
      </c>
    </row>
    <row r="108" spans="1:7" x14ac:dyDescent="0.2">
      <c r="A108" t="s">
        <v>113</v>
      </c>
      <c r="B108">
        <v>2729757720</v>
      </c>
      <c r="C108">
        <v>90.9</v>
      </c>
      <c r="D108">
        <v>65.33</v>
      </c>
      <c r="E108">
        <v>24.2</v>
      </c>
      <c r="F108">
        <v>0.39139752030000002</v>
      </c>
      <c r="G108">
        <v>2.7561983470000002</v>
      </c>
    </row>
    <row r="109" spans="1:7" x14ac:dyDescent="0.2">
      <c r="A109" t="s">
        <v>114</v>
      </c>
      <c r="B109">
        <v>971828623</v>
      </c>
      <c r="C109">
        <v>2.78</v>
      </c>
      <c r="D109">
        <v>3.35</v>
      </c>
      <c r="E109">
        <v>4.96</v>
      </c>
      <c r="F109">
        <v>-0.1701492537</v>
      </c>
      <c r="G109">
        <v>-0.43951612899999998</v>
      </c>
    </row>
    <row r="110" spans="1:7" x14ac:dyDescent="0.2">
      <c r="A110" t="s">
        <v>115</v>
      </c>
      <c r="B110">
        <v>245338375</v>
      </c>
      <c r="C110">
        <v>6.7</v>
      </c>
      <c r="D110">
        <v>6.37</v>
      </c>
      <c r="E110">
        <v>17.3</v>
      </c>
      <c r="F110">
        <v>5.1805337520000001E-2</v>
      </c>
      <c r="G110">
        <v>-0.612716763</v>
      </c>
    </row>
    <row r="111" spans="1:7" x14ac:dyDescent="0.2">
      <c r="A111" t="s">
        <v>116</v>
      </c>
      <c r="B111">
        <v>422438112</v>
      </c>
      <c r="C111">
        <v>7.39</v>
      </c>
      <c r="D111">
        <v>16.41</v>
      </c>
      <c r="E111">
        <v>3.59</v>
      </c>
      <c r="F111">
        <v>-0.54966483850000003</v>
      </c>
      <c r="G111">
        <v>1.058495822</v>
      </c>
    </row>
    <row r="112" spans="1:7" x14ac:dyDescent="0.2">
      <c r="A112" t="s">
        <v>117</v>
      </c>
      <c r="B112">
        <v>430623027</v>
      </c>
      <c r="C112">
        <v>9.07</v>
      </c>
      <c r="D112">
        <v>15.06</v>
      </c>
      <c r="E112">
        <v>23.55</v>
      </c>
      <c r="F112">
        <v>-0.39774236390000001</v>
      </c>
      <c r="G112">
        <v>-0.61486199580000001</v>
      </c>
    </row>
    <row r="113" spans="1:7" x14ac:dyDescent="0.2">
      <c r="A113" t="s">
        <v>118</v>
      </c>
      <c r="B113">
        <v>189588959</v>
      </c>
      <c r="C113">
        <v>3.12</v>
      </c>
      <c r="D113">
        <v>5.87</v>
      </c>
      <c r="E113">
        <v>21.45</v>
      </c>
      <c r="F113">
        <v>-0.468483816</v>
      </c>
      <c r="G113">
        <v>-0.85454545449999997</v>
      </c>
    </row>
    <row r="114" spans="1:7" x14ac:dyDescent="0.2">
      <c r="A114" t="s">
        <v>119</v>
      </c>
      <c r="B114">
        <v>2429555132</v>
      </c>
      <c r="C114">
        <v>83.92</v>
      </c>
      <c r="D114">
        <v>54.45</v>
      </c>
      <c r="E114">
        <v>35.369999999999997</v>
      </c>
      <c r="F114">
        <v>0.54123048669999996</v>
      </c>
      <c r="G114">
        <v>1.372632174</v>
      </c>
    </row>
    <row r="115" spans="1:7" x14ac:dyDescent="0.2">
      <c r="A115" t="s">
        <v>120</v>
      </c>
      <c r="B115">
        <v>13872705235</v>
      </c>
      <c r="C115">
        <v>59.25</v>
      </c>
      <c r="D115">
        <v>32.619999999999997</v>
      </c>
      <c r="E115">
        <v>1.17</v>
      </c>
      <c r="F115">
        <v>0.81637032499999995</v>
      </c>
      <c r="G115">
        <v>49.641025640000002</v>
      </c>
    </row>
    <row r="116" spans="1:7" x14ac:dyDescent="0.2">
      <c r="A116" t="s">
        <v>121</v>
      </c>
      <c r="B116">
        <v>2547957920</v>
      </c>
      <c r="C116">
        <v>43.35</v>
      </c>
      <c r="D116">
        <v>34.6</v>
      </c>
      <c r="E116">
        <v>24.3</v>
      </c>
      <c r="F116">
        <v>0.25289017339999997</v>
      </c>
      <c r="G116">
        <v>0.78395061730000004</v>
      </c>
    </row>
    <row r="117" spans="1:7" x14ac:dyDescent="0.2">
      <c r="A117" t="s">
        <v>122</v>
      </c>
      <c r="B117">
        <v>2547957920</v>
      </c>
      <c r="C117">
        <v>38.11</v>
      </c>
      <c r="D117">
        <v>32.83</v>
      </c>
      <c r="E117">
        <v>21.76</v>
      </c>
      <c r="F117">
        <v>0.16082851049999999</v>
      </c>
      <c r="G117">
        <v>0.75137867650000001</v>
      </c>
    </row>
    <row r="118" spans="1:7" x14ac:dyDescent="0.2">
      <c r="A118" t="s">
        <v>123</v>
      </c>
      <c r="B118">
        <v>921274883</v>
      </c>
      <c r="C118">
        <v>10.85</v>
      </c>
      <c r="D118">
        <v>10.220000000000001</v>
      </c>
      <c r="E118">
        <v>8.56</v>
      </c>
      <c r="F118">
        <v>6.1643835619999997E-2</v>
      </c>
      <c r="G118">
        <v>0.26752336450000003</v>
      </c>
    </row>
    <row r="119" spans="1:7" x14ac:dyDescent="0.2">
      <c r="A119" t="s">
        <v>124</v>
      </c>
      <c r="B119">
        <v>393197503</v>
      </c>
      <c r="C119">
        <v>2.37</v>
      </c>
      <c r="D119">
        <v>3.01</v>
      </c>
      <c r="E119">
        <v>6.41</v>
      </c>
      <c r="F119">
        <v>-0.21262458470000001</v>
      </c>
      <c r="G119">
        <v>-0.63026521059999996</v>
      </c>
    </row>
    <row r="120" spans="1:7" x14ac:dyDescent="0.2">
      <c r="A120" t="s">
        <v>125</v>
      </c>
      <c r="B120">
        <v>475698823</v>
      </c>
      <c r="C120">
        <v>21.93</v>
      </c>
      <c r="D120">
        <v>34.270000000000003</v>
      </c>
      <c r="E120">
        <v>28.59</v>
      </c>
      <c r="F120">
        <v>-0.36008170410000001</v>
      </c>
      <c r="G120">
        <v>-0.23294858339999999</v>
      </c>
    </row>
    <row r="121" spans="1:7" x14ac:dyDescent="0.2">
      <c r="A121" t="s">
        <v>126</v>
      </c>
      <c r="B121">
        <v>775650845</v>
      </c>
      <c r="C121">
        <v>6.16</v>
      </c>
      <c r="D121">
        <v>8.48</v>
      </c>
      <c r="E121">
        <v>13.12</v>
      </c>
      <c r="F121">
        <v>-0.27358490569999999</v>
      </c>
      <c r="G121">
        <v>-0.53048780490000003</v>
      </c>
    </row>
    <row r="122" spans="1:7" x14ac:dyDescent="0.2">
      <c r="A122" t="s">
        <v>127</v>
      </c>
      <c r="B122">
        <v>1480295950</v>
      </c>
      <c r="C122">
        <v>104</v>
      </c>
      <c r="D122">
        <v>99.98</v>
      </c>
      <c r="E122">
        <v>76.48</v>
      </c>
      <c r="F122">
        <v>4.0208041610000002E-2</v>
      </c>
      <c r="G122">
        <v>0.35983263599999998</v>
      </c>
    </row>
    <row r="123" spans="1:7" x14ac:dyDescent="0.2">
      <c r="A123" t="s">
        <v>128</v>
      </c>
      <c r="B123">
        <v>728505818</v>
      </c>
      <c r="C123">
        <v>27.55</v>
      </c>
      <c r="D123">
        <v>41.72</v>
      </c>
      <c r="E123">
        <v>34.56</v>
      </c>
      <c r="F123">
        <v>-0.33964525410000002</v>
      </c>
      <c r="G123">
        <v>-0.20283564809999999</v>
      </c>
    </row>
    <row r="124" spans="1:7" x14ac:dyDescent="0.2">
      <c r="A124" t="s">
        <v>129</v>
      </c>
      <c r="B124">
        <v>1331164502</v>
      </c>
      <c r="C124">
        <v>34.47</v>
      </c>
      <c r="D124">
        <v>37.97</v>
      </c>
      <c r="E124">
        <v>36.659999999999997</v>
      </c>
      <c r="F124">
        <v>-9.2178035290000002E-2</v>
      </c>
      <c r="G124">
        <v>-5.9738134210000002E-2</v>
      </c>
    </row>
    <row r="125" spans="1:7" x14ac:dyDescent="0.2">
      <c r="A125" t="s">
        <v>130</v>
      </c>
      <c r="B125">
        <v>285092089</v>
      </c>
      <c r="C125">
        <v>2.82</v>
      </c>
      <c r="D125">
        <v>8.0299999999999994</v>
      </c>
      <c r="E125">
        <v>14.27</v>
      </c>
      <c r="F125">
        <v>-0.64881693650000005</v>
      </c>
      <c r="G125">
        <v>-0.80238262090000001</v>
      </c>
    </row>
    <row r="126" spans="1:7" x14ac:dyDescent="0.2">
      <c r="A126" t="s">
        <v>131</v>
      </c>
      <c r="B126">
        <v>583913670</v>
      </c>
      <c r="C126">
        <v>35.049999999999997</v>
      </c>
      <c r="D126">
        <v>33.15</v>
      </c>
      <c r="E126">
        <v>22.75</v>
      </c>
      <c r="F126">
        <v>5.7315233790000003E-2</v>
      </c>
      <c r="G126">
        <v>0.54065934069999999</v>
      </c>
    </row>
    <row r="127" spans="1:7" x14ac:dyDescent="0.2">
      <c r="A127" t="s">
        <v>132</v>
      </c>
      <c r="B127">
        <v>5427239927</v>
      </c>
      <c r="C127">
        <v>28.83</v>
      </c>
      <c r="D127">
        <v>32.07</v>
      </c>
      <c r="E127">
        <v>35.49</v>
      </c>
      <c r="F127">
        <v>-0.1010289991</v>
      </c>
      <c r="G127">
        <v>-0.18765849540000001</v>
      </c>
    </row>
    <row r="128" spans="1:7" x14ac:dyDescent="0.2">
      <c r="A128" t="s">
        <v>133</v>
      </c>
      <c r="B128">
        <v>1022697122</v>
      </c>
      <c r="C128">
        <v>4.78</v>
      </c>
      <c r="D128">
        <v>7.07</v>
      </c>
      <c r="E128">
        <v>18.75</v>
      </c>
      <c r="F128">
        <v>-0.32390381899999998</v>
      </c>
      <c r="G128">
        <v>-0.74506666669999999</v>
      </c>
    </row>
    <row r="129" spans="1:7" x14ac:dyDescent="0.2">
      <c r="A129" t="s">
        <v>134</v>
      </c>
      <c r="B129">
        <v>182518677</v>
      </c>
      <c r="C129">
        <v>4.95</v>
      </c>
      <c r="D129">
        <v>9.57</v>
      </c>
      <c r="E129">
        <v>12.03</v>
      </c>
      <c r="F129">
        <v>-0.48275862069999997</v>
      </c>
      <c r="G129">
        <v>-0.5885286783</v>
      </c>
    </row>
    <row r="130" spans="1:7" x14ac:dyDescent="0.2">
      <c r="A130" t="s">
        <v>135</v>
      </c>
      <c r="B130">
        <v>234184171</v>
      </c>
      <c r="C130">
        <v>15.91</v>
      </c>
      <c r="D130">
        <v>21.47</v>
      </c>
      <c r="E130">
        <v>19.25</v>
      </c>
      <c r="F130">
        <v>-0.25896599910000001</v>
      </c>
      <c r="G130">
        <v>-0.1735064935</v>
      </c>
    </row>
    <row r="131" spans="1:7" x14ac:dyDescent="0.2">
      <c r="A131" t="s">
        <v>136</v>
      </c>
      <c r="B131">
        <v>225462948</v>
      </c>
      <c r="C131">
        <v>6.27</v>
      </c>
      <c r="D131">
        <v>9.8800000000000008</v>
      </c>
      <c r="E131">
        <v>11.12</v>
      </c>
      <c r="F131">
        <v>-0.3653846154</v>
      </c>
      <c r="G131">
        <v>-0.43615107910000001</v>
      </c>
    </row>
    <row r="132" spans="1:7" x14ac:dyDescent="0.2">
      <c r="A132" t="s">
        <v>137</v>
      </c>
      <c r="B132">
        <v>1741652120</v>
      </c>
      <c r="C132">
        <v>17.62</v>
      </c>
      <c r="D132">
        <v>20.75</v>
      </c>
      <c r="E132">
        <v>15.91</v>
      </c>
      <c r="F132">
        <v>-0.15084337349999999</v>
      </c>
      <c r="G132">
        <v>0.1074795726</v>
      </c>
    </row>
    <row r="133" spans="1:7" x14ac:dyDescent="0.2">
      <c r="A133" t="s">
        <v>138</v>
      </c>
      <c r="B133">
        <v>499338277</v>
      </c>
      <c r="C133">
        <v>10.64</v>
      </c>
      <c r="D133">
        <v>13.5</v>
      </c>
      <c r="E133">
        <v>20.79</v>
      </c>
      <c r="F133">
        <v>-0.2118518519</v>
      </c>
      <c r="G133">
        <v>-0.48821548819999999</v>
      </c>
    </row>
    <row r="134" spans="1:7" x14ac:dyDescent="0.2">
      <c r="A134" t="s">
        <v>139</v>
      </c>
      <c r="B134">
        <v>1928887756</v>
      </c>
      <c r="C134">
        <v>37.590000000000003</v>
      </c>
      <c r="D134">
        <v>42.17</v>
      </c>
      <c r="E134">
        <v>5.53</v>
      </c>
      <c r="F134">
        <v>-0.1086080152</v>
      </c>
      <c r="G134">
        <v>5.7974683540000003</v>
      </c>
    </row>
    <row r="135" spans="1:7" x14ac:dyDescent="0.2">
      <c r="A135" t="s">
        <v>140</v>
      </c>
      <c r="B135">
        <v>422669692</v>
      </c>
      <c r="C135">
        <v>31.13</v>
      </c>
      <c r="D135">
        <v>61.94</v>
      </c>
      <c r="E135">
        <v>13.38</v>
      </c>
      <c r="F135">
        <v>-0.49741685499999999</v>
      </c>
      <c r="G135">
        <v>1.326606876</v>
      </c>
    </row>
    <row r="136" spans="1:7" x14ac:dyDescent="0.2">
      <c r="A136" t="s">
        <v>141</v>
      </c>
      <c r="B136">
        <v>644528690</v>
      </c>
      <c r="C136">
        <v>3.09</v>
      </c>
      <c r="D136">
        <v>5.75</v>
      </c>
      <c r="E136">
        <v>1.88</v>
      </c>
      <c r="F136">
        <v>-0.46260869570000002</v>
      </c>
      <c r="G136">
        <v>0.64361702129999998</v>
      </c>
    </row>
    <row r="137" spans="1:7" x14ac:dyDescent="0.2">
      <c r="A137" t="s">
        <v>142</v>
      </c>
      <c r="B137">
        <v>76621559</v>
      </c>
      <c r="C137">
        <v>5.05</v>
      </c>
      <c r="D137">
        <v>6.85</v>
      </c>
      <c r="E137">
        <v>12.53</v>
      </c>
      <c r="F137">
        <v>-0.26277372259999998</v>
      </c>
      <c r="G137">
        <v>-0.59696727849999998</v>
      </c>
    </row>
    <row r="138" spans="1:7" x14ac:dyDescent="0.2">
      <c r="A138" t="s">
        <v>143</v>
      </c>
      <c r="B138">
        <v>3146264559</v>
      </c>
      <c r="C138">
        <v>16.010000000000002</v>
      </c>
      <c r="D138">
        <v>2.94</v>
      </c>
      <c r="E138">
        <v>60</v>
      </c>
      <c r="F138">
        <v>4.4455782309999998</v>
      </c>
      <c r="G138">
        <v>-0.73316666669999997</v>
      </c>
    </row>
    <row r="139" spans="1:7" x14ac:dyDescent="0.2">
      <c r="A139" t="s">
        <v>144</v>
      </c>
      <c r="B139">
        <v>546093340</v>
      </c>
      <c r="C139">
        <v>34.24</v>
      </c>
      <c r="D139">
        <v>37.1</v>
      </c>
      <c r="E139">
        <v>34.340000000000003</v>
      </c>
      <c r="F139">
        <v>-7.708894879E-2</v>
      </c>
      <c r="G139">
        <v>-2.912055911E-3</v>
      </c>
    </row>
    <row r="140" spans="1:7" x14ac:dyDescent="0.2">
      <c r="A140" t="s">
        <v>145</v>
      </c>
      <c r="B140">
        <v>6098720897</v>
      </c>
      <c r="C140">
        <v>54.18</v>
      </c>
      <c r="D140">
        <v>56.61</v>
      </c>
      <c r="E140">
        <v>16.14</v>
      </c>
      <c r="F140">
        <v>-4.2925278220000002E-2</v>
      </c>
      <c r="G140">
        <v>2.356877323</v>
      </c>
    </row>
    <row r="141" spans="1:7" x14ac:dyDescent="0.2">
      <c r="A141" t="s">
        <v>146</v>
      </c>
      <c r="B141">
        <v>1175256463</v>
      </c>
      <c r="C141">
        <v>43</v>
      </c>
      <c r="D141">
        <v>36.950000000000003</v>
      </c>
      <c r="E141">
        <v>36.869999999999997</v>
      </c>
      <c r="F141">
        <v>0.1637347767</v>
      </c>
      <c r="G141">
        <v>0.16625983180000001</v>
      </c>
    </row>
    <row r="142" spans="1:7" x14ac:dyDescent="0.2">
      <c r="A142" t="s">
        <v>147</v>
      </c>
      <c r="B142">
        <v>854317489</v>
      </c>
      <c r="C142">
        <v>22.78</v>
      </c>
      <c r="D142">
        <v>39.14</v>
      </c>
      <c r="E142">
        <v>53.57</v>
      </c>
      <c r="F142">
        <v>-0.41798671440000001</v>
      </c>
      <c r="G142">
        <v>-0.57476199370000003</v>
      </c>
    </row>
    <row r="143" spans="1:7" x14ac:dyDescent="0.2">
      <c r="A143" t="s">
        <v>148</v>
      </c>
      <c r="B143">
        <v>2286484788</v>
      </c>
      <c r="C143">
        <v>90.01</v>
      </c>
      <c r="D143">
        <v>37.43</v>
      </c>
      <c r="E143">
        <v>81.459999999999994</v>
      </c>
      <c r="F143">
        <v>1.4047555439999999</v>
      </c>
      <c r="G143">
        <v>0.1049594893</v>
      </c>
    </row>
    <row r="144" spans="1:7" x14ac:dyDescent="0.2">
      <c r="A144" t="s">
        <v>149</v>
      </c>
      <c r="B144">
        <v>1310536376</v>
      </c>
      <c r="C144">
        <v>11.58</v>
      </c>
      <c r="D144">
        <v>9.8800000000000008</v>
      </c>
      <c r="E144">
        <v>5.03</v>
      </c>
      <c r="F144">
        <v>0.1720647773</v>
      </c>
      <c r="G144">
        <v>1.302186879</v>
      </c>
    </row>
    <row r="145" spans="1:7" x14ac:dyDescent="0.2">
      <c r="A145" t="s">
        <v>150</v>
      </c>
      <c r="B145">
        <v>91558026</v>
      </c>
      <c r="C145">
        <v>1.05</v>
      </c>
      <c r="D145">
        <v>1.73</v>
      </c>
      <c r="E145">
        <v>2.12</v>
      </c>
      <c r="F145">
        <v>-0.3930635838</v>
      </c>
      <c r="G145">
        <v>-0.50471698109999996</v>
      </c>
    </row>
    <row r="146" spans="1:7" x14ac:dyDescent="0.2">
      <c r="A146" t="s">
        <v>151</v>
      </c>
      <c r="B146">
        <v>177423859</v>
      </c>
      <c r="C146">
        <v>6.5</v>
      </c>
      <c r="D146">
        <v>16.04</v>
      </c>
      <c r="E146">
        <v>26.46</v>
      </c>
      <c r="F146">
        <v>-0.59476309230000002</v>
      </c>
      <c r="G146">
        <v>-0.7543461829</v>
      </c>
    </row>
    <row r="147" spans="1:7" x14ac:dyDescent="0.2">
      <c r="A147" t="s">
        <v>152</v>
      </c>
      <c r="B147">
        <v>738776160</v>
      </c>
      <c r="C147">
        <v>3.57</v>
      </c>
      <c r="D147">
        <v>4.38</v>
      </c>
      <c r="E147">
        <v>13.6</v>
      </c>
      <c r="F147">
        <v>-0.18493150680000001</v>
      </c>
      <c r="G147">
        <v>-0.73750000000000004</v>
      </c>
    </row>
    <row r="148" spans="1:7" x14ac:dyDescent="0.2">
      <c r="A148" t="s">
        <v>153</v>
      </c>
      <c r="B148">
        <v>1878920826</v>
      </c>
      <c r="C148">
        <v>15.26</v>
      </c>
      <c r="D148">
        <v>11.81</v>
      </c>
      <c r="E148">
        <v>36.81</v>
      </c>
      <c r="F148">
        <v>0.29212531749999998</v>
      </c>
      <c r="G148">
        <v>-0.58543873950000003</v>
      </c>
    </row>
    <row r="149" spans="1:7" x14ac:dyDescent="0.2">
      <c r="A149" t="s">
        <v>154</v>
      </c>
      <c r="B149">
        <v>2598868487</v>
      </c>
      <c r="C149">
        <v>87.66</v>
      </c>
      <c r="D149">
        <v>98.77</v>
      </c>
      <c r="E149">
        <v>70.989999999999995</v>
      </c>
      <c r="F149">
        <v>-0.1124835476</v>
      </c>
      <c r="G149">
        <v>0.23482180590000001</v>
      </c>
    </row>
    <row r="150" spans="1:7" x14ac:dyDescent="0.2">
      <c r="A150" t="s">
        <v>155</v>
      </c>
      <c r="B150">
        <v>1433331866</v>
      </c>
      <c r="C150">
        <v>21.2</v>
      </c>
      <c r="D150">
        <v>24.62</v>
      </c>
      <c r="E150">
        <v>21.67</v>
      </c>
      <c r="F150">
        <v>-0.1389114541</v>
      </c>
      <c r="G150">
        <v>-2.1688970929999999E-2</v>
      </c>
    </row>
    <row r="151" spans="1:7" x14ac:dyDescent="0.2">
      <c r="A151" t="s">
        <v>156</v>
      </c>
      <c r="B151">
        <v>2987102983</v>
      </c>
      <c r="C151">
        <v>27.39</v>
      </c>
      <c r="D151">
        <v>26.1</v>
      </c>
      <c r="E151">
        <v>17.07</v>
      </c>
      <c r="F151">
        <v>4.942528736E-2</v>
      </c>
      <c r="G151">
        <v>0.60456942000000002</v>
      </c>
    </row>
    <row r="152" spans="1:7" x14ac:dyDescent="0.2">
      <c r="A152" t="s">
        <v>157</v>
      </c>
      <c r="B152">
        <v>754368309</v>
      </c>
      <c r="C152">
        <v>21.21</v>
      </c>
      <c r="D152">
        <v>24.1</v>
      </c>
      <c r="E152">
        <v>21.11</v>
      </c>
      <c r="F152">
        <v>-0.11991701239999999</v>
      </c>
      <c r="G152">
        <v>4.7370914259999997E-3</v>
      </c>
    </row>
    <row r="153" spans="1:7" x14ac:dyDescent="0.2">
      <c r="A153" t="s">
        <v>158</v>
      </c>
      <c r="B153">
        <v>3317839457</v>
      </c>
      <c r="C153">
        <v>72.290000000000006</v>
      </c>
      <c r="D153">
        <v>75.28</v>
      </c>
      <c r="E153">
        <v>38.68</v>
      </c>
      <c r="F153">
        <v>-3.9718384699999998E-2</v>
      </c>
      <c r="G153">
        <v>0.86892450880000005</v>
      </c>
    </row>
    <row r="154" spans="1:7" x14ac:dyDescent="0.2">
      <c r="A154" t="s">
        <v>159</v>
      </c>
      <c r="B154">
        <v>504275033</v>
      </c>
      <c r="C154">
        <v>4.34</v>
      </c>
      <c r="D154">
        <v>4.34</v>
      </c>
      <c r="E154">
        <v>10.75</v>
      </c>
      <c r="F154">
        <v>0</v>
      </c>
      <c r="G154">
        <v>-0.59627906980000001</v>
      </c>
    </row>
    <row r="155" spans="1:7" x14ac:dyDescent="0.2">
      <c r="A155" t="s">
        <v>160</v>
      </c>
      <c r="B155">
        <v>92597785</v>
      </c>
      <c r="C155">
        <v>3.32</v>
      </c>
      <c r="D155">
        <v>9.58</v>
      </c>
      <c r="E155">
        <v>8.51</v>
      </c>
      <c r="F155">
        <v>-0.65344467640000004</v>
      </c>
      <c r="G155">
        <v>-0.60987074029999999</v>
      </c>
    </row>
    <row r="156" spans="1:7" x14ac:dyDescent="0.2">
      <c r="A156" t="s">
        <v>161</v>
      </c>
      <c r="B156">
        <v>2953860505</v>
      </c>
      <c r="C156">
        <v>20</v>
      </c>
      <c r="D156">
        <v>16.170000000000002</v>
      </c>
      <c r="E156">
        <v>10.050000000000001</v>
      </c>
      <c r="F156">
        <v>0.23685837970000001</v>
      </c>
      <c r="G156">
        <v>0.99004975120000005</v>
      </c>
    </row>
    <row r="157" spans="1:7" x14ac:dyDescent="0.2">
      <c r="A157" t="s">
        <v>162</v>
      </c>
      <c r="B157">
        <v>1684791864</v>
      </c>
      <c r="C157">
        <v>67.52</v>
      </c>
      <c r="D157">
        <v>42.27</v>
      </c>
      <c r="E157">
        <v>39.89</v>
      </c>
      <c r="F157">
        <v>0.59735036669999997</v>
      </c>
      <c r="G157">
        <v>0.69265480069999996</v>
      </c>
    </row>
    <row r="158" spans="1:7" x14ac:dyDescent="0.2">
      <c r="A158" t="s">
        <v>163</v>
      </c>
      <c r="B158">
        <v>470238353</v>
      </c>
      <c r="C158">
        <v>5.79</v>
      </c>
      <c r="D158">
        <v>13.63</v>
      </c>
      <c r="E158">
        <v>17.239999999999998</v>
      </c>
      <c r="F158">
        <v>-0.57520176079999996</v>
      </c>
      <c r="G158">
        <v>-0.66415313229999995</v>
      </c>
    </row>
    <row r="159" spans="1:7" x14ac:dyDescent="0.2">
      <c r="A159" t="s">
        <v>164</v>
      </c>
      <c r="B159">
        <v>1554842555</v>
      </c>
      <c r="C159">
        <v>34.32</v>
      </c>
      <c r="D159">
        <v>36.590000000000003</v>
      </c>
      <c r="E159">
        <v>18.14</v>
      </c>
      <c r="F159">
        <v>-6.2038808420000001E-2</v>
      </c>
      <c r="G159">
        <v>0.89195148840000005</v>
      </c>
    </row>
    <row r="160" spans="1:7" x14ac:dyDescent="0.2">
      <c r="A160" t="s">
        <v>165</v>
      </c>
      <c r="B160">
        <v>7947387885</v>
      </c>
      <c r="C160">
        <v>854.68</v>
      </c>
      <c r="D160">
        <v>521.83000000000004</v>
      </c>
      <c r="E160">
        <v>225.93</v>
      </c>
      <c r="F160">
        <v>0.63785140750000002</v>
      </c>
      <c r="G160">
        <v>2.7829416189999998</v>
      </c>
    </row>
    <row r="161" spans="1:7" x14ac:dyDescent="0.2">
      <c r="A161" t="s">
        <v>166</v>
      </c>
      <c r="B161">
        <v>1049743538</v>
      </c>
      <c r="C161">
        <v>33.700000000000003</v>
      </c>
      <c r="D161">
        <v>26.95</v>
      </c>
      <c r="E161">
        <v>13.58</v>
      </c>
      <c r="F161">
        <v>0.25046382189999999</v>
      </c>
      <c r="G161">
        <v>1.4815905739999999</v>
      </c>
    </row>
    <row r="162" spans="1:7" x14ac:dyDescent="0.2">
      <c r="A162" t="s">
        <v>167</v>
      </c>
      <c r="B162">
        <v>121523039</v>
      </c>
      <c r="C162">
        <v>5.0199999999999996</v>
      </c>
      <c r="D162">
        <v>9.86</v>
      </c>
      <c r="E162">
        <v>21.12</v>
      </c>
      <c r="F162">
        <v>-0.490872211</v>
      </c>
      <c r="G162">
        <v>-0.76231060610000001</v>
      </c>
    </row>
    <row r="163" spans="1:7" x14ac:dyDescent="0.2">
      <c r="A163" t="s">
        <v>168</v>
      </c>
      <c r="B163">
        <v>4569803861</v>
      </c>
      <c r="C163">
        <v>73.44</v>
      </c>
      <c r="D163">
        <v>46.6</v>
      </c>
      <c r="E163">
        <v>14.57</v>
      </c>
      <c r="F163">
        <v>0.57596566520000003</v>
      </c>
      <c r="G163">
        <v>4.0404941660000002</v>
      </c>
    </row>
    <row r="164" spans="1:7" x14ac:dyDescent="0.2">
      <c r="A164" t="s">
        <v>169</v>
      </c>
      <c r="B164">
        <v>2376023886</v>
      </c>
      <c r="C164">
        <v>23.95</v>
      </c>
      <c r="D164">
        <v>23.06</v>
      </c>
      <c r="E164">
        <v>11.52</v>
      </c>
      <c r="F164">
        <v>3.8594969639999997E-2</v>
      </c>
      <c r="G164">
        <v>1.0789930560000001</v>
      </c>
    </row>
    <row r="165" spans="1:7" x14ac:dyDescent="0.2">
      <c r="A165" t="s">
        <v>170</v>
      </c>
      <c r="B165">
        <v>2036114798</v>
      </c>
      <c r="C165">
        <v>31.57</v>
      </c>
      <c r="D165">
        <v>41.27</v>
      </c>
      <c r="E165">
        <v>76.099999999999994</v>
      </c>
      <c r="F165">
        <v>-0.23503755749999999</v>
      </c>
      <c r="G165">
        <v>-0.585151117</v>
      </c>
    </row>
    <row r="166" spans="1:7" x14ac:dyDescent="0.2">
      <c r="A166" t="s">
        <v>171</v>
      </c>
      <c r="B166">
        <v>496783055</v>
      </c>
      <c r="C166">
        <v>19.43</v>
      </c>
      <c r="D166">
        <v>23.48</v>
      </c>
      <c r="E166">
        <v>29.54</v>
      </c>
      <c r="F166">
        <v>-0.17248722320000001</v>
      </c>
      <c r="G166">
        <v>-0.34224779960000001</v>
      </c>
    </row>
    <row r="167" spans="1:7" x14ac:dyDescent="0.2">
      <c r="A167" t="s">
        <v>172</v>
      </c>
      <c r="B167">
        <v>2232649566</v>
      </c>
      <c r="C167">
        <v>105.22</v>
      </c>
      <c r="D167">
        <v>122.5</v>
      </c>
      <c r="E167">
        <v>88.16</v>
      </c>
      <c r="F167">
        <v>-0.1410612245</v>
      </c>
      <c r="G167">
        <v>0.19351179669999999</v>
      </c>
    </row>
    <row r="168" spans="1:7" x14ac:dyDescent="0.2">
      <c r="A168" t="s">
        <v>173</v>
      </c>
      <c r="B168">
        <v>1549504099</v>
      </c>
      <c r="C168">
        <v>13.64</v>
      </c>
      <c r="D168">
        <v>15.54</v>
      </c>
      <c r="E168">
        <v>2.69</v>
      </c>
      <c r="F168">
        <v>-0.1222651223</v>
      </c>
      <c r="G168">
        <v>4.07063197</v>
      </c>
    </row>
    <row r="169" spans="1:7" x14ac:dyDescent="0.2">
      <c r="A169" t="s">
        <v>174</v>
      </c>
      <c r="B169">
        <v>144469290</v>
      </c>
      <c r="C169">
        <v>10.69</v>
      </c>
      <c r="D169">
        <v>29.48</v>
      </c>
      <c r="E169">
        <v>28.25</v>
      </c>
      <c r="F169">
        <v>-0.6373812754</v>
      </c>
      <c r="G169">
        <v>-0.62159292040000003</v>
      </c>
    </row>
    <row r="170" spans="1:7" x14ac:dyDescent="0.2">
      <c r="A170" t="s">
        <v>175</v>
      </c>
      <c r="B170">
        <v>740501393</v>
      </c>
      <c r="C170">
        <v>111.78</v>
      </c>
      <c r="D170">
        <v>121.49</v>
      </c>
      <c r="E170">
        <v>41.55</v>
      </c>
      <c r="F170">
        <v>-7.9924273599999998E-2</v>
      </c>
      <c r="G170">
        <v>1.690252708</v>
      </c>
    </row>
    <row r="171" spans="1:7" x14ac:dyDescent="0.2">
      <c r="A171" t="s">
        <v>176</v>
      </c>
      <c r="B171">
        <v>2046456063</v>
      </c>
      <c r="C171">
        <v>7.71</v>
      </c>
      <c r="D171">
        <v>12.31</v>
      </c>
      <c r="E171">
        <v>6.19</v>
      </c>
      <c r="F171">
        <v>-0.37367993500000002</v>
      </c>
      <c r="G171">
        <v>0.2455573506</v>
      </c>
    </row>
    <row r="172" spans="1:7" x14ac:dyDescent="0.2">
      <c r="A172" t="s">
        <v>177</v>
      </c>
      <c r="B172">
        <v>401917655</v>
      </c>
      <c r="C172">
        <v>69.42</v>
      </c>
      <c r="D172">
        <v>91.93</v>
      </c>
      <c r="E172">
        <v>79.17</v>
      </c>
      <c r="F172">
        <v>-0.24486021969999999</v>
      </c>
      <c r="G172">
        <v>-0.1231527094</v>
      </c>
    </row>
    <row r="173" spans="1:7" x14ac:dyDescent="0.2">
      <c r="A173" t="s">
        <v>178</v>
      </c>
      <c r="B173">
        <v>2404105479</v>
      </c>
      <c r="C173">
        <v>39.299999999999997</v>
      </c>
      <c r="D173">
        <v>20.05</v>
      </c>
      <c r="E173">
        <v>24.55</v>
      </c>
      <c r="F173">
        <v>0.96009975059999997</v>
      </c>
      <c r="G173">
        <v>0.60081466400000005</v>
      </c>
    </row>
    <row r="174" spans="1:7" x14ac:dyDescent="0.2">
      <c r="A174" t="s">
        <v>179</v>
      </c>
      <c r="B174">
        <v>6476994490</v>
      </c>
      <c r="C174">
        <v>110.08</v>
      </c>
      <c r="D174">
        <v>118.65</v>
      </c>
      <c r="E174">
        <v>27.04</v>
      </c>
      <c r="F174">
        <v>-7.2229245679999998E-2</v>
      </c>
      <c r="G174">
        <v>3.0710059169999999</v>
      </c>
    </row>
    <row r="175" spans="1:7" x14ac:dyDescent="0.2">
      <c r="A175" t="s">
        <v>180</v>
      </c>
      <c r="B175">
        <v>3035402518</v>
      </c>
      <c r="C175">
        <v>63.62</v>
      </c>
      <c r="D175">
        <v>50.34</v>
      </c>
      <c r="E175">
        <v>45.59</v>
      </c>
      <c r="F175">
        <v>0.26380611840000001</v>
      </c>
      <c r="G175">
        <v>0.39548146519999999</v>
      </c>
    </row>
    <row r="176" spans="1:7" x14ac:dyDescent="0.2">
      <c r="A176" t="s">
        <v>181</v>
      </c>
      <c r="B176">
        <v>4066043072</v>
      </c>
      <c r="C176">
        <v>248.76</v>
      </c>
      <c r="D176">
        <v>182.13</v>
      </c>
      <c r="E176">
        <v>65.760000000000005</v>
      </c>
      <c r="F176">
        <v>0.36583758849999998</v>
      </c>
      <c r="G176">
        <v>2.7828467149999998</v>
      </c>
    </row>
    <row r="177" spans="1:7" x14ac:dyDescent="0.2">
      <c r="A177" t="s">
        <v>182</v>
      </c>
      <c r="B177">
        <v>1550901975</v>
      </c>
      <c r="C177">
        <v>54.69</v>
      </c>
      <c r="D177">
        <v>61</v>
      </c>
      <c r="E177">
        <v>41.14</v>
      </c>
      <c r="F177">
        <v>-0.103442623</v>
      </c>
      <c r="G177">
        <v>0.32936315020000001</v>
      </c>
    </row>
    <row r="178" spans="1:7" x14ac:dyDescent="0.2">
      <c r="A178" t="s">
        <v>183</v>
      </c>
      <c r="B178">
        <v>792516253</v>
      </c>
      <c r="C178">
        <v>54.52</v>
      </c>
      <c r="D178">
        <v>68.25</v>
      </c>
      <c r="E178">
        <v>59.84</v>
      </c>
      <c r="F178">
        <v>-0.2011721612</v>
      </c>
      <c r="G178">
        <v>-8.8903743320000006E-2</v>
      </c>
    </row>
    <row r="179" spans="1:7" x14ac:dyDescent="0.2">
      <c r="A179" t="s">
        <v>184</v>
      </c>
      <c r="B179">
        <v>133954326</v>
      </c>
      <c r="C179">
        <v>4.01</v>
      </c>
      <c r="D179">
        <v>6.13</v>
      </c>
      <c r="E179">
        <v>16.649999999999999</v>
      </c>
      <c r="F179">
        <v>-0.34584013050000001</v>
      </c>
      <c r="G179">
        <v>-0.75915915919999999</v>
      </c>
    </row>
    <row r="180" spans="1:7" x14ac:dyDescent="0.2">
      <c r="A180" t="s">
        <v>185</v>
      </c>
      <c r="B180">
        <v>2694143386</v>
      </c>
      <c r="C180">
        <v>19.25</v>
      </c>
      <c r="D180">
        <v>14.02</v>
      </c>
      <c r="E180">
        <v>8.8800000000000008</v>
      </c>
      <c r="F180">
        <v>0.37303851640000002</v>
      </c>
      <c r="G180">
        <v>1.1677927930000001</v>
      </c>
    </row>
    <row r="181" spans="1:7" x14ac:dyDescent="0.2">
      <c r="A181" t="s">
        <v>186</v>
      </c>
      <c r="B181">
        <v>354714832</v>
      </c>
      <c r="C181">
        <v>18.09</v>
      </c>
      <c r="D181">
        <v>17.64</v>
      </c>
      <c r="E181">
        <v>16.5</v>
      </c>
      <c r="F181">
        <v>2.5510204080000001E-2</v>
      </c>
      <c r="G181">
        <v>9.6363636360000005E-2</v>
      </c>
    </row>
    <row r="182" spans="1:7" x14ac:dyDescent="0.2">
      <c r="A182" t="s">
        <v>187</v>
      </c>
      <c r="B182">
        <v>364348859</v>
      </c>
      <c r="C182">
        <v>25.3</v>
      </c>
      <c r="D182">
        <v>32.5</v>
      </c>
      <c r="E182">
        <v>19.41</v>
      </c>
      <c r="F182">
        <v>-0.22153846150000001</v>
      </c>
      <c r="G182">
        <v>0.30345182900000001</v>
      </c>
    </row>
    <row r="183" spans="1:7" x14ac:dyDescent="0.2">
      <c r="A183" t="s">
        <v>188</v>
      </c>
      <c r="B183">
        <v>3403008795</v>
      </c>
      <c r="C183">
        <v>228.37</v>
      </c>
      <c r="D183">
        <v>140.36000000000001</v>
      </c>
      <c r="E183">
        <v>55.61</v>
      </c>
      <c r="F183">
        <v>0.62703049300000002</v>
      </c>
      <c r="G183">
        <v>3.1066354970000001</v>
      </c>
    </row>
    <row r="184" spans="1:7" x14ac:dyDescent="0.2">
      <c r="A184" t="s">
        <v>189</v>
      </c>
      <c r="B184">
        <v>700733776</v>
      </c>
      <c r="C184">
        <v>40.75</v>
      </c>
      <c r="D184">
        <v>43.71</v>
      </c>
      <c r="E184">
        <v>41.77</v>
      </c>
      <c r="F184">
        <v>-6.7719057420000006E-2</v>
      </c>
      <c r="G184">
        <v>-2.4419439790000001E-2</v>
      </c>
    </row>
    <row r="185" spans="1:7" x14ac:dyDescent="0.2">
      <c r="A185" t="s">
        <v>190</v>
      </c>
      <c r="B185">
        <v>452069434</v>
      </c>
      <c r="C185">
        <v>6.47</v>
      </c>
      <c r="D185">
        <v>5.0599999999999996</v>
      </c>
      <c r="E185">
        <v>3.62</v>
      </c>
      <c r="F185">
        <v>0.27865612649999999</v>
      </c>
      <c r="G185">
        <v>0.78729281770000004</v>
      </c>
    </row>
    <row r="186" spans="1:7" x14ac:dyDescent="0.2">
      <c r="A186" t="s">
        <v>191</v>
      </c>
      <c r="B186">
        <v>367293475</v>
      </c>
      <c r="C186">
        <v>16.62</v>
      </c>
      <c r="D186">
        <v>19.23</v>
      </c>
      <c r="E186">
        <v>20.32</v>
      </c>
      <c r="F186">
        <v>-0.13572542900000001</v>
      </c>
      <c r="G186">
        <v>-0.1820866142</v>
      </c>
    </row>
    <row r="187" spans="1:7" x14ac:dyDescent="0.2">
      <c r="A187" t="s">
        <v>192</v>
      </c>
      <c r="B187">
        <v>2942851570</v>
      </c>
      <c r="C187">
        <v>22.94</v>
      </c>
      <c r="D187">
        <v>20.2</v>
      </c>
      <c r="E187">
        <v>22.03</v>
      </c>
      <c r="F187">
        <v>0.1356435644</v>
      </c>
      <c r="G187">
        <v>4.1307308219999998E-2</v>
      </c>
    </row>
    <row r="188" spans="1:7" x14ac:dyDescent="0.2">
      <c r="A188" t="s">
        <v>193</v>
      </c>
      <c r="B188">
        <v>246504327</v>
      </c>
      <c r="C188">
        <v>29.81</v>
      </c>
      <c r="D188">
        <v>29.93</v>
      </c>
      <c r="E188">
        <v>20.399999999999999</v>
      </c>
      <c r="F188">
        <v>-4.0093551620000003E-3</v>
      </c>
      <c r="G188">
        <v>0.46127450980000001</v>
      </c>
    </row>
    <row r="189" spans="1:7" x14ac:dyDescent="0.2">
      <c r="A189" t="s">
        <v>194</v>
      </c>
      <c r="B189">
        <v>1375003014</v>
      </c>
      <c r="C189">
        <v>46.76</v>
      </c>
      <c r="D189">
        <v>45.71</v>
      </c>
      <c r="E189">
        <v>30.32</v>
      </c>
      <c r="F189">
        <v>2.2970903519999999E-2</v>
      </c>
      <c r="G189">
        <v>0.54221635879999996</v>
      </c>
    </row>
    <row r="190" spans="1:7" x14ac:dyDescent="0.2">
      <c r="A190" t="s">
        <v>195</v>
      </c>
      <c r="B190">
        <v>1611032281</v>
      </c>
      <c r="C190">
        <v>52.87</v>
      </c>
      <c r="D190">
        <v>32.26</v>
      </c>
      <c r="E190">
        <v>20.79</v>
      </c>
      <c r="F190">
        <v>0.63887166770000003</v>
      </c>
      <c r="G190">
        <v>1.543049543</v>
      </c>
    </row>
    <row r="191" spans="1:7" x14ac:dyDescent="0.2">
      <c r="A191" t="s">
        <v>196</v>
      </c>
      <c r="B191">
        <v>7628398</v>
      </c>
      <c r="C191">
        <v>0.22</v>
      </c>
      <c r="D191">
        <v>4.22</v>
      </c>
      <c r="E191">
        <v>11.03</v>
      </c>
      <c r="F191">
        <v>-0.94786729859999996</v>
      </c>
      <c r="G191">
        <v>-0.98005439709999997</v>
      </c>
    </row>
    <row r="192" spans="1:7" x14ac:dyDescent="0.2">
      <c r="A192" t="s">
        <v>197</v>
      </c>
      <c r="B192">
        <v>52651818</v>
      </c>
      <c r="C192">
        <v>3.04</v>
      </c>
      <c r="D192">
        <v>35.49</v>
      </c>
      <c r="E192">
        <v>15.34</v>
      </c>
      <c r="F192">
        <v>-0.91434206819999997</v>
      </c>
      <c r="G192">
        <v>-0.80182529339999997</v>
      </c>
    </row>
    <row r="193" spans="1:7" x14ac:dyDescent="0.2">
      <c r="A193" t="s">
        <v>198</v>
      </c>
      <c r="B193">
        <v>2329846632</v>
      </c>
      <c r="C193">
        <v>17.77</v>
      </c>
      <c r="D193">
        <v>24.49</v>
      </c>
      <c r="E193">
        <v>22.55</v>
      </c>
      <c r="F193">
        <v>-0.27439771340000002</v>
      </c>
      <c r="G193">
        <v>-0.2119733925</v>
      </c>
    </row>
    <row r="194" spans="1:7" x14ac:dyDescent="0.2">
      <c r="A194" t="s">
        <v>199</v>
      </c>
      <c r="B194">
        <v>2952616471</v>
      </c>
      <c r="C194">
        <v>372.83</v>
      </c>
      <c r="D194">
        <v>291.02</v>
      </c>
      <c r="E194">
        <v>143.9</v>
      </c>
      <c r="F194">
        <v>0.2811147</v>
      </c>
      <c r="G194">
        <v>1.5908964560000001</v>
      </c>
    </row>
    <row r="195" spans="1:7" x14ac:dyDescent="0.2">
      <c r="A195" t="s">
        <v>200</v>
      </c>
      <c r="B195">
        <v>493911705</v>
      </c>
      <c r="C195">
        <v>28.93</v>
      </c>
      <c r="D195">
        <v>32.47</v>
      </c>
      <c r="E195">
        <v>79.73</v>
      </c>
      <c r="F195">
        <v>-0.1090237142</v>
      </c>
      <c r="G195">
        <v>-0.6371503825</v>
      </c>
    </row>
    <row r="196" spans="1:7" x14ac:dyDescent="0.2">
      <c r="A196" t="s">
        <v>201</v>
      </c>
      <c r="B196">
        <v>3526610124</v>
      </c>
      <c r="C196">
        <v>35.46</v>
      </c>
      <c r="D196">
        <v>33.68</v>
      </c>
      <c r="E196">
        <v>37.26</v>
      </c>
      <c r="F196">
        <v>5.2850356289999997E-2</v>
      </c>
      <c r="G196">
        <v>-4.830917874E-2</v>
      </c>
    </row>
    <row r="197" spans="1:7" x14ac:dyDescent="0.2">
      <c r="A197" t="s">
        <v>202</v>
      </c>
      <c r="B197">
        <v>678926503</v>
      </c>
      <c r="C197">
        <v>54.02</v>
      </c>
      <c r="D197">
        <v>33.270000000000003</v>
      </c>
      <c r="E197">
        <v>23.84</v>
      </c>
      <c r="F197">
        <v>0.62368500149999995</v>
      </c>
      <c r="G197">
        <v>1.265939597</v>
      </c>
    </row>
    <row r="198" spans="1:7" x14ac:dyDescent="0.2">
      <c r="A198" t="s">
        <v>203</v>
      </c>
      <c r="B198">
        <v>3995910400</v>
      </c>
      <c r="C198">
        <v>92.91</v>
      </c>
      <c r="D198">
        <v>64.11</v>
      </c>
      <c r="E198">
        <v>67.77</v>
      </c>
      <c r="F198">
        <v>0.44922788959999999</v>
      </c>
      <c r="G198">
        <v>0.37096060199999997</v>
      </c>
    </row>
    <row r="199" spans="1:7" x14ac:dyDescent="0.2">
      <c r="A199" t="s">
        <v>204</v>
      </c>
      <c r="B199">
        <v>4505783116</v>
      </c>
      <c r="C199">
        <v>23.62</v>
      </c>
      <c r="D199">
        <v>33.21</v>
      </c>
      <c r="E199">
        <v>13.4</v>
      </c>
      <c r="F199">
        <v>-0.2887684432</v>
      </c>
      <c r="G199">
        <v>0.76268656720000005</v>
      </c>
    </row>
    <row r="200" spans="1:7" x14ac:dyDescent="0.2">
      <c r="A200" t="s">
        <v>205</v>
      </c>
      <c r="B200">
        <v>2180315912</v>
      </c>
      <c r="C200">
        <v>26.3</v>
      </c>
      <c r="D200">
        <v>25.29</v>
      </c>
      <c r="E200">
        <v>15.04</v>
      </c>
      <c r="F200">
        <v>3.9936733889999999E-2</v>
      </c>
      <c r="G200">
        <v>0.74867021280000001</v>
      </c>
    </row>
    <row r="201" spans="1:7" x14ac:dyDescent="0.2">
      <c r="A201" t="s">
        <v>206</v>
      </c>
      <c r="B201">
        <v>2324801154</v>
      </c>
      <c r="C201">
        <v>10.75</v>
      </c>
      <c r="D201">
        <v>14.8</v>
      </c>
      <c r="E201">
        <v>18.77</v>
      </c>
      <c r="F201">
        <v>-0.27364864859999999</v>
      </c>
      <c r="G201">
        <v>-0.42727757059999999</v>
      </c>
    </row>
    <row r="202" spans="1:7" x14ac:dyDescent="0.2">
      <c r="A202" t="s">
        <v>207</v>
      </c>
      <c r="B202">
        <v>5087983680</v>
      </c>
      <c r="C202">
        <v>89.19</v>
      </c>
      <c r="D202">
        <v>80.38</v>
      </c>
      <c r="E202">
        <v>33.78</v>
      </c>
      <c r="F202">
        <v>0.1096043792</v>
      </c>
      <c r="G202">
        <v>1.640319716</v>
      </c>
    </row>
    <row r="203" spans="1:7" x14ac:dyDescent="0.2">
      <c r="A203" t="s">
        <v>208</v>
      </c>
      <c r="B203">
        <v>2650088555</v>
      </c>
      <c r="C203">
        <v>47.82</v>
      </c>
      <c r="D203">
        <v>60.92</v>
      </c>
      <c r="E203">
        <v>50.83</v>
      </c>
      <c r="F203">
        <v>-0.21503611289999999</v>
      </c>
      <c r="G203">
        <v>-5.921699784E-2</v>
      </c>
    </row>
    <row r="204" spans="1:7" x14ac:dyDescent="0.2">
      <c r="A204" t="s">
        <v>209</v>
      </c>
      <c r="B204">
        <v>1627961074</v>
      </c>
      <c r="C204">
        <v>14.69</v>
      </c>
      <c r="D204">
        <v>11.6</v>
      </c>
      <c r="E204">
        <v>20.09</v>
      </c>
      <c r="F204">
        <v>0.26637931030000001</v>
      </c>
      <c r="G204">
        <v>-0.26879044299999999</v>
      </c>
    </row>
    <row r="205" spans="1:7" x14ac:dyDescent="0.2">
      <c r="A205" t="s">
        <v>210</v>
      </c>
      <c r="B205">
        <v>522579428</v>
      </c>
      <c r="C205">
        <v>4.13</v>
      </c>
      <c r="D205">
        <v>5.18</v>
      </c>
      <c r="E205">
        <v>3.85</v>
      </c>
      <c r="F205">
        <v>-0.20270270269999999</v>
      </c>
      <c r="G205">
        <v>7.272727273E-2</v>
      </c>
    </row>
    <row r="206" spans="1:7" x14ac:dyDescent="0.2">
      <c r="A206" t="s">
        <v>211</v>
      </c>
      <c r="B206">
        <v>7553071769</v>
      </c>
      <c r="C206">
        <v>79.3</v>
      </c>
      <c r="D206">
        <v>43.87</v>
      </c>
      <c r="E206">
        <v>7.6</v>
      </c>
      <c r="F206">
        <v>0.80761340319999997</v>
      </c>
      <c r="G206">
        <v>9.4342105259999993</v>
      </c>
    </row>
    <row r="207" spans="1:7" x14ac:dyDescent="0.2">
      <c r="A207" t="s">
        <v>212</v>
      </c>
      <c r="B207">
        <v>280359731</v>
      </c>
      <c r="C207">
        <v>20.11</v>
      </c>
      <c r="D207">
        <v>22.69</v>
      </c>
      <c r="E207">
        <v>25.8</v>
      </c>
      <c r="F207">
        <v>-0.11370647859999999</v>
      </c>
      <c r="G207">
        <v>-0.22054263569999999</v>
      </c>
    </row>
    <row r="208" spans="1:7" x14ac:dyDescent="0.2">
      <c r="A208" t="s">
        <v>213</v>
      </c>
      <c r="B208">
        <v>1908149720</v>
      </c>
      <c r="C208">
        <v>13.86</v>
      </c>
      <c r="D208">
        <v>18.45</v>
      </c>
      <c r="E208">
        <v>17.059999999999999</v>
      </c>
      <c r="F208">
        <v>-0.24878048780000001</v>
      </c>
      <c r="G208">
        <v>-0.1875732708</v>
      </c>
    </row>
    <row r="209" spans="1:7" x14ac:dyDescent="0.2">
      <c r="A209" t="s">
        <v>214</v>
      </c>
      <c r="B209">
        <v>511714800</v>
      </c>
      <c r="C209">
        <v>9.82</v>
      </c>
      <c r="D209">
        <v>10.050000000000001</v>
      </c>
      <c r="E209">
        <v>27.43</v>
      </c>
      <c r="F209">
        <v>-2.2885572140000001E-2</v>
      </c>
      <c r="G209">
        <v>-0.6419978126</v>
      </c>
    </row>
    <row r="210" spans="1:7" x14ac:dyDescent="0.2">
      <c r="A210" t="s">
        <v>215</v>
      </c>
      <c r="B210">
        <v>3112977520</v>
      </c>
      <c r="C210">
        <v>20.71</v>
      </c>
      <c r="D210">
        <v>14.24</v>
      </c>
      <c r="E210">
        <v>24.28</v>
      </c>
      <c r="F210">
        <v>0.45435393260000001</v>
      </c>
      <c r="G210">
        <v>-0.14703459639999999</v>
      </c>
    </row>
    <row r="211" spans="1:7" x14ac:dyDescent="0.2">
      <c r="A211" t="s">
        <v>216</v>
      </c>
      <c r="B211">
        <v>722520315</v>
      </c>
      <c r="C211">
        <v>50.92</v>
      </c>
      <c r="D211">
        <v>57.24</v>
      </c>
      <c r="E211">
        <v>40.840000000000003</v>
      </c>
      <c r="F211">
        <v>-0.1104122991</v>
      </c>
      <c r="G211">
        <v>0.2468168462</v>
      </c>
    </row>
    <row r="212" spans="1:7" x14ac:dyDescent="0.2">
      <c r="A212" t="s">
        <v>217</v>
      </c>
      <c r="B212">
        <v>703860957</v>
      </c>
      <c r="C212">
        <v>19.71</v>
      </c>
      <c r="D212">
        <v>31.51</v>
      </c>
      <c r="E212">
        <v>32.799999999999997</v>
      </c>
      <c r="F212">
        <v>-0.3744842907</v>
      </c>
      <c r="G212">
        <v>-0.39908536589999999</v>
      </c>
    </row>
    <row r="213" spans="1:7" x14ac:dyDescent="0.2">
      <c r="A213" t="s">
        <v>218</v>
      </c>
      <c r="B213">
        <v>1171600870</v>
      </c>
      <c r="C213">
        <v>15.58</v>
      </c>
      <c r="D213">
        <v>16.13</v>
      </c>
      <c r="E213">
        <v>27.74</v>
      </c>
      <c r="F213">
        <v>-3.4097954120000003E-2</v>
      </c>
      <c r="G213">
        <v>-0.43835616440000003</v>
      </c>
    </row>
    <row r="214" spans="1:7" x14ac:dyDescent="0.2">
      <c r="A214" t="s">
        <v>219</v>
      </c>
      <c r="B214">
        <v>661832645</v>
      </c>
      <c r="C214">
        <v>5.09</v>
      </c>
      <c r="D214">
        <v>10.97</v>
      </c>
      <c r="E214">
        <v>13.39</v>
      </c>
      <c r="F214">
        <v>-0.53600729260000002</v>
      </c>
      <c r="G214">
        <v>-0.61986557129999997</v>
      </c>
    </row>
    <row r="215" spans="1:7" x14ac:dyDescent="0.2">
      <c r="A215" t="s">
        <v>220</v>
      </c>
      <c r="B215">
        <v>6568701453</v>
      </c>
      <c r="C215">
        <v>424.89</v>
      </c>
      <c r="D215">
        <v>395.97</v>
      </c>
      <c r="E215">
        <v>67.52</v>
      </c>
      <c r="F215">
        <v>7.3035836049999997E-2</v>
      </c>
      <c r="G215">
        <v>5.2928021330000004</v>
      </c>
    </row>
    <row r="216" spans="1:7" x14ac:dyDescent="0.2">
      <c r="A216" t="s">
        <v>221</v>
      </c>
      <c r="B216">
        <v>1092906403</v>
      </c>
      <c r="C216">
        <v>12.06</v>
      </c>
      <c r="D216">
        <v>16.21</v>
      </c>
      <c r="E216">
        <v>17.95</v>
      </c>
      <c r="F216">
        <v>-0.25601480570000001</v>
      </c>
      <c r="G216">
        <v>-0.32813370469999997</v>
      </c>
    </row>
    <row r="217" spans="1:7" x14ac:dyDescent="0.2">
      <c r="A217" t="s">
        <v>222</v>
      </c>
      <c r="B217">
        <v>526076702</v>
      </c>
      <c r="C217">
        <v>10.34</v>
      </c>
      <c r="D217">
        <v>12.14</v>
      </c>
      <c r="E217">
        <v>17.59</v>
      </c>
      <c r="F217">
        <v>-0.14827018119999999</v>
      </c>
      <c r="G217">
        <v>-0.41216600339999998</v>
      </c>
    </row>
    <row r="218" spans="1:7" x14ac:dyDescent="0.2">
      <c r="A218" t="s">
        <v>223</v>
      </c>
      <c r="B218">
        <v>1804382652</v>
      </c>
      <c r="C218">
        <v>64.489999999999995</v>
      </c>
      <c r="D218">
        <v>49.03</v>
      </c>
      <c r="E218">
        <v>16.11</v>
      </c>
      <c r="F218">
        <v>0.3153171528</v>
      </c>
      <c r="G218">
        <v>3.003103662</v>
      </c>
    </row>
    <row r="219" spans="1:7" x14ac:dyDescent="0.2">
      <c r="A219" t="s">
        <v>224</v>
      </c>
      <c r="B219">
        <v>474631522</v>
      </c>
      <c r="C219">
        <v>14.83</v>
      </c>
      <c r="D219">
        <v>15.23</v>
      </c>
      <c r="E219">
        <v>13.35</v>
      </c>
      <c r="F219">
        <v>-2.6263952720000001E-2</v>
      </c>
      <c r="G219">
        <v>0.1108614232</v>
      </c>
    </row>
    <row r="220" spans="1:7" x14ac:dyDescent="0.2">
      <c r="A220" t="s">
        <v>225</v>
      </c>
      <c r="B220">
        <v>1039476724</v>
      </c>
      <c r="C220">
        <v>30.26</v>
      </c>
      <c r="D220">
        <v>34.93</v>
      </c>
      <c r="E220">
        <v>13.26</v>
      </c>
      <c r="F220">
        <v>-0.13369596340000001</v>
      </c>
      <c r="G220">
        <v>1.2820512820000001</v>
      </c>
    </row>
    <row r="221" spans="1:7" x14ac:dyDescent="0.2">
      <c r="A221" t="s">
        <v>226</v>
      </c>
      <c r="B221">
        <v>627575257</v>
      </c>
      <c r="C221">
        <v>2.83</v>
      </c>
      <c r="D221">
        <v>0.69</v>
      </c>
      <c r="E221">
        <v>13.35</v>
      </c>
      <c r="F221">
        <v>3.1014492749999998</v>
      </c>
      <c r="G221">
        <v>-0.78801498130000003</v>
      </c>
    </row>
    <row r="222" spans="1:7" x14ac:dyDescent="0.2">
      <c r="A222" t="s">
        <v>227</v>
      </c>
      <c r="B222">
        <v>436255146</v>
      </c>
      <c r="C222">
        <v>165.21</v>
      </c>
      <c r="D222">
        <v>187.39</v>
      </c>
      <c r="E222">
        <v>151.38999999999999</v>
      </c>
      <c r="F222">
        <v>-0.1183627728</v>
      </c>
      <c r="G222">
        <v>9.1287403399999995E-2</v>
      </c>
    </row>
    <row r="223" spans="1:7" x14ac:dyDescent="0.2">
      <c r="A223" t="s">
        <v>228</v>
      </c>
      <c r="B223">
        <v>1819294380</v>
      </c>
      <c r="C223">
        <v>11.37</v>
      </c>
      <c r="D223">
        <v>11.18</v>
      </c>
      <c r="E223">
        <v>4.07</v>
      </c>
      <c r="F223">
        <v>1.699463327E-2</v>
      </c>
      <c r="G223">
        <v>1.793611794</v>
      </c>
    </row>
    <row r="224" spans="1:7" x14ac:dyDescent="0.2">
      <c r="A224" t="s">
        <v>229</v>
      </c>
      <c r="B224">
        <v>680727468</v>
      </c>
      <c r="C224">
        <v>46.52</v>
      </c>
      <c r="D224">
        <v>77.75</v>
      </c>
      <c r="E224">
        <v>85.36</v>
      </c>
      <c r="F224">
        <v>-0.40167202569999999</v>
      </c>
      <c r="G224">
        <v>-0.45501405810000001</v>
      </c>
    </row>
    <row r="225" spans="1:7" x14ac:dyDescent="0.2">
      <c r="A225" t="s">
        <v>230</v>
      </c>
      <c r="B225">
        <v>3034679361</v>
      </c>
      <c r="C225">
        <v>70.069999999999993</v>
      </c>
      <c r="D225">
        <v>95.67</v>
      </c>
      <c r="E225">
        <v>37.4</v>
      </c>
      <c r="F225">
        <v>-0.2675864952</v>
      </c>
      <c r="G225">
        <v>0.87352941179999999</v>
      </c>
    </row>
    <row r="226" spans="1:7" x14ac:dyDescent="0.2">
      <c r="A226" t="s">
        <v>231</v>
      </c>
      <c r="B226">
        <v>433074362</v>
      </c>
      <c r="C226">
        <v>341.21</v>
      </c>
      <c r="D226">
        <v>292.48</v>
      </c>
      <c r="E226">
        <v>219.95</v>
      </c>
      <c r="F226">
        <v>0.16660968270000001</v>
      </c>
      <c r="G226">
        <v>0.55130711529999998</v>
      </c>
    </row>
    <row r="227" spans="1:7" x14ac:dyDescent="0.2">
      <c r="A227" t="s">
        <v>232</v>
      </c>
      <c r="B227">
        <v>1781827534</v>
      </c>
      <c r="C227">
        <v>28.33</v>
      </c>
      <c r="D227">
        <v>26.65</v>
      </c>
      <c r="E227">
        <v>33.6</v>
      </c>
      <c r="F227">
        <v>6.3039399620000006E-2</v>
      </c>
      <c r="G227">
        <v>-0.15684523810000001</v>
      </c>
    </row>
    <row r="228" spans="1:7" x14ac:dyDescent="0.2">
      <c r="A228" t="s">
        <v>233</v>
      </c>
      <c r="B228">
        <v>167549768</v>
      </c>
      <c r="C228">
        <v>5</v>
      </c>
      <c r="D228">
        <v>6.39</v>
      </c>
      <c r="E228">
        <v>24.52</v>
      </c>
      <c r="F228">
        <v>-0.2175273865</v>
      </c>
      <c r="G228">
        <v>-0.79608482869999997</v>
      </c>
    </row>
    <row r="229" spans="1:7" x14ac:dyDescent="0.2">
      <c r="A229" t="s">
        <v>234</v>
      </c>
      <c r="B229">
        <v>851712989</v>
      </c>
      <c r="C229">
        <v>20.74</v>
      </c>
      <c r="D229">
        <v>19.489999999999998</v>
      </c>
      <c r="E229">
        <v>49.56</v>
      </c>
      <c r="F229">
        <v>6.4135454080000001E-2</v>
      </c>
      <c r="G229">
        <v>-0.58151735270000005</v>
      </c>
    </row>
    <row r="230" spans="1:7" x14ac:dyDescent="0.2">
      <c r="A230" t="s">
        <v>235</v>
      </c>
      <c r="B230">
        <v>770138259</v>
      </c>
      <c r="C230">
        <v>41.62</v>
      </c>
      <c r="D230">
        <v>20.87</v>
      </c>
      <c r="E230">
        <v>23.43</v>
      </c>
      <c r="F230">
        <v>0.9942501198</v>
      </c>
      <c r="G230">
        <v>0.77635510029999999</v>
      </c>
    </row>
    <row r="231" spans="1:7" x14ac:dyDescent="0.2">
      <c r="A231" t="s">
        <v>236</v>
      </c>
      <c r="B231">
        <v>2357637334</v>
      </c>
      <c r="C231">
        <v>18.55</v>
      </c>
      <c r="D231">
        <v>30.19</v>
      </c>
      <c r="E231">
        <v>19.98</v>
      </c>
      <c r="F231">
        <v>-0.38555813179999998</v>
      </c>
      <c r="G231">
        <v>-7.1571571570000006E-2</v>
      </c>
    </row>
    <row r="232" spans="1:7" x14ac:dyDescent="0.2">
      <c r="A232" t="s">
        <v>237</v>
      </c>
      <c r="B232">
        <v>1013335354</v>
      </c>
      <c r="C232">
        <v>9.9600000000000009</v>
      </c>
      <c r="D232">
        <v>14.66</v>
      </c>
      <c r="E232">
        <v>13.66</v>
      </c>
      <c r="F232">
        <v>-0.32060027289999998</v>
      </c>
      <c r="G232">
        <v>-0.27086383600000002</v>
      </c>
    </row>
    <row r="233" spans="1:7" x14ac:dyDescent="0.2">
      <c r="A233" t="s">
        <v>238</v>
      </c>
      <c r="B233">
        <v>2700893063</v>
      </c>
      <c r="C233">
        <v>11.75</v>
      </c>
      <c r="D233">
        <v>15.64</v>
      </c>
      <c r="E233">
        <v>18.23</v>
      </c>
      <c r="F233">
        <v>-0.24872122760000001</v>
      </c>
      <c r="G233">
        <v>-0.35545803619999999</v>
      </c>
    </row>
    <row r="234" spans="1:7" x14ac:dyDescent="0.2">
      <c r="A234" t="s">
        <v>239</v>
      </c>
      <c r="B234">
        <v>387049077</v>
      </c>
      <c r="C234">
        <v>11.48</v>
      </c>
      <c r="D234">
        <v>15.66</v>
      </c>
      <c r="E234">
        <v>29.21</v>
      </c>
      <c r="F234">
        <v>-0.26692209449999998</v>
      </c>
      <c r="G234">
        <v>-0.60698390960000004</v>
      </c>
    </row>
    <row r="235" spans="1:7" x14ac:dyDescent="0.2">
      <c r="A235" t="s">
        <v>240</v>
      </c>
      <c r="B235">
        <v>2842500380</v>
      </c>
      <c r="C235">
        <v>130</v>
      </c>
      <c r="D235">
        <v>91.91</v>
      </c>
      <c r="E235">
        <v>56.76</v>
      </c>
      <c r="F235">
        <v>0.41442715699999999</v>
      </c>
      <c r="G235">
        <v>1.2903453140000001</v>
      </c>
    </row>
    <row r="236" spans="1:7" x14ac:dyDescent="0.2">
      <c r="A236" t="s">
        <v>241</v>
      </c>
      <c r="B236">
        <v>2561557700</v>
      </c>
      <c r="C236">
        <v>83.98</v>
      </c>
      <c r="D236">
        <v>94.66</v>
      </c>
      <c r="E236">
        <v>88.72</v>
      </c>
      <c r="F236">
        <v>-0.1128248468</v>
      </c>
      <c r="G236">
        <v>-5.3426510369999999E-2</v>
      </c>
    </row>
    <row r="237" spans="1:7" x14ac:dyDescent="0.2">
      <c r="A237" t="s">
        <v>242</v>
      </c>
      <c r="B237">
        <v>1871970066</v>
      </c>
      <c r="C237">
        <v>9.31</v>
      </c>
      <c r="D237">
        <v>9.4499999999999993</v>
      </c>
      <c r="E237">
        <v>10.62</v>
      </c>
      <c r="F237">
        <v>-1.481481481E-2</v>
      </c>
      <c r="G237">
        <v>-0.1233521657</v>
      </c>
    </row>
    <row r="238" spans="1:7" x14ac:dyDescent="0.2">
      <c r="A238" t="s">
        <v>243</v>
      </c>
      <c r="B238">
        <v>685370126</v>
      </c>
      <c r="C238">
        <v>21.08</v>
      </c>
      <c r="D238">
        <v>32.17</v>
      </c>
      <c r="E238">
        <v>37.479999999999997</v>
      </c>
      <c r="F238">
        <v>-0.3447311159</v>
      </c>
      <c r="G238">
        <v>-0.43756670219999999</v>
      </c>
    </row>
    <row r="239" spans="1:7" x14ac:dyDescent="0.2">
      <c r="A239" t="s">
        <v>244</v>
      </c>
      <c r="B239">
        <v>379997733</v>
      </c>
      <c r="C239">
        <v>8.17</v>
      </c>
      <c r="D239">
        <v>8.66</v>
      </c>
      <c r="E239">
        <v>4.49</v>
      </c>
      <c r="F239">
        <v>-5.6581986139999998E-2</v>
      </c>
      <c r="G239">
        <v>0.8195991091</v>
      </c>
    </row>
    <row r="240" spans="1:7" x14ac:dyDescent="0.2">
      <c r="A240" t="s">
        <v>245</v>
      </c>
      <c r="B240">
        <v>1588615227</v>
      </c>
      <c r="C240">
        <v>12.82</v>
      </c>
      <c r="D240">
        <v>11.27</v>
      </c>
      <c r="E240">
        <v>10.58</v>
      </c>
      <c r="F240">
        <v>0.1375332742</v>
      </c>
      <c r="G240">
        <v>0.21172022679999999</v>
      </c>
    </row>
    <row r="241" spans="1:7" x14ac:dyDescent="0.2">
      <c r="A241" t="s">
        <v>246</v>
      </c>
      <c r="B241">
        <v>674191979</v>
      </c>
      <c r="C241">
        <v>12.37</v>
      </c>
      <c r="D241">
        <v>14.05</v>
      </c>
      <c r="E241">
        <v>18.239999999999998</v>
      </c>
      <c r="F241">
        <v>-0.1195729537</v>
      </c>
      <c r="G241">
        <v>-0.32182017540000002</v>
      </c>
    </row>
    <row r="242" spans="1:7" x14ac:dyDescent="0.2">
      <c r="A242" t="s">
        <v>247</v>
      </c>
      <c r="B242">
        <v>533821530</v>
      </c>
      <c r="C242">
        <v>34.950000000000003</v>
      </c>
      <c r="D242">
        <v>30.89</v>
      </c>
      <c r="E242">
        <v>33.9</v>
      </c>
      <c r="F242">
        <v>0.1314341211</v>
      </c>
      <c r="G242">
        <v>3.0973451329999999E-2</v>
      </c>
    </row>
    <row r="243" spans="1:7" x14ac:dyDescent="0.2">
      <c r="A243" t="s">
        <v>248</v>
      </c>
      <c r="B243">
        <v>3308777949</v>
      </c>
      <c r="C243">
        <v>118.44</v>
      </c>
      <c r="D243">
        <v>83.93</v>
      </c>
      <c r="E243">
        <v>62.09</v>
      </c>
      <c r="F243">
        <v>0.41117598</v>
      </c>
      <c r="G243">
        <v>0.90755355130000004</v>
      </c>
    </row>
    <row r="244" spans="1:7" x14ac:dyDescent="0.2">
      <c r="A244" t="s">
        <v>249</v>
      </c>
      <c r="B244">
        <v>45613295</v>
      </c>
      <c r="C244">
        <v>1.5</v>
      </c>
      <c r="D244">
        <v>12.32</v>
      </c>
      <c r="E244">
        <v>13.7</v>
      </c>
      <c r="F244">
        <v>-0.87824675320000001</v>
      </c>
      <c r="G244">
        <v>-0.89051094890000004</v>
      </c>
    </row>
    <row r="245" spans="1:7" x14ac:dyDescent="0.2">
      <c r="A245" t="s">
        <v>250</v>
      </c>
      <c r="B245">
        <v>338986441</v>
      </c>
      <c r="C245">
        <v>1.43</v>
      </c>
      <c r="D245">
        <v>5.39</v>
      </c>
      <c r="E245">
        <v>14.13</v>
      </c>
      <c r="F245">
        <v>-0.73469387760000004</v>
      </c>
      <c r="G245">
        <v>-0.89879688609999997</v>
      </c>
    </row>
    <row r="246" spans="1:7" x14ac:dyDescent="0.2">
      <c r="A246" t="s">
        <v>251</v>
      </c>
      <c r="B246">
        <v>1960146388</v>
      </c>
      <c r="C246">
        <v>45.81</v>
      </c>
      <c r="D246">
        <v>40.67</v>
      </c>
      <c r="E246">
        <v>44.77</v>
      </c>
      <c r="F246">
        <v>0.12638308340000001</v>
      </c>
      <c r="G246">
        <v>2.322984141E-2</v>
      </c>
    </row>
    <row r="247" spans="1:7" x14ac:dyDescent="0.2">
      <c r="A247" t="s">
        <v>252</v>
      </c>
      <c r="B247">
        <v>860328379</v>
      </c>
      <c r="C247">
        <v>8.9600000000000009</v>
      </c>
      <c r="D247">
        <v>8.4600000000000009</v>
      </c>
      <c r="E247">
        <v>30.85</v>
      </c>
      <c r="F247">
        <v>5.9101654849999997E-2</v>
      </c>
      <c r="G247">
        <v>-0.70956239870000004</v>
      </c>
    </row>
    <row r="248" spans="1:7" x14ac:dyDescent="0.2">
      <c r="A248" t="s">
        <v>253</v>
      </c>
      <c r="B248">
        <v>511801385</v>
      </c>
      <c r="C248">
        <v>20.47</v>
      </c>
      <c r="D248">
        <v>21.41</v>
      </c>
      <c r="E248">
        <v>21.14</v>
      </c>
      <c r="F248">
        <v>-4.3904717420000003E-2</v>
      </c>
      <c r="G248">
        <v>-3.1693472090000001E-2</v>
      </c>
    </row>
    <row r="249" spans="1:7" x14ac:dyDescent="0.2">
      <c r="A249" t="s">
        <v>254</v>
      </c>
      <c r="B249">
        <v>82496197</v>
      </c>
      <c r="C249">
        <v>1.8</v>
      </c>
      <c r="D249">
        <v>13.15</v>
      </c>
      <c r="E249">
        <v>65.66</v>
      </c>
      <c r="F249">
        <v>-0.86311787070000001</v>
      </c>
      <c r="G249">
        <v>-0.97258604930000003</v>
      </c>
    </row>
    <row r="250" spans="1:7" x14ac:dyDescent="0.2">
      <c r="A250" t="s">
        <v>255</v>
      </c>
      <c r="B250">
        <v>333693903</v>
      </c>
      <c r="C250">
        <v>27.77</v>
      </c>
      <c r="D250">
        <v>35.450000000000003</v>
      </c>
      <c r="E250">
        <v>31.4</v>
      </c>
      <c r="F250">
        <v>-0.21664315940000001</v>
      </c>
      <c r="G250">
        <v>-0.1156050955</v>
      </c>
    </row>
    <row r="251" spans="1:7" x14ac:dyDescent="0.2">
      <c r="A251" t="s">
        <v>256</v>
      </c>
      <c r="B251">
        <v>1163724039</v>
      </c>
      <c r="C251">
        <v>51.94</v>
      </c>
      <c r="D251">
        <v>57.54</v>
      </c>
      <c r="E251">
        <v>31.86</v>
      </c>
      <c r="F251">
        <v>-9.7323600969999993E-2</v>
      </c>
      <c r="G251">
        <v>0.63025737599999998</v>
      </c>
    </row>
    <row r="252" spans="1:7" x14ac:dyDescent="0.2">
      <c r="A252" t="s">
        <v>257</v>
      </c>
      <c r="B252">
        <v>1070597849</v>
      </c>
      <c r="C252">
        <v>9.68</v>
      </c>
      <c r="D252">
        <v>10.74</v>
      </c>
      <c r="E252">
        <v>15.71</v>
      </c>
      <c r="F252">
        <v>-9.8696461819999998E-2</v>
      </c>
      <c r="G252">
        <v>-0.38383195419999999</v>
      </c>
    </row>
    <row r="253" spans="1:7" x14ac:dyDescent="0.2">
      <c r="A253" t="s">
        <v>258</v>
      </c>
      <c r="B253">
        <v>604385313</v>
      </c>
      <c r="C253">
        <v>8.1300000000000008</v>
      </c>
      <c r="D253">
        <v>9.99</v>
      </c>
      <c r="E253">
        <v>19.95</v>
      </c>
      <c r="F253">
        <v>-0.18618618619999999</v>
      </c>
      <c r="G253">
        <v>-0.59248120299999996</v>
      </c>
    </row>
    <row r="254" spans="1:7" x14ac:dyDescent="0.2">
      <c r="A254" t="s">
        <v>259</v>
      </c>
      <c r="B254">
        <v>925931440</v>
      </c>
      <c r="C254">
        <v>12.12</v>
      </c>
      <c r="D254">
        <v>13.72</v>
      </c>
      <c r="E254">
        <v>16.850000000000001</v>
      </c>
      <c r="F254">
        <v>-0.1166180758</v>
      </c>
      <c r="G254">
        <v>-0.2807121662</v>
      </c>
    </row>
    <row r="255" spans="1:7" x14ac:dyDescent="0.2">
      <c r="A255" t="s">
        <v>260</v>
      </c>
      <c r="B255">
        <v>1450992046</v>
      </c>
      <c r="C255">
        <v>40.76</v>
      </c>
      <c r="D255">
        <v>54.98</v>
      </c>
      <c r="E255">
        <v>45.15</v>
      </c>
      <c r="F255">
        <v>-0.25863950530000002</v>
      </c>
      <c r="G255">
        <v>-9.7231450720000001E-2</v>
      </c>
    </row>
    <row r="256" spans="1:7" x14ac:dyDescent="0.2">
      <c r="A256" t="s">
        <v>261</v>
      </c>
      <c r="B256">
        <v>177230762</v>
      </c>
      <c r="C256">
        <v>5.94</v>
      </c>
      <c r="D256">
        <v>8.73</v>
      </c>
      <c r="E256">
        <v>11.51</v>
      </c>
      <c r="F256">
        <v>-0.31958762889999998</v>
      </c>
      <c r="G256">
        <v>-0.48392701999999999</v>
      </c>
    </row>
    <row r="257" spans="1:7" x14ac:dyDescent="0.2">
      <c r="A257" t="s">
        <v>262</v>
      </c>
      <c r="B257">
        <v>690982339</v>
      </c>
      <c r="C257">
        <v>24.26</v>
      </c>
      <c r="D257">
        <v>46.83</v>
      </c>
      <c r="E257">
        <v>55.82</v>
      </c>
      <c r="F257">
        <v>-0.48195601110000003</v>
      </c>
      <c r="G257">
        <v>-0.56538874959999996</v>
      </c>
    </row>
    <row r="258" spans="1:7" x14ac:dyDescent="0.2">
      <c r="A258" t="s">
        <v>263</v>
      </c>
      <c r="B258">
        <v>555601268</v>
      </c>
      <c r="C258">
        <v>58.67</v>
      </c>
      <c r="D258">
        <v>57.81</v>
      </c>
      <c r="E258">
        <v>32.409999999999997</v>
      </c>
      <c r="F258">
        <v>1.4876318980000001E-2</v>
      </c>
      <c r="G258">
        <v>0.81024375189999998</v>
      </c>
    </row>
    <row r="259" spans="1:7" x14ac:dyDescent="0.2">
      <c r="A259" t="s">
        <v>264</v>
      </c>
      <c r="B259">
        <v>67662114</v>
      </c>
      <c r="C259">
        <v>5.6</v>
      </c>
      <c r="D259">
        <v>30.65</v>
      </c>
      <c r="E259">
        <v>39.53</v>
      </c>
      <c r="F259">
        <v>-0.8172920065</v>
      </c>
      <c r="G259">
        <v>-0.85833544139999995</v>
      </c>
    </row>
    <row r="260" spans="1:7" x14ac:dyDescent="0.2">
      <c r="A260" t="s">
        <v>265</v>
      </c>
      <c r="B260">
        <v>190044221</v>
      </c>
      <c r="C260">
        <v>7.27</v>
      </c>
      <c r="D260">
        <v>9.0399999999999991</v>
      </c>
      <c r="E260">
        <v>60.72</v>
      </c>
      <c r="F260">
        <v>-0.19579646019999999</v>
      </c>
      <c r="G260">
        <v>-0.88027009219999997</v>
      </c>
    </row>
    <row r="261" spans="1:7" x14ac:dyDescent="0.2">
      <c r="A261" t="s">
        <v>266</v>
      </c>
      <c r="B261">
        <v>1087212732</v>
      </c>
      <c r="C261">
        <v>42.56</v>
      </c>
      <c r="D261">
        <v>43.45</v>
      </c>
      <c r="E261">
        <v>44.62</v>
      </c>
      <c r="F261">
        <v>-2.0483314150000001E-2</v>
      </c>
      <c r="G261">
        <v>-4.6167637829999997E-2</v>
      </c>
    </row>
    <row r="262" spans="1:7" x14ac:dyDescent="0.2">
      <c r="A262" t="s">
        <v>267</v>
      </c>
      <c r="B262">
        <v>8610472</v>
      </c>
      <c r="C262">
        <v>5.81</v>
      </c>
      <c r="D262">
        <v>69.3</v>
      </c>
      <c r="E262">
        <v>407.1</v>
      </c>
      <c r="F262">
        <v>-0.91616161620000003</v>
      </c>
      <c r="G262">
        <v>-0.98572832229999996</v>
      </c>
    </row>
    <row r="263" spans="1:7" x14ac:dyDescent="0.2">
      <c r="A263" t="s">
        <v>268</v>
      </c>
      <c r="B263">
        <v>9317393303</v>
      </c>
      <c r="C263">
        <v>171.91</v>
      </c>
      <c r="D263">
        <v>73.44</v>
      </c>
      <c r="E263">
        <v>9.5</v>
      </c>
      <c r="F263">
        <v>1.3408224399999999</v>
      </c>
      <c r="G263">
        <v>17.09578947</v>
      </c>
    </row>
    <row r="264" spans="1:7" x14ac:dyDescent="0.2">
      <c r="A264" t="s">
        <v>269</v>
      </c>
      <c r="B264">
        <v>11420035382</v>
      </c>
      <c r="C264">
        <v>243.52</v>
      </c>
      <c r="D264">
        <v>147.26</v>
      </c>
      <c r="E264">
        <v>67</v>
      </c>
      <c r="F264">
        <v>0.65367377429999995</v>
      </c>
      <c r="G264">
        <v>2.6346268660000001</v>
      </c>
    </row>
    <row r="265" spans="1:7" x14ac:dyDescent="0.2">
      <c r="A265" t="s">
        <v>270</v>
      </c>
      <c r="B265">
        <v>2163519683</v>
      </c>
      <c r="C265">
        <v>32.049999999999997</v>
      </c>
      <c r="D265">
        <v>36.07</v>
      </c>
      <c r="E265">
        <v>45.83</v>
      </c>
      <c r="F265">
        <v>-0.11144995839999999</v>
      </c>
      <c r="G265">
        <v>-0.30067641280000001</v>
      </c>
    </row>
    <row r="266" spans="1:7" x14ac:dyDescent="0.2">
      <c r="A266" t="s">
        <v>271</v>
      </c>
      <c r="B266">
        <v>3553776254</v>
      </c>
      <c r="C266">
        <v>90.38</v>
      </c>
      <c r="D266">
        <v>92.7</v>
      </c>
      <c r="E266">
        <v>74.64</v>
      </c>
      <c r="F266">
        <v>-2.5026968720000001E-2</v>
      </c>
      <c r="G266">
        <v>0.21087888530000001</v>
      </c>
    </row>
    <row r="267" spans="1:7" x14ac:dyDescent="0.2">
      <c r="A267" t="s">
        <v>272</v>
      </c>
      <c r="B267">
        <v>6655957768</v>
      </c>
      <c r="C267">
        <v>119.71</v>
      </c>
      <c r="D267">
        <v>91.2</v>
      </c>
      <c r="E267">
        <v>47.14</v>
      </c>
      <c r="F267">
        <v>0.3126096491</v>
      </c>
      <c r="G267">
        <v>1.539456937</v>
      </c>
    </row>
    <row r="268" spans="1:7" x14ac:dyDescent="0.2">
      <c r="A268" t="s">
        <v>273</v>
      </c>
      <c r="B268">
        <v>260430122</v>
      </c>
      <c r="C268">
        <v>12.33</v>
      </c>
      <c r="D268">
        <v>51.07</v>
      </c>
      <c r="E268">
        <v>95.95</v>
      </c>
      <c r="F268">
        <v>-0.75856667320000004</v>
      </c>
      <c r="G268">
        <v>-0.87149557060000005</v>
      </c>
    </row>
    <row r="269" spans="1:7" x14ac:dyDescent="0.2">
      <c r="A269" t="s">
        <v>274</v>
      </c>
      <c r="B269">
        <v>2746480582</v>
      </c>
      <c r="C269">
        <v>53.02</v>
      </c>
      <c r="D269">
        <v>67.25</v>
      </c>
      <c r="E269">
        <v>56.27</v>
      </c>
      <c r="F269">
        <v>-0.21159851299999999</v>
      </c>
      <c r="G269">
        <v>-5.7757241870000003E-2</v>
      </c>
    </row>
    <row r="270" spans="1:7" x14ac:dyDescent="0.2">
      <c r="A270" t="s">
        <v>275</v>
      </c>
      <c r="B270">
        <v>1663689954</v>
      </c>
      <c r="C270">
        <v>57.18</v>
      </c>
      <c r="D270">
        <v>50.84</v>
      </c>
      <c r="E270">
        <v>24.5</v>
      </c>
      <c r="F270">
        <v>0.12470495669999999</v>
      </c>
      <c r="G270">
        <v>1.3338775510000001</v>
      </c>
    </row>
    <row r="271" spans="1:7" x14ac:dyDescent="0.2">
      <c r="A271" t="s">
        <v>276</v>
      </c>
      <c r="B271">
        <v>775148866</v>
      </c>
      <c r="C271">
        <v>13.73</v>
      </c>
      <c r="D271">
        <v>9.02</v>
      </c>
      <c r="E271">
        <v>26</v>
      </c>
      <c r="F271">
        <v>0.522172949</v>
      </c>
      <c r="G271">
        <v>-0.47192307690000002</v>
      </c>
    </row>
    <row r="272" spans="1:7" x14ac:dyDescent="0.2">
      <c r="A272" t="s">
        <v>277</v>
      </c>
      <c r="B272">
        <v>1698038382</v>
      </c>
      <c r="C272">
        <v>31.45</v>
      </c>
      <c r="D272">
        <v>26.94</v>
      </c>
      <c r="E272">
        <v>23.86</v>
      </c>
      <c r="F272">
        <v>0.16740905719999999</v>
      </c>
      <c r="G272">
        <v>0.31810561609999999</v>
      </c>
    </row>
    <row r="273" spans="1:7" x14ac:dyDescent="0.2">
      <c r="A273" t="s">
        <v>278</v>
      </c>
      <c r="B273">
        <v>1936405944</v>
      </c>
      <c r="C273">
        <v>39.86</v>
      </c>
      <c r="D273">
        <v>44.56</v>
      </c>
      <c r="E273">
        <v>44.64</v>
      </c>
      <c r="F273">
        <v>-0.105475763</v>
      </c>
      <c r="G273">
        <v>-0.107078853</v>
      </c>
    </row>
    <row r="274" spans="1:7" x14ac:dyDescent="0.2">
      <c r="A274" t="s">
        <v>279</v>
      </c>
      <c r="B274">
        <v>3775785759</v>
      </c>
      <c r="C274">
        <v>24.62</v>
      </c>
      <c r="D274">
        <v>25.2</v>
      </c>
      <c r="E274">
        <v>16.05</v>
      </c>
      <c r="F274">
        <v>-2.3015873020000001E-2</v>
      </c>
      <c r="G274">
        <v>0.53395638629999997</v>
      </c>
    </row>
    <row r="275" spans="1:7" x14ac:dyDescent="0.2">
      <c r="A275" t="s">
        <v>280</v>
      </c>
      <c r="B275">
        <v>487669208</v>
      </c>
      <c r="C275">
        <v>33.31</v>
      </c>
      <c r="D275">
        <v>30.87</v>
      </c>
      <c r="E275">
        <v>32.75</v>
      </c>
      <c r="F275">
        <v>7.9041140270000004E-2</v>
      </c>
      <c r="G275">
        <v>1.7099236640000001E-2</v>
      </c>
    </row>
    <row r="276" spans="1:7" x14ac:dyDescent="0.2">
      <c r="A276" t="s">
        <v>281</v>
      </c>
      <c r="B276">
        <v>2007252663</v>
      </c>
      <c r="C276">
        <v>19.05</v>
      </c>
      <c r="D276">
        <v>25.64</v>
      </c>
      <c r="E276">
        <v>32.630000000000003</v>
      </c>
      <c r="F276">
        <v>-0.2570202808</v>
      </c>
      <c r="G276">
        <v>-0.41618142809999997</v>
      </c>
    </row>
    <row r="277" spans="1:7" x14ac:dyDescent="0.2">
      <c r="A277" t="s">
        <v>282</v>
      </c>
      <c r="B277">
        <v>857377002</v>
      </c>
      <c r="C277">
        <v>15.86</v>
      </c>
      <c r="D277">
        <v>22.95</v>
      </c>
      <c r="E277">
        <v>7.89</v>
      </c>
      <c r="F277">
        <v>-0.30893246190000001</v>
      </c>
      <c r="G277">
        <v>1.010139417</v>
      </c>
    </row>
    <row r="278" spans="1:7" x14ac:dyDescent="0.2">
      <c r="A278" t="s">
        <v>283</v>
      </c>
      <c r="B278">
        <v>2515589362</v>
      </c>
      <c r="C278">
        <v>100.13</v>
      </c>
      <c r="D278">
        <v>95.99</v>
      </c>
      <c r="E278">
        <v>68.12</v>
      </c>
      <c r="F278">
        <v>4.3129492659999998E-2</v>
      </c>
      <c r="G278">
        <v>0.46990604819999998</v>
      </c>
    </row>
    <row r="279" spans="1:7" x14ac:dyDescent="0.2">
      <c r="A279" t="s">
        <v>284</v>
      </c>
      <c r="B279">
        <v>4347297429</v>
      </c>
      <c r="C279">
        <v>281.19</v>
      </c>
      <c r="D279">
        <v>244.98</v>
      </c>
      <c r="E279">
        <v>179.01</v>
      </c>
      <c r="F279">
        <v>0.1478079843</v>
      </c>
      <c r="G279">
        <v>0.5708061002</v>
      </c>
    </row>
    <row r="280" spans="1:7" x14ac:dyDescent="0.2">
      <c r="A280" t="s">
        <v>285</v>
      </c>
      <c r="B280">
        <v>5514262761</v>
      </c>
      <c r="C280">
        <v>53.06</v>
      </c>
      <c r="D280">
        <v>43.47</v>
      </c>
      <c r="E280">
        <v>42.87</v>
      </c>
      <c r="F280">
        <v>0.22061191629999999</v>
      </c>
      <c r="G280">
        <v>0.2376953581</v>
      </c>
    </row>
    <row r="281" spans="1:7" x14ac:dyDescent="0.2">
      <c r="A281" t="s">
        <v>286</v>
      </c>
      <c r="B281">
        <v>455512417</v>
      </c>
      <c r="C281">
        <v>2.6</v>
      </c>
      <c r="D281">
        <v>5.61</v>
      </c>
      <c r="E281">
        <v>46.56</v>
      </c>
      <c r="F281">
        <v>-0.53654188950000004</v>
      </c>
      <c r="G281">
        <v>-0.94415807559999998</v>
      </c>
    </row>
    <row r="282" spans="1:7" x14ac:dyDescent="0.2">
      <c r="A282" t="s">
        <v>287</v>
      </c>
      <c r="B282">
        <v>1564681455</v>
      </c>
      <c r="C282">
        <v>10.01</v>
      </c>
      <c r="D282">
        <v>8.01</v>
      </c>
      <c r="E282">
        <v>15.52</v>
      </c>
      <c r="F282">
        <v>0.2496878901</v>
      </c>
      <c r="G282">
        <v>-0.35502577320000001</v>
      </c>
    </row>
    <row r="283" spans="1:7" x14ac:dyDescent="0.2">
      <c r="A283" t="s">
        <v>288</v>
      </c>
      <c r="B283">
        <v>772909227</v>
      </c>
      <c r="C283">
        <v>31.45</v>
      </c>
      <c r="D283">
        <v>29.96</v>
      </c>
      <c r="E283">
        <v>19.32</v>
      </c>
      <c r="F283">
        <v>4.9732977300000002E-2</v>
      </c>
      <c r="G283">
        <v>0.62784679089999995</v>
      </c>
    </row>
    <row r="284" spans="1:7" x14ac:dyDescent="0.2">
      <c r="A284" t="s">
        <v>289</v>
      </c>
      <c r="B284">
        <v>4319611288</v>
      </c>
      <c r="C284">
        <v>10.25</v>
      </c>
      <c r="D284">
        <v>6.7</v>
      </c>
      <c r="E284">
        <v>19.66</v>
      </c>
      <c r="F284">
        <v>0.52985074629999995</v>
      </c>
      <c r="G284">
        <v>-0.47863682600000002</v>
      </c>
    </row>
    <row r="285" spans="1:7" x14ac:dyDescent="0.2">
      <c r="A285" t="s">
        <v>290</v>
      </c>
      <c r="B285">
        <v>334387607</v>
      </c>
      <c r="C285">
        <v>4.0599999999999996</v>
      </c>
      <c r="D285">
        <v>6.41</v>
      </c>
      <c r="E285">
        <v>3.86</v>
      </c>
      <c r="F285">
        <v>-0.36661466459999997</v>
      </c>
      <c r="G285">
        <v>5.18134715E-2</v>
      </c>
    </row>
    <row r="286" spans="1:7" x14ac:dyDescent="0.2">
      <c r="A286" t="s">
        <v>291</v>
      </c>
      <c r="B286">
        <v>508376203</v>
      </c>
      <c r="C286">
        <v>15.58</v>
      </c>
      <c r="D286">
        <v>15.95</v>
      </c>
      <c r="E286">
        <v>5.61</v>
      </c>
      <c r="F286">
        <v>-2.3197492159999999E-2</v>
      </c>
      <c r="G286">
        <v>1.7771836009999999</v>
      </c>
    </row>
    <row r="287" spans="1:7" x14ac:dyDescent="0.2">
      <c r="A287" t="s">
        <v>292</v>
      </c>
      <c r="B287">
        <v>901015853</v>
      </c>
      <c r="C287">
        <v>11.19</v>
      </c>
      <c r="D287">
        <v>18.55</v>
      </c>
      <c r="E287">
        <v>7.37</v>
      </c>
      <c r="F287">
        <v>-0.3967654987</v>
      </c>
      <c r="G287">
        <v>0.51831750340000005</v>
      </c>
    </row>
    <row r="288" spans="1:7" x14ac:dyDescent="0.2">
      <c r="A288" t="s">
        <v>293</v>
      </c>
      <c r="B288">
        <v>2587822095</v>
      </c>
      <c r="C288">
        <v>42.04</v>
      </c>
      <c r="D288">
        <v>36.28</v>
      </c>
      <c r="E288">
        <v>28.77</v>
      </c>
      <c r="F288">
        <v>0.15876515990000001</v>
      </c>
      <c r="G288">
        <v>0.46124435180000001</v>
      </c>
    </row>
    <row r="289" spans="1:7" x14ac:dyDescent="0.2">
      <c r="A289" t="s">
        <v>294</v>
      </c>
      <c r="B289">
        <v>4916345598</v>
      </c>
      <c r="C289">
        <v>31.04</v>
      </c>
      <c r="D289">
        <v>35.14</v>
      </c>
      <c r="E289">
        <v>12.31</v>
      </c>
      <c r="F289">
        <v>-0.1166761525</v>
      </c>
      <c r="G289">
        <v>1.521527214</v>
      </c>
    </row>
    <row r="290" spans="1:7" x14ac:dyDescent="0.2">
      <c r="A290" t="s">
        <v>295</v>
      </c>
      <c r="B290">
        <v>1830205661</v>
      </c>
      <c r="C290">
        <v>12.53</v>
      </c>
      <c r="D290">
        <v>15.95</v>
      </c>
      <c r="E290">
        <v>5.43</v>
      </c>
      <c r="F290">
        <v>-0.2144200627</v>
      </c>
      <c r="G290">
        <v>1.3075506450000001</v>
      </c>
    </row>
    <row r="291" spans="1:7" x14ac:dyDescent="0.2">
      <c r="A291" t="s">
        <v>296</v>
      </c>
      <c r="B291">
        <v>3787063864</v>
      </c>
      <c r="C291">
        <v>78.72</v>
      </c>
      <c r="D291">
        <v>106.21</v>
      </c>
      <c r="E291">
        <v>54.18</v>
      </c>
      <c r="F291">
        <v>-0.25882685249999998</v>
      </c>
      <c r="G291">
        <v>0.4529346622</v>
      </c>
    </row>
    <row r="292" spans="1:7" x14ac:dyDescent="0.2">
      <c r="A292" t="s">
        <v>297</v>
      </c>
      <c r="B292">
        <v>1544764800</v>
      </c>
      <c r="C292">
        <v>12.59</v>
      </c>
      <c r="D292">
        <v>18.84</v>
      </c>
      <c r="E292">
        <v>7.5</v>
      </c>
      <c r="F292">
        <v>-0.33174097660000001</v>
      </c>
      <c r="G292">
        <v>0.67866666669999998</v>
      </c>
    </row>
    <row r="293" spans="1:7" x14ac:dyDescent="0.2">
      <c r="A293" t="s">
        <v>298</v>
      </c>
      <c r="B293">
        <v>1509358274</v>
      </c>
      <c r="C293">
        <v>20.64</v>
      </c>
      <c r="D293">
        <v>40.5</v>
      </c>
      <c r="E293">
        <v>33.42</v>
      </c>
      <c r="F293">
        <v>-0.49037037039999998</v>
      </c>
      <c r="G293">
        <v>-0.38240574510000003</v>
      </c>
    </row>
    <row r="294" spans="1:7" x14ac:dyDescent="0.2">
      <c r="A294" t="s">
        <v>299</v>
      </c>
      <c r="B294">
        <v>1447094788</v>
      </c>
      <c r="C294">
        <v>29.71</v>
      </c>
      <c r="D294">
        <v>4.08</v>
      </c>
      <c r="E294">
        <v>27</v>
      </c>
      <c r="F294">
        <v>6.2818627449999997</v>
      </c>
      <c r="G294">
        <v>0.10037037040000001</v>
      </c>
    </row>
    <row r="295" spans="1:7" x14ac:dyDescent="0.2">
      <c r="A295" t="s">
        <v>300</v>
      </c>
      <c r="B295">
        <v>574704163</v>
      </c>
      <c r="C295">
        <v>10.45</v>
      </c>
      <c r="D295">
        <v>9.27</v>
      </c>
      <c r="E295">
        <v>10.17</v>
      </c>
      <c r="F295">
        <v>0.1272923409</v>
      </c>
      <c r="G295">
        <v>2.7531956739999999E-2</v>
      </c>
    </row>
    <row r="296" spans="1:7" x14ac:dyDescent="0.2">
      <c r="A296" t="s">
        <v>301</v>
      </c>
      <c r="B296">
        <v>403346453</v>
      </c>
      <c r="C296">
        <v>23.41</v>
      </c>
      <c r="D296">
        <v>28.14</v>
      </c>
      <c r="E296">
        <v>46.02</v>
      </c>
      <c r="F296">
        <v>-0.16808813080000001</v>
      </c>
      <c r="G296">
        <v>-0.49130812689999998</v>
      </c>
    </row>
    <row r="297" spans="1:7" x14ac:dyDescent="0.2">
      <c r="A297" t="s">
        <v>302</v>
      </c>
      <c r="B297">
        <v>630066511</v>
      </c>
      <c r="C297">
        <v>6.86</v>
      </c>
      <c r="D297">
        <v>6.39</v>
      </c>
      <c r="E297">
        <v>14.71</v>
      </c>
      <c r="F297">
        <v>7.3552425670000005E-2</v>
      </c>
      <c r="G297">
        <v>-0.53365057780000003</v>
      </c>
    </row>
    <row r="298" spans="1:7" x14ac:dyDescent="0.2">
      <c r="A298" t="s">
        <v>303</v>
      </c>
      <c r="B298">
        <v>1647482292</v>
      </c>
      <c r="C298">
        <v>37.07</v>
      </c>
      <c r="D298">
        <v>38.49</v>
      </c>
      <c r="E298">
        <v>34.22</v>
      </c>
      <c r="F298">
        <v>-3.6892699399999999E-2</v>
      </c>
      <c r="G298">
        <v>8.3284628870000002E-2</v>
      </c>
    </row>
    <row r="299" spans="1:7" x14ac:dyDescent="0.2">
      <c r="A299" t="s">
        <v>304</v>
      </c>
      <c r="B299">
        <v>750769213</v>
      </c>
      <c r="C299">
        <v>24.75</v>
      </c>
      <c r="D299">
        <v>31.03</v>
      </c>
      <c r="E299">
        <v>32.869999999999997</v>
      </c>
      <c r="F299">
        <v>-0.2023847889</v>
      </c>
      <c r="G299">
        <v>-0.24703376939999999</v>
      </c>
    </row>
    <row r="300" spans="1:7" x14ac:dyDescent="0.2">
      <c r="A300" t="s">
        <v>305</v>
      </c>
      <c r="B300">
        <v>1394861633</v>
      </c>
      <c r="C300">
        <v>35.96</v>
      </c>
      <c r="D300">
        <v>42.66</v>
      </c>
      <c r="E300">
        <v>38.25</v>
      </c>
      <c r="F300">
        <v>-0.15705579</v>
      </c>
      <c r="G300">
        <v>-5.9869281050000001E-2</v>
      </c>
    </row>
    <row r="301" spans="1:7" x14ac:dyDescent="0.2">
      <c r="A301" t="s">
        <v>306</v>
      </c>
      <c r="B301">
        <v>2774872788</v>
      </c>
      <c r="C301">
        <v>16.96</v>
      </c>
      <c r="D301">
        <v>14.16</v>
      </c>
      <c r="E301">
        <v>11.2</v>
      </c>
      <c r="F301">
        <v>0.197740113</v>
      </c>
      <c r="G301">
        <v>0.51428571430000003</v>
      </c>
    </row>
    <row r="302" spans="1:7" x14ac:dyDescent="0.2">
      <c r="A302" t="s">
        <v>307</v>
      </c>
      <c r="B302">
        <v>516566303</v>
      </c>
      <c r="C302">
        <v>40.75</v>
      </c>
      <c r="D302">
        <v>48.06</v>
      </c>
      <c r="E302">
        <v>25.71</v>
      </c>
      <c r="F302">
        <v>-0.15210153970000001</v>
      </c>
      <c r="G302">
        <v>0.58498638660000002</v>
      </c>
    </row>
    <row r="303" spans="1:7" x14ac:dyDescent="0.2">
      <c r="A303" t="s">
        <v>308</v>
      </c>
      <c r="B303">
        <v>588931072</v>
      </c>
      <c r="C303">
        <v>34.51</v>
      </c>
      <c r="D303">
        <v>32.25</v>
      </c>
      <c r="E303">
        <v>35.369999999999997</v>
      </c>
      <c r="F303">
        <v>7.0077519379999995E-2</v>
      </c>
      <c r="G303">
        <v>-2.431439073E-2</v>
      </c>
    </row>
    <row r="304" spans="1:7" x14ac:dyDescent="0.2">
      <c r="A304" t="s">
        <v>309</v>
      </c>
      <c r="B304">
        <v>607676661</v>
      </c>
      <c r="C304">
        <v>1.5</v>
      </c>
      <c r="D304">
        <v>3.46</v>
      </c>
      <c r="E304">
        <v>5.8</v>
      </c>
      <c r="F304">
        <v>-0.56647398839999996</v>
      </c>
      <c r="G304">
        <v>-0.74137931030000004</v>
      </c>
    </row>
    <row r="305" spans="1:7" x14ac:dyDescent="0.2">
      <c r="A305" t="s">
        <v>310</v>
      </c>
      <c r="B305">
        <v>1341785879</v>
      </c>
      <c r="C305">
        <v>13.61</v>
      </c>
      <c r="D305">
        <v>16.04</v>
      </c>
      <c r="E305">
        <v>13.74</v>
      </c>
      <c r="F305">
        <v>-0.1514962594</v>
      </c>
      <c r="G305">
        <v>-9.461426492E-3</v>
      </c>
    </row>
    <row r="306" spans="1:7" x14ac:dyDescent="0.2">
      <c r="A306" t="s">
        <v>311</v>
      </c>
      <c r="B306">
        <v>5310553218</v>
      </c>
      <c r="C306">
        <v>119.01</v>
      </c>
      <c r="D306">
        <v>90.04</v>
      </c>
      <c r="E306">
        <v>85.85</v>
      </c>
      <c r="F306">
        <v>0.32174589069999998</v>
      </c>
      <c r="G306">
        <v>0.38625509609999997</v>
      </c>
    </row>
    <row r="307" spans="1:7" x14ac:dyDescent="0.2">
      <c r="A307" t="s">
        <v>312</v>
      </c>
      <c r="B307">
        <v>2075754161</v>
      </c>
      <c r="C307">
        <v>23.13</v>
      </c>
      <c r="D307">
        <v>28.7</v>
      </c>
      <c r="E307">
        <v>28.08</v>
      </c>
      <c r="F307">
        <v>-0.1940766551</v>
      </c>
      <c r="G307">
        <v>-0.17628205129999999</v>
      </c>
    </row>
    <row r="308" spans="1:7" x14ac:dyDescent="0.2">
      <c r="A308" t="s">
        <v>313</v>
      </c>
      <c r="B308">
        <v>1131478006</v>
      </c>
      <c r="C308">
        <v>24.2</v>
      </c>
      <c r="D308">
        <v>28.62</v>
      </c>
      <c r="E308">
        <v>34.81</v>
      </c>
      <c r="F308">
        <v>-0.1544374563</v>
      </c>
      <c r="G308">
        <v>-0.30479747200000001</v>
      </c>
    </row>
    <row r="309" spans="1:7" x14ac:dyDescent="0.2">
      <c r="A309" t="s">
        <v>314</v>
      </c>
      <c r="B309">
        <v>4409387777</v>
      </c>
      <c r="C309">
        <v>99.99</v>
      </c>
      <c r="D309">
        <v>92.38</v>
      </c>
      <c r="E309">
        <v>48.93</v>
      </c>
      <c r="F309">
        <v>8.2377137909999995E-2</v>
      </c>
      <c r="G309">
        <v>1.0435315759999999</v>
      </c>
    </row>
    <row r="310" spans="1:7" x14ac:dyDescent="0.2">
      <c r="A310" t="s">
        <v>315</v>
      </c>
      <c r="B310">
        <v>252076272</v>
      </c>
      <c r="C310">
        <v>6.11</v>
      </c>
      <c r="D310">
        <v>9.02</v>
      </c>
      <c r="E310">
        <v>17.920000000000002</v>
      </c>
      <c r="F310">
        <v>-0.32261640800000002</v>
      </c>
      <c r="G310">
        <v>-0.65904017859999997</v>
      </c>
    </row>
    <row r="311" spans="1:7" x14ac:dyDescent="0.2">
      <c r="A311" t="s">
        <v>316</v>
      </c>
      <c r="B311">
        <v>2049342612</v>
      </c>
      <c r="C311">
        <v>22.64</v>
      </c>
      <c r="D311">
        <v>25.63</v>
      </c>
      <c r="E311">
        <v>27.45</v>
      </c>
      <c r="F311">
        <v>-0.1166601639</v>
      </c>
      <c r="G311">
        <v>-0.1752276867</v>
      </c>
    </row>
    <row r="312" spans="1:7" x14ac:dyDescent="0.2">
      <c r="A312" t="s">
        <v>317</v>
      </c>
      <c r="B312">
        <v>369690088</v>
      </c>
      <c r="C312">
        <v>13.58</v>
      </c>
      <c r="D312">
        <v>19.89</v>
      </c>
      <c r="E312">
        <v>22.75</v>
      </c>
      <c r="F312">
        <v>-0.31724484670000003</v>
      </c>
      <c r="G312">
        <v>-0.40307692309999998</v>
      </c>
    </row>
    <row r="313" spans="1:7" x14ac:dyDescent="0.2">
      <c r="A313" t="s">
        <v>318</v>
      </c>
      <c r="B313">
        <v>4309820968</v>
      </c>
      <c r="C313">
        <v>31.93</v>
      </c>
      <c r="D313">
        <v>37.65</v>
      </c>
      <c r="E313">
        <v>31.45</v>
      </c>
      <c r="F313">
        <v>-0.15192563079999999</v>
      </c>
      <c r="G313">
        <v>1.526232114E-2</v>
      </c>
    </row>
    <row r="314" spans="1:7" x14ac:dyDescent="0.2">
      <c r="A314" t="s">
        <v>319</v>
      </c>
      <c r="B314">
        <v>423892725</v>
      </c>
      <c r="C314">
        <v>8.2100000000000009</v>
      </c>
      <c r="D314">
        <v>15.59</v>
      </c>
      <c r="E314">
        <v>14.68</v>
      </c>
      <c r="F314">
        <v>-0.47338037199999999</v>
      </c>
      <c r="G314">
        <v>-0.44073569480000002</v>
      </c>
    </row>
    <row r="315" spans="1:7" x14ac:dyDescent="0.2">
      <c r="A315" t="s">
        <v>320</v>
      </c>
      <c r="B315">
        <v>213398284</v>
      </c>
      <c r="C315">
        <v>2.72</v>
      </c>
      <c r="D315">
        <v>24.55</v>
      </c>
      <c r="E315">
        <v>57.56</v>
      </c>
      <c r="F315">
        <v>-0.88920570259999998</v>
      </c>
      <c r="G315">
        <v>-0.95274496180000001</v>
      </c>
    </row>
    <row r="316" spans="1:7" x14ac:dyDescent="0.2">
      <c r="A316" t="s">
        <v>321</v>
      </c>
      <c r="B316">
        <v>3009431314</v>
      </c>
      <c r="C316">
        <v>35.74</v>
      </c>
      <c r="D316">
        <v>40.85</v>
      </c>
      <c r="E316">
        <v>27.83</v>
      </c>
      <c r="F316">
        <v>-0.1250917993</v>
      </c>
      <c r="G316">
        <v>0.28422565579999998</v>
      </c>
    </row>
    <row r="317" spans="1:7" x14ac:dyDescent="0.2">
      <c r="A317" t="s">
        <v>322</v>
      </c>
      <c r="B317">
        <v>2585037627</v>
      </c>
      <c r="C317">
        <v>26.52</v>
      </c>
      <c r="D317">
        <v>37.04</v>
      </c>
      <c r="E317">
        <v>40.67</v>
      </c>
      <c r="F317">
        <v>-0.28401727859999998</v>
      </c>
      <c r="G317">
        <v>-0.34792230149999998</v>
      </c>
    </row>
    <row r="318" spans="1:7" x14ac:dyDescent="0.2">
      <c r="A318" t="s">
        <v>323</v>
      </c>
      <c r="B318">
        <v>283796941</v>
      </c>
      <c r="C318">
        <v>19.649999999999999</v>
      </c>
      <c r="D318">
        <v>25.33</v>
      </c>
      <c r="E318">
        <v>28.93</v>
      </c>
      <c r="F318">
        <v>-0.2242400316</v>
      </c>
      <c r="G318">
        <v>-0.32077428279999998</v>
      </c>
    </row>
    <row r="319" spans="1:7" x14ac:dyDescent="0.2">
      <c r="A319" t="s">
        <v>324</v>
      </c>
      <c r="B319">
        <v>8490839125</v>
      </c>
      <c r="C319">
        <v>243.72</v>
      </c>
      <c r="D319">
        <v>122.37</v>
      </c>
      <c r="E319">
        <v>49.78</v>
      </c>
      <c r="F319">
        <v>0.99166462369999997</v>
      </c>
      <c r="G319">
        <v>3.8959421449999998</v>
      </c>
    </row>
    <row r="320" spans="1:7" x14ac:dyDescent="0.2">
      <c r="A320" t="s">
        <v>325</v>
      </c>
      <c r="B320">
        <v>4501529657</v>
      </c>
      <c r="C320">
        <v>49.14</v>
      </c>
      <c r="D320">
        <v>45.74</v>
      </c>
      <c r="E320">
        <v>37.22</v>
      </c>
      <c r="F320">
        <v>7.4333187580000001E-2</v>
      </c>
      <c r="G320">
        <v>0.32025792580000001</v>
      </c>
    </row>
    <row r="321" spans="1:7" x14ac:dyDescent="0.2">
      <c r="A321" t="s">
        <v>326</v>
      </c>
      <c r="B321">
        <v>738159270</v>
      </c>
      <c r="C321">
        <v>26.17</v>
      </c>
      <c r="D321">
        <v>33.25</v>
      </c>
      <c r="E321">
        <v>4.17</v>
      </c>
      <c r="F321">
        <v>-0.21293233080000001</v>
      </c>
      <c r="G321">
        <v>5.275779376</v>
      </c>
    </row>
    <row r="322" spans="1:7" x14ac:dyDescent="0.2">
      <c r="A322" t="s">
        <v>327</v>
      </c>
      <c r="B322">
        <v>247822617</v>
      </c>
      <c r="C322">
        <v>11.53</v>
      </c>
      <c r="D322">
        <v>17.57</v>
      </c>
      <c r="E322">
        <v>22.32</v>
      </c>
      <c r="F322">
        <v>-0.34376778600000002</v>
      </c>
      <c r="G322">
        <v>-0.4834229391</v>
      </c>
    </row>
    <row r="323" spans="1:7" x14ac:dyDescent="0.2">
      <c r="A323" t="s">
        <v>328</v>
      </c>
      <c r="B323">
        <v>172590868</v>
      </c>
      <c r="C323">
        <v>5.53</v>
      </c>
      <c r="D323">
        <v>9.5299999999999994</v>
      </c>
      <c r="E323">
        <v>2.35</v>
      </c>
      <c r="F323">
        <v>-0.41972717729999998</v>
      </c>
      <c r="G323">
        <v>1.3531914890000001</v>
      </c>
    </row>
    <row r="324" spans="1:7" x14ac:dyDescent="0.2">
      <c r="A324" t="s">
        <v>329</v>
      </c>
      <c r="B324">
        <v>6815000000</v>
      </c>
      <c r="C324">
        <v>41.04</v>
      </c>
      <c r="D324">
        <v>36.08</v>
      </c>
      <c r="E324">
        <v>36.119999999999997</v>
      </c>
      <c r="F324">
        <v>0.13747228380000001</v>
      </c>
      <c r="G324">
        <v>0.1362126246</v>
      </c>
    </row>
    <row r="325" spans="1:7" x14ac:dyDescent="0.2">
      <c r="A325" t="s">
        <v>330</v>
      </c>
      <c r="B325">
        <v>588858986</v>
      </c>
      <c r="C325">
        <v>9.68</v>
      </c>
      <c r="D325">
        <v>10.29</v>
      </c>
      <c r="E325">
        <v>16.91</v>
      </c>
      <c r="F325">
        <v>-5.9280855200000003E-2</v>
      </c>
      <c r="G325">
        <v>-0.42755765820000002</v>
      </c>
    </row>
    <row r="326" spans="1:7" x14ac:dyDescent="0.2">
      <c r="A326" t="s">
        <v>331</v>
      </c>
      <c r="B326">
        <v>719579344</v>
      </c>
      <c r="C326">
        <v>32.19</v>
      </c>
      <c r="D326">
        <v>31.97</v>
      </c>
      <c r="E326">
        <v>34.75</v>
      </c>
      <c r="F326">
        <v>6.8814513610000001E-3</v>
      </c>
      <c r="G326">
        <v>-7.3669064749999999E-2</v>
      </c>
    </row>
    <row r="327" spans="1:7" x14ac:dyDescent="0.2">
      <c r="A327" t="s">
        <v>332</v>
      </c>
      <c r="B327">
        <v>505732941</v>
      </c>
      <c r="C327">
        <v>14.16</v>
      </c>
      <c r="D327">
        <v>14.27</v>
      </c>
      <c r="E327">
        <v>14.11</v>
      </c>
      <c r="F327">
        <v>-7.7084793269999998E-3</v>
      </c>
      <c r="G327">
        <v>3.543586109E-3</v>
      </c>
    </row>
    <row r="328" spans="1:7" x14ac:dyDescent="0.2">
      <c r="A328" t="s">
        <v>333</v>
      </c>
      <c r="B328">
        <v>7059447778</v>
      </c>
      <c r="C328">
        <v>204.72</v>
      </c>
      <c r="D328">
        <v>126.74</v>
      </c>
      <c r="E328">
        <v>53.56</v>
      </c>
      <c r="F328">
        <v>0.61527536689999995</v>
      </c>
      <c r="G328">
        <v>2.8222554139999998</v>
      </c>
    </row>
    <row r="329" spans="1:7" x14ac:dyDescent="0.2">
      <c r="A329" t="s">
        <v>334</v>
      </c>
      <c r="B329">
        <v>260042428</v>
      </c>
      <c r="C329">
        <v>24.91</v>
      </c>
      <c r="D329">
        <v>30.22</v>
      </c>
      <c r="E329">
        <v>27.41</v>
      </c>
      <c r="F329">
        <v>-0.1757114494</v>
      </c>
      <c r="G329">
        <v>-9.1207588470000003E-2</v>
      </c>
    </row>
    <row r="330" spans="1:7" x14ac:dyDescent="0.2">
      <c r="A330" t="s">
        <v>335</v>
      </c>
      <c r="B330">
        <v>3753545015</v>
      </c>
      <c r="C330">
        <v>13.77</v>
      </c>
      <c r="D330">
        <v>12.64</v>
      </c>
      <c r="E330">
        <v>11.19</v>
      </c>
      <c r="F330">
        <v>8.9398734179999995E-2</v>
      </c>
      <c r="G330">
        <v>0.23056300269999999</v>
      </c>
    </row>
    <row r="331" spans="1:7" x14ac:dyDescent="0.2">
      <c r="A331" t="s">
        <v>336</v>
      </c>
      <c r="B331">
        <v>1584751085</v>
      </c>
      <c r="C331">
        <v>33</v>
      </c>
      <c r="D331">
        <v>14.64</v>
      </c>
      <c r="E331">
        <v>17.86</v>
      </c>
      <c r="F331">
        <v>1.2540983610000001</v>
      </c>
      <c r="G331">
        <v>0.84770436729999998</v>
      </c>
    </row>
    <row r="332" spans="1:7" x14ac:dyDescent="0.2">
      <c r="A332" t="s">
        <v>337</v>
      </c>
      <c r="B332">
        <v>3122242266</v>
      </c>
      <c r="C332">
        <v>42.31</v>
      </c>
      <c r="D332">
        <v>31.9</v>
      </c>
      <c r="E332">
        <v>15.73</v>
      </c>
      <c r="F332">
        <v>0.3263322884</v>
      </c>
      <c r="G332">
        <v>1.689764781</v>
      </c>
    </row>
    <row r="333" spans="1:7" x14ac:dyDescent="0.2">
      <c r="A333" t="s">
        <v>338</v>
      </c>
      <c r="B333">
        <v>384972194</v>
      </c>
      <c r="C333">
        <v>21.96</v>
      </c>
      <c r="D333">
        <v>33.14</v>
      </c>
      <c r="E333">
        <v>46.82</v>
      </c>
      <c r="F333">
        <v>-0.33735666869999997</v>
      </c>
      <c r="G333">
        <v>-0.53096967110000004</v>
      </c>
    </row>
    <row r="334" spans="1:7" x14ac:dyDescent="0.2">
      <c r="A334" t="s">
        <v>339</v>
      </c>
      <c r="B334">
        <v>55101414</v>
      </c>
      <c r="C334">
        <v>1.1100000000000001</v>
      </c>
      <c r="D334">
        <v>4.5999999999999996</v>
      </c>
      <c r="E334">
        <v>15.77</v>
      </c>
      <c r="F334">
        <v>-0.75869565220000001</v>
      </c>
      <c r="G334">
        <v>-0.92961318959999995</v>
      </c>
    </row>
    <row r="335" spans="1:7" x14ac:dyDescent="0.2">
      <c r="A335" t="s">
        <v>340</v>
      </c>
      <c r="B335">
        <v>2720855576</v>
      </c>
      <c r="C335">
        <v>69.41</v>
      </c>
      <c r="D335">
        <v>120.72</v>
      </c>
      <c r="E335">
        <v>60.23</v>
      </c>
      <c r="F335">
        <v>-0.42503313450000002</v>
      </c>
      <c r="G335">
        <v>0.1524157397</v>
      </c>
    </row>
    <row r="336" spans="1:7" x14ac:dyDescent="0.2">
      <c r="A336" t="s">
        <v>341</v>
      </c>
      <c r="B336">
        <v>528599884</v>
      </c>
      <c r="C336">
        <v>11.42</v>
      </c>
      <c r="D336">
        <v>12.69</v>
      </c>
      <c r="E336">
        <v>5.53</v>
      </c>
      <c r="F336">
        <v>-0.1000788022</v>
      </c>
      <c r="G336">
        <v>1.0650994579999999</v>
      </c>
    </row>
    <row r="337" spans="1:7" x14ac:dyDescent="0.2">
      <c r="A337" t="s">
        <v>342</v>
      </c>
      <c r="B337">
        <v>341361894</v>
      </c>
      <c r="C337">
        <v>13.98</v>
      </c>
      <c r="D337">
        <v>13.85</v>
      </c>
      <c r="E337">
        <v>11.2</v>
      </c>
      <c r="F337">
        <v>9.3862815879999992E-3</v>
      </c>
      <c r="G337">
        <v>0.24821428570000001</v>
      </c>
    </row>
    <row r="338" spans="1:7" x14ac:dyDescent="0.2">
      <c r="A338" t="s">
        <v>343</v>
      </c>
      <c r="B338">
        <v>1559663</v>
      </c>
      <c r="C338">
        <v>0.02</v>
      </c>
      <c r="D338">
        <v>2.09</v>
      </c>
      <c r="E338">
        <v>6.54</v>
      </c>
      <c r="F338">
        <v>-0.99043062199999998</v>
      </c>
      <c r="G338">
        <v>-0.99694189600000005</v>
      </c>
    </row>
    <row r="339" spans="1:7" x14ac:dyDescent="0.2">
      <c r="A339" t="s">
        <v>344</v>
      </c>
      <c r="B339">
        <v>1950893968</v>
      </c>
      <c r="C339">
        <v>34.479999999999997</v>
      </c>
      <c r="D339">
        <v>42.4</v>
      </c>
      <c r="E339">
        <v>39.840000000000003</v>
      </c>
      <c r="F339">
        <v>-0.18679245280000001</v>
      </c>
      <c r="G339">
        <v>-0.13453815259999999</v>
      </c>
    </row>
    <row r="340" spans="1:7" x14ac:dyDescent="0.2">
      <c r="A340" t="s">
        <v>345</v>
      </c>
      <c r="B340">
        <v>5082478507</v>
      </c>
      <c r="C340">
        <v>23.11</v>
      </c>
      <c r="D340">
        <v>17.079999999999998</v>
      </c>
      <c r="E340">
        <v>5.49</v>
      </c>
      <c r="F340">
        <v>0.35304449650000003</v>
      </c>
      <c r="G340">
        <v>3.2094717670000001</v>
      </c>
    </row>
    <row r="341" spans="1:7" x14ac:dyDescent="0.2">
      <c r="A341" t="s">
        <v>346</v>
      </c>
      <c r="B341">
        <v>549292881</v>
      </c>
      <c r="C341">
        <v>61.25</v>
      </c>
      <c r="D341">
        <v>58.3</v>
      </c>
      <c r="E341">
        <v>51.8</v>
      </c>
      <c r="F341">
        <v>5.0600343050000003E-2</v>
      </c>
      <c r="G341">
        <v>0.18243243240000001</v>
      </c>
    </row>
    <row r="342" spans="1:7" x14ac:dyDescent="0.2">
      <c r="A342" t="s">
        <v>347</v>
      </c>
      <c r="B342">
        <v>300623844</v>
      </c>
      <c r="C342">
        <v>12.71</v>
      </c>
      <c r="D342">
        <v>12.21</v>
      </c>
      <c r="E342">
        <v>15.55</v>
      </c>
      <c r="F342">
        <v>4.0950040950000002E-2</v>
      </c>
      <c r="G342">
        <v>-0.1826366559</v>
      </c>
    </row>
    <row r="343" spans="1:7" x14ac:dyDescent="0.2">
      <c r="A343" t="s">
        <v>348</v>
      </c>
      <c r="B343">
        <v>4692736741</v>
      </c>
      <c r="C343">
        <v>79.75</v>
      </c>
      <c r="D343">
        <v>53.11</v>
      </c>
      <c r="E343">
        <v>21.84</v>
      </c>
      <c r="F343">
        <v>0.50160045190000002</v>
      </c>
      <c r="G343">
        <v>2.6515567770000001</v>
      </c>
    </row>
    <row r="344" spans="1:7" x14ac:dyDescent="0.2">
      <c r="A344" t="s">
        <v>349</v>
      </c>
      <c r="B344">
        <v>579754895</v>
      </c>
      <c r="C344">
        <v>2.13</v>
      </c>
      <c r="D344">
        <v>2.0699999999999998</v>
      </c>
      <c r="E344">
        <v>11.7</v>
      </c>
      <c r="F344">
        <v>2.8985507250000001E-2</v>
      </c>
      <c r="G344">
        <v>-0.81794871790000001</v>
      </c>
    </row>
    <row r="345" spans="1:7" x14ac:dyDescent="0.2">
      <c r="A345" t="s">
        <v>350</v>
      </c>
      <c r="B345">
        <v>4129562409</v>
      </c>
      <c r="C345">
        <v>78.47</v>
      </c>
      <c r="D345">
        <v>71.81</v>
      </c>
      <c r="E345">
        <v>48.94</v>
      </c>
      <c r="F345">
        <v>9.2744743069999996E-2</v>
      </c>
      <c r="G345">
        <v>0.60339190850000002</v>
      </c>
    </row>
    <row r="346" spans="1:7" x14ac:dyDescent="0.2">
      <c r="A346" t="s">
        <v>351</v>
      </c>
      <c r="B346">
        <v>2424253351</v>
      </c>
      <c r="C346">
        <v>15.47</v>
      </c>
      <c r="D346">
        <v>17.420000000000002</v>
      </c>
      <c r="E346">
        <v>16.66</v>
      </c>
      <c r="F346">
        <v>-0.11194029849999999</v>
      </c>
      <c r="G346">
        <v>-7.1428571430000004E-2</v>
      </c>
    </row>
    <row r="347" spans="1:7" x14ac:dyDescent="0.2">
      <c r="A347" t="s">
        <v>352</v>
      </c>
      <c r="B347">
        <v>1244509594</v>
      </c>
      <c r="C347">
        <v>42.8</v>
      </c>
      <c r="D347">
        <v>102.57</v>
      </c>
      <c r="E347">
        <v>65.489999999999995</v>
      </c>
      <c r="F347">
        <v>-0.58272399340000003</v>
      </c>
      <c r="G347">
        <v>-0.34646510920000001</v>
      </c>
    </row>
    <row r="348" spans="1:7" x14ac:dyDescent="0.2">
      <c r="A348" t="s">
        <v>353</v>
      </c>
      <c r="B348">
        <v>931622196</v>
      </c>
      <c r="C348">
        <v>33.270000000000003</v>
      </c>
      <c r="D348">
        <v>39.46</v>
      </c>
      <c r="E348">
        <v>30.66</v>
      </c>
      <c r="F348">
        <v>-0.1568677141</v>
      </c>
      <c r="G348">
        <v>8.5127201570000005E-2</v>
      </c>
    </row>
    <row r="349" spans="1:7" x14ac:dyDescent="0.2">
      <c r="A349" t="s">
        <v>354</v>
      </c>
      <c r="B349">
        <v>4446019924</v>
      </c>
      <c r="C349">
        <v>129.46</v>
      </c>
      <c r="D349">
        <v>111.62</v>
      </c>
      <c r="E349">
        <v>75.02</v>
      </c>
      <c r="F349">
        <v>0.15982798779999999</v>
      </c>
      <c r="G349">
        <v>0.72567315379999997</v>
      </c>
    </row>
    <row r="350" spans="1:7" x14ac:dyDescent="0.2">
      <c r="A350" t="s">
        <v>355</v>
      </c>
      <c r="B350">
        <v>3914148635</v>
      </c>
      <c r="C350">
        <v>37.380000000000003</v>
      </c>
      <c r="D350">
        <v>47.32</v>
      </c>
      <c r="E350">
        <v>43.17</v>
      </c>
      <c r="F350">
        <v>-0.21005917160000001</v>
      </c>
      <c r="G350">
        <v>-0.1341209173</v>
      </c>
    </row>
    <row r="351" spans="1:7" x14ac:dyDescent="0.2">
      <c r="A351" t="s">
        <v>356</v>
      </c>
      <c r="B351">
        <v>1476190220</v>
      </c>
      <c r="C351">
        <v>48.31</v>
      </c>
      <c r="D351">
        <v>29.79</v>
      </c>
      <c r="E351">
        <v>41.39</v>
      </c>
      <c r="F351">
        <v>0.62168512919999996</v>
      </c>
      <c r="G351">
        <v>0.1671901425</v>
      </c>
    </row>
    <row r="352" spans="1:7" x14ac:dyDescent="0.2">
      <c r="A352" t="s">
        <v>357</v>
      </c>
      <c r="B352">
        <v>327527207</v>
      </c>
      <c r="C352">
        <v>2.33</v>
      </c>
      <c r="D352">
        <v>2.41</v>
      </c>
      <c r="E352">
        <v>13.41</v>
      </c>
      <c r="F352">
        <v>-3.3195020749999998E-2</v>
      </c>
      <c r="G352">
        <v>-0.82624906789999997</v>
      </c>
    </row>
    <row r="353" spans="1:7" x14ac:dyDescent="0.2">
      <c r="A353" t="s">
        <v>358</v>
      </c>
      <c r="B353">
        <v>345244741</v>
      </c>
      <c r="C353">
        <v>31.91</v>
      </c>
      <c r="D353">
        <v>46.77</v>
      </c>
      <c r="E353">
        <v>44.53</v>
      </c>
      <c r="F353">
        <v>-0.31772503740000002</v>
      </c>
      <c r="G353">
        <v>-0.28340444640000001</v>
      </c>
    </row>
    <row r="354" spans="1:7" x14ac:dyDescent="0.2">
      <c r="A354" t="s">
        <v>359</v>
      </c>
      <c r="B354">
        <v>1091150225</v>
      </c>
      <c r="C354">
        <v>39.549999999999997</v>
      </c>
      <c r="D354">
        <v>40.89</v>
      </c>
      <c r="E354">
        <v>18.11</v>
      </c>
      <c r="F354">
        <v>-3.2770848620000001E-2</v>
      </c>
      <c r="G354">
        <v>1.1838763109999999</v>
      </c>
    </row>
    <row r="355" spans="1:7" x14ac:dyDescent="0.2">
      <c r="A355" t="s">
        <v>360</v>
      </c>
      <c r="B355">
        <v>444271079</v>
      </c>
      <c r="C355">
        <v>8.9</v>
      </c>
      <c r="D355">
        <v>18.3</v>
      </c>
      <c r="E355">
        <v>74.66</v>
      </c>
      <c r="F355">
        <v>-0.5136612022</v>
      </c>
      <c r="G355">
        <v>-0.88079292789999997</v>
      </c>
    </row>
    <row r="356" spans="1:7" x14ac:dyDescent="0.2">
      <c r="A356" t="s">
        <v>361</v>
      </c>
      <c r="B356">
        <v>975110455</v>
      </c>
      <c r="C356">
        <v>14.15</v>
      </c>
      <c r="D356">
        <v>13.02</v>
      </c>
      <c r="E356">
        <v>9.7899999999999991</v>
      </c>
      <c r="F356">
        <v>8.6789554529999993E-2</v>
      </c>
      <c r="G356">
        <v>0.44535240040000001</v>
      </c>
    </row>
    <row r="357" spans="1:7" x14ac:dyDescent="0.2">
      <c r="A357" t="s">
        <v>362</v>
      </c>
      <c r="B357">
        <v>2885747877</v>
      </c>
      <c r="C357">
        <v>63.86</v>
      </c>
      <c r="D357">
        <v>71.290000000000006</v>
      </c>
      <c r="E357">
        <v>39.79</v>
      </c>
      <c r="F357">
        <v>-0.1042221911</v>
      </c>
      <c r="G357">
        <v>0.60492586079999999</v>
      </c>
    </row>
    <row r="358" spans="1:7" x14ac:dyDescent="0.2">
      <c r="A358" t="s">
        <v>363</v>
      </c>
      <c r="B358">
        <v>1422709142</v>
      </c>
      <c r="C358">
        <v>11.61</v>
      </c>
      <c r="D358">
        <v>11.95</v>
      </c>
      <c r="E358">
        <v>23.58</v>
      </c>
      <c r="F358">
        <v>-2.8451882849999999E-2</v>
      </c>
      <c r="G358">
        <v>-0.50763358780000001</v>
      </c>
    </row>
    <row r="359" spans="1:7" x14ac:dyDescent="0.2">
      <c r="A359" t="s">
        <v>364</v>
      </c>
      <c r="B359">
        <v>1124142650</v>
      </c>
      <c r="C359">
        <v>2.37</v>
      </c>
      <c r="D359">
        <v>2.7</v>
      </c>
      <c r="E359">
        <v>1.44</v>
      </c>
      <c r="F359">
        <v>-0.12222222219999999</v>
      </c>
      <c r="G359">
        <v>0.64583333330000003</v>
      </c>
    </row>
    <row r="360" spans="1:7" x14ac:dyDescent="0.2">
      <c r="A360" t="s">
        <v>365</v>
      </c>
      <c r="B360">
        <v>1247457712</v>
      </c>
      <c r="C360">
        <v>23.73</v>
      </c>
      <c r="D360">
        <v>22.14</v>
      </c>
      <c r="E360">
        <v>21.02</v>
      </c>
      <c r="F360">
        <v>7.181571816E-2</v>
      </c>
      <c r="G360">
        <v>0.1289248335</v>
      </c>
    </row>
    <row r="361" spans="1:7" x14ac:dyDescent="0.2">
      <c r="A361" t="s">
        <v>366</v>
      </c>
      <c r="B361">
        <v>214649622</v>
      </c>
      <c r="C361">
        <v>0.98</v>
      </c>
      <c r="D361">
        <v>2.1</v>
      </c>
      <c r="E361">
        <v>2.4</v>
      </c>
      <c r="F361">
        <v>-0.53333333329999999</v>
      </c>
      <c r="G361">
        <v>-0.59166666670000001</v>
      </c>
    </row>
    <row r="362" spans="1:7" x14ac:dyDescent="0.2">
      <c r="A362" t="s">
        <v>367</v>
      </c>
      <c r="B362">
        <v>3383847174</v>
      </c>
      <c r="C362">
        <v>67.95</v>
      </c>
      <c r="D362">
        <v>39.79</v>
      </c>
      <c r="E362">
        <v>17.61</v>
      </c>
      <c r="F362">
        <v>0.70771550640000003</v>
      </c>
      <c r="G362">
        <v>2.8586030660000001</v>
      </c>
    </row>
    <row r="363" spans="1:7" x14ac:dyDescent="0.2">
      <c r="A363" t="s">
        <v>368</v>
      </c>
      <c r="B363">
        <v>3207664236</v>
      </c>
      <c r="C363">
        <v>742.07</v>
      </c>
      <c r="D363">
        <v>671.48</v>
      </c>
      <c r="E363">
        <v>666.21</v>
      </c>
      <c r="F363">
        <v>0.1051259903</v>
      </c>
      <c r="G363">
        <v>0.11386799960000001</v>
      </c>
    </row>
    <row r="364" spans="1:7" x14ac:dyDescent="0.2">
      <c r="A364" t="s">
        <v>369</v>
      </c>
      <c r="B364">
        <v>1648917306</v>
      </c>
      <c r="C364">
        <v>45.59</v>
      </c>
      <c r="D364">
        <v>29.17</v>
      </c>
      <c r="E364">
        <v>24.14</v>
      </c>
      <c r="F364">
        <v>0.56290709630000002</v>
      </c>
      <c r="G364">
        <v>0.88856669430000002</v>
      </c>
    </row>
    <row r="365" spans="1:7" x14ac:dyDescent="0.2">
      <c r="A365" t="s">
        <v>370</v>
      </c>
      <c r="B365">
        <v>1415728621</v>
      </c>
      <c r="C365">
        <v>31.87</v>
      </c>
      <c r="D365">
        <v>15.72</v>
      </c>
      <c r="E365">
        <v>34.69</v>
      </c>
      <c r="F365">
        <v>1.02735369</v>
      </c>
      <c r="G365">
        <v>-8.1291438450000003E-2</v>
      </c>
    </row>
    <row r="366" spans="1:7" x14ac:dyDescent="0.2">
      <c r="A366" t="s">
        <v>371</v>
      </c>
      <c r="B366">
        <v>4566176685</v>
      </c>
      <c r="C366">
        <v>96.33</v>
      </c>
      <c r="D366">
        <v>50.26</v>
      </c>
      <c r="E366">
        <v>68.849999999999994</v>
      </c>
      <c r="F366">
        <v>0.91663350580000003</v>
      </c>
      <c r="G366">
        <v>0.3991285403</v>
      </c>
    </row>
    <row r="367" spans="1:7" x14ac:dyDescent="0.2">
      <c r="A367" t="s">
        <v>372</v>
      </c>
      <c r="B367">
        <v>538228671</v>
      </c>
      <c r="C367">
        <v>8.65</v>
      </c>
      <c r="D367">
        <v>6.51</v>
      </c>
      <c r="E367">
        <v>7.08</v>
      </c>
      <c r="F367">
        <v>0.3287250384</v>
      </c>
      <c r="G367">
        <v>0.22175141239999999</v>
      </c>
    </row>
    <row r="368" spans="1:7" x14ac:dyDescent="0.2">
      <c r="A368" t="s">
        <v>373</v>
      </c>
      <c r="B368">
        <v>2202851905</v>
      </c>
      <c r="C368">
        <v>21.75</v>
      </c>
      <c r="D368">
        <v>23.81</v>
      </c>
      <c r="E368">
        <v>22.77</v>
      </c>
      <c r="F368">
        <v>-8.6518269630000005E-2</v>
      </c>
      <c r="G368">
        <v>-4.4795783929999999E-2</v>
      </c>
    </row>
    <row r="369" spans="1:7" x14ac:dyDescent="0.2">
      <c r="A369" t="s">
        <v>374</v>
      </c>
      <c r="B369">
        <v>396994156</v>
      </c>
      <c r="C369">
        <v>12.02</v>
      </c>
      <c r="D369">
        <v>9.85</v>
      </c>
      <c r="E369">
        <v>11.36</v>
      </c>
      <c r="F369">
        <v>0.22030456849999999</v>
      </c>
      <c r="G369">
        <v>5.8098591550000002E-2</v>
      </c>
    </row>
    <row r="370" spans="1:7" x14ac:dyDescent="0.2">
      <c r="A370" t="s">
        <v>375</v>
      </c>
      <c r="B370">
        <v>98289510</v>
      </c>
      <c r="C370">
        <v>2.2200000000000002</v>
      </c>
      <c r="D370">
        <v>4.1900000000000004</v>
      </c>
      <c r="E370">
        <v>13.67</v>
      </c>
      <c r="F370">
        <v>-0.4701670644</v>
      </c>
      <c r="G370">
        <v>-0.83760058520000003</v>
      </c>
    </row>
    <row r="371" spans="1:7" x14ac:dyDescent="0.2">
      <c r="A371" t="s">
        <v>376</v>
      </c>
      <c r="B371">
        <v>609098290</v>
      </c>
      <c r="C371">
        <v>9.7100000000000009</v>
      </c>
      <c r="D371">
        <v>11.11</v>
      </c>
      <c r="E371">
        <v>10.28</v>
      </c>
      <c r="F371">
        <v>-0.1260126013</v>
      </c>
      <c r="G371">
        <v>-5.5447470819999997E-2</v>
      </c>
    </row>
    <row r="372" spans="1:7" x14ac:dyDescent="0.2">
      <c r="A372" t="s">
        <v>377</v>
      </c>
      <c r="B372">
        <v>3402419779</v>
      </c>
      <c r="C372">
        <v>87.83</v>
      </c>
      <c r="D372">
        <v>61.08</v>
      </c>
      <c r="E372">
        <v>19.920000000000002</v>
      </c>
      <c r="F372">
        <v>0.43795022919999999</v>
      </c>
      <c r="G372">
        <v>3.409136546</v>
      </c>
    </row>
    <row r="373" spans="1:7" x14ac:dyDescent="0.2">
      <c r="A373" t="s">
        <v>378</v>
      </c>
      <c r="B373">
        <v>750381936</v>
      </c>
      <c r="C373">
        <v>18.329999999999998</v>
      </c>
      <c r="D373">
        <v>18.440000000000001</v>
      </c>
      <c r="E373">
        <v>7.86</v>
      </c>
      <c r="F373">
        <v>-5.9652928419999997E-3</v>
      </c>
      <c r="G373">
        <v>1.3320610690000001</v>
      </c>
    </row>
    <row r="374" spans="1:7" x14ac:dyDescent="0.2">
      <c r="A374" t="s">
        <v>379</v>
      </c>
      <c r="B374">
        <v>1838102830</v>
      </c>
      <c r="C374">
        <v>8.25</v>
      </c>
      <c r="D374">
        <v>14.65</v>
      </c>
      <c r="E374">
        <v>19.010000000000002</v>
      </c>
      <c r="F374">
        <v>-0.43686006830000002</v>
      </c>
      <c r="G374">
        <v>-0.56601788529999997</v>
      </c>
    </row>
    <row r="375" spans="1:7" x14ac:dyDescent="0.2">
      <c r="A375" t="s">
        <v>380</v>
      </c>
      <c r="B375">
        <v>329622402</v>
      </c>
      <c r="C375">
        <v>30.6</v>
      </c>
      <c r="D375">
        <v>31.77</v>
      </c>
      <c r="E375">
        <v>27.58</v>
      </c>
      <c r="F375">
        <v>-3.6827195469999997E-2</v>
      </c>
      <c r="G375">
        <v>0.1094996374</v>
      </c>
    </row>
    <row r="376" spans="1:7" x14ac:dyDescent="0.2">
      <c r="A376" t="s">
        <v>381</v>
      </c>
      <c r="B376">
        <v>2715048887</v>
      </c>
      <c r="C376">
        <v>6.25</v>
      </c>
      <c r="D376">
        <v>6.07</v>
      </c>
      <c r="E376">
        <v>4.59</v>
      </c>
      <c r="F376">
        <v>2.9654036240000001E-2</v>
      </c>
      <c r="G376">
        <v>0.36165577339999999</v>
      </c>
    </row>
    <row r="377" spans="1:7" x14ac:dyDescent="0.2">
      <c r="A377" t="s">
        <v>382</v>
      </c>
      <c r="B377">
        <v>1266509969</v>
      </c>
      <c r="C377">
        <v>10.15</v>
      </c>
      <c r="D377">
        <v>15.79</v>
      </c>
      <c r="E377">
        <v>3.61</v>
      </c>
      <c r="F377">
        <v>-0.35718809369999999</v>
      </c>
      <c r="G377">
        <v>1.811634349</v>
      </c>
    </row>
    <row r="378" spans="1:7" x14ac:dyDescent="0.2">
      <c r="A378" t="s">
        <v>383</v>
      </c>
      <c r="B378">
        <v>4262628448</v>
      </c>
      <c r="C378">
        <v>69.150000000000006</v>
      </c>
      <c r="D378">
        <v>49.83</v>
      </c>
      <c r="E378">
        <v>23.58</v>
      </c>
      <c r="F378">
        <v>0.38771824199999999</v>
      </c>
      <c r="G378">
        <v>1.9325699750000001</v>
      </c>
    </row>
    <row r="379" spans="1:7" x14ac:dyDescent="0.2">
      <c r="A379" t="s">
        <v>384</v>
      </c>
      <c r="B379">
        <v>542308167</v>
      </c>
      <c r="C379">
        <v>12.94</v>
      </c>
      <c r="D379">
        <v>16.489999999999998</v>
      </c>
      <c r="E379">
        <v>20.39</v>
      </c>
      <c r="F379">
        <v>-0.21528198909999999</v>
      </c>
      <c r="G379">
        <v>-0.36537518390000001</v>
      </c>
    </row>
    <row r="380" spans="1:7" x14ac:dyDescent="0.2">
      <c r="A380" t="s">
        <v>385</v>
      </c>
      <c r="B380">
        <v>213462613</v>
      </c>
      <c r="C380">
        <v>0.88</v>
      </c>
      <c r="D380">
        <v>2.29</v>
      </c>
      <c r="E380">
        <v>17.579999999999998</v>
      </c>
      <c r="F380">
        <v>-0.61572052399999999</v>
      </c>
      <c r="G380">
        <v>-0.94994311720000002</v>
      </c>
    </row>
    <row r="381" spans="1:7" x14ac:dyDescent="0.2">
      <c r="A381" t="s">
        <v>386</v>
      </c>
      <c r="B381">
        <v>3762704916</v>
      </c>
      <c r="C381">
        <v>279.92</v>
      </c>
      <c r="D381">
        <v>228.19</v>
      </c>
      <c r="E381">
        <v>59.67</v>
      </c>
      <c r="F381">
        <v>0.22669705070000001</v>
      </c>
      <c r="G381">
        <v>3.6911345729999998</v>
      </c>
    </row>
    <row r="382" spans="1:7" x14ac:dyDescent="0.2">
      <c r="A382" t="s">
        <v>387</v>
      </c>
      <c r="B382">
        <v>262015372</v>
      </c>
      <c r="C382">
        <v>5.31</v>
      </c>
      <c r="D382">
        <v>6.18</v>
      </c>
      <c r="E382">
        <v>19</v>
      </c>
      <c r="F382">
        <v>-0.14077669900000001</v>
      </c>
      <c r="G382">
        <v>-0.72052631580000004</v>
      </c>
    </row>
    <row r="383" spans="1:7" x14ac:dyDescent="0.2">
      <c r="A383" t="s">
        <v>388</v>
      </c>
      <c r="B383">
        <v>1491669819</v>
      </c>
      <c r="C383">
        <v>24.61</v>
      </c>
      <c r="D383">
        <v>35.33</v>
      </c>
      <c r="E383">
        <v>15.01</v>
      </c>
      <c r="F383">
        <v>-0.30342485139999997</v>
      </c>
      <c r="G383">
        <v>0.63957361759999998</v>
      </c>
    </row>
    <row r="384" spans="1:7" x14ac:dyDescent="0.2">
      <c r="A384" t="s">
        <v>389</v>
      </c>
      <c r="B384">
        <v>358253367</v>
      </c>
      <c r="C384">
        <v>2.58</v>
      </c>
      <c r="D384">
        <v>5.68</v>
      </c>
      <c r="E384">
        <v>5.61</v>
      </c>
      <c r="F384">
        <v>-0.54577464789999997</v>
      </c>
      <c r="G384">
        <v>-0.54010695190000002</v>
      </c>
    </row>
    <row r="385" spans="1:7" x14ac:dyDescent="0.2">
      <c r="A385" t="s">
        <v>390</v>
      </c>
      <c r="B385">
        <v>2406414375</v>
      </c>
      <c r="C385">
        <v>55.09</v>
      </c>
      <c r="D385">
        <v>32.4</v>
      </c>
      <c r="E385">
        <v>8.75</v>
      </c>
      <c r="F385">
        <v>0.70030864199999998</v>
      </c>
      <c r="G385">
        <v>5.2960000000000003</v>
      </c>
    </row>
    <row r="386" spans="1:7" x14ac:dyDescent="0.2">
      <c r="A386" t="s">
        <v>391</v>
      </c>
      <c r="B386">
        <v>929624749</v>
      </c>
      <c r="C386">
        <v>37.1</v>
      </c>
      <c r="D386">
        <v>28.24</v>
      </c>
      <c r="E386">
        <v>33.369999999999997</v>
      </c>
      <c r="F386">
        <v>0.31373937680000002</v>
      </c>
      <c r="G386">
        <v>0.1117770453</v>
      </c>
    </row>
    <row r="387" spans="1:7" x14ac:dyDescent="0.2">
      <c r="A387" t="s">
        <v>392</v>
      </c>
      <c r="B387">
        <v>520165529</v>
      </c>
      <c r="C387">
        <v>16.940000000000001</v>
      </c>
      <c r="D387">
        <v>7.31</v>
      </c>
      <c r="E387">
        <v>70.400000000000006</v>
      </c>
      <c r="F387">
        <v>1.3173734610000001</v>
      </c>
      <c r="G387">
        <v>-0.75937500000000002</v>
      </c>
    </row>
    <row r="388" spans="1:7" x14ac:dyDescent="0.2">
      <c r="A388" t="s">
        <v>393</v>
      </c>
      <c r="B388">
        <v>128753661</v>
      </c>
      <c r="C388">
        <v>2.2799999999999998</v>
      </c>
      <c r="D388">
        <v>4.8099999999999996</v>
      </c>
      <c r="E388">
        <v>3.35</v>
      </c>
      <c r="F388">
        <v>-0.52598752599999998</v>
      </c>
      <c r="G388">
        <v>-0.31940298509999998</v>
      </c>
    </row>
    <row r="389" spans="1:7" x14ac:dyDescent="0.2">
      <c r="A389" t="s">
        <v>394</v>
      </c>
      <c r="B389">
        <v>585971897</v>
      </c>
      <c r="C389">
        <v>52.05</v>
      </c>
      <c r="D389">
        <v>58.44</v>
      </c>
      <c r="E389">
        <v>54.11</v>
      </c>
      <c r="F389">
        <v>-0.1093429158</v>
      </c>
      <c r="G389">
        <v>-3.8070596929999999E-2</v>
      </c>
    </row>
    <row r="390" spans="1:7" x14ac:dyDescent="0.2">
      <c r="A390" t="s">
        <v>395</v>
      </c>
      <c r="B390">
        <v>3180663360</v>
      </c>
      <c r="C390">
        <v>85.09</v>
      </c>
      <c r="D390">
        <v>40.700000000000003</v>
      </c>
      <c r="E390">
        <v>28.57</v>
      </c>
      <c r="F390">
        <v>1.0906633910000001</v>
      </c>
      <c r="G390">
        <v>1.9782989150000001</v>
      </c>
    </row>
    <row r="391" spans="1:7" x14ac:dyDescent="0.2">
      <c r="A391" t="s">
        <v>396</v>
      </c>
      <c r="B391">
        <v>3286325999</v>
      </c>
      <c r="C391">
        <v>13.63</v>
      </c>
      <c r="D391">
        <v>11.21</v>
      </c>
      <c r="E391">
        <v>18.63</v>
      </c>
      <c r="F391">
        <v>0.2158786798</v>
      </c>
      <c r="G391">
        <v>-0.26838432639999998</v>
      </c>
    </row>
    <row r="392" spans="1:7" x14ac:dyDescent="0.2">
      <c r="A392" t="s">
        <v>397</v>
      </c>
      <c r="B392">
        <v>5217285703</v>
      </c>
      <c r="C392">
        <v>125.81</v>
      </c>
      <c r="D392">
        <v>131.65</v>
      </c>
      <c r="E392">
        <v>82.45</v>
      </c>
      <c r="F392">
        <v>-4.436004558E-2</v>
      </c>
      <c r="G392">
        <v>0.52589448149999996</v>
      </c>
    </row>
    <row r="393" spans="1:7" x14ac:dyDescent="0.2">
      <c r="A393" t="s">
        <v>398</v>
      </c>
      <c r="B393">
        <v>752692428</v>
      </c>
      <c r="C393">
        <v>8.5299999999999994</v>
      </c>
      <c r="D393">
        <v>11.76</v>
      </c>
      <c r="E393">
        <v>17.23</v>
      </c>
      <c r="F393">
        <v>-0.27465986390000002</v>
      </c>
      <c r="G393">
        <v>-0.50493325590000004</v>
      </c>
    </row>
    <row r="394" spans="1:7" x14ac:dyDescent="0.2">
      <c r="A394" t="s">
        <v>399</v>
      </c>
      <c r="B394">
        <v>1428217716</v>
      </c>
      <c r="C394">
        <v>27.24</v>
      </c>
      <c r="D394">
        <v>35.04</v>
      </c>
      <c r="E394">
        <v>33.22</v>
      </c>
      <c r="F394">
        <v>-0.2226027397</v>
      </c>
      <c r="G394">
        <v>-0.1800120409</v>
      </c>
    </row>
    <row r="395" spans="1:7" x14ac:dyDescent="0.2">
      <c r="A395" t="s">
        <v>400</v>
      </c>
      <c r="B395">
        <v>2076287684</v>
      </c>
      <c r="C395">
        <v>48.58</v>
      </c>
      <c r="D395">
        <v>41.5</v>
      </c>
      <c r="E395">
        <v>44.72</v>
      </c>
      <c r="F395">
        <v>0.1706024096</v>
      </c>
      <c r="G395">
        <v>8.6314847939999995E-2</v>
      </c>
    </row>
    <row r="396" spans="1:7" x14ac:dyDescent="0.2">
      <c r="A396" t="s">
        <v>401</v>
      </c>
      <c r="B396">
        <v>296100997</v>
      </c>
      <c r="C396">
        <v>12.79</v>
      </c>
      <c r="D396">
        <v>14.4</v>
      </c>
      <c r="E396">
        <v>9.18</v>
      </c>
      <c r="F396">
        <v>-0.1118055556</v>
      </c>
      <c r="G396">
        <v>0.3932461874</v>
      </c>
    </row>
    <row r="397" spans="1:7" x14ac:dyDescent="0.2">
      <c r="A397" t="s">
        <v>402</v>
      </c>
      <c r="B397">
        <v>720876839</v>
      </c>
      <c r="C397">
        <v>14.05</v>
      </c>
      <c r="D397">
        <v>10.71</v>
      </c>
      <c r="E397">
        <v>30.73</v>
      </c>
      <c r="F397">
        <v>0.31185807659999998</v>
      </c>
      <c r="G397">
        <v>-0.54279205990000001</v>
      </c>
    </row>
    <row r="398" spans="1:7" x14ac:dyDescent="0.2">
      <c r="A398" t="s">
        <v>403</v>
      </c>
      <c r="B398">
        <v>3641363932</v>
      </c>
      <c r="C398">
        <v>74.77</v>
      </c>
      <c r="D398">
        <v>81.66</v>
      </c>
      <c r="E398">
        <v>86.01</v>
      </c>
      <c r="F398">
        <v>-8.4374234630000003E-2</v>
      </c>
      <c r="G398">
        <v>-0.1306824788</v>
      </c>
    </row>
    <row r="399" spans="1:7" x14ac:dyDescent="0.2">
      <c r="A399" t="s">
        <v>404</v>
      </c>
      <c r="B399">
        <v>453100260</v>
      </c>
      <c r="C399">
        <v>15.54</v>
      </c>
      <c r="D399">
        <v>24</v>
      </c>
      <c r="E399">
        <v>22.39</v>
      </c>
      <c r="F399">
        <v>-0.35249999999999998</v>
      </c>
      <c r="G399">
        <v>-0.30594015190000001</v>
      </c>
    </row>
    <row r="400" spans="1:7" x14ac:dyDescent="0.2">
      <c r="A400" t="s">
        <v>405</v>
      </c>
      <c r="B400">
        <v>4575878103</v>
      </c>
      <c r="C400">
        <v>35.69</v>
      </c>
      <c r="D400">
        <v>49.1</v>
      </c>
      <c r="E400">
        <v>16.600000000000001</v>
      </c>
      <c r="F400">
        <v>-0.2731160896</v>
      </c>
      <c r="G400">
        <v>1.1499999999999999</v>
      </c>
    </row>
    <row r="401" spans="1:7" x14ac:dyDescent="0.2">
      <c r="A401" t="s">
        <v>406</v>
      </c>
      <c r="B401">
        <v>2621001875</v>
      </c>
      <c r="C401">
        <v>25.19</v>
      </c>
      <c r="D401">
        <v>35.6</v>
      </c>
      <c r="E401">
        <v>23.13</v>
      </c>
      <c r="F401">
        <v>-0.29241573030000001</v>
      </c>
      <c r="G401">
        <v>8.9061824469999995E-2</v>
      </c>
    </row>
    <row r="402" spans="1:7" x14ac:dyDescent="0.2">
      <c r="A402" t="s">
        <v>407</v>
      </c>
      <c r="B402">
        <v>760460096</v>
      </c>
      <c r="C402">
        <v>59.47</v>
      </c>
      <c r="D402">
        <v>53.99</v>
      </c>
      <c r="E402">
        <v>33.270000000000003</v>
      </c>
      <c r="F402">
        <v>0.1015002778</v>
      </c>
      <c r="G402">
        <v>0.78749624289999998</v>
      </c>
    </row>
    <row r="403" spans="1:7" x14ac:dyDescent="0.2">
      <c r="A403" t="s">
        <v>408</v>
      </c>
      <c r="B403">
        <v>287253031</v>
      </c>
      <c r="C403">
        <v>38.33</v>
      </c>
      <c r="D403">
        <v>39.520000000000003</v>
      </c>
      <c r="E403">
        <v>35.28</v>
      </c>
      <c r="F403">
        <v>-3.0111336030000001E-2</v>
      </c>
      <c r="G403">
        <v>8.6451247169999995E-2</v>
      </c>
    </row>
    <row r="404" spans="1:7" x14ac:dyDescent="0.2">
      <c r="A404" t="s">
        <v>409</v>
      </c>
      <c r="B404">
        <v>525839479</v>
      </c>
      <c r="C404">
        <v>12.81</v>
      </c>
      <c r="D404">
        <v>15.98</v>
      </c>
      <c r="E404">
        <v>16.91</v>
      </c>
      <c r="F404">
        <v>-0.1983729662</v>
      </c>
      <c r="G404">
        <v>-0.2424600828</v>
      </c>
    </row>
    <row r="405" spans="1:7" x14ac:dyDescent="0.2">
      <c r="A405" t="s">
        <v>410</v>
      </c>
      <c r="B405">
        <v>3098246946</v>
      </c>
      <c r="C405">
        <v>60.34</v>
      </c>
      <c r="D405">
        <v>38.6</v>
      </c>
      <c r="E405">
        <v>28.15</v>
      </c>
      <c r="F405">
        <v>0.56321243519999997</v>
      </c>
      <c r="G405">
        <v>1.1435168739999999</v>
      </c>
    </row>
    <row r="406" spans="1:7" x14ac:dyDescent="0.2">
      <c r="A406" t="s">
        <v>411</v>
      </c>
      <c r="B406">
        <v>898125084</v>
      </c>
      <c r="C406">
        <v>95.01</v>
      </c>
      <c r="D406">
        <v>49.73</v>
      </c>
      <c r="E406">
        <v>47.75</v>
      </c>
      <c r="F406">
        <v>0.91051679070000002</v>
      </c>
      <c r="G406">
        <v>0.98973821989999999</v>
      </c>
    </row>
    <row r="407" spans="1:7" x14ac:dyDescent="0.2">
      <c r="A407" t="s">
        <v>412</v>
      </c>
      <c r="B407">
        <v>624283502</v>
      </c>
      <c r="C407">
        <v>24.08</v>
      </c>
      <c r="D407">
        <v>22.07</v>
      </c>
      <c r="E407">
        <v>19.010000000000002</v>
      </c>
      <c r="F407">
        <v>9.1073855910000001E-2</v>
      </c>
      <c r="G407">
        <v>0.26670173590000001</v>
      </c>
    </row>
    <row r="408" spans="1:7" x14ac:dyDescent="0.2">
      <c r="A408" t="s">
        <v>413</v>
      </c>
      <c r="B408">
        <v>698611542</v>
      </c>
      <c r="C408">
        <v>9.6999999999999993</v>
      </c>
      <c r="D408">
        <v>12.9</v>
      </c>
      <c r="E408">
        <v>40.22</v>
      </c>
      <c r="F408">
        <v>-0.24806201550000001</v>
      </c>
      <c r="G408">
        <v>-0.75882645449999997</v>
      </c>
    </row>
    <row r="409" spans="1:7" x14ac:dyDescent="0.2">
      <c r="A409" t="s">
        <v>414</v>
      </c>
      <c r="B409">
        <v>210240439</v>
      </c>
      <c r="C409">
        <v>12.88</v>
      </c>
      <c r="D409">
        <v>8.8800000000000008</v>
      </c>
      <c r="E409">
        <v>16.989999999999998</v>
      </c>
      <c r="F409">
        <v>0.45045045049999999</v>
      </c>
      <c r="G409">
        <v>-0.24190700409999999</v>
      </c>
    </row>
    <row r="410" spans="1:7" x14ac:dyDescent="0.2">
      <c r="A410" t="s">
        <v>415</v>
      </c>
      <c r="B410">
        <v>1930023291</v>
      </c>
      <c r="C410">
        <v>57.04</v>
      </c>
      <c r="D410">
        <v>50.11</v>
      </c>
      <c r="E410">
        <v>27.86</v>
      </c>
      <c r="F410">
        <v>0.1382957494</v>
      </c>
      <c r="G410">
        <v>1.047379756</v>
      </c>
    </row>
    <row r="411" spans="1:7" x14ac:dyDescent="0.2">
      <c r="A411" t="s">
        <v>416</v>
      </c>
      <c r="B411">
        <v>2821074768</v>
      </c>
      <c r="C411">
        <v>122.46</v>
      </c>
      <c r="D411">
        <v>108.53</v>
      </c>
      <c r="E411">
        <v>113.12</v>
      </c>
      <c r="F411">
        <v>0.1283516079</v>
      </c>
      <c r="G411">
        <v>8.2567185289999998E-2</v>
      </c>
    </row>
    <row r="412" spans="1:7" x14ac:dyDescent="0.2">
      <c r="A412" t="s">
        <v>417</v>
      </c>
      <c r="B412">
        <v>208229939</v>
      </c>
      <c r="C412">
        <v>4</v>
      </c>
      <c r="D412">
        <v>4.2</v>
      </c>
      <c r="E412">
        <v>13.5</v>
      </c>
      <c r="F412">
        <v>-4.761904762E-2</v>
      </c>
      <c r="G412">
        <v>-0.70370370370000002</v>
      </c>
    </row>
    <row r="413" spans="1:7" x14ac:dyDescent="0.2">
      <c r="A413" t="s">
        <v>418</v>
      </c>
      <c r="B413">
        <v>628568278</v>
      </c>
      <c r="C413">
        <v>18.760000000000002</v>
      </c>
      <c r="D413">
        <v>28.88</v>
      </c>
      <c r="E413">
        <v>32</v>
      </c>
      <c r="F413">
        <v>-0.35041551250000003</v>
      </c>
      <c r="G413">
        <v>-0.41375000000000001</v>
      </c>
    </row>
    <row r="414" spans="1:7" x14ac:dyDescent="0.2">
      <c r="A414" t="s">
        <v>419</v>
      </c>
      <c r="B414">
        <v>4507252341</v>
      </c>
      <c r="C414">
        <v>44.14</v>
      </c>
      <c r="D414">
        <v>46.99</v>
      </c>
      <c r="E414">
        <v>30.97</v>
      </c>
      <c r="F414">
        <v>-6.0651202379999998E-2</v>
      </c>
      <c r="G414">
        <v>0.42525024220000002</v>
      </c>
    </row>
    <row r="415" spans="1:7" x14ac:dyDescent="0.2">
      <c r="A415" t="s">
        <v>420</v>
      </c>
      <c r="B415">
        <v>3250131632</v>
      </c>
      <c r="C415">
        <v>46.99</v>
      </c>
      <c r="D415">
        <v>46.13</v>
      </c>
      <c r="E415">
        <v>43.91</v>
      </c>
      <c r="F415">
        <v>1.864296553E-2</v>
      </c>
      <c r="G415">
        <v>7.0143475290000007E-2</v>
      </c>
    </row>
    <row r="416" spans="1:7" x14ac:dyDescent="0.2">
      <c r="A416" t="s">
        <v>421</v>
      </c>
      <c r="B416">
        <v>839208068</v>
      </c>
      <c r="C416">
        <v>74.819999999999993</v>
      </c>
      <c r="D416">
        <v>68.989999999999995</v>
      </c>
      <c r="E416">
        <v>17.52</v>
      </c>
      <c r="F416">
        <v>8.4505000720000001E-2</v>
      </c>
      <c r="G416">
        <v>3.2705479450000001</v>
      </c>
    </row>
    <row r="417" spans="1:7" x14ac:dyDescent="0.2">
      <c r="A417" t="s">
        <v>422</v>
      </c>
      <c r="B417">
        <v>339186430</v>
      </c>
      <c r="C417">
        <v>172.32</v>
      </c>
      <c r="D417">
        <v>297.70999999999998</v>
      </c>
      <c r="E417">
        <v>183.57</v>
      </c>
      <c r="F417">
        <v>-0.42118168690000002</v>
      </c>
      <c r="G417">
        <v>-6.1284523610000002E-2</v>
      </c>
    </row>
    <row r="418" spans="1:7" x14ac:dyDescent="0.2">
      <c r="A418" t="s">
        <v>423</v>
      </c>
      <c r="B418">
        <v>2083444802</v>
      </c>
      <c r="C418">
        <v>3.7</v>
      </c>
      <c r="D418">
        <v>5.59</v>
      </c>
      <c r="E418">
        <v>2.5499999999999998</v>
      </c>
      <c r="F418">
        <v>-0.33810375669999998</v>
      </c>
      <c r="G418">
        <v>0.45098039220000002</v>
      </c>
    </row>
    <row r="419" spans="1:7" x14ac:dyDescent="0.2">
      <c r="A419" t="s">
        <v>424</v>
      </c>
      <c r="B419">
        <v>8683295714</v>
      </c>
      <c r="C419">
        <v>128.72999999999999</v>
      </c>
      <c r="D419">
        <v>98.06</v>
      </c>
      <c r="E419">
        <v>45.09</v>
      </c>
      <c r="F419">
        <v>0.31276769319999997</v>
      </c>
      <c r="G419">
        <v>1.854956753</v>
      </c>
    </row>
    <row r="420" spans="1:7" x14ac:dyDescent="0.2">
      <c r="A420" t="s">
        <v>425</v>
      </c>
      <c r="B420">
        <v>1335340846</v>
      </c>
      <c r="C420">
        <v>42.25</v>
      </c>
      <c r="D420">
        <v>66.94</v>
      </c>
      <c r="E420">
        <v>34.86</v>
      </c>
      <c r="F420">
        <v>-0.3688377652</v>
      </c>
      <c r="G420">
        <v>0.2119908204</v>
      </c>
    </row>
    <row r="421" spans="1:7" x14ac:dyDescent="0.2">
      <c r="A421" t="s">
        <v>426</v>
      </c>
      <c r="B421">
        <v>1488267330</v>
      </c>
      <c r="C421">
        <v>14.04</v>
      </c>
      <c r="D421">
        <v>14.1</v>
      </c>
      <c r="E421">
        <v>5.32</v>
      </c>
      <c r="F421">
        <v>-4.2553191490000003E-3</v>
      </c>
      <c r="G421">
        <v>1.6390977440000001</v>
      </c>
    </row>
    <row r="422" spans="1:7" x14ac:dyDescent="0.2">
      <c r="A422" t="s">
        <v>427</v>
      </c>
      <c r="B422">
        <v>1419698573</v>
      </c>
      <c r="C422">
        <v>9.66</v>
      </c>
      <c r="D422">
        <v>8.1300000000000008</v>
      </c>
      <c r="E422">
        <v>7.15</v>
      </c>
      <c r="F422">
        <v>0.1881918819</v>
      </c>
      <c r="G422">
        <v>0.351048951</v>
      </c>
    </row>
    <row r="423" spans="1:7" x14ac:dyDescent="0.2">
      <c r="A423" t="s">
        <v>428</v>
      </c>
      <c r="B423">
        <v>1504017208</v>
      </c>
      <c r="C423">
        <v>37.72</v>
      </c>
      <c r="D423">
        <v>36.450000000000003</v>
      </c>
      <c r="E423">
        <v>38.799999999999997</v>
      </c>
      <c r="F423">
        <v>3.4842249659999998E-2</v>
      </c>
      <c r="G423">
        <v>-2.783505155E-2</v>
      </c>
    </row>
    <row r="424" spans="1:7" x14ac:dyDescent="0.2">
      <c r="A424" t="s">
        <v>429</v>
      </c>
      <c r="B424">
        <v>239828137</v>
      </c>
      <c r="C424">
        <v>13.09</v>
      </c>
      <c r="D424">
        <v>27.88</v>
      </c>
      <c r="E424">
        <v>26.76</v>
      </c>
      <c r="F424">
        <v>-0.53048780490000003</v>
      </c>
      <c r="G424">
        <v>-0.51083707030000003</v>
      </c>
    </row>
    <row r="425" spans="1:7" x14ac:dyDescent="0.2">
      <c r="A425" t="s">
        <v>430</v>
      </c>
      <c r="B425">
        <v>1925594056</v>
      </c>
      <c r="C425">
        <v>43.16</v>
      </c>
      <c r="D425">
        <v>31.67</v>
      </c>
      <c r="E425">
        <v>39.770000000000003</v>
      </c>
      <c r="F425">
        <v>0.36280391540000001</v>
      </c>
      <c r="G425">
        <v>8.5240130750000004E-2</v>
      </c>
    </row>
    <row r="426" spans="1:7" x14ac:dyDescent="0.2">
      <c r="A426" t="s">
        <v>431</v>
      </c>
      <c r="B426">
        <v>4590762418</v>
      </c>
      <c r="C426">
        <v>24</v>
      </c>
      <c r="D426">
        <v>24.52</v>
      </c>
      <c r="E426">
        <v>19.7</v>
      </c>
      <c r="F426">
        <v>-2.1207177809999998E-2</v>
      </c>
      <c r="G426">
        <v>0.2182741117</v>
      </c>
    </row>
    <row r="427" spans="1:7" x14ac:dyDescent="0.2">
      <c r="A427" t="s">
        <v>432</v>
      </c>
      <c r="B427">
        <v>457190271</v>
      </c>
      <c r="C427">
        <v>10.63</v>
      </c>
      <c r="D427">
        <v>13.64</v>
      </c>
      <c r="E427">
        <v>8.85</v>
      </c>
      <c r="F427">
        <v>-0.22067448680000001</v>
      </c>
      <c r="G427">
        <v>0.20112994349999999</v>
      </c>
    </row>
    <row r="428" spans="1:7" x14ac:dyDescent="0.2">
      <c r="A428" t="s">
        <v>433</v>
      </c>
      <c r="B428">
        <v>1309380984</v>
      </c>
      <c r="C428">
        <v>11.16</v>
      </c>
      <c r="D428">
        <v>13.27</v>
      </c>
      <c r="E428">
        <v>14.73</v>
      </c>
      <c r="F428">
        <v>-0.15900527510000001</v>
      </c>
      <c r="G428">
        <v>-0.24236252550000001</v>
      </c>
    </row>
    <row r="429" spans="1:7" x14ac:dyDescent="0.2">
      <c r="A429" t="s">
        <v>434</v>
      </c>
      <c r="B429">
        <v>950932664</v>
      </c>
      <c r="C429">
        <v>168.53</v>
      </c>
      <c r="D429">
        <v>68.040000000000006</v>
      </c>
      <c r="E429">
        <v>16.5</v>
      </c>
      <c r="F429">
        <v>1.476925338</v>
      </c>
      <c r="G429">
        <v>9.2139393940000005</v>
      </c>
    </row>
    <row r="430" spans="1:7" x14ac:dyDescent="0.2">
      <c r="A430" t="s">
        <v>435</v>
      </c>
      <c r="B430">
        <v>3604204399</v>
      </c>
      <c r="C430">
        <v>37.69</v>
      </c>
      <c r="D430">
        <v>45.97</v>
      </c>
      <c r="E430">
        <v>56.5</v>
      </c>
      <c r="F430">
        <v>-0.18011746789999999</v>
      </c>
      <c r="G430">
        <v>-0.33292035399999997</v>
      </c>
    </row>
    <row r="431" spans="1:7" x14ac:dyDescent="0.2">
      <c r="A431" t="s">
        <v>436</v>
      </c>
      <c r="B431">
        <v>6823764559</v>
      </c>
      <c r="C431">
        <v>80.430000000000007</v>
      </c>
      <c r="D431">
        <v>63.13</v>
      </c>
      <c r="E431">
        <v>74.91</v>
      </c>
      <c r="F431">
        <v>0.2740377</v>
      </c>
      <c r="G431">
        <v>7.3688426109999997E-2</v>
      </c>
    </row>
    <row r="432" spans="1:7" x14ac:dyDescent="0.2">
      <c r="A432" t="s">
        <v>437</v>
      </c>
      <c r="B432">
        <v>3991118043</v>
      </c>
      <c r="C432">
        <v>154.68</v>
      </c>
      <c r="D432">
        <v>153.94</v>
      </c>
      <c r="E432">
        <v>40.950000000000003</v>
      </c>
      <c r="F432">
        <v>4.8070676890000002E-3</v>
      </c>
      <c r="G432">
        <v>2.7772893769999998</v>
      </c>
    </row>
    <row r="433" spans="1:7" x14ac:dyDescent="0.2">
      <c r="A433" t="s">
        <v>438</v>
      </c>
      <c r="B433">
        <v>376682224</v>
      </c>
      <c r="C433">
        <v>2.63</v>
      </c>
      <c r="D433">
        <v>2.59</v>
      </c>
      <c r="E433">
        <v>26.31</v>
      </c>
      <c r="F433">
        <v>1.544401544E-2</v>
      </c>
      <c r="G433">
        <v>-0.90003800840000003</v>
      </c>
    </row>
    <row r="434" spans="1:7" x14ac:dyDescent="0.2">
      <c r="A434" t="s">
        <v>439</v>
      </c>
      <c r="B434">
        <v>581330634</v>
      </c>
      <c r="C434">
        <v>30.9</v>
      </c>
      <c r="D434">
        <v>31.25</v>
      </c>
      <c r="E434">
        <v>33.5</v>
      </c>
      <c r="F434">
        <v>-1.12E-2</v>
      </c>
      <c r="G434">
        <v>-7.7611940300000001E-2</v>
      </c>
    </row>
    <row r="435" spans="1:7" x14ac:dyDescent="0.2">
      <c r="A435" t="s">
        <v>440</v>
      </c>
      <c r="B435">
        <v>814372505</v>
      </c>
      <c r="C435">
        <v>27.43</v>
      </c>
      <c r="D435">
        <v>24.4</v>
      </c>
      <c r="E435">
        <v>26.17</v>
      </c>
      <c r="F435">
        <v>0.1241803279</v>
      </c>
      <c r="G435">
        <v>4.8146732900000003E-2</v>
      </c>
    </row>
    <row r="436" spans="1:7" x14ac:dyDescent="0.2">
      <c r="A436" t="s">
        <v>441</v>
      </c>
      <c r="B436">
        <v>451715810</v>
      </c>
      <c r="C436">
        <v>27.35</v>
      </c>
      <c r="D436">
        <v>27.84</v>
      </c>
      <c r="E436">
        <v>27.35</v>
      </c>
      <c r="F436">
        <v>-1.7600574710000001E-2</v>
      </c>
      <c r="G436">
        <v>0</v>
      </c>
    </row>
    <row r="437" spans="1:7" x14ac:dyDescent="0.2">
      <c r="A437" t="s">
        <v>442</v>
      </c>
      <c r="B437">
        <v>490397684</v>
      </c>
      <c r="C437">
        <v>8.49</v>
      </c>
      <c r="D437">
        <v>12.27</v>
      </c>
      <c r="E437">
        <v>13.71</v>
      </c>
      <c r="F437">
        <v>-0.30806845970000002</v>
      </c>
      <c r="G437">
        <v>-0.38074398250000002</v>
      </c>
    </row>
    <row r="438" spans="1:7" x14ac:dyDescent="0.2">
      <c r="A438" t="s">
        <v>443</v>
      </c>
      <c r="B438">
        <v>1968272070</v>
      </c>
      <c r="C438">
        <v>31.47</v>
      </c>
      <c r="D438">
        <v>33.85</v>
      </c>
      <c r="E438">
        <v>18.829999999999998</v>
      </c>
      <c r="F438">
        <v>-7.0310192019999995E-2</v>
      </c>
      <c r="G438">
        <v>0.67126925120000003</v>
      </c>
    </row>
    <row r="439" spans="1:7" x14ac:dyDescent="0.2">
      <c r="A439" t="s">
        <v>444</v>
      </c>
      <c r="B439">
        <v>1014069979</v>
      </c>
      <c r="C439">
        <v>13.24</v>
      </c>
      <c r="D439">
        <v>16.23</v>
      </c>
      <c r="E439">
        <v>21.09</v>
      </c>
      <c r="F439">
        <v>-0.18422674059999999</v>
      </c>
      <c r="G439">
        <v>-0.37221431960000001</v>
      </c>
    </row>
    <row r="440" spans="1:7" x14ac:dyDescent="0.2">
      <c r="A440" t="s">
        <v>445</v>
      </c>
      <c r="B440">
        <v>1386502325</v>
      </c>
      <c r="C440">
        <v>34.700000000000003</v>
      </c>
      <c r="D440">
        <v>50.22</v>
      </c>
      <c r="E440">
        <v>48.24</v>
      </c>
      <c r="F440">
        <v>-0.309040223</v>
      </c>
      <c r="G440">
        <v>-0.28067993369999999</v>
      </c>
    </row>
    <row r="441" spans="1:7" x14ac:dyDescent="0.2">
      <c r="A441" t="s">
        <v>446</v>
      </c>
      <c r="B441">
        <v>2846946976</v>
      </c>
      <c r="C441">
        <v>45.88</v>
      </c>
      <c r="D441">
        <v>48.19</v>
      </c>
      <c r="E441">
        <v>22.63</v>
      </c>
      <c r="F441">
        <v>-4.7935256279999998E-2</v>
      </c>
      <c r="G441">
        <v>1.0273972600000001</v>
      </c>
    </row>
    <row r="442" spans="1:7" x14ac:dyDescent="0.2">
      <c r="A442" t="s">
        <v>447</v>
      </c>
      <c r="B442">
        <v>1901970339</v>
      </c>
      <c r="C442">
        <v>104.7</v>
      </c>
      <c r="D442">
        <v>69.290000000000006</v>
      </c>
      <c r="E442">
        <v>53.56</v>
      </c>
      <c r="F442">
        <v>0.51104055420000005</v>
      </c>
      <c r="G442">
        <v>0.95481702759999998</v>
      </c>
    </row>
    <row r="443" spans="1:7" x14ac:dyDescent="0.2">
      <c r="A443" t="s">
        <v>448</v>
      </c>
      <c r="B443">
        <v>571224076</v>
      </c>
      <c r="C443">
        <v>36.450000000000003</v>
      </c>
      <c r="D443">
        <v>35.840000000000003</v>
      </c>
      <c r="E443">
        <v>20.97</v>
      </c>
      <c r="F443">
        <v>1.7020089289999998E-2</v>
      </c>
      <c r="G443">
        <v>0.73819742489999995</v>
      </c>
    </row>
    <row r="444" spans="1:7" x14ac:dyDescent="0.2">
      <c r="A444" t="s">
        <v>449</v>
      </c>
      <c r="B444">
        <v>3634716900</v>
      </c>
      <c r="C444">
        <v>44.22</v>
      </c>
      <c r="D444">
        <v>52.78</v>
      </c>
      <c r="E444">
        <v>41.47</v>
      </c>
      <c r="F444">
        <v>-0.16218264490000001</v>
      </c>
      <c r="G444">
        <v>6.631299735E-2</v>
      </c>
    </row>
    <row r="445" spans="1:7" x14ac:dyDescent="0.2">
      <c r="A445" t="s">
        <v>450</v>
      </c>
      <c r="B445">
        <v>1344967040</v>
      </c>
      <c r="C445">
        <v>65.11</v>
      </c>
      <c r="D445">
        <v>40.799999999999997</v>
      </c>
      <c r="E445">
        <v>20</v>
      </c>
      <c r="F445">
        <v>0.59583333329999999</v>
      </c>
      <c r="G445">
        <v>2.2555000000000001</v>
      </c>
    </row>
    <row r="446" spans="1:7" x14ac:dyDescent="0.2">
      <c r="A446" t="s">
        <v>451</v>
      </c>
      <c r="B446">
        <v>1145937146</v>
      </c>
      <c r="C446">
        <v>72.2</v>
      </c>
      <c r="D446">
        <v>31.04</v>
      </c>
      <c r="E446">
        <v>71.849999999999994</v>
      </c>
      <c r="F446">
        <v>1.326030928</v>
      </c>
      <c r="G446">
        <v>4.8712595690000001E-3</v>
      </c>
    </row>
    <row r="447" spans="1:7" x14ac:dyDescent="0.2">
      <c r="A447" t="s">
        <v>452</v>
      </c>
      <c r="B447">
        <v>673670291</v>
      </c>
      <c r="C447">
        <v>32.32</v>
      </c>
      <c r="D447">
        <v>31.08</v>
      </c>
      <c r="E447">
        <v>18.149999999999999</v>
      </c>
      <c r="F447">
        <v>3.98970399E-2</v>
      </c>
      <c r="G447">
        <v>0.78071625339999995</v>
      </c>
    </row>
    <row r="448" spans="1:7" x14ac:dyDescent="0.2">
      <c r="A448" t="s">
        <v>453</v>
      </c>
      <c r="B448">
        <v>496304700</v>
      </c>
      <c r="C448">
        <v>25.1</v>
      </c>
      <c r="D448">
        <v>22.95</v>
      </c>
      <c r="E448">
        <v>22.4</v>
      </c>
      <c r="F448">
        <v>9.3681917210000007E-2</v>
      </c>
      <c r="G448">
        <v>0.1205357143</v>
      </c>
    </row>
    <row r="449" spans="1:7" x14ac:dyDescent="0.2">
      <c r="A449" t="s">
        <v>454</v>
      </c>
      <c r="B449">
        <v>3223316327</v>
      </c>
      <c r="C449">
        <v>54.73</v>
      </c>
      <c r="D449">
        <v>46.63</v>
      </c>
      <c r="E449">
        <v>38.69</v>
      </c>
      <c r="F449">
        <v>0.1737079134</v>
      </c>
      <c r="G449">
        <v>0.4145774102</v>
      </c>
    </row>
    <row r="450" spans="1:7" x14ac:dyDescent="0.2">
      <c r="A450" t="s">
        <v>455</v>
      </c>
      <c r="B450">
        <v>5816188779</v>
      </c>
      <c r="C450">
        <v>212.05</v>
      </c>
      <c r="D450">
        <v>111.8</v>
      </c>
      <c r="E450">
        <v>44.01</v>
      </c>
      <c r="F450">
        <v>0.89669051879999995</v>
      </c>
      <c r="G450">
        <v>3.8182231309999999</v>
      </c>
    </row>
    <row r="451" spans="1:7" x14ac:dyDescent="0.2">
      <c r="A451" t="s">
        <v>456</v>
      </c>
      <c r="B451">
        <v>2824393008</v>
      </c>
      <c r="C451">
        <v>4.74</v>
      </c>
      <c r="D451">
        <v>3.77</v>
      </c>
      <c r="E451">
        <v>1.1200000000000001</v>
      </c>
      <c r="F451">
        <v>0.25729442969999999</v>
      </c>
      <c r="G451">
        <v>3.2321428569999999</v>
      </c>
    </row>
    <row r="452" spans="1:7" x14ac:dyDescent="0.2">
      <c r="A452" t="s">
        <v>457</v>
      </c>
      <c r="B452">
        <v>1841173569</v>
      </c>
      <c r="C452">
        <v>46.35</v>
      </c>
      <c r="D452">
        <v>62.94</v>
      </c>
      <c r="E452">
        <v>56.51</v>
      </c>
      <c r="F452">
        <v>-0.26358436610000002</v>
      </c>
      <c r="G452">
        <v>-0.1797911874</v>
      </c>
    </row>
    <row r="453" spans="1:7" x14ac:dyDescent="0.2">
      <c r="A453" t="s">
        <v>458</v>
      </c>
      <c r="B453">
        <v>2739742210</v>
      </c>
      <c r="C453">
        <v>148.31</v>
      </c>
      <c r="D453">
        <v>104.94</v>
      </c>
      <c r="E453">
        <v>72.08</v>
      </c>
      <c r="F453">
        <v>0.41328378119999998</v>
      </c>
      <c r="G453">
        <v>1.0575749169999999</v>
      </c>
    </row>
    <row r="454" spans="1:7" x14ac:dyDescent="0.2">
      <c r="A454" t="s">
        <v>459</v>
      </c>
      <c r="B454">
        <v>1219802521</v>
      </c>
      <c r="C454">
        <v>43.26</v>
      </c>
      <c r="D454">
        <v>35.69</v>
      </c>
      <c r="E454">
        <v>21.23</v>
      </c>
      <c r="F454">
        <v>0.2121042309</v>
      </c>
      <c r="G454">
        <v>1.0376825249999999</v>
      </c>
    </row>
    <row r="455" spans="1:7" x14ac:dyDescent="0.2">
      <c r="A455" t="s">
        <v>460</v>
      </c>
      <c r="B455">
        <v>2636629174</v>
      </c>
      <c r="C455">
        <v>104.13</v>
      </c>
      <c r="D455">
        <v>72.36</v>
      </c>
      <c r="E455">
        <v>73.400000000000006</v>
      </c>
      <c r="F455">
        <v>0.43905472639999998</v>
      </c>
      <c r="G455">
        <v>0.41866485009999999</v>
      </c>
    </row>
    <row r="456" spans="1:7" x14ac:dyDescent="0.2">
      <c r="A456" t="s">
        <v>461</v>
      </c>
      <c r="B456">
        <v>877854016</v>
      </c>
      <c r="C456">
        <v>35.56</v>
      </c>
      <c r="D456">
        <v>31.6</v>
      </c>
      <c r="E456">
        <v>6.81</v>
      </c>
      <c r="F456">
        <v>0.1253164557</v>
      </c>
      <c r="G456">
        <v>4.2217327459999998</v>
      </c>
    </row>
    <row r="457" spans="1:7" x14ac:dyDescent="0.2">
      <c r="A457" t="s">
        <v>462</v>
      </c>
      <c r="B457">
        <v>1867451800</v>
      </c>
      <c r="C457">
        <v>94.7</v>
      </c>
      <c r="D457">
        <v>41.27</v>
      </c>
      <c r="E457">
        <v>18.649999999999999</v>
      </c>
      <c r="F457">
        <v>1.294645021</v>
      </c>
      <c r="G457">
        <v>4.0777479889999997</v>
      </c>
    </row>
    <row r="458" spans="1:7" x14ac:dyDescent="0.2">
      <c r="A458" t="s">
        <v>463</v>
      </c>
      <c r="B458">
        <v>5202508052</v>
      </c>
      <c r="C458">
        <v>27</v>
      </c>
      <c r="D458">
        <v>26.88</v>
      </c>
      <c r="E458">
        <v>16.84</v>
      </c>
      <c r="F458">
        <v>4.4642857139999999E-3</v>
      </c>
      <c r="G458">
        <v>0.60332541569999998</v>
      </c>
    </row>
    <row r="459" spans="1:7" x14ac:dyDescent="0.2">
      <c r="A459" t="s">
        <v>464</v>
      </c>
      <c r="B459">
        <v>675828772</v>
      </c>
      <c r="C459">
        <v>36.99</v>
      </c>
      <c r="D459">
        <v>30.06</v>
      </c>
      <c r="E459">
        <v>22.02</v>
      </c>
      <c r="F459">
        <v>0.2305389222</v>
      </c>
      <c r="G459">
        <v>0.67983651229999997</v>
      </c>
    </row>
    <row r="460" spans="1:7" x14ac:dyDescent="0.2">
      <c r="A460" t="s">
        <v>465</v>
      </c>
      <c r="B460">
        <v>641420580</v>
      </c>
      <c r="C460">
        <v>19.350000000000001</v>
      </c>
      <c r="D460">
        <v>26.31</v>
      </c>
      <c r="E460">
        <v>25.25</v>
      </c>
      <c r="F460">
        <v>-0.26453819839999998</v>
      </c>
      <c r="G460">
        <v>-0.23366336630000001</v>
      </c>
    </row>
    <row r="461" spans="1:7" x14ac:dyDescent="0.2">
      <c r="A461" t="s">
        <v>466</v>
      </c>
      <c r="B461">
        <v>2490496803</v>
      </c>
      <c r="C461">
        <v>92.37</v>
      </c>
      <c r="D461">
        <v>90.02</v>
      </c>
      <c r="E461">
        <v>65.44</v>
      </c>
      <c r="F461">
        <v>2.6105309930000001E-2</v>
      </c>
      <c r="G461">
        <v>0.41152200490000002</v>
      </c>
    </row>
    <row r="462" spans="1:7" x14ac:dyDescent="0.2">
      <c r="A462" t="s">
        <v>467</v>
      </c>
      <c r="B462">
        <v>260083131</v>
      </c>
      <c r="C462">
        <v>4.12</v>
      </c>
      <c r="D462">
        <v>4.34</v>
      </c>
      <c r="E462">
        <v>22.09</v>
      </c>
      <c r="F462">
        <v>-5.0691244240000002E-2</v>
      </c>
      <c r="G462">
        <v>-0.81349026710000005</v>
      </c>
    </row>
    <row r="463" spans="1:7" x14ac:dyDescent="0.2">
      <c r="A463" t="s">
        <v>468</v>
      </c>
      <c r="B463">
        <v>766137458</v>
      </c>
      <c r="C463">
        <v>14.22</v>
      </c>
      <c r="D463">
        <v>16.34</v>
      </c>
      <c r="E463">
        <v>21.06</v>
      </c>
      <c r="F463">
        <v>-0.1297429621</v>
      </c>
      <c r="G463">
        <v>-0.32478632480000003</v>
      </c>
    </row>
    <row r="464" spans="1:7" x14ac:dyDescent="0.2">
      <c r="A464" t="s">
        <v>469</v>
      </c>
      <c r="B464">
        <v>1438253719</v>
      </c>
      <c r="C464">
        <v>77.5</v>
      </c>
      <c r="D464">
        <v>94.71</v>
      </c>
      <c r="E464">
        <v>30.78</v>
      </c>
      <c r="F464">
        <v>-0.1817125963</v>
      </c>
      <c r="G464">
        <v>1.517868746</v>
      </c>
    </row>
    <row r="465" spans="1:7" x14ac:dyDescent="0.2">
      <c r="A465" t="s">
        <v>470</v>
      </c>
      <c r="B465">
        <v>715122588</v>
      </c>
      <c r="C465">
        <v>21.41</v>
      </c>
      <c r="D465">
        <v>24.14</v>
      </c>
      <c r="E465">
        <v>11.45</v>
      </c>
      <c r="F465">
        <v>-0.1130903065</v>
      </c>
      <c r="G465">
        <v>0.86986899559999997</v>
      </c>
    </row>
    <row r="466" spans="1:7" x14ac:dyDescent="0.2">
      <c r="A466" t="s">
        <v>471</v>
      </c>
      <c r="B466">
        <v>268928844</v>
      </c>
      <c r="C466">
        <v>32.11</v>
      </c>
      <c r="D466">
        <v>27.54</v>
      </c>
      <c r="E466">
        <v>20.71</v>
      </c>
      <c r="F466">
        <v>0.16594045029999999</v>
      </c>
      <c r="G466">
        <v>0.55045871560000004</v>
      </c>
    </row>
    <row r="467" spans="1:7" x14ac:dyDescent="0.2">
      <c r="A467" t="s">
        <v>472</v>
      </c>
      <c r="B467">
        <v>2243534821</v>
      </c>
      <c r="C467">
        <v>54.29</v>
      </c>
      <c r="D467">
        <v>81.16</v>
      </c>
      <c r="E467">
        <v>81.36</v>
      </c>
      <c r="F467">
        <v>-0.3310744209</v>
      </c>
      <c r="G467">
        <v>-0.33271878069999999</v>
      </c>
    </row>
    <row r="468" spans="1:7" x14ac:dyDescent="0.2">
      <c r="A468" t="s">
        <v>473</v>
      </c>
      <c r="B468">
        <v>1102849698</v>
      </c>
      <c r="C468">
        <v>5.33</v>
      </c>
      <c r="D468">
        <v>7.21</v>
      </c>
      <c r="E468">
        <v>4.74</v>
      </c>
      <c r="F468">
        <v>-0.26074895980000001</v>
      </c>
      <c r="G468">
        <v>0.1244725738</v>
      </c>
    </row>
    <row r="469" spans="1:7" x14ac:dyDescent="0.2">
      <c r="A469" t="s">
        <v>474</v>
      </c>
      <c r="B469">
        <v>186229396</v>
      </c>
      <c r="C469">
        <v>8.7100000000000009</v>
      </c>
      <c r="D469">
        <v>23.84</v>
      </c>
      <c r="E469">
        <v>136.1</v>
      </c>
      <c r="F469">
        <v>-0.63464765099999998</v>
      </c>
      <c r="G469">
        <v>-0.93600293899999998</v>
      </c>
    </row>
    <row r="470" spans="1:7" x14ac:dyDescent="0.2">
      <c r="A470" t="s">
        <v>475</v>
      </c>
      <c r="B470">
        <v>677745830</v>
      </c>
      <c r="C470">
        <v>6.62</v>
      </c>
      <c r="D470">
        <v>8.24</v>
      </c>
      <c r="E470">
        <v>11.18</v>
      </c>
      <c r="F470">
        <v>-0.1966019417</v>
      </c>
      <c r="G470">
        <v>-0.40787119859999998</v>
      </c>
    </row>
    <row r="471" spans="1:7" x14ac:dyDescent="0.2">
      <c r="A471" t="s">
        <v>476</v>
      </c>
      <c r="B471">
        <v>148550060</v>
      </c>
      <c r="C471">
        <v>7.12</v>
      </c>
      <c r="D471">
        <v>18.36</v>
      </c>
      <c r="E471">
        <v>56.16</v>
      </c>
      <c r="F471">
        <v>-0.61220043570000005</v>
      </c>
      <c r="G471">
        <v>-0.87321937319999998</v>
      </c>
    </row>
    <row r="472" spans="1:7" x14ac:dyDescent="0.2">
      <c r="A472" t="s">
        <v>477</v>
      </c>
      <c r="B472">
        <v>30428240</v>
      </c>
      <c r="C472">
        <v>2.86</v>
      </c>
      <c r="D472">
        <v>9.48</v>
      </c>
      <c r="E472">
        <v>48.4</v>
      </c>
      <c r="F472">
        <v>-0.69831223630000006</v>
      </c>
      <c r="G472">
        <v>-0.94090909089999997</v>
      </c>
    </row>
    <row r="473" spans="1:7" x14ac:dyDescent="0.2">
      <c r="A473" t="s">
        <v>478</v>
      </c>
      <c r="B473">
        <v>3805449254</v>
      </c>
      <c r="C473">
        <v>27.8</v>
      </c>
      <c r="D473">
        <v>19.829999999999998</v>
      </c>
      <c r="E473">
        <v>26.02</v>
      </c>
      <c r="F473">
        <v>0.4019162885</v>
      </c>
      <c r="G473">
        <v>6.8408916220000004E-2</v>
      </c>
    </row>
    <row r="474" spans="1:7" x14ac:dyDescent="0.2">
      <c r="A474" t="s">
        <v>479</v>
      </c>
      <c r="B474">
        <v>5562096261</v>
      </c>
      <c r="C474">
        <v>196.38</v>
      </c>
      <c r="D474">
        <v>271.05</v>
      </c>
      <c r="E474">
        <v>57.16</v>
      </c>
      <c r="F474">
        <v>-0.275484228</v>
      </c>
      <c r="G474">
        <v>2.4356193140000002</v>
      </c>
    </row>
    <row r="475" spans="1:7" x14ac:dyDescent="0.2">
      <c r="A475" t="s">
        <v>480</v>
      </c>
      <c r="B475">
        <v>2560386075</v>
      </c>
      <c r="C475">
        <v>52.61</v>
      </c>
      <c r="D475">
        <v>45.49</v>
      </c>
      <c r="E475">
        <v>17.13</v>
      </c>
      <c r="F475">
        <v>0.15651791600000001</v>
      </c>
      <c r="G475">
        <v>2.071220082</v>
      </c>
    </row>
    <row r="476" spans="1:7" x14ac:dyDescent="0.2">
      <c r="A476" t="s">
        <v>481</v>
      </c>
      <c r="B476">
        <v>992061931</v>
      </c>
      <c r="C476">
        <v>15.71</v>
      </c>
      <c r="D476">
        <v>12.32</v>
      </c>
      <c r="E476">
        <v>14.26</v>
      </c>
      <c r="F476">
        <v>0.27516233769999998</v>
      </c>
      <c r="G476">
        <v>0.10168302949999999</v>
      </c>
    </row>
    <row r="477" spans="1:7" x14ac:dyDescent="0.2">
      <c r="A477" t="s">
        <v>482</v>
      </c>
      <c r="B477">
        <v>175661495</v>
      </c>
      <c r="C477">
        <v>7.38</v>
      </c>
      <c r="D477">
        <v>8.2200000000000006</v>
      </c>
      <c r="E477">
        <v>4.78</v>
      </c>
      <c r="F477">
        <v>-0.10218978099999999</v>
      </c>
      <c r="G477">
        <v>0.54393305439999995</v>
      </c>
    </row>
    <row r="478" spans="1:7" x14ac:dyDescent="0.2">
      <c r="A478" t="s">
        <v>483</v>
      </c>
      <c r="B478">
        <v>2910789316</v>
      </c>
      <c r="C478">
        <v>120.84</v>
      </c>
      <c r="D478">
        <v>112.13</v>
      </c>
      <c r="E478">
        <v>73.89</v>
      </c>
      <c r="F478">
        <v>7.7677695529999993E-2</v>
      </c>
      <c r="G478">
        <v>0.6354039789</v>
      </c>
    </row>
    <row r="479" spans="1:7" x14ac:dyDescent="0.2">
      <c r="A479" t="s">
        <v>484</v>
      </c>
      <c r="B479">
        <v>4662800737</v>
      </c>
      <c r="C479">
        <v>155.12</v>
      </c>
      <c r="D479">
        <v>118.91</v>
      </c>
      <c r="E479">
        <v>71.02</v>
      </c>
      <c r="F479">
        <v>0.30451602049999998</v>
      </c>
      <c r="G479">
        <v>1.1841734719999999</v>
      </c>
    </row>
    <row r="480" spans="1:7" x14ac:dyDescent="0.2">
      <c r="A480" t="s">
        <v>485</v>
      </c>
      <c r="B480">
        <v>250633410</v>
      </c>
      <c r="C480">
        <v>19.36</v>
      </c>
      <c r="D480">
        <v>32.19</v>
      </c>
      <c r="E480">
        <v>37.299999999999997</v>
      </c>
      <c r="F480">
        <v>-0.39857098480000003</v>
      </c>
      <c r="G480">
        <v>-0.48096514750000002</v>
      </c>
    </row>
    <row r="481" spans="1:7" x14ac:dyDescent="0.2">
      <c r="A481" t="s">
        <v>486</v>
      </c>
      <c r="B481">
        <v>350827908</v>
      </c>
      <c r="C481">
        <v>13.87</v>
      </c>
      <c r="D481">
        <v>41.47</v>
      </c>
      <c r="E481">
        <v>115.09</v>
      </c>
      <c r="F481">
        <v>-0.66554135520000002</v>
      </c>
      <c r="G481">
        <v>-0.87948561989999996</v>
      </c>
    </row>
    <row r="482" spans="1:7" x14ac:dyDescent="0.2">
      <c r="A482" t="s">
        <v>487</v>
      </c>
      <c r="B482">
        <v>4218348200</v>
      </c>
      <c r="C482">
        <v>35.43</v>
      </c>
      <c r="D482">
        <v>57.38</v>
      </c>
      <c r="E482">
        <v>20.9</v>
      </c>
      <c r="F482">
        <v>-0.3825374695</v>
      </c>
      <c r="G482">
        <v>0.695215311</v>
      </c>
    </row>
    <row r="483" spans="1:7" x14ac:dyDescent="0.2">
      <c r="A483" t="s">
        <v>488</v>
      </c>
      <c r="B483">
        <v>567250650</v>
      </c>
      <c r="C483">
        <v>45.61</v>
      </c>
      <c r="D483">
        <v>35.24</v>
      </c>
      <c r="E483">
        <v>27.19</v>
      </c>
      <c r="F483">
        <v>0.29426787739999999</v>
      </c>
      <c r="G483">
        <v>0.67745494669999995</v>
      </c>
    </row>
    <row r="484" spans="1:7" x14ac:dyDescent="0.2">
      <c r="A484" t="s">
        <v>489</v>
      </c>
      <c r="B484">
        <v>3224597195</v>
      </c>
      <c r="C484">
        <v>14.81</v>
      </c>
      <c r="D484">
        <v>19.309999999999999</v>
      </c>
      <c r="E484">
        <v>10.5</v>
      </c>
      <c r="F484">
        <v>-0.23303987570000001</v>
      </c>
      <c r="G484">
        <v>0.4104761905</v>
      </c>
    </row>
    <row r="485" spans="1:7" x14ac:dyDescent="0.2">
      <c r="A485" t="s">
        <v>490</v>
      </c>
      <c r="B485">
        <v>3459550236</v>
      </c>
      <c r="C485">
        <v>119.16</v>
      </c>
      <c r="D485">
        <v>105.55</v>
      </c>
      <c r="E485">
        <v>90.54</v>
      </c>
      <c r="F485">
        <v>0.1289436286</v>
      </c>
      <c r="G485">
        <v>0.31610337970000002</v>
      </c>
    </row>
    <row r="486" spans="1:7" x14ac:dyDescent="0.2">
      <c r="A486" t="s">
        <v>491</v>
      </c>
      <c r="B486">
        <v>2373160770</v>
      </c>
      <c r="C486">
        <v>15.37</v>
      </c>
      <c r="D486">
        <v>11.2</v>
      </c>
      <c r="E486">
        <v>14.75</v>
      </c>
      <c r="F486">
        <v>0.3723214286</v>
      </c>
      <c r="G486">
        <v>4.2033898309999998E-2</v>
      </c>
    </row>
    <row r="487" spans="1:7" x14ac:dyDescent="0.2">
      <c r="A487" t="s">
        <v>492</v>
      </c>
      <c r="B487">
        <v>6775163794</v>
      </c>
      <c r="C487">
        <v>72.73</v>
      </c>
      <c r="D487">
        <v>48.81</v>
      </c>
      <c r="E487">
        <v>13.58</v>
      </c>
      <c r="F487">
        <v>0.4900635116</v>
      </c>
      <c r="G487">
        <v>4.3556701029999996</v>
      </c>
    </row>
    <row r="488" spans="1:7" x14ac:dyDescent="0.2">
      <c r="A488" t="s">
        <v>493</v>
      </c>
      <c r="B488">
        <v>3467971117</v>
      </c>
      <c r="C488">
        <v>105.74</v>
      </c>
      <c r="D488">
        <v>72.13</v>
      </c>
      <c r="E488">
        <v>80.900000000000006</v>
      </c>
      <c r="F488">
        <v>0.46596423120000002</v>
      </c>
      <c r="G488">
        <v>0.30704573550000003</v>
      </c>
    </row>
    <row r="489" spans="1:7" x14ac:dyDescent="0.2">
      <c r="A489" t="s">
        <v>494</v>
      </c>
      <c r="B489">
        <v>285654071</v>
      </c>
      <c r="C489">
        <v>165.22</v>
      </c>
      <c r="D489">
        <v>159.4</v>
      </c>
      <c r="E489">
        <v>164.5</v>
      </c>
      <c r="F489">
        <v>3.6511919699999999E-2</v>
      </c>
      <c r="G489">
        <v>4.3768996959999999E-3</v>
      </c>
    </row>
    <row r="490" spans="1:7" x14ac:dyDescent="0.2">
      <c r="A490" t="s">
        <v>495</v>
      </c>
      <c r="B490">
        <v>3295041344</v>
      </c>
      <c r="C490">
        <v>76.010000000000005</v>
      </c>
      <c r="D490">
        <v>57.66</v>
      </c>
      <c r="E490">
        <v>59.61</v>
      </c>
      <c r="F490">
        <v>0.31824488379999999</v>
      </c>
      <c r="G490">
        <v>0.2751216239</v>
      </c>
    </row>
    <row r="491" spans="1:7" x14ac:dyDescent="0.2">
      <c r="A491" t="s">
        <v>496</v>
      </c>
      <c r="B491">
        <v>400284732</v>
      </c>
      <c r="C491">
        <v>8.66</v>
      </c>
      <c r="D491">
        <v>13.9</v>
      </c>
      <c r="E491">
        <v>160.1</v>
      </c>
      <c r="F491">
        <v>-0.37697841729999998</v>
      </c>
      <c r="G491">
        <v>-0.94590880700000002</v>
      </c>
    </row>
    <row r="492" spans="1:7" x14ac:dyDescent="0.2">
      <c r="A492" t="s">
        <v>497</v>
      </c>
      <c r="B492">
        <v>1453288053</v>
      </c>
      <c r="C492">
        <v>77.319999999999993</v>
      </c>
      <c r="D492">
        <v>78.73</v>
      </c>
      <c r="E492">
        <v>84.05</v>
      </c>
      <c r="F492">
        <v>-1.7909310299999998E-2</v>
      </c>
      <c r="G492">
        <v>-8.0071386080000001E-2</v>
      </c>
    </row>
    <row r="493" spans="1:7" x14ac:dyDescent="0.2">
      <c r="A493" t="s">
        <v>498</v>
      </c>
      <c r="B493">
        <v>1168824085</v>
      </c>
      <c r="C493">
        <v>102.06</v>
      </c>
      <c r="D493">
        <v>92.78</v>
      </c>
      <c r="E493">
        <v>70.95</v>
      </c>
      <c r="F493">
        <v>0.1000215564</v>
      </c>
      <c r="G493">
        <v>0.43847780130000003</v>
      </c>
    </row>
    <row r="494" spans="1:7" x14ac:dyDescent="0.2">
      <c r="A494" t="s">
        <v>499</v>
      </c>
      <c r="B494">
        <v>3160313400</v>
      </c>
      <c r="C494">
        <v>103.59</v>
      </c>
      <c r="D494">
        <v>109.8</v>
      </c>
      <c r="E494">
        <v>82.33</v>
      </c>
      <c r="F494">
        <v>-5.6557377050000003E-2</v>
      </c>
      <c r="G494">
        <v>0.25822907810000001</v>
      </c>
    </row>
    <row r="495" spans="1:7" x14ac:dyDescent="0.2">
      <c r="A495" t="s">
        <v>500</v>
      </c>
      <c r="B495">
        <v>1605452120</v>
      </c>
      <c r="C495">
        <v>19.89</v>
      </c>
      <c r="D495">
        <v>13.18</v>
      </c>
      <c r="E495">
        <v>18.14</v>
      </c>
      <c r="F495">
        <v>0.50910470409999997</v>
      </c>
      <c r="G495">
        <v>9.6471885339999994E-2</v>
      </c>
    </row>
    <row r="496" spans="1:7" x14ac:dyDescent="0.2">
      <c r="A496" t="s">
        <v>501</v>
      </c>
      <c r="B496">
        <v>2841666033</v>
      </c>
      <c r="C496">
        <v>150.53</v>
      </c>
      <c r="D496">
        <v>143.55000000000001</v>
      </c>
      <c r="E496">
        <v>157.84</v>
      </c>
      <c r="F496">
        <v>4.8624172760000001E-2</v>
      </c>
      <c r="G496">
        <v>-4.631272174E-2</v>
      </c>
    </row>
    <row r="497" spans="1:7" x14ac:dyDescent="0.2">
      <c r="A497" t="s">
        <v>502</v>
      </c>
      <c r="B497">
        <v>3114147711</v>
      </c>
      <c r="C497">
        <v>56.57</v>
      </c>
      <c r="D497">
        <v>46.8</v>
      </c>
      <c r="E497">
        <v>15.93</v>
      </c>
      <c r="F497">
        <v>0.20876068380000001</v>
      </c>
      <c r="G497">
        <v>2.5511613309999999</v>
      </c>
    </row>
    <row r="498" spans="1:7" x14ac:dyDescent="0.2">
      <c r="A498" t="s">
        <v>503</v>
      </c>
      <c r="B498">
        <v>458446473</v>
      </c>
      <c r="C498">
        <v>47.54</v>
      </c>
      <c r="D498">
        <v>65.94</v>
      </c>
      <c r="E498">
        <v>64.260000000000005</v>
      </c>
      <c r="F498">
        <v>-0.27904155289999999</v>
      </c>
      <c r="G498">
        <v>-0.26019296609999998</v>
      </c>
    </row>
    <row r="499" spans="1:7" x14ac:dyDescent="0.2">
      <c r="A499" t="s">
        <v>504</v>
      </c>
      <c r="B499">
        <v>380159570</v>
      </c>
      <c r="C499">
        <v>10.130000000000001</v>
      </c>
      <c r="D499">
        <v>22.75</v>
      </c>
      <c r="E499">
        <v>39.78</v>
      </c>
      <c r="F499">
        <v>-0.55472527469999999</v>
      </c>
      <c r="G499">
        <v>-0.74534942179999997</v>
      </c>
    </row>
    <row r="500" spans="1:7" x14ac:dyDescent="0.2">
      <c r="A500" t="s">
        <v>505</v>
      </c>
      <c r="B500">
        <v>147542800</v>
      </c>
      <c r="C500">
        <v>10.95</v>
      </c>
      <c r="D500">
        <v>15.36</v>
      </c>
      <c r="E500">
        <v>9.0399999999999991</v>
      </c>
      <c r="F500">
        <v>-0.287109375</v>
      </c>
      <c r="G500">
        <v>0.2112831858</v>
      </c>
    </row>
    <row r="501" spans="1:7" x14ac:dyDescent="0.2">
      <c r="A501" t="s">
        <v>506</v>
      </c>
      <c r="B501">
        <v>3560477338</v>
      </c>
      <c r="C501">
        <v>310.2</v>
      </c>
      <c r="D501">
        <v>201.85</v>
      </c>
      <c r="E501">
        <v>87.51</v>
      </c>
      <c r="F501">
        <v>0.53678474109999996</v>
      </c>
      <c r="G501">
        <v>2.5447377439999999</v>
      </c>
    </row>
    <row r="502" spans="1:7" x14ac:dyDescent="0.2">
      <c r="A502" t="s">
        <v>507</v>
      </c>
      <c r="B502">
        <v>983929014</v>
      </c>
      <c r="C502">
        <v>65.489999999999995</v>
      </c>
      <c r="D502">
        <v>85.33</v>
      </c>
      <c r="E502">
        <v>102.2</v>
      </c>
      <c r="F502">
        <v>-0.23250908240000001</v>
      </c>
      <c r="G502">
        <v>-0.35919765170000001</v>
      </c>
    </row>
    <row r="503" spans="1:7" x14ac:dyDescent="0.2">
      <c r="A503" t="s">
        <v>508</v>
      </c>
      <c r="B503">
        <v>513196708</v>
      </c>
      <c r="C503">
        <v>16.04</v>
      </c>
      <c r="D503">
        <v>8.15</v>
      </c>
      <c r="E503">
        <v>19.239999999999998</v>
      </c>
      <c r="F503">
        <v>0.9680981595</v>
      </c>
      <c r="G503">
        <v>-0.16632016629999999</v>
      </c>
    </row>
    <row r="504" spans="1:7" x14ac:dyDescent="0.2">
      <c r="A504" t="s">
        <v>509</v>
      </c>
      <c r="B504">
        <v>1280064732</v>
      </c>
      <c r="C504">
        <v>45.62</v>
      </c>
      <c r="D504">
        <v>25.02</v>
      </c>
      <c r="E504">
        <v>60.75</v>
      </c>
      <c r="F504">
        <v>0.82334132689999995</v>
      </c>
      <c r="G504">
        <v>-0.2490534979</v>
      </c>
    </row>
    <row r="505" spans="1:7" x14ac:dyDescent="0.2">
      <c r="A505" t="s">
        <v>510</v>
      </c>
      <c r="B505">
        <v>1486333208</v>
      </c>
      <c r="C505">
        <v>14.54</v>
      </c>
      <c r="D505">
        <v>14.78</v>
      </c>
      <c r="E505">
        <v>20.350000000000001</v>
      </c>
      <c r="F505">
        <v>-1.6238159679999999E-2</v>
      </c>
      <c r="G505">
        <v>-0.28550368549999999</v>
      </c>
    </row>
    <row r="506" spans="1:7" x14ac:dyDescent="0.2">
      <c r="A506" t="s">
        <v>511</v>
      </c>
      <c r="B506">
        <v>4583885209</v>
      </c>
      <c r="C506">
        <v>63.47</v>
      </c>
      <c r="D506">
        <v>38.17</v>
      </c>
      <c r="E506">
        <v>22.65</v>
      </c>
      <c r="F506">
        <v>0.66282420750000004</v>
      </c>
      <c r="G506">
        <v>1.802207506</v>
      </c>
    </row>
    <row r="507" spans="1:7" x14ac:dyDescent="0.2">
      <c r="A507" t="s">
        <v>512</v>
      </c>
      <c r="B507">
        <v>504596090</v>
      </c>
      <c r="C507">
        <v>21.63</v>
      </c>
      <c r="D507">
        <v>26.56</v>
      </c>
      <c r="E507">
        <v>16.43</v>
      </c>
      <c r="F507">
        <v>-0.1856174699</v>
      </c>
      <c r="G507">
        <v>0.31649421789999999</v>
      </c>
    </row>
    <row r="508" spans="1:7" x14ac:dyDescent="0.2">
      <c r="A508" t="s">
        <v>513</v>
      </c>
      <c r="B508">
        <v>731805689</v>
      </c>
      <c r="C508">
        <v>21.56</v>
      </c>
      <c r="D508">
        <v>18.100000000000001</v>
      </c>
      <c r="E508">
        <v>24.61</v>
      </c>
      <c r="F508">
        <v>0.19116022099999999</v>
      </c>
      <c r="G508">
        <v>-0.1239333604</v>
      </c>
    </row>
    <row r="509" spans="1:7" x14ac:dyDescent="0.2">
      <c r="A509" t="s">
        <v>514</v>
      </c>
      <c r="B509">
        <v>1300339741</v>
      </c>
      <c r="C509">
        <v>68.790000000000006</v>
      </c>
      <c r="D509">
        <v>59.75</v>
      </c>
      <c r="E509">
        <v>36.72</v>
      </c>
      <c r="F509">
        <v>0.15129707110000001</v>
      </c>
      <c r="G509">
        <v>0.87336601309999995</v>
      </c>
    </row>
    <row r="510" spans="1:7" x14ac:dyDescent="0.2">
      <c r="A510" t="s">
        <v>515</v>
      </c>
      <c r="B510">
        <v>3056316854</v>
      </c>
      <c r="C510">
        <v>60.87</v>
      </c>
      <c r="D510">
        <v>56.21</v>
      </c>
      <c r="E510">
        <v>48.18</v>
      </c>
      <c r="F510">
        <v>8.2903397970000001E-2</v>
      </c>
      <c r="G510">
        <v>0.26338729760000001</v>
      </c>
    </row>
    <row r="511" spans="1:7" x14ac:dyDescent="0.2">
      <c r="A511" t="s">
        <v>516</v>
      </c>
      <c r="B511">
        <v>637594212</v>
      </c>
      <c r="C511">
        <v>29.2</v>
      </c>
      <c r="D511">
        <v>45.23</v>
      </c>
      <c r="E511">
        <v>36.049999999999997</v>
      </c>
      <c r="F511">
        <v>-0.35441078929999997</v>
      </c>
      <c r="G511">
        <v>-0.1900138696</v>
      </c>
    </row>
    <row r="512" spans="1:7" x14ac:dyDescent="0.2">
      <c r="A512" t="s">
        <v>517</v>
      </c>
      <c r="B512">
        <v>2699302092</v>
      </c>
      <c r="C512">
        <v>50.17</v>
      </c>
      <c r="D512">
        <v>54.69</v>
      </c>
      <c r="E512">
        <v>22.11</v>
      </c>
      <c r="F512">
        <v>-8.2647650389999994E-2</v>
      </c>
      <c r="G512">
        <v>1.269109</v>
      </c>
    </row>
    <row r="513" spans="1:7" x14ac:dyDescent="0.2">
      <c r="A513" t="s">
        <v>518</v>
      </c>
      <c r="B513">
        <v>1912779724</v>
      </c>
      <c r="C513">
        <v>24.89</v>
      </c>
      <c r="D513">
        <v>28.87</v>
      </c>
      <c r="E513">
        <v>37.590000000000003</v>
      </c>
      <c r="F513">
        <v>-0.1378593696</v>
      </c>
      <c r="G513">
        <v>-0.33785581269999998</v>
      </c>
    </row>
    <row r="514" spans="1:7" x14ac:dyDescent="0.2">
      <c r="A514" t="s">
        <v>519</v>
      </c>
      <c r="B514">
        <v>1370248504</v>
      </c>
      <c r="C514">
        <v>16.16</v>
      </c>
      <c r="D514">
        <v>17.850000000000001</v>
      </c>
      <c r="E514">
        <v>15.66</v>
      </c>
      <c r="F514">
        <v>-9.4677871149999995E-2</v>
      </c>
      <c r="G514">
        <v>3.1928480199999998E-2</v>
      </c>
    </row>
    <row r="515" spans="1:7" x14ac:dyDescent="0.2">
      <c r="A515" t="s">
        <v>520</v>
      </c>
      <c r="B515">
        <v>1396919475</v>
      </c>
      <c r="C515">
        <v>20.55</v>
      </c>
      <c r="D515">
        <v>13.76</v>
      </c>
      <c r="E515">
        <v>17.559999999999999</v>
      </c>
      <c r="F515">
        <v>0.49345930230000001</v>
      </c>
      <c r="G515">
        <v>0.1702733485</v>
      </c>
    </row>
    <row r="516" spans="1:7" x14ac:dyDescent="0.2">
      <c r="A516" t="s">
        <v>521</v>
      </c>
      <c r="B516">
        <v>9549319085</v>
      </c>
      <c r="C516">
        <v>415.41</v>
      </c>
      <c r="D516">
        <v>297.83</v>
      </c>
      <c r="E516">
        <v>59.7</v>
      </c>
      <c r="F516">
        <v>0.39478897359999998</v>
      </c>
      <c r="G516">
        <v>5.9582914569999996</v>
      </c>
    </row>
    <row r="517" spans="1:7" x14ac:dyDescent="0.2">
      <c r="A517" t="s">
        <v>522</v>
      </c>
      <c r="B517">
        <v>4883291534</v>
      </c>
      <c r="C517">
        <v>33</v>
      </c>
      <c r="D517">
        <v>29.52</v>
      </c>
      <c r="E517">
        <v>79.900000000000006</v>
      </c>
      <c r="F517">
        <v>0.1178861789</v>
      </c>
      <c r="G517">
        <v>-0.58698372970000001</v>
      </c>
    </row>
    <row r="518" spans="1:7" x14ac:dyDescent="0.2">
      <c r="A518" t="s">
        <v>523</v>
      </c>
      <c r="B518">
        <v>254490601</v>
      </c>
      <c r="C518">
        <v>5.41</v>
      </c>
      <c r="D518">
        <v>7.22</v>
      </c>
      <c r="E518">
        <v>6.9</v>
      </c>
      <c r="F518">
        <v>-0.25069252079999998</v>
      </c>
      <c r="G518">
        <v>-0.21594202900000001</v>
      </c>
    </row>
    <row r="519" spans="1:7" x14ac:dyDescent="0.2">
      <c r="A519" t="s">
        <v>524</v>
      </c>
      <c r="B519">
        <v>270480037</v>
      </c>
      <c r="C519">
        <v>3.65</v>
      </c>
      <c r="D519">
        <v>3.55</v>
      </c>
      <c r="E519">
        <v>3.06</v>
      </c>
      <c r="F519">
        <v>2.8169014079999999E-2</v>
      </c>
      <c r="G519">
        <v>0.1928104575</v>
      </c>
    </row>
    <row r="520" spans="1:7" x14ac:dyDescent="0.2">
      <c r="A520" t="s">
        <v>525</v>
      </c>
      <c r="B520">
        <v>1023244664</v>
      </c>
      <c r="C520">
        <v>52.13</v>
      </c>
      <c r="D520">
        <v>34.14</v>
      </c>
      <c r="E520">
        <v>23.85</v>
      </c>
      <c r="F520">
        <v>0.52694786169999996</v>
      </c>
      <c r="G520">
        <v>1.185744235</v>
      </c>
    </row>
    <row r="521" spans="1:7" x14ac:dyDescent="0.2">
      <c r="A521" t="s">
        <v>526</v>
      </c>
      <c r="B521">
        <v>2549118520</v>
      </c>
      <c r="C521">
        <v>5.78</v>
      </c>
      <c r="D521">
        <v>8.0399999999999991</v>
      </c>
      <c r="E521">
        <v>5.52</v>
      </c>
      <c r="F521">
        <v>-0.28109452740000002</v>
      </c>
      <c r="G521">
        <v>4.7101449279999999E-2</v>
      </c>
    </row>
    <row r="522" spans="1:7" x14ac:dyDescent="0.2">
      <c r="A522" t="s">
        <v>527</v>
      </c>
      <c r="B522">
        <v>147176186</v>
      </c>
      <c r="C522">
        <v>1.3</v>
      </c>
      <c r="D522">
        <v>3.32</v>
      </c>
      <c r="E522">
        <v>9.16</v>
      </c>
      <c r="F522">
        <v>-0.60843373489999997</v>
      </c>
      <c r="G522">
        <v>-0.85807860260000002</v>
      </c>
    </row>
    <row r="523" spans="1:7" x14ac:dyDescent="0.2">
      <c r="A523" t="s">
        <v>528</v>
      </c>
      <c r="B523">
        <v>639073807</v>
      </c>
      <c r="C523">
        <v>9.5299999999999994</v>
      </c>
      <c r="D523">
        <v>15.28</v>
      </c>
      <c r="E523">
        <v>20.39</v>
      </c>
      <c r="F523">
        <v>-0.37630890049999999</v>
      </c>
      <c r="G523">
        <v>-0.5326140265</v>
      </c>
    </row>
    <row r="524" spans="1:7" x14ac:dyDescent="0.2">
      <c r="A524" t="s">
        <v>529</v>
      </c>
      <c r="B524">
        <v>4714633026</v>
      </c>
      <c r="C524">
        <v>21.67</v>
      </c>
      <c r="D524">
        <v>22.14</v>
      </c>
      <c r="E524">
        <v>16.91</v>
      </c>
      <c r="F524">
        <v>-2.1228545620000001E-2</v>
      </c>
      <c r="G524">
        <v>0.28149024249999999</v>
      </c>
    </row>
    <row r="525" spans="1:7" x14ac:dyDescent="0.2">
      <c r="A525" t="s">
        <v>530</v>
      </c>
      <c r="B525">
        <v>411108003</v>
      </c>
      <c r="C525">
        <v>6.82</v>
      </c>
      <c r="D525">
        <v>9.8699999999999992</v>
      </c>
      <c r="E525">
        <v>13.16</v>
      </c>
      <c r="F525">
        <v>-0.30901722390000003</v>
      </c>
      <c r="G525">
        <v>-0.48176291789999998</v>
      </c>
    </row>
    <row r="526" spans="1:7" x14ac:dyDescent="0.2">
      <c r="A526" t="s">
        <v>531</v>
      </c>
      <c r="B526">
        <v>958174901</v>
      </c>
      <c r="C526">
        <v>9.06</v>
      </c>
      <c r="D526">
        <v>11.29</v>
      </c>
      <c r="E526">
        <v>14.4</v>
      </c>
      <c r="F526">
        <v>-0.19751992909999999</v>
      </c>
      <c r="G526">
        <v>-0.37083333330000001</v>
      </c>
    </row>
    <row r="527" spans="1:7" x14ac:dyDescent="0.2">
      <c r="A527" t="s">
        <v>532</v>
      </c>
      <c r="B527">
        <v>3066874355</v>
      </c>
      <c r="C527">
        <v>115.88</v>
      </c>
      <c r="D527">
        <v>77.8</v>
      </c>
      <c r="E527">
        <v>22.4</v>
      </c>
      <c r="F527">
        <v>0.4894601542</v>
      </c>
      <c r="G527">
        <v>4.1732142860000003</v>
      </c>
    </row>
    <row r="528" spans="1:7" x14ac:dyDescent="0.2">
      <c r="A528" t="s">
        <v>533</v>
      </c>
      <c r="B528">
        <v>2295106981</v>
      </c>
      <c r="C528">
        <v>18.38</v>
      </c>
      <c r="D528">
        <v>11.49</v>
      </c>
      <c r="E528">
        <v>16.95</v>
      </c>
      <c r="F528">
        <v>0.59965187119999996</v>
      </c>
      <c r="G528">
        <v>8.4365781710000004E-2</v>
      </c>
    </row>
    <row r="529" spans="1:7" x14ac:dyDescent="0.2">
      <c r="A529" t="s">
        <v>534</v>
      </c>
      <c r="B529">
        <v>1474397433</v>
      </c>
      <c r="C529">
        <v>20.399999999999999</v>
      </c>
      <c r="D529">
        <v>12.39</v>
      </c>
      <c r="E529">
        <v>14.39</v>
      </c>
      <c r="F529">
        <v>0.64648910410000004</v>
      </c>
      <c r="G529">
        <v>0.41765114660000002</v>
      </c>
    </row>
    <row r="530" spans="1:7" x14ac:dyDescent="0.2">
      <c r="A530" t="s">
        <v>535</v>
      </c>
      <c r="B530">
        <v>1353484673</v>
      </c>
      <c r="C530">
        <v>10.34</v>
      </c>
      <c r="D530">
        <v>18.23</v>
      </c>
      <c r="E530">
        <v>20.65</v>
      </c>
      <c r="F530">
        <v>-0.4328030719</v>
      </c>
      <c r="G530">
        <v>-0.49927360770000001</v>
      </c>
    </row>
    <row r="531" spans="1:7" x14ac:dyDescent="0.2">
      <c r="A531" t="s">
        <v>536</v>
      </c>
      <c r="B531">
        <v>3454541545</v>
      </c>
      <c r="C531">
        <v>199.82</v>
      </c>
      <c r="D531">
        <v>203.65</v>
      </c>
      <c r="E531">
        <v>205.42</v>
      </c>
      <c r="F531">
        <v>-1.880677633E-2</v>
      </c>
      <c r="G531">
        <v>-2.7261220910000002E-2</v>
      </c>
    </row>
    <row r="532" spans="1:7" x14ac:dyDescent="0.2">
      <c r="A532" t="s">
        <v>537</v>
      </c>
      <c r="B532">
        <v>60502351</v>
      </c>
      <c r="C532">
        <v>0.88</v>
      </c>
      <c r="D532">
        <v>6.45</v>
      </c>
      <c r="E532">
        <v>19.45</v>
      </c>
      <c r="F532">
        <v>-0.86356589149999996</v>
      </c>
      <c r="G532">
        <v>-0.95475578409999995</v>
      </c>
    </row>
    <row r="533" spans="1:7" x14ac:dyDescent="0.2">
      <c r="A533" t="s">
        <v>538</v>
      </c>
      <c r="B533">
        <v>1291960126</v>
      </c>
      <c r="C533">
        <v>10.64</v>
      </c>
      <c r="D533">
        <v>11.63</v>
      </c>
      <c r="E533">
        <v>17.68</v>
      </c>
      <c r="F533">
        <v>-8.5124677560000001E-2</v>
      </c>
      <c r="G533">
        <v>-0.39819004520000001</v>
      </c>
    </row>
    <row r="534" spans="1:7" x14ac:dyDescent="0.2">
      <c r="A534" t="s">
        <v>539</v>
      </c>
      <c r="B534">
        <v>5218872424</v>
      </c>
      <c r="C534">
        <v>194.42</v>
      </c>
      <c r="D534">
        <v>193.26</v>
      </c>
      <c r="E534">
        <v>158.18</v>
      </c>
      <c r="F534">
        <v>6.0022767259999997E-3</v>
      </c>
      <c r="G534">
        <v>0.22910608169999999</v>
      </c>
    </row>
    <row r="535" spans="1:7" x14ac:dyDescent="0.2">
      <c r="A535" t="s">
        <v>540</v>
      </c>
      <c r="B535">
        <v>471633864</v>
      </c>
      <c r="C535">
        <v>13.81</v>
      </c>
      <c r="D535">
        <v>18.73</v>
      </c>
      <c r="E535">
        <v>12.26</v>
      </c>
      <c r="F535">
        <v>-0.2626801922</v>
      </c>
      <c r="G535">
        <v>0.12642740620000001</v>
      </c>
    </row>
    <row r="536" spans="1:7" x14ac:dyDescent="0.2">
      <c r="A536" t="s">
        <v>541</v>
      </c>
      <c r="B536">
        <v>619524568</v>
      </c>
      <c r="C536">
        <v>14.28</v>
      </c>
      <c r="D536">
        <v>12.57</v>
      </c>
      <c r="E536">
        <v>20.99</v>
      </c>
      <c r="F536">
        <v>0.13603818619999999</v>
      </c>
      <c r="G536">
        <v>-0.31967603620000001</v>
      </c>
    </row>
    <row r="537" spans="1:7" x14ac:dyDescent="0.2">
      <c r="A537" t="s">
        <v>542</v>
      </c>
      <c r="B537">
        <v>2009580493</v>
      </c>
      <c r="C537">
        <v>13.25</v>
      </c>
      <c r="D537">
        <v>10.69</v>
      </c>
      <c r="E537">
        <v>15.11</v>
      </c>
      <c r="F537">
        <v>0.23947614589999999</v>
      </c>
      <c r="G537">
        <v>-0.12309728659999999</v>
      </c>
    </row>
    <row r="538" spans="1:7" x14ac:dyDescent="0.2">
      <c r="A538" t="s">
        <v>543</v>
      </c>
      <c r="B538">
        <v>786866291</v>
      </c>
      <c r="C538">
        <v>12.88</v>
      </c>
      <c r="D538">
        <v>19.690000000000001</v>
      </c>
      <c r="E538">
        <v>16.440000000000001</v>
      </c>
      <c r="F538">
        <v>-0.34586084309999998</v>
      </c>
      <c r="G538">
        <v>-0.2165450122</v>
      </c>
    </row>
    <row r="539" spans="1:7" x14ac:dyDescent="0.2">
      <c r="A539" t="s">
        <v>544</v>
      </c>
      <c r="B539">
        <v>460172912</v>
      </c>
      <c r="C539">
        <v>9.61</v>
      </c>
      <c r="D539">
        <v>11.87</v>
      </c>
      <c r="E539">
        <v>10.37</v>
      </c>
      <c r="F539">
        <v>-0.19039595619999999</v>
      </c>
      <c r="G539">
        <v>-7.3288331730000003E-2</v>
      </c>
    </row>
    <row r="540" spans="1:7" x14ac:dyDescent="0.2">
      <c r="A540" t="s">
        <v>545</v>
      </c>
      <c r="B540">
        <v>936280989</v>
      </c>
      <c r="C540">
        <v>8.8699999999999992</v>
      </c>
      <c r="D540">
        <v>10</v>
      </c>
      <c r="E540">
        <v>17.75</v>
      </c>
      <c r="F540">
        <v>-0.113</v>
      </c>
      <c r="G540">
        <v>-0.50028169010000001</v>
      </c>
    </row>
    <row r="541" spans="1:7" x14ac:dyDescent="0.2">
      <c r="A541" t="s">
        <v>546</v>
      </c>
      <c r="B541">
        <v>2909793131</v>
      </c>
      <c r="C541">
        <v>116.69</v>
      </c>
      <c r="D541">
        <v>115.6</v>
      </c>
      <c r="E541">
        <v>80.86</v>
      </c>
      <c r="F541">
        <v>9.4290657440000009E-3</v>
      </c>
      <c r="G541">
        <v>0.44311155079999998</v>
      </c>
    </row>
    <row r="542" spans="1:7" x14ac:dyDescent="0.2">
      <c r="A542" t="s">
        <v>547</v>
      </c>
      <c r="B542">
        <v>198291354</v>
      </c>
      <c r="C542">
        <v>9.2799999999999994</v>
      </c>
      <c r="D542">
        <v>7.93</v>
      </c>
      <c r="E542">
        <v>10.78</v>
      </c>
      <c r="F542">
        <v>0.17023959650000001</v>
      </c>
      <c r="G542">
        <v>-0.1391465677</v>
      </c>
    </row>
    <row r="543" spans="1:7" x14ac:dyDescent="0.2">
      <c r="A543" t="s">
        <v>548</v>
      </c>
      <c r="B543">
        <v>267288535</v>
      </c>
      <c r="C543">
        <v>9.1</v>
      </c>
      <c r="D543">
        <v>8.6199999999999992</v>
      </c>
      <c r="E543">
        <v>17.760000000000002</v>
      </c>
      <c r="F543">
        <v>5.5684454760000002E-2</v>
      </c>
      <c r="G543">
        <v>-0.48761261259999999</v>
      </c>
    </row>
    <row r="544" spans="1:7" x14ac:dyDescent="0.2">
      <c r="A544" t="s">
        <v>549</v>
      </c>
      <c r="B544">
        <v>607838424</v>
      </c>
      <c r="C544">
        <v>26.09</v>
      </c>
      <c r="D544">
        <v>20.52</v>
      </c>
      <c r="E544">
        <v>13.41</v>
      </c>
      <c r="F544">
        <v>0.27144249510000001</v>
      </c>
      <c r="G544">
        <v>0.94556301269999998</v>
      </c>
    </row>
    <row r="545" spans="1:7" x14ac:dyDescent="0.2">
      <c r="A545" t="s">
        <v>550</v>
      </c>
      <c r="B545">
        <v>2886574075</v>
      </c>
      <c r="C545">
        <v>128.72999999999999</v>
      </c>
      <c r="D545">
        <v>118.35</v>
      </c>
      <c r="E545">
        <v>60.3</v>
      </c>
      <c r="F545">
        <v>8.7705956909999994E-2</v>
      </c>
      <c r="G545">
        <v>1.1348258710000001</v>
      </c>
    </row>
    <row r="546" spans="1:7" x14ac:dyDescent="0.2">
      <c r="A546" t="s">
        <v>551</v>
      </c>
      <c r="B546">
        <v>1237952450</v>
      </c>
      <c r="C546">
        <v>75.64</v>
      </c>
      <c r="D546">
        <v>71.290000000000006</v>
      </c>
      <c r="E546">
        <v>77.72</v>
      </c>
      <c r="F546">
        <v>6.1018375649999998E-2</v>
      </c>
      <c r="G546">
        <v>-2.676273803E-2</v>
      </c>
    </row>
    <row r="547" spans="1:7" x14ac:dyDescent="0.2">
      <c r="A547" t="s">
        <v>552</v>
      </c>
      <c r="B547">
        <v>1328508733</v>
      </c>
      <c r="C547">
        <v>6.94</v>
      </c>
      <c r="D547">
        <v>9.42</v>
      </c>
      <c r="E547">
        <v>16.14</v>
      </c>
      <c r="F547">
        <v>-0.26326963910000001</v>
      </c>
      <c r="G547">
        <v>-0.57001239159999995</v>
      </c>
    </row>
    <row r="548" spans="1:7" x14ac:dyDescent="0.2">
      <c r="A548" t="s">
        <v>553</v>
      </c>
      <c r="B548">
        <v>1328508733</v>
      </c>
      <c r="C548">
        <v>7.03</v>
      </c>
      <c r="D548">
        <v>9.41</v>
      </c>
      <c r="E548">
        <v>17.48</v>
      </c>
      <c r="F548">
        <v>-0.25292242300000001</v>
      </c>
      <c r="G548">
        <v>-0.59782608699999995</v>
      </c>
    </row>
    <row r="549" spans="1:7" x14ac:dyDescent="0.2">
      <c r="A549" t="s">
        <v>554</v>
      </c>
      <c r="B549">
        <v>473553948</v>
      </c>
      <c r="C549">
        <v>9.56</v>
      </c>
      <c r="D549">
        <v>10.4</v>
      </c>
      <c r="E549">
        <v>12.77</v>
      </c>
      <c r="F549">
        <v>-8.0769230770000006E-2</v>
      </c>
      <c r="G549">
        <v>-0.2513703994</v>
      </c>
    </row>
    <row r="550" spans="1:7" x14ac:dyDescent="0.2">
      <c r="A550" t="s">
        <v>555</v>
      </c>
      <c r="B550">
        <v>2634283180</v>
      </c>
      <c r="C550">
        <v>50.7</v>
      </c>
      <c r="D550">
        <v>54.88</v>
      </c>
      <c r="E550">
        <v>94.39</v>
      </c>
      <c r="F550">
        <v>-7.6166180759999993E-2</v>
      </c>
      <c r="G550">
        <v>-0.46286682909999999</v>
      </c>
    </row>
    <row r="551" spans="1:7" x14ac:dyDescent="0.2">
      <c r="A551" t="s">
        <v>556</v>
      </c>
      <c r="B551">
        <v>1616366428</v>
      </c>
      <c r="C551">
        <v>67.11</v>
      </c>
      <c r="D551">
        <v>69.88</v>
      </c>
      <c r="E551">
        <v>46.61</v>
      </c>
      <c r="F551">
        <v>-3.9639381799999998E-2</v>
      </c>
      <c r="G551">
        <v>0.43981978119999998</v>
      </c>
    </row>
    <row r="552" spans="1:7" x14ac:dyDescent="0.2">
      <c r="A552" t="s">
        <v>557</v>
      </c>
      <c r="B552">
        <v>66663542</v>
      </c>
      <c r="C552">
        <v>2.25</v>
      </c>
      <c r="D552">
        <v>5.92</v>
      </c>
      <c r="E552">
        <v>11.17</v>
      </c>
      <c r="F552">
        <v>-0.61993243239999996</v>
      </c>
      <c r="G552">
        <v>-0.79856759180000003</v>
      </c>
    </row>
    <row r="553" spans="1:7" x14ac:dyDescent="0.2">
      <c r="A553" t="s">
        <v>558</v>
      </c>
      <c r="B553">
        <v>1312640610</v>
      </c>
      <c r="C553">
        <v>62.22</v>
      </c>
      <c r="D553">
        <v>48.87</v>
      </c>
      <c r="E553">
        <v>24.88</v>
      </c>
      <c r="F553">
        <v>0.27317372620000002</v>
      </c>
      <c r="G553">
        <v>1.5008038589999999</v>
      </c>
    </row>
    <row r="554" spans="1:7" x14ac:dyDescent="0.2">
      <c r="A554" t="s">
        <v>559</v>
      </c>
      <c r="B554">
        <v>1377763173</v>
      </c>
      <c r="C554">
        <v>131.86000000000001</v>
      </c>
      <c r="D554">
        <v>157.71</v>
      </c>
      <c r="E554">
        <v>88.5</v>
      </c>
      <c r="F554">
        <v>-0.1639084395</v>
      </c>
      <c r="G554">
        <v>0.48994350279999999</v>
      </c>
    </row>
    <row r="555" spans="1:7" x14ac:dyDescent="0.2">
      <c r="A555" t="s">
        <v>560</v>
      </c>
      <c r="B555">
        <v>3759369950</v>
      </c>
      <c r="C555">
        <v>56.55</v>
      </c>
      <c r="D555">
        <v>58.14</v>
      </c>
      <c r="E555">
        <v>17.64</v>
      </c>
      <c r="F555">
        <v>-2.7347781219999999E-2</v>
      </c>
      <c r="G555">
        <v>2.2057823129999998</v>
      </c>
    </row>
    <row r="556" spans="1:7" x14ac:dyDescent="0.2">
      <c r="A556" t="s">
        <v>561</v>
      </c>
      <c r="B556">
        <v>1714769115</v>
      </c>
      <c r="C556">
        <v>39.94</v>
      </c>
      <c r="D556">
        <v>35.15</v>
      </c>
      <c r="E556">
        <v>16.5</v>
      </c>
      <c r="F556">
        <v>0.13627311519999999</v>
      </c>
      <c r="G556">
        <v>1.420606061</v>
      </c>
    </row>
    <row r="557" spans="1:7" x14ac:dyDescent="0.2">
      <c r="A557" t="s">
        <v>562</v>
      </c>
      <c r="B557">
        <v>282450260</v>
      </c>
      <c r="C557">
        <v>9.34</v>
      </c>
      <c r="D557">
        <v>12.11</v>
      </c>
      <c r="E557">
        <v>14.92</v>
      </c>
      <c r="F557">
        <v>-0.22873658129999999</v>
      </c>
      <c r="G557">
        <v>-0.3739946381</v>
      </c>
    </row>
    <row r="558" spans="1:7" x14ac:dyDescent="0.2">
      <c r="A558" t="s">
        <v>563</v>
      </c>
      <c r="B558">
        <v>395124138</v>
      </c>
      <c r="C558">
        <v>25.79</v>
      </c>
      <c r="D558">
        <v>28.34</v>
      </c>
      <c r="E558">
        <v>27.95</v>
      </c>
      <c r="F558">
        <v>-8.9978828509999997E-2</v>
      </c>
      <c r="G558">
        <v>-7.7280858679999995E-2</v>
      </c>
    </row>
    <row r="559" spans="1:7" x14ac:dyDescent="0.2">
      <c r="A559" t="s">
        <v>564</v>
      </c>
      <c r="B559">
        <v>1440242459</v>
      </c>
      <c r="C559">
        <v>35.71</v>
      </c>
      <c r="D559">
        <v>23.34</v>
      </c>
      <c r="E559">
        <v>5.85</v>
      </c>
      <c r="F559">
        <v>0.52999143100000001</v>
      </c>
      <c r="G559">
        <v>5.104273504</v>
      </c>
    </row>
    <row r="560" spans="1:7" x14ac:dyDescent="0.2">
      <c r="A560" t="s">
        <v>565</v>
      </c>
      <c r="B560">
        <v>202913871</v>
      </c>
      <c r="C560">
        <v>2.79</v>
      </c>
      <c r="D560">
        <v>14.47</v>
      </c>
      <c r="E560">
        <v>25.36</v>
      </c>
      <c r="F560">
        <v>-0.80718728399999995</v>
      </c>
      <c r="G560">
        <v>-0.88998422710000002</v>
      </c>
    </row>
    <row r="561" spans="1:7" x14ac:dyDescent="0.2">
      <c r="A561" t="s">
        <v>566</v>
      </c>
      <c r="B561">
        <v>492736958</v>
      </c>
      <c r="C561">
        <v>16.16</v>
      </c>
      <c r="D561">
        <v>13.13</v>
      </c>
      <c r="E561">
        <v>6.84</v>
      </c>
      <c r="F561">
        <v>0.2307692308</v>
      </c>
      <c r="G561">
        <v>1.362573099</v>
      </c>
    </row>
    <row r="562" spans="1:7" x14ac:dyDescent="0.2">
      <c r="A562" t="s">
        <v>567</v>
      </c>
      <c r="B562">
        <v>2623644335</v>
      </c>
      <c r="C562">
        <v>61.7</v>
      </c>
      <c r="D562">
        <v>42.66</v>
      </c>
      <c r="E562">
        <v>32.159999999999997</v>
      </c>
      <c r="F562">
        <v>0.44631973749999998</v>
      </c>
      <c r="G562">
        <v>0.91853233830000003</v>
      </c>
    </row>
    <row r="563" spans="1:7" x14ac:dyDescent="0.2">
      <c r="A563" t="s">
        <v>568</v>
      </c>
      <c r="B563">
        <v>1272167088</v>
      </c>
      <c r="C563">
        <v>31.22</v>
      </c>
      <c r="D563">
        <v>37.51</v>
      </c>
      <c r="E563">
        <v>46.56</v>
      </c>
      <c r="F563">
        <v>-0.16768861639999999</v>
      </c>
      <c r="G563">
        <v>-0.32946735399999999</v>
      </c>
    </row>
    <row r="564" spans="1:7" x14ac:dyDescent="0.2">
      <c r="A564" t="s">
        <v>569</v>
      </c>
      <c r="B564">
        <v>203413171</v>
      </c>
      <c r="C564">
        <v>8.1</v>
      </c>
      <c r="D564">
        <v>16.739999999999998</v>
      </c>
      <c r="E564">
        <v>19.510000000000002</v>
      </c>
      <c r="F564">
        <v>-0.51612903229999996</v>
      </c>
      <c r="G564">
        <v>-0.58482829319999996</v>
      </c>
    </row>
    <row r="565" spans="1:7" x14ac:dyDescent="0.2">
      <c r="A565" t="s">
        <v>570</v>
      </c>
      <c r="B565">
        <v>2581036200</v>
      </c>
      <c r="C565">
        <v>9.0500000000000007</v>
      </c>
      <c r="D565">
        <v>11.45</v>
      </c>
      <c r="E565">
        <v>9.5399999999999991</v>
      </c>
      <c r="F565">
        <v>-0.20960698689999999</v>
      </c>
      <c r="G565">
        <v>-5.1362683440000001E-2</v>
      </c>
    </row>
    <row r="566" spans="1:7" x14ac:dyDescent="0.2">
      <c r="A566" t="s">
        <v>571</v>
      </c>
      <c r="B566">
        <v>714992094</v>
      </c>
      <c r="C566">
        <v>2.92</v>
      </c>
      <c r="D566">
        <v>2.29</v>
      </c>
      <c r="E566">
        <v>5.12</v>
      </c>
      <c r="F566">
        <v>0.27510917029999998</v>
      </c>
      <c r="G566">
        <v>-0.4296875</v>
      </c>
    </row>
    <row r="567" spans="1:7" x14ac:dyDescent="0.2">
      <c r="A567" t="s">
        <v>572</v>
      </c>
      <c r="B567">
        <v>1588830975</v>
      </c>
      <c r="C567">
        <v>38.909999999999997</v>
      </c>
      <c r="D567">
        <v>28.41</v>
      </c>
      <c r="E567">
        <v>30.44</v>
      </c>
      <c r="F567">
        <v>0.36958817319999998</v>
      </c>
      <c r="G567">
        <v>0.27825229959999997</v>
      </c>
    </row>
    <row r="568" spans="1:7" x14ac:dyDescent="0.2">
      <c r="A568" t="s">
        <v>573</v>
      </c>
      <c r="B568">
        <v>3613288419</v>
      </c>
      <c r="C568">
        <v>17.12</v>
      </c>
      <c r="D568">
        <v>13.41</v>
      </c>
      <c r="E568">
        <v>44.22</v>
      </c>
      <c r="F568">
        <v>0.2766592095</v>
      </c>
      <c r="G568">
        <v>-0.61284486660000004</v>
      </c>
    </row>
    <row r="569" spans="1:7" x14ac:dyDescent="0.2">
      <c r="A569" t="s">
        <v>574</v>
      </c>
      <c r="B569">
        <v>5725914847</v>
      </c>
      <c r="C569">
        <v>27.28</v>
      </c>
      <c r="D569">
        <v>5.85</v>
      </c>
      <c r="E569">
        <v>2.12</v>
      </c>
      <c r="F569">
        <v>3.663247863</v>
      </c>
      <c r="G569">
        <v>11.86792453</v>
      </c>
    </row>
    <row r="570" spans="1:7" x14ac:dyDescent="0.2">
      <c r="A570" t="s">
        <v>575</v>
      </c>
      <c r="B570">
        <v>844982583</v>
      </c>
      <c r="C570">
        <v>29.85</v>
      </c>
      <c r="D570">
        <v>38.119999999999997</v>
      </c>
      <c r="E570">
        <v>41.68</v>
      </c>
      <c r="F570">
        <v>-0.21694648480000001</v>
      </c>
      <c r="G570">
        <v>-0.28382917470000002</v>
      </c>
    </row>
    <row r="571" spans="1:7" x14ac:dyDescent="0.2">
      <c r="A571" t="s">
        <v>576</v>
      </c>
      <c r="B571">
        <v>4198472687</v>
      </c>
      <c r="C571">
        <v>120.7</v>
      </c>
      <c r="D571">
        <v>68.61</v>
      </c>
      <c r="E571">
        <v>34.1</v>
      </c>
      <c r="F571">
        <v>0.75921877280000005</v>
      </c>
      <c r="G571">
        <v>2.5395894430000001</v>
      </c>
    </row>
    <row r="572" spans="1:7" x14ac:dyDescent="0.2">
      <c r="A572" t="s">
        <v>577</v>
      </c>
      <c r="B572">
        <v>325758545</v>
      </c>
      <c r="C572">
        <v>6.29</v>
      </c>
      <c r="D572">
        <v>13.46</v>
      </c>
      <c r="E572">
        <v>9.86</v>
      </c>
      <c r="F572">
        <v>-0.53268945020000003</v>
      </c>
      <c r="G572">
        <v>-0.36206896550000001</v>
      </c>
    </row>
    <row r="573" spans="1:7" x14ac:dyDescent="0.2">
      <c r="A573" t="s">
        <v>578</v>
      </c>
      <c r="B573">
        <v>1675663537</v>
      </c>
      <c r="C573">
        <v>40.29</v>
      </c>
      <c r="D573">
        <v>30.62</v>
      </c>
      <c r="E573">
        <v>13.39</v>
      </c>
      <c r="F573">
        <v>0.31580666229999999</v>
      </c>
      <c r="G573">
        <v>2.0089619120000002</v>
      </c>
    </row>
    <row r="574" spans="1:7" x14ac:dyDescent="0.2">
      <c r="A574" t="s">
        <v>579</v>
      </c>
      <c r="B574">
        <v>964128480</v>
      </c>
      <c r="C574">
        <v>49.76</v>
      </c>
      <c r="D574">
        <v>61.75</v>
      </c>
      <c r="E574">
        <v>42.38</v>
      </c>
      <c r="F574">
        <v>-0.1941700405</v>
      </c>
      <c r="G574">
        <v>0.17413874469999999</v>
      </c>
    </row>
    <row r="575" spans="1:7" x14ac:dyDescent="0.2">
      <c r="A575" t="s">
        <v>580</v>
      </c>
      <c r="B575">
        <v>582332149</v>
      </c>
      <c r="C575">
        <v>38.89</v>
      </c>
      <c r="D575">
        <v>34.909999999999997</v>
      </c>
      <c r="E575">
        <v>34.17</v>
      </c>
      <c r="F575">
        <v>0.1140074477</v>
      </c>
      <c r="G575">
        <v>0.1381328651</v>
      </c>
    </row>
    <row r="576" spans="1:7" x14ac:dyDescent="0.2">
      <c r="A576" t="s">
        <v>581</v>
      </c>
      <c r="B576">
        <v>3816016447</v>
      </c>
      <c r="C576">
        <v>56.08</v>
      </c>
      <c r="D576">
        <v>46.97</v>
      </c>
      <c r="E576">
        <v>47</v>
      </c>
      <c r="F576">
        <v>0.19395358739999999</v>
      </c>
      <c r="G576">
        <v>0.1931914894</v>
      </c>
    </row>
    <row r="577" spans="1:7" x14ac:dyDescent="0.2">
      <c r="A577" t="s">
        <v>582</v>
      </c>
      <c r="B577">
        <v>456005331</v>
      </c>
      <c r="C577">
        <v>43.87</v>
      </c>
      <c r="D577">
        <v>58.94</v>
      </c>
      <c r="E577">
        <v>37.090000000000003</v>
      </c>
      <c r="F577">
        <v>-0.25568374620000001</v>
      </c>
      <c r="G577">
        <v>0.18279859800000001</v>
      </c>
    </row>
    <row r="578" spans="1:7" x14ac:dyDescent="0.2">
      <c r="A578" t="s">
        <v>583</v>
      </c>
      <c r="B578">
        <v>339142748</v>
      </c>
      <c r="C578">
        <v>10.36</v>
      </c>
      <c r="D578">
        <v>10.74</v>
      </c>
      <c r="E578">
        <v>10.29</v>
      </c>
      <c r="F578">
        <v>-3.5381750470000001E-2</v>
      </c>
      <c r="G578">
        <v>6.8027210879999999E-3</v>
      </c>
    </row>
    <row r="579" spans="1:7" x14ac:dyDescent="0.2">
      <c r="A579" t="s">
        <v>584</v>
      </c>
      <c r="B579">
        <v>370655491</v>
      </c>
      <c r="C579">
        <v>23.06</v>
      </c>
      <c r="D579">
        <v>33.5</v>
      </c>
      <c r="E579">
        <v>21.13</v>
      </c>
      <c r="F579">
        <v>-0.311641791</v>
      </c>
      <c r="G579">
        <v>9.1339327969999995E-2</v>
      </c>
    </row>
    <row r="580" spans="1:7" x14ac:dyDescent="0.2">
      <c r="A580" t="s">
        <v>585</v>
      </c>
      <c r="B580">
        <v>137012624</v>
      </c>
      <c r="C580">
        <v>1.1499999999999999</v>
      </c>
      <c r="D580">
        <v>5.39</v>
      </c>
      <c r="E580">
        <v>5.99</v>
      </c>
      <c r="F580">
        <v>-0.7866419295</v>
      </c>
      <c r="G580">
        <v>-0.80801335559999998</v>
      </c>
    </row>
    <row r="581" spans="1:7" x14ac:dyDescent="0.2">
      <c r="A581" t="s">
        <v>586</v>
      </c>
      <c r="B581">
        <v>1308031842</v>
      </c>
      <c r="C581">
        <v>70.260000000000005</v>
      </c>
      <c r="D581">
        <v>79.37</v>
      </c>
      <c r="E581">
        <v>42.79</v>
      </c>
      <c r="F581">
        <v>-0.1147788837</v>
      </c>
      <c r="G581">
        <v>0.64197242349999994</v>
      </c>
    </row>
    <row r="582" spans="1:7" x14ac:dyDescent="0.2">
      <c r="A582" t="s">
        <v>587</v>
      </c>
      <c r="B582">
        <v>450713573</v>
      </c>
      <c r="C582">
        <v>14.3</v>
      </c>
      <c r="D582">
        <v>15.38</v>
      </c>
      <c r="E582">
        <v>39.880000000000003</v>
      </c>
      <c r="F582">
        <v>-7.0221066319999997E-2</v>
      </c>
      <c r="G582">
        <v>-0.64142427280000003</v>
      </c>
    </row>
    <row r="583" spans="1:7" x14ac:dyDescent="0.2">
      <c r="A583" t="s">
        <v>588</v>
      </c>
      <c r="B583">
        <v>756215190</v>
      </c>
      <c r="C583">
        <v>9.2799999999999994</v>
      </c>
      <c r="D583">
        <v>15</v>
      </c>
      <c r="E583">
        <v>35.119999999999997</v>
      </c>
      <c r="F583">
        <v>-0.38133333330000002</v>
      </c>
      <c r="G583">
        <v>-0.73576309790000005</v>
      </c>
    </row>
    <row r="584" spans="1:7" x14ac:dyDescent="0.2">
      <c r="A584" t="s">
        <v>589</v>
      </c>
      <c r="B584">
        <v>4634225626</v>
      </c>
      <c r="C584">
        <v>62.28</v>
      </c>
      <c r="D584">
        <v>39.07</v>
      </c>
      <c r="E584">
        <v>26.98</v>
      </c>
      <c r="F584">
        <v>0.59406194010000002</v>
      </c>
      <c r="G584">
        <v>1.308376575</v>
      </c>
    </row>
    <row r="585" spans="1:7" x14ac:dyDescent="0.2">
      <c r="A585" t="s">
        <v>590</v>
      </c>
      <c r="B585">
        <v>4043292732</v>
      </c>
      <c r="C585">
        <v>216.33</v>
      </c>
      <c r="D585">
        <v>255.36</v>
      </c>
      <c r="E585">
        <v>118.14</v>
      </c>
      <c r="F585">
        <v>-0.15284304509999999</v>
      </c>
      <c r="G585">
        <v>0.83113255460000002</v>
      </c>
    </row>
    <row r="586" spans="1:7" x14ac:dyDescent="0.2">
      <c r="A586" t="s">
        <v>591</v>
      </c>
      <c r="B586">
        <v>902485147</v>
      </c>
      <c r="C586">
        <v>8.6300000000000008</v>
      </c>
      <c r="D586">
        <v>17.829999999999998</v>
      </c>
      <c r="E586">
        <v>11.91</v>
      </c>
      <c r="F586">
        <v>-0.51598429609999996</v>
      </c>
      <c r="G586">
        <v>-0.27539882449999997</v>
      </c>
    </row>
    <row r="587" spans="1:7" x14ac:dyDescent="0.2">
      <c r="A587" t="s">
        <v>592</v>
      </c>
      <c r="B587">
        <v>927113144</v>
      </c>
      <c r="C587">
        <v>8.3000000000000007</v>
      </c>
      <c r="D587">
        <v>4.62</v>
      </c>
      <c r="E587">
        <v>2.81</v>
      </c>
      <c r="F587">
        <v>0.79653679649999998</v>
      </c>
      <c r="G587">
        <v>1.9537366549999999</v>
      </c>
    </row>
    <row r="588" spans="1:7" x14ac:dyDescent="0.2">
      <c r="A588" t="s">
        <v>593</v>
      </c>
      <c r="B588">
        <v>576000699</v>
      </c>
      <c r="C588">
        <v>56.13</v>
      </c>
      <c r="D588">
        <v>110.62</v>
      </c>
      <c r="E588">
        <v>131.54</v>
      </c>
      <c r="F588">
        <v>-0.49258723560000001</v>
      </c>
      <c r="G588">
        <v>-0.57328569259999995</v>
      </c>
    </row>
    <row r="589" spans="1:7" x14ac:dyDescent="0.2">
      <c r="A589" t="s">
        <v>594</v>
      </c>
      <c r="B589">
        <v>11171837050</v>
      </c>
      <c r="C589">
        <v>324.20999999999998</v>
      </c>
      <c r="D589">
        <v>228.85</v>
      </c>
      <c r="E589">
        <v>67.09</v>
      </c>
      <c r="F589">
        <v>0.41669215640000001</v>
      </c>
      <c r="G589">
        <v>3.8324638549999999</v>
      </c>
    </row>
    <row r="590" spans="1:7" x14ac:dyDescent="0.2">
      <c r="A590" t="s">
        <v>595</v>
      </c>
      <c r="B590">
        <v>727296161</v>
      </c>
      <c r="C590">
        <v>21.82</v>
      </c>
      <c r="D590">
        <v>49.39</v>
      </c>
      <c r="E590">
        <v>27.52</v>
      </c>
      <c r="F590">
        <v>-0.55821016400000001</v>
      </c>
      <c r="G590">
        <v>-0.20712209300000001</v>
      </c>
    </row>
    <row r="591" spans="1:7" x14ac:dyDescent="0.2">
      <c r="A591" t="s">
        <v>596</v>
      </c>
      <c r="B591">
        <v>1073173346</v>
      </c>
      <c r="C591">
        <v>10.93</v>
      </c>
      <c r="D591">
        <v>11.2</v>
      </c>
      <c r="E591">
        <v>29.56</v>
      </c>
      <c r="F591">
        <v>-2.410714286E-2</v>
      </c>
      <c r="G591">
        <v>-0.63024357239999995</v>
      </c>
    </row>
    <row r="592" spans="1:7" x14ac:dyDescent="0.2">
      <c r="A592" t="s">
        <v>597</v>
      </c>
      <c r="B592">
        <v>2323495880</v>
      </c>
      <c r="C592">
        <v>66.09</v>
      </c>
      <c r="D592">
        <v>72.260000000000005</v>
      </c>
      <c r="E592">
        <v>64.5</v>
      </c>
      <c r="F592">
        <v>-8.5386105729999995E-2</v>
      </c>
      <c r="G592">
        <v>2.465116279E-2</v>
      </c>
    </row>
    <row r="593" spans="1:7" x14ac:dyDescent="0.2">
      <c r="A593" t="s">
        <v>598</v>
      </c>
      <c r="B593">
        <v>1224116007</v>
      </c>
      <c r="C593">
        <v>9.65</v>
      </c>
      <c r="D593">
        <v>11.96</v>
      </c>
      <c r="E593">
        <v>4.78</v>
      </c>
      <c r="F593">
        <v>-0.1931438127</v>
      </c>
      <c r="G593">
        <v>1.0188284519999999</v>
      </c>
    </row>
    <row r="594" spans="1:7" x14ac:dyDescent="0.2">
      <c r="A594" t="s">
        <v>599</v>
      </c>
      <c r="B594">
        <v>1076211154</v>
      </c>
      <c r="C594">
        <v>17.920000000000002</v>
      </c>
      <c r="D594">
        <v>6.35</v>
      </c>
      <c r="E594">
        <v>21.29</v>
      </c>
      <c r="F594">
        <v>1.822047244</v>
      </c>
      <c r="G594">
        <v>-0.15829027709999999</v>
      </c>
    </row>
    <row r="595" spans="1:7" x14ac:dyDescent="0.2">
      <c r="A595" t="s">
        <v>600</v>
      </c>
      <c r="B595">
        <v>1869167772</v>
      </c>
      <c r="C595">
        <v>88.23</v>
      </c>
      <c r="D595">
        <v>96.2</v>
      </c>
      <c r="E595">
        <v>74.77</v>
      </c>
      <c r="F595">
        <v>-8.2848232849999995E-2</v>
      </c>
      <c r="G595">
        <v>0.1800187241</v>
      </c>
    </row>
    <row r="596" spans="1:7" x14ac:dyDescent="0.2">
      <c r="A596" t="s">
        <v>601</v>
      </c>
      <c r="B596">
        <v>3148852240</v>
      </c>
      <c r="C596">
        <v>130.11000000000001</v>
      </c>
      <c r="D596">
        <v>107</v>
      </c>
      <c r="E596">
        <v>50.5</v>
      </c>
      <c r="F596">
        <v>0.21598130839999999</v>
      </c>
      <c r="G596">
        <v>1.576435644</v>
      </c>
    </row>
    <row r="597" spans="1:7" x14ac:dyDescent="0.2">
      <c r="A597" t="s">
        <v>602</v>
      </c>
      <c r="B597">
        <v>385398664</v>
      </c>
      <c r="C597">
        <v>6.7</v>
      </c>
      <c r="D597">
        <v>7.93</v>
      </c>
      <c r="E597">
        <v>12.71</v>
      </c>
      <c r="F597">
        <v>-0.1551071879</v>
      </c>
      <c r="G597">
        <v>-0.47285601890000001</v>
      </c>
    </row>
    <row r="598" spans="1:7" x14ac:dyDescent="0.2">
      <c r="A598" t="s">
        <v>603</v>
      </c>
      <c r="B598">
        <v>4211401099</v>
      </c>
      <c r="C598">
        <v>20.71</v>
      </c>
      <c r="D598">
        <v>23.07</v>
      </c>
      <c r="E598">
        <v>12.23</v>
      </c>
      <c r="F598">
        <v>-0.1022973559</v>
      </c>
      <c r="G598">
        <v>0.69337694189999999</v>
      </c>
    </row>
    <row r="599" spans="1:7" x14ac:dyDescent="0.2">
      <c r="A599" t="s">
        <v>604</v>
      </c>
      <c r="B599">
        <v>3326504434</v>
      </c>
      <c r="C599">
        <v>125.97</v>
      </c>
      <c r="D599">
        <v>60.34</v>
      </c>
      <c r="E599">
        <v>28.14</v>
      </c>
      <c r="F599">
        <v>1.0876698709999999</v>
      </c>
      <c r="G599">
        <v>3.4765458420000002</v>
      </c>
    </row>
    <row r="600" spans="1:7" x14ac:dyDescent="0.2">
      <c r="A600" t="s">
        <v>605</v>
      </c>
      <c r="B600">
        <v>548442514</v>
      </c>
      <c r="C600">
        <v>12.63</v>
      </c>
      <c r="D600">
        <v>9.8000000000000007</v>
      </c>
      <c r="E600">
        <v>11.09</v>
      </c>
      <c r="F600">
        <v>0.28877551019999997</v>
      </c>
      <c r="G600">
        <v>0.13886384130000001</v>
      </c>
    </row>
    <row r="601" spans="1:7" x14ac:dyDescent="0.2">
      <c r="A601" t="s">
        <v>606</v>
      </c>
      <c r="B601">
        <v>490103477</v>
      </c>
      <c r="C601">
        <v>95.33</v>
      </c>
      <c r="D601">
        <v>183</v>
      </c>
      <c r="E601">
        <v>232.63</v>
      </c>
      <c r="F601">
        <v>-0.47907103829999997</v>
      </c>
      <c r="G601">
        <v>-0.59020762579999997</v>
      </c>
    </row>
    <row r="602" spans="1:7" x14ac:dyDescent="0.2">
      <c r="A602" t="s">
        <v>607</v>
      </c>
      <c r="B602">
        <v>5455087583</v>
      </c>
      <c r="C602">
        <v>50.18</v>
      </c>
      <c r="D602">
        <v>36.479999999999997</v>
      </c>
      <c r="E602">
        <v>16.149999999999999</v>
      </c>
      <c r="F602">
        <v>0.3755482456</v>
      </c>
      <c r="G602">
        <v>2.1071207429999999</v>
      </c>
    </row>
    <row r="603" spans="1:7" x14ac:dyDescent="0.2">
      <c r="A603" t="s">
        <v>608</v>
      </c>
      <c r="B603">
        <v>2083330000</v>
      </c>
      <c r="C603">
        <v>28.61</v>
      </c>
      <c r="D603">
        <v>23.44</v>
      </c>
      <c r="E603">
        <v>35.549999999999997</v>
      </c>
      <c r="F603">
        <v>0.22056313990000001</v>
      </c>
      <c r="G603">
        <v>-0.19521800280000001</v>
      </c>
    </row>
    <row r="604" spans="1:7" x14ac:dyDescent="0.2">
      <c r="A604" t="s">
        <v>609</v>
      </c>
      <c r="B604">
        <v>481174295</v>
      </c>
      <c r="C604">
        <v>43.96</v>
      </c>
      <c r="D604">
        <v>28.55</v>
      </c>
      <c r="E604">
        <v>30.23</v>
      </c>
      <c r="F604">
        <v>0.53975481609999998</v>
      </c>
      <c r="G604">
        <v>0.45418458480000001</v>
      </c>
    </row>
    <row r="605" spans="1:7" x14ac:dyDescent="0.2">
      <c r="A605" t="s">
        <v>610</v>
      </c>
      <c r="B605">
        <v>1431744058</v>
      </c>
      <c r="C605">
        <v>39</v>
      </c>
      <c r="D605">
        <v>36.619999999999997</v>
      </c>
      <c r="E605">
        <v>39.450000000000003</v>
      </c>
      <c r="F605">
        <v>6.4991807760000006E-2</v>
      </c>
      <c r="G605">
        <v>-1.140684411E-2</v>
      </c>
    </row>
    <row r="606" spans="1:7" x14ac:dyDescent="0.2">
      <c r="A606" t="s">
        <v>611</v>
      </c>
      <c r="B606">
        <v>4962466237</v>
      </c>
      <c r="C606">
        <v>83.96</v>
      </c>
      <c r="D606">
        <v>84.2</v>
      </c>
      <c r="E606">
        <v>70.38</v>
      </c>
      <c r="F606">
        <v>-2.8503562950000002E-3</v>
      </c>
      <c r="G606">
        <v>0.1929525433</v>
      </c>
    </row>
    <row r="607" spans="1:7" x14ac:dyDescent="0.2">
      <c r="A607" t="s">
        <v>612</v>
      </c>
      <c r="B607">
        <v>4536875996</v>
      </c>
      <c r="C607">
        <v>79.97</v>
      </c>
      <c r="D607">
        <v>70.86</v>
      </c>
      <c r="E607">
        <v>57.86</v>
      </c>
      <c r="F607">
        <v>0.12856336439999999</v>
      </c>
      <c r="G607">
        <v>0.38212927759999998</v>
      </c>
    </row>
    <row r="608" spans="1:7" x14ac:dyDescent="0.2">
      <c r="A608" t="s">
        <v>613</v>
      </c>
      <c r="B608">
        <v>916553665</v>
      </c>
      <c r="C608">
        <v>3.67</v>
      </c>
      <c r="D608">
        <v>5.3</v>
      </c>
      <c r="E608">
        <v>1.44</v>
      </c>
      <c r="F608">
        <v>-0.30754716980000002</v>
      </c>
      <c r="G608">
        <v>1.548611111</v>
      </c>
    </row>
    <row r="609" spans="1:7" x14ac:dyDescent="0.2">
      <c r="A609" t="s">
        <v>614</v>
      </c>
      <c r="B609">
        <v>962848930</v>
      </c>
      <c r="C609">
        <v>33.19</v>
      </c>
      <c r="D609">
        <v>54</v>
      </c>
      <c r="E609">
        <v>77.73</v>
      </c>
      <c r="F609">
        <v>-0.3853703704</v>
      </c>
      <c r="G609">
        <v>-0.57300913419999999</v>
      </c>
    </row>
    <row r="610" spans="1:7" x14ac:dyDescent="0.2">
      <c r="A610" t="s">
        <v>615</v>
      </c>
      <c r="B610">
        <v>3828916193</v>
      </c>
      <c r="C610">
        <v>74.16</v>
      </c>
      <c r="D610">
        <v>22.71</v>
      </c>
      <c r="E610">
        <v>15.33</v>
      </c>
      <c r="F610">
        <v>2.2655217969999999</v>
      </c>
      <c r="G610">
        <v>3.8375733859999999</v>
      </c>
    </row>
    <row r="611" spans="1:7" x14ac:dyDescent="0.2">
      <c r="A611" t="s">
        <v>616</v>
      </c>
      <c r="B611">
        <v>1031622643</v>
      </c>
      <c r="C611">
        <v>27.46</v>
      </c>
      <c r="D611">
        <v>34.53</v>
      </c>
      <c r="E611">
        <v>16.93</v>
      </c>
      <c r="F611">
        <v>-0.20474949319999999</v>
      </c>
      <c r="G611">
        <v>0.62197282929999997</v>
      </c>
    </row>
    <row r="612" spans="1:7" x14ac:dyDescent="0.2">
      <c r="A612" t="s">
        <v>617</v>
      </c>
      <c r="B612">
        <v>655139501</v>
      </c>
      <c r="C612">
        <v>48.15</v>
      </c>
      <c r="D612">
        <v>98.14</v>
      </c>
      <c r="E612">
        <v>70.02</v>
      </c>
      <c r="F612">
        <v>-0.50937436319999996</v>
      </c>
      <c r="G612">
        <v>-0.31233933159999999</v>
      </c>
    </row>
    <row r="613" spans="1:7" x14ac:dyDescent="0.2">
      <c r="A613" t="s">
        <v>618</v>
      </c>
      <c r="B613">
        <v>352493963</v>
      </c>
      <c r="C613">
        <v>24.41</v>
      </c>
      <c r="D613">
        <v>31.27</v>
      </c>
      <c r="E613">
        <v>29.62</v>
      </c>
      <c r="F613">
        <v>-0.21937959709999999</v>
      </c>
      <c r="G613">
        <v>-0.17589466579999999</v>
      </c>
    </row>
    <row r="614" spans="1:7" x14ac:dyDescent="0.2">
      <c r="A614" t="s">
        <v>619</v>
      </c>
      <c r="B614">
        <v>432813697</v>
      </c>
      <c r="C614">
        <v>29.36</v>
      </c>
      <c r="D614">
        <v>34.909999999999997</v>
      </c>
      <c r="E614">
        <v>32.79</v>
      </c>
      <c r="F614">
        <v>-0.15898023489999999</v>
      </c>
      <c r="G614">
        <v>-0.1046050625</v>
      </c>
    </row>
    <row r="615" spans="1:7" x14ac:dyDescent="0.2">
      <c r="A615" t="s">
        <v>620</v>
      </c>
      <c r="B615">
        <v>188168970</v>
      </c>
      <c r="C615">
        <v>9.94</v>
      </c>
      <c r="D615">
        <v>13.4</v>
      </c>
      <c r="E615">
        <v>20.43</v>
      </c>
      <c r="F615">
        <v>-0.25820895519999998</v>
      </c>
      <c r="G615">
        <v>-0.51346059720000004</v>
      </c>
    </row>
    <row r="616" spans="1:7" x14ac:dyDescent="0.2">
      <c r="A616" t="s">
        <v>621</v>
      </c>
      <c r="B616">
        <v>337705232</v>
      </c>
      <c r="C616">
        <v>21.48</v>
      </c>
      <c r="D616">
        <v>31.57</v>
      </c>
      <c r="E616">
        <v>23.02</v>
      </c>
      <c r="F616">
        <v>-0.31960722200000002</v>
      </c>
      <c r="G616">
        <v>-6.6898349260000003E-2</v>
      </c>
    </row>
    <row r="617" spans="1:7" x14ac:dyDescent="0.2">
      <c r="A617" t="s">
        <v>622</v>
      </c>
      <c r="B617">
        <v>364313219</v>
      </c>
      <c r="C617">
        <v>12</v>
      </c>
      <c r="D617">
        <v>13.76</v>
      </c>
      <c r="E617">
        <v>13.6</v>
      </c>
      <c r="F617">
        <v>-0.12790697670000001</v>
      </c>
      <c r="G617">
        <v>-0.1176470588</v>
      </c>
    </row>
    <row r="618" spans="1:7" x14ac:dyDescent="0.2">
      <c r="A618" t="s">
        <v>623</v>
      </c>
      <c r="B618">
        <v>875053731</v>
      </c>
      <c r="C618">
        <v>10.88</v>
      </c>
      <c r="D618">
        <v>13.39</v>
      </c>
      <c r="E618">
        <v>16.36</v>
      </c>
      <c r="F618">
        <v>-0.18745332340000001</v>
      </c>
      <c r="G618">
        <v>-0.33496332519999999</v>
      </c>
    </row>
    <row r="619" spans="1:7" x14ac:dyDescent="0.2">
      <c r="A619" t="s">
        <v>624</v>
      </c>
      <c r="B619">
        <v>461829433</v>
      </c>
      <c r="C619">
        <v>3.93</v>
      </c>
      <c r="D619">
        <v>6.5</v>
      </c>
      <c r="E619">
        <v>6.35</v>
      </c>
      <c r="F619">
        <v>-0.39538461539999997</v>
      </c>
      <c r="G619">
        <v>-0.38110236219999999</v>
      </c>
    </row>
    <row r="620" spans="1:7" x14ac:dyDescent="0.2">
      <c r="A620" t="s">
        <v>625</v>
      </c>
      <c r="B620">
        <v>1582334364</v>
      </c>
      <c r="C620">
        <v>20.149999999999999</v>
      </c>
      <c r="D620">
        <v>22.25</v>
      </c>
      <c r="E620">
        <v>12.49</v>
      </c>
      <c r="F620">
        <v>-9.4382022469999993E-2</v>
      </c>
      <c r="G620">
        <v>0.61329063250000004</v>
      </c>
    </row>
    <row r="621" spans="1:7" x14ac:dyDescent="0.2">
      <c r="A621" t="s">
        <v>626</v>
      </c>
      <c r="B621">
        <v>519173229</v>
      </c>
      <c r="C621">
        <v>25.42</v>
      </c>
      <c r="D621">
        <v>26.41</v>
      </c>
      <c r="E621">
        <v>24.88</v>
      </c>
      <c r="F621">
        <v>-3.7485800829999999E-2</v>
      </c>
      <c r="G621">
        <v>2.1704180060000001E-2</v>
      </c>
    </row>
    <row r="622" spans="1:7" x14ac:dyDescent="0.2">
      <c r="A622" t="s">
        <v>627</v>
      </c>
      <c r="B622">
        <v>966725759</v>
      </c>
      <c r="C622">
        <v>57.58</v>
      </c>
      <c r="D622">
        <v>85.62</v>
      </c>
      <c r="E622">
        <v>55.78</v>
      </c>
      <c r="F622">
        <v>-0.32749357629999998</v>
      </c>
      <c r="G622">
        <v>3.2269630690000002E-2</v>
      </c>
    </row>
    <row r="623" spans="1:7" x14ac:dyDescent="0.2">
      <c r="A623" t="s">
        <v>628</v>
      </c>
      <c r="B623">
        <v>11571785689</v>
      </c>
      <c r="C623">
        <v>717.52</v>
      </c>
      <c r="D623">
        <v>249.25</v>
      </c>
      <c r="E623">
        <v>140.43</v>
      </c>
      <c r="F623">
        <v>1.8787161480000001</v>
      </c>
      <c r="G623">
        <v>4.1094495479999997</v>
      </c>
    </row>
    <row r="624" spans="1:7" x14ac:dyDescent="0.2">
      <c r="A624" t="s">
        <v>629</v>
      </c>
      <c r="B624">
        <v>6682276559</v>
      </c>
      <c r="C624">
        <v>56.6</v>
      </c>
      <c r="D624">
        <v>64.63</v>
      </c>
      <c r="E624">
        <v>17.87</v>
      </c>
      <c r="F624">
        <v>-0.12424570629999999</v>
      </c>
      <c r="G624">
        <v>2.1673195299999999</v>
      </c>
    </row>
    <row r="625" spans="1:7" x14ac:dyDescent="0.2">
      <c r="A625" t="s">
        <v>630</v>
      </c>
      <c r="B625">
        <v>5533824084</v>
      </c>
      <c r="C625">
        <v>160.87</v>
      </c>
      <c r="D625">
        <v>115.57</v>
      </c>
      <c r="E625">
        <v>44.11</v>
      </c>
      <c r="F625">
        <v>0.39197023450000001</v>
      </c>
      <c r="G625">
        <v>2.6470188170000002</v>
      </c>
    </row>
    <row r="626" spans="1:7" x14ac:dyDescent="0.2">
      <c r="A626" t="s">
        <v>631</v>
      </c>
      <c r="B626">
        <v>2470894020</v>
      </c>
      <c r="C626">
        <v>126.53</v>
      </c>
      <c r="D626">
        <v>86.96</v>
      </c>
      <c r="E626">
        <v>47.37</v>
      </c>
      <c r="F626">
        <v>0.45503679850000001</v>
      </c>
      <c r="G626">
        <v>1.671099852</v>
      </c>
    </row>
    <row r="627" spans="1:7" x14ac:dyDescent="0.2">
      <c r="A627" t="s">
        <v>632</v>
      </c>
      <c r="B627">
        <v>6068773793</v>
      </c>
      <c r="C627">
        <v>85.03</v>
      </c>
      <c r="D627">
        <v>67.73</v>
      </c>
      <c r="E627">
        <v>17.34</v>
      </c>
      <c r="F627">
        <v>0.25542595600000001</v>
      </c>
      <c r="G627">
        <v>3.9036908879999999</v>
      </c>
    </row>
    <row r="628" spans="1:7" x14ac:dyDescent="0.2">
      <c r="A628" t="s">
        <v>633</v>
      </c>
      <c r="B628">
        <v>553641606</v>
      </c>
      <c r="C628">
        <v>17.440000000000001</v>
      </c>
      <c r="D628">
        <v>13.99</v>
      </c>
      <c r="E628">
        <v>17.32</v>
      </c>
      <c r="F628">
        <v>0.2466047177</v>
      </c>
      <c r="G628">
        <v>6.9284064670000001E-3</v>
      </c>
    </row>
    <row r="629" spans="1:7" x14ac:dyDescent="0.2">
      <c r="A629" t="s">
        <v>634</v>
      </c>
      <c r="B629">
        <v>2258217731</v>
      </c>
      <c r="C629">
        <v>72.05</v>
      </c>
      <c r="D629">
        <v>62.23</v>
      </c>
      <c r="E629">
        <v>58.25</v>
      </c>
      <c r="F629">
        <v>0.15780170339999999</v>
      </c>
      <c r="G629">
        <v>0.23690987120000001</v>
      </c>
    </row>
    <row r="630" spans="1:7" x14ac:dyDescent="0.2">
      <c r="A630" t="s">
        <v>635</v>
      </c>
      <c r="B630">
        <v>5891603939</v>
      </c>
      <c r="C630">
        <v>38.71</v>
      </c>
      <c r="D630">
        <v>43.17</v>
      </c>
      <c r="E630">
        <v>28.24</v>
      </c>
      <c r="F630">
        <v>-0.1033124855</v>
      </c>
      <c r="G630">
        <v>0.3707507082</v>
      </c>
    </row>
    <row r="631" spans="1:7" x14ac:dyDescent="0.2">
      <c r="A631" t="s">
        <v>636</v>
      </c>
      <c r="B631">
        <v>8163645204</v>
      </c>
      <c r="C631">
        <v>395.28</v>
      </c>
      <c r="D631">
        <v>270.07</v>
      </c>
      <c r="E631">
        <v>75.14</v>
      </c>
      <c r="F631">
        <v>0.46362054279999998</v>
      </c>
      <c r="G631">
        <v>4.2605802500000003</v>
      </c>
    </row>
    <row r="632" spans="1:7" x14ac:dyDescent="0.2">
      <c r="A632" t="s">
        <v>637</v>
      </c>
      <c r="B632">
        <v>277403592</v>
      </c>
      <c r="C632">
        <v>22.07</v>
      </c>
      <c r="D632">
        <v>24.25</v>
      </c>
      <c r="E632">
        <v>16.600000000000001</v>
      </c>
      <c r="F632">
        <v>-8.9896907220000002E-2</v>
      </c>
      <c r="G632">
        <v>0.32951807230000002</v>
      </c>
    </row>
    <row r="633" spans="1:7" x14ac:dyDescent="0.2">
      <c r="A633" t="s">
        <v>638</v>
      </c>
      <c r="B633">
        <v>455965698</v>
      </c>
      <c r="C633">
        <v>2.59</v>
      </c>
      <c r="D633">
        <v>2.77</v>
      </c>
      <c r="E633">
        <v>1.05</v>
      </c>
      <c r="F633">
        <v>-6.4981949459999994E-2</v>
      </c>
      <c r="G633">
        <v>1.4666666669999999</v>
      </c>
    </row>
    <row r="634" spans="1:7" x14ac:dyDescent="0.2">
      <c r="A634" t="s">
        <v>639</v>
      </c>
      <c r="B634">
        <v>2370771461</v>
      </c>
      <c r="C634">
        <v>15.71</v>
      </c>
      <c r="D634">
        <v>13.79</v>
      </c>
      <c r="E634">
        <v>10.64</v>
      </c>
      <c r="F634">
        <v>0.13923132699999999</v>
      </c>
      <c r="G634">
        <v>0.4765037594</v>
      </c>
    </row>
    <row r="635" spans="1:7" x14ac:dyDescent="0.2">
      <c r="A635" t="s">
        <v>640</v>
      </c>
      <c r="B635">
        <v>1523829955</v>
      </c>
      <c r="C635">
        <v>20.23</v>
      </c>
      <c r="D635">
        <v>37.47</v>
      </c>
      <c r="E635">
        <v>22.44</v>
      </c>
      <c r="F635">
        <v>-0.46010141450000003</v>
      </c>
      <c r="G635">
        <v>-9.8484848479999998E-2</v>
      </c>
    </row>
    <row r="636" spans="1:7" x14ac:dyDescent="0.2">
      <c r="A636" t="s">
        <v>641</v>
      </c>
      <c r="B636">
        <v>686668871</v>
      </c>
      <c r="C636">
        <v>19.43</v>
      </c>
      <c r="D636">
        <v>23.83</v>
      </c>
      <c r="E636">
        <v>16.72</v>
      </c>
      <c r="F636">
        <v>-0.1846412086</v>
      </c>
      <c r="G636">
        <v>0.16208133969999999</v>
      </c>
    </row>
    <row r="637" spans="1:7" x14ac:dyDescent="0.2">
      <c r="A637" t="s">
        <v>642</v>
      </c>
      <c r="B637">
        <v>1886681015</v>
      </c>
      <c r="C637">
        <v>23.05</v>
      </c>
      <c r="D637">
        <v>18.96</v>
      </c>
      <c r="E637">
        <v>30.18</v>
      </c>
      <c r="F637">
        <v>0.2157172996</v>
      </c>
      <c r="G637">
        <v>-0.2362491716</v>
      </c>
    </row>
    <row r="638" spans="1:7" x14ac:dyDescent="0.2">
      <c r="A638" t="s">
        <v>643</v>
      </c>
      <c r="B638">
        <v>2505593972</v>
      </c>
      <c r="C638">
        <v>158.47999999999999</v>
      </c>
      <c r="D638">
        <v>98.86</v>
      </c>
      <c r="E638">
        <v>33.51</v>
      </c>
      <c r="F638">
        <v>0.60307505559999997</v>
      </c>
      <c r="G638">
        <v>3.7293345269999998</v>
      </c>
    </row>
    <row r="639" spans="1:7" x14ac:dyDescent="0.2">
      <c r="A639" t="s">
        <v>644</v>
      </c>
      <c r="B639">
        <v>872768916</v>
      </c>
      <c r="C639">
        <v>4.26</v>
      </c>
      <c r="D639">
        <v>3.53</v>
      </c>
      <c r="E639">
        <v>2.13</v>
      </c>
      <c r="F639">
        <v>0.20679886689999999</v>
      </c>
      <c r="G639">
        <v>1</v>
      </c>
    </row>
    <row r="640" spans="1:7" x14ac:dyDescent="0.2">
      <c r="A640" t="s">
        <v>645</v>
      </c>
      <c r="B640">
        <v>333431515</v>
      </c>
      <c r="C640">
        <v>18.79</v>
      </c>
      <c r="D640">
        <v>9.27</v>
      </c>
      <c r="E640">
        <v>8.5</v>
      </c>
      <c r="F640">
        <v>1.0269687160000001</v>
      </c>
      <c r="G640">
        <v>1.2105882349999999</v>
      </c>
    </row>
    <row r="641" spans="1:7" x14ac:dyDescent="0.2">
      <c r="A641" t="s">
        <v>646</v>
      </c>
      <c r="B641">
        <v>1820580030</v>
      </c>
      <c r="C641">
        <v>16.53</v>
      </c>
      <c r="D641">
        <v>18.84</v>
      </c>
      <c r="E641">
        <v>11.69</v>
      </c>
      <c r="F641">
        <v>-0.122611465</v>
      </c>
      <c r="G641">
        <v>0.41402908469999999</v>
      </c>
    </row>
    <row r="642" spans="1:7" x14ac:dyDescent="0.2">
      <c r="A642" t="s">
        <v>647</v>
      </c>
      <c r="B642">
        <v>1264281046</v>
      </c>
      <c r="C642">
        <v>34.729999999999997</v>
      </c>
      <c r="D642">
        <v>41.75</v>
      </c>
      <c r="E642">
        <v>33.94</v>
      </c>
      <c r="F642">
        <v>-0.16814371259999999</v>
      </c>
      <c r="G642">
        <v>2.3276370059999999E-2</v>
      </c>
    </row>
    <row r="643" spans="1:7" x14ac:dyDescent="0.2">
      <c r="A643" t="s">
        <v>648</v>
      </c>
      <c r="B643">
        <v>746481562</v>
      </c>
      <c r="C643">
        <v>78.91</v>
      </c>
      <c r="D643">
        <v>173.89</v>
      </c>
      <c r="E643">
        <v>152.5</v>
      </c>
      <c r="F643">
        <v>-0.54620737249999995</v>
      </c>
      <c r="G643">
        <v>-0.48255737700000001</v>
      </c>
    </row>
    <row r="644" spans="1:7" x14ac:dyDescent="0.2">
      <c r="A644" t="s">
        <v>649</v>
      </c>
      <c r="B644">
        <v>1586860917</v>
      </c>
      <c r="C644">
        <v>35.11</v>
      </c>
      <c r="D644">
        <v>40.659999999999997</v>
      </c>
      <c r="E644">
        <v>37.659999999999997</v>
      </c>
      <c r="F644">
        <v>-0.1364977865</v>
      </c>
      <c r="G644">
        <v>-6.7711099309999995E-2</v>
      </c>
    </row>
    <row r="645" spans="1:7" x14ac:dyDescent="0.2">
      <c r="A645" t="s">
        <v>650</v>
      </c>
      <c r="B645">
        <v>107829628</v>
      </c>
      <c r="C645">
        <v>2.64</v>
      </c>
      <c r="D645">
        <v>5.94</v>
      </c>
      <c r="E645">
        <v>7.44</v>
      </c>
      <c r="F645">
        <v>-0.55555555560000003</v>
      </c>
      <c r="G645">
        <v>-0.64516129030000002</v>
      </c>
    </row>
    <row r="646" spans="1:7" x14ac:dyDescent="0.2">
      <c r="A646" t="s">
        <v>651</v>
      </c>
      <c r="B646">
        <v>1822760964</v>
      </c>
      <c r="C646">
        <v>15.16</v>
      </c>
      <c r="D646">
        <v>12.73</v>
      </c>
      <c r="E646">
        <v>17.23</v>
      </c>
      <c r="F646">
        <v>0.1908876669</v>
      </c>
      <c r="G646">
        <v>-0.1201392919</v>
      </c>
    </row>
    <row r="647" spans="1:7" x14ac:dyDescent="0.2">
      <c r="A647" t="s">
        <v>652</v>
      </c>
      <c r="B647">
        <v>3559593847</v>
      </c>
      <c r="C647">
        <v>17.57</v>
      </c>
      <c r="D647">
        <v>20.05</v>
      </c>
      <c r="E647">
        <v>31.06</v>
      </c>
      <c r="F647">
        <v>-0.1236907731</v>
      </c>
      <c r="G647">
        <v>-0.43432066969999999</v>
      </c>
    </row>
    <row r="648" spans="1:7" x14ac:dyDescent="0.2">
      <c r="A648" t="s">
        <v>653</v>
      </c>
      <c r="B648">
        <v>468847395</v>
      </c>
      <c r="C648">
        <v>11.17</v>
      </c>
      <c r="D648">
        <v>14.57</v>
      </c>
      <c r="E648">
        <v>14.67</v>
      </c>
      <c r="F648">
        <v>-0.23335621140000001</v>
      </c>
      <c r="G648">
        <v>-0.2385821404</v>
      </c>
    </row>
    <row r="649" spans="1:7" x14ac:dyDescent="0.2">
      <c r="A649" t="s">
        <v>654</v>
      </c>
      <c r="B649">
        <v>1065019546</v>
      </c>
      <c r="C649">
        <v>2.5099999999999998</v>
      </c>
      <c r="D649">
        <v>6.03</v>
      </c>
      <c r="E649">
        <v>3.64</v>
      </c>
      <c r="F649">
        <v>-0.583747927</v>
      </c>
      <c r="G649">
        <v>-0.31043956039999998</v>
      </c>
    </row>
    <row r="650" spans="1:7" x14ac:dyDescent="0.2">
      <c r="A650" t="s">
        <v>655</v>
      </c>
      <c r="B650">
        <v>343106341</v>
      </c>
      <c r="C650">
        <v>15.6</v>
      </c>
      <c r="D650">
        <v>10.029999999999999</v>
      </c>
      <c r="E650">
        <v>14.81</v>
      </c>
      <c r="F650">
        <v>0.55533399800000005</v>
      </c>
      <c r="G650">
        <v>5.3342336259999998E-2</v>
      </c>
    </row>
    <row r="651" spans="1:7" x14ac:dyDescent="0.2">
      <c r="A651" t="s">
        <v>656</v>
      </c>
      <c r="B651">
        <v>1594175440</v>
      </c>
      <c r="C651">
        <v>46.32</v>
      </c>
      <c r="D651">
        <v>88.86</v>
      </c>
      <c r="E651">
        <v>97</v>
      </c>
      <c r="F651">
        <v>-0.47873058740000002</v>
      </c>
      <c r="G651">
        <v>-0.5224742268</v>
      </c>
    </row>
    <row r="652" spans="1:7" x14ac:dyDescent="0.2">
      <c r="A652" t="s">
        <v>657</v>
      </c>
      <c r="B652">
        <v>1381049389</v>
      </c>
      <c r="C652">
        <v>93.23</v>
      </c>
      <c r="D652">
        <v>58.77</v>
      </c>
      <c r="E652">
        <v>83.72</v>
      </c>
      <c r="F652">
        <v>0.58635358179999997</v>
      </c>
      <c r="G652">
        <v>0.11359292880000001</v>
      </c>
    </row>
    <row r="653" spans="1:7" x14ac:dyDescent="0.2">
      <c r="A653" t="s">
        <v>658</v>
      </c>
      <c r="B653">
        <v>2275109183</v>
      </c>
      <c r="C653">
        <v>53.7</v>
      </c>
      <c r="D653">
        <v>58.03</v>
      </c>
      <c r="E653">
        <v>82.57</v>
      </c>
      <c r="F653">
        <v>-7.461657763E-2</v>
      </c>
      <c r="G653">
        <v>-0.34964272740000002</v>
      </c>
    </row>
    <row r="654" spans="1:7" x14ac:dyDescent="0.2">
      <c r="A654" t="s">
        <v>659</v>
      </c>
      <c r="B654">
        <v>3997021514</v>
      </c>
      <c r="C654">
        <v>42.13</v>
      </c>
      <c r="D654">
        <v>51.68</v>
      </c>
      <c r="E654">
        <v>46.16</v>
      </c>
      <c r="F654">
        <v>-0.1847910217</v>
      </c>
      <c r="G654">
        <v>-8.7305025999999994E-2</v>
      </c>
    </row>
    <row r="655" spans="1:7" x14ac:dyDescent="0.2">
      <c r="A655" t="s">
        <v>660</v>
      </c>
      <c r="B655">
        <v>787820545</v>
      </c>
      <c r="C655">
        <v>0.74</v>
      </c>
      <c r="D655">
        <v>2.5099999999999998</v>
      </c>
      <c r="E655">
        <v>9.93</v>
      </c>
      <c r="F655">
        <v>-0.70517928289999998</v>
      </c>
      <c r="G655">
        <v>-0.92547834839999998</v>
      </c>
    </row>
    <row r="656" spans="1:7" x14ac:dyDescent="0.2">
      <c r="A656" t="s">
        <v>661</v>
      </c>
      <c r="B656">
        <v>247097355</v>
      </c>
      <c r="C656">
        <v>5.15</v>
      </c>
      <c r="D656">
        <v>7.01</v>
      </c>
      <c r="E656">
        <v>4.3</v>
      </c>
      <c r="F656">
        <v>-0.26533523539999998</v>
      </c>
      <c r="G656">
        <v>0.19767441860000001</v>
      </c>
    </row>
    <row r="657" spans="1:7" x14ac:dyDescent="0.2">
      <c r="A657" t="s">
        <v>662</v>
      </c>
      <c r="B657">
        <v>2413772476</v>
      </c>
      <c r="C657">
        <v>30.42</v>
      </c>
      <c r="D657">
        <v>23.54</v>
      </c>
      <c r="E657">
        <v>22.19</v>
      </c>
      <c r="F657">
        <v>0.29226847919999999</v>
      </c>
      <c r="G657">
        <v>0.37088778729999999</v>
      </c>
    </row>
    <row r="658" spans="1:7" x14ac:dyDescent="0.2">
      <c r="A658" t="s">
        <v>663</v>
      </c>
      <c r="B658">
        <v>1709671524</v>
      </c>
      <c r="C658">
        <v>10.68</v>
      </c>
      <c r="D658">
        <v>8.8000000000000007</v>
      </c>
      <c r="E658">
        <v>10.32</v>
      </c>
      <c r="F658">
        <v>0.21363636359999999</v>
      </c>
      <c r="G658">
        <v>3.4883720930000001E-2</v>
      </c>
    </row>
    <row r="659" spans="1:7" x14ac:dyDescent="0.2">
      <c r="A659" t="s">
        <v>664</v>
      </c>
      <c r="B659">
        <v>3351657597</v>
      </c>
      <c r="C659">
        <v>90.72</v>
      </c>
      <c r="D659">
        <v>95.34</v>
      </c>
      <c r="E659">
        <v>52.91</v>
      </c>
      <c r="F659">
        <v>-4.8458149780000001E-2</v>
      </c>
      <c r="G659">
        <v>0.7146097146</v>
      </c>
    </row>
    <row r="660" spans="1:7" x14ac:dyDescent="0.2">
      <c r="A660" t="s">
        <v>665</v>
      </c>
      <c r="B660">
        <v>272832195</v>
      </c>
      <c r="C660">
        <v>13.76</v>
      </c>
      <c r="D660">
        <v>13.8</v>
      </c>
      <c r="E660">
        <v>15.14</v>
      </c>
      <c r="F660">
        <v>-2.8985507249999999E-3</v>
      </c>
      <c r="G660">
        <v>-9.1149273449999998E-2</v>
      </c>
    </row>
    <row r="661" spans="1:7" x14ac:dyDescent="0.2">
      <c r="A661" t="s">
        <v>666</v>
      </c>
      <c r="B661">
        <v>3296649203</v>
      </c>
      <c r="C661">
        <v>33.26</v>
      </c>
      <c r="D661">
        <v>34.020000000000003</v>
      </c>
      <c r="E661">
        <v>24.2</v>
      </c>
      <c r="F661">
        <v>-2.2339800119999999E-2</v>
      </c>
      <c r="G661">
        <v>0.37438016530000001</v>
      </c>
    </row>
    <row r="662" spans="1:7" x14ac:dyDescent="0.2">
      <c r="A662" t="s">
        <v>667</v>
      </c>
      <c r="B662">
        <v>133595717</v>
      </c>
      <c r="C662">
        <v>5.44</v>
      </c>
      <c r="D662">
        <v>7.39</v>
      </c>
      <c r="E662">
        <v>1.44</v>
      </c>
      <c r="F662">
        <v>-0.2638700947</v>
      </c>
      <c r="G662">
        <v>2.7777777779999999</v>
      </c>
    </row>
    <row r="663" spans="1:7" x14ac:dyDescent="0.2">
      <c r="A663" t="s">
        <v>668</v>
      </c>
      <c r="B663">
        <v>5557051402</v>
      </c>
      <c r="C663">
        <v>166.29</v>
      </c>
      <c r="D663">
        <v>163.18</v>
      </c>
      <c r="E663">
        <v>72.97</v>
      </c>
      <c r="F663">
        <v>1.9058708180000002E-2</v>
      </c>
      <c r="G663">
        <v>1.2788817320000001</v>
      </c>
    </row>
    <row r="664" spans="1:7" x14ac:dyDescent="0.2">
      <c r="A664" t="s">
        <v>669</v>
      </c>
      <c r="B664">
        <v>532596909</v>
      </c>
      <c r="C664">
        <v>78.03</v>
      </c>
      <c r="D664">
        <v>74.05</v>
      </c>
      <c r="E664">
        <v>127.52</v>
      </c>
      <c r="F664">
        <v>5.3747467930000001E-2</v>
      </c>
      <c r="G664">
        <v>-0.38809598490000002</v>
      </c>
    </row>
    <row r="665" spans="1:7" x14ac:dyDescent="0.2">
      <c r="A665" t="s">
        <v>670</v>
      </c>
      <c r="B665">
        <v>3253603261</v>
      </c>
      <c r="C665">
        <v>162.85</v>
      </c>
      <c r="D665">
        <v>115.97</v>
      </c>
      <c r="E665">
        <v>67.33</v>
      </c>
      <c r="F665">
        <v>0.4042424765</v>
      </c>
      <c r="G665">
        <v>1.418684093</v>
      </c>
    </row>
    <row r="666" spans="1:7" x14ac:dyDescent="0.2">
      <c r="A666" t="s">
        <v>671</v>
      </c>
      <c r="B666">
        <v>517335945</v>
      </c>
      <c r="C666">
        <v>6.23</v>
      </c>
      <c r="D666">
        <v>4.68</v>
      </c>
      <c r="E666">
        <v>9.14</v>
      </c>
      <c r="F666">
        <v>0.33119658120000001</v>
      </c>
      <c r="G666">
        <v>-0.31838074399999999</v>
      </c>
    </row>
    <row r="667" spans="1:7" x14ac:dyDescent="0.2">
      <c r="A667" t="s">
        <v>672</v>
      </c>
      <c r="B667">
        <v>921919730</v>
      </c>
      <c r="C667">
        <v>38.99</v>
      </c>
      <c r="D667">
        <v>44.57</v>
      </c>
      <c r="E667">
        <v>39.17</v>
      </c>
      <c r="F667">
        <v>-0.12519632040000001</v>
      </c>
      <c r="G667">
        <v>-4.5953535869999998E-3</v>
      </c>
    </row>
    <row r="668" spans="1:7" x14ac:dyDescent="0.2">
      <c r="A668" t="s">
        <v>673</v>
      </c>
      <c r="B668">
        <v>6163860330</v>
      </c>
      <c r="C668">
        <v>193.35</v>
      </c>
      <c r="D668">
        <v>126.36</v>
      </c>
      <c r="E668">
        <v>48.38</v>
      </c>
      <c r="F668">
        <v>0.5301519468</v>
      </c>
      <c r="G668">
        <v>2.996486151</v>
      </c>
    </row>
    <row r="669" spans="1:7" x14ac:dyDescent="0.2">
      <c r="A669" t="s">
        <v>674</v>
      </c>
      <c r="B669">
        <v>3441440605</v>
      </c>
      <c r="C669">
        <v>95.31</v>
      </c>
      <c r="D669">
        <v>118.77</v>
      </c>
      <c r="E669">
        <v>122.26</v>
      </c>
      <c r="F669">
        <v>-0.19752462740000001</v>
      </c>
      <c r="G669">
        <v>-0.22043186649999999</v>
      </c>
    </row>
    <row r="670" spans="1:7" x14ac:dyDescent="0.2">
      <c r="A670" t="s">
        <v>675</v>
      </c>
      <c r="B670">
        <v>1595969655</v>
      </c>
      <c r="C670">
        <v>46.11</v>
      </c>
      <c r="D670">
        <v>33.42</v>
      </c>
      <c r="E670">
        <v>10.6</v>
      </c>
      <c r="F670">
        <v>0.37971274690000001</v>
      </c>
      <c r="G670">
        <v>3.35</v>
      </c>
    </row>
    <row r="671" spans="1:7" x14ac:dyDescent="0.2">
      <c r="A671" t="s">
        <v>676</v>
      </c>
      <c r="B671">
        <v>5016187</v>
      </c>
      <c r="C671">
        <v>0.17</v>
      </c>
      <c r="D671">
        <v>11.27</v>
      </c>
      <c r="E671">
        <v>23.01</v>
      </c>
      <c r="F671">
        <v>-0.98491570539999995</v>
      </c>
      <c r="G671">
        <v>-0.99261190789999998</v>
      </c>
    </row>
    <row r="672" spans="1:7" x14ac:dyDescent="0.2">
      <c r="A672" t="s">
        <v>677</v>
      </c>
      <c r="B672">
        <v>1434891908</v>
      </c>
      <c r="C672">
        <v>30.08</v>
      </c>
      <c r="D672">
        <v>32.94</v>
      </c>
      <c r="E672">
        <v>35.67</v>
      </c>
      <c r="F672">
        <v>-8.6824529449999993E-2</v>
      </c>
      <c r="G672">
        <v>-0.1567143258</v>
      </c>
    </row>
    <row r="673" spans="1:7" x14ac:dyDescent="0.2">
      <c r="A673" t="s">
        <v>678</v>
      </c>
      <c r="B673">
        <v>1415728368</v>
      </c>
      <c r="C673">
        <v>21.09</v>
      </c>
      <c r="D673">
        <v>30.36</v>
      </c>
      <c r="E673">
        <v>27.01</v>
      </c>
      <c r="F673">
        <v>-0.30533596839999999</v>
      </c>
      <c r="G673">
        <v>-0.21917808220000001</v>
      </c>
    </row>
    <row r="674" spans="1:7" x14ac:dyDescent="0.2">
      <c r="A674" t="s">
        <v>679</v>
      </c>
      <c r="B674">
        <v>399121892</v>
      </c>
      <c r="C674">
        <v>14.03</v>
      </c>
      <c r="D674">
        <v>19.45</v>
      </c>
      <c r="E674">
        <v>35.11</v>
      </c>
      <c r="F674">
        <v>-0.27866323910000002</v>
      </c>
      <c r="G674">
        <v>-0.60039874680000005</v>
      </c>
    </row>
    <row r="675" spans="1:7" x14ac:dyDescent="0.2">
      <c r="A675" t="s">
        <v>680</v>
      </c>
      <c r="B675">
        <v>2368726644</v>
      </c>
      <c r="C675">
        <v>29.61</v>
      </c>
      <c r="D675">
        <v>41.32</v>
      </c>
      <c r="E675">
        <v>13.75</v>
      </c>
      <c r="F675">
        <v>-0.28339787030000002</v>
      </c>
      <c r="G675">
        <v>1.153454545</v>
      </c>
    </row>
    <row r="676" spans="1:7" x14ac:dyDescent="0.2">
      <c r="A676" t="s">
        <v>681</v>
      </c>
      <c r="B676">
        <v>859227001</v>
      </c>
      <c r="C676">
        <v>18.72</v>
      </c>
      <c r="D676">
        <v>43.74</v>
      </c>
      <c r="E676">
        <v>69.5</v>
      </c>
      <c r="F676">
        <v>-0.57201646090000002</v>
      </c>
      <c r="G676">
        <v>-0.73064748199999996</v>
      </c>
    </row>
    <row r="677" spans="1:7" x14ac:dyDescent="0.2">
      <c r="A677" t="s">
        <v>682</v>
      </c>
      <c r="B677">
        <v>1661442550</v>
      </c>
      <c r="C677">
        <v>112.68</v>
      </c>
      <c r="D677">
        <v>129.22</v>
      </c>
      <c r="E677">
        <v>76.959999999999994</v>
      </c>
      <c r="F677">
        <v>-0.1279987618</v>
      </c>
      <c r="G677">
        <v>0.46413721409999997</v>
      </c>
    </row>
    <row r="678" spans="1:7" x14ac:dyDescent="0.2">
      <c r="A678" t="s">
        <v>683</v>
      </c>
      <c r="B678">
        <v>599470062</v>
      </c>
      <c r="C678">
        <v>17.39</v>
      </c>
      <c r="D678">
        <v>36.33</v>
      </c>
      <c r="E678">
        <v>49.49</v>
      </c>
      <c r="F678">
        <v>-0.52133223230000003</v>
      </c>
      <c r="G678">
        <v>-0.64861588199999998</v>
      </c>
    </row>
    <row r="679" spans="1:7" x14ac:dyDescent="0.2">
      <c r="A679" t="s">
        <v>684</v>
      </c>
      <c r="B679">
        <v>7902185</v>
      </c>
      <c r="C679">
        <v>0.04</v>
      </c>
      <c r="D679">
        <v>2.06</v>
      </c>
      <c r="E679">
        <v>15.65</v>
      </c>
      <c r="F679">
        <v>-0.98058252430000004</v>
      </c>
      <c r="G679">
        <v>-0.99744408949999996</v>
      </c>
    </row>
    <row r="680" spans="1:7" x14ac:dyDescent="0.2">
      <c r="A680" t="s">
        <v>685</v>
      </c>
      <c r="B680">
        <v>1473209555</v>
      </c>
      <c r="C680">
        <v>12.13</v>
      </c>
      <c r="D680">
        <v>14.21</v>
      </c>
      <c r="E680">
        <v>18.02</v>
      </c>
      <c r="F680">
        <v>-0.14637579170000001</v>
      </c>
      <c r="G680">
        <v>-0.3268590455</v>
      </c>
    </row>
    <row r="681" spans="1:7" x14ac:dyDescent="0.2">
      <c r="A681" t="s">
        <v>686</v>
      </c>
      <c r="B681">
        <v>1760706000</v>
      </c>
      <c r="C681">
        <v>484.24</v>
      </c>
      <c r="D681">
        <v>267.33999999999997</v>
      </c>
      <c r="E681">
        <v>300.7</v>
      </c>
      <c r="F681">
        <v>0.81132640079999996</v>
      </c>
      <c r="G681">
        <v>0.61037578979999996</v>
      </c>
    </row>
    <row r="682" spans="1:7" x14ac:dyDescent="0.2">
      <c r="A682" t="s">
        <v>687</v>
      </c>
      <c r="B682">
        <v>1292388033</v>
      </c>
      <c r="C682">
        <v>36.619999999999997</v>
      </c>
      <c r="D682">
        <v>48.94</v>
      </c>
      <c r="E682">
        <v>62.4</v>
      </c>
      <c r="F682">
        <v>-0.25173682060000002</v>
      </c>
      <c r="G682">
        <v>-0.41314102559999999</v>
      </c>
    </row>
    <row r="683" spans="1:7" x14ac:dyDescent="0.2">
      <c r="A683" t="s">
        <v>688</v>
      </c>
      <c r="B683">
        <v>286305693</v>
      </c>
      <c r="C683">
        <v>30.77</v>
      </c>
      <c r="D683">
        <v>39.049999999999997</v>
      </c>
      <c r="E683">
        <v>24.9</v>
      </c>
      <c r="F683">
        <v>-0.21203585150000001</v>
      </c>
      <c r="G683">
        <v>0.23574297189999999</v>
      </c>
    </row>
    <row r="684" spans="1:7" x14ac:dyDescent="0.2">
      <c r="A684" t="s">
        <v>689</v>
      </c>
      <c r="B684">
        <v>1070900438</v>
      </c>
      <c r="C684">
        <v>33.799999999999997</v>
      </c>
      <c r="D684">
        <v>26.99</v>
      </c>
      <c r="E684">
        <v>16.899999999999999</v>
      </c>
      <c r="F684">
        <v>0.25231567249999998</v>
      </c>
      <c r="G684">
        <v>1</v>
      </c>
    </row>
    <row r="685" spans="1:7" x14ac:dyDescent="0.2">
      <c r="A685" t="s">
        <v>690</v>
      </c>
      <c r="B685">
        <v>760216334</v>
      </c>
      <c r="C685">
        <v>31.09</v>
      </c>
      <c r="D685">
        <v>50.96</v>
      </c>
      <c r="E685">
        <v>38.28</v>
      </c>
      <c r="F685">
        <v>-0.38991365779999998</v>
      </c>
      <c r="G685">
        <v>-0.18782654130000001</v>
      </c>
    </row>
    <row r="686" spans="1:7" x14ac:dyDescent="0.2">
      <c r="A686" t="s">
        <v>691</v>
      </c>
      <c r="B686">
        <v>651105504</v>
      </c>
      <c r="C686">
        <v>7.66</v>
      </c>
      <c r="D686">
        <v>12.04</v>
      </c>
      <c r="E686">
        <v>25.32</v>
      </c>
      <c r="F686">
        <v>-0.3637873754</v>
      </c>
      <c r="G686">
        <v>-0.69747235389999995</v>
      </c>
    </row>
    <row r="687" spans="1:7" x14ac:dyDescent="0.2">
      <c r="A687" t="s">
        <v>692</v>
      </c>
      <c r="B687">
        <v>894404655</v>
      </c>
      <c r="C687">
        <v>15.81</v>
      </c>
      <c r="D687">
        <v>24.52</v>
      </c>
      <c r="E687">
        <v>25.32</v>
      </c>
      <c r="F687">
        <v>-0.3552202284</v>
      </c>
      <c r="G687">
        <v>-0.37559241710000002</v>
      </c>
    </row>
    <row r="688" spans="1:7" x14ac:dyDescent="0.2">
      <c r="A688" t="s">
        <v>693</v>
      </c>
      <c r="B688">
        <v>157459852</v>
      </c>
      <c r="C688">
        <v>0.63</v>
      </c>
      <c r="D688">
        <v>1.1100000000000001</v>
      </c>
      <c r="E688">
        <v>8.0399999999999991</v>
      </c>
      <c r="F688">
        <v>-0.43243243240000001</v>
      </c>
      <c r="G688">
        <v>-0.92164179099999999</v>
      </c>
    </row>
    <row r="689" spans="1:7" x14ac:dyDescent="0.2">
      <c r="A689" t="s">
        <v>694</v>
      </c>
      <c r="B689">
        <v>619391989</v>
      </c>
      <c r="C689">
        <v>5.88</v>
      </c>
      <c r="D689">
        <v>5.23</v>
      </c>
      <c r="E689">
        <v>3.67</v>
      </c>
      <c r="F689">
        <v>0.1242829828</v>
      </c>
      <c r="G689">
        <v>0.60217983649999995</v>
      </c>
    </row>
    <row r="690" spans="1:7" x14ac:dyDescent="0.2">
      <c r="A690" t="s">
        <v>695</v>
      </c>
      <c r="B690">
        <v>1954873032</v>
      </c>
      <c r="C690">
        <v>54.47</v>
      </c>
      <c r="D690">
        <v>51.2</v>
      </c>
      <c r="E690">
        <v>33.700000000000003</v>
      </c>
      <c r="F690">
        <v>6.3867187500000006E-2</v>
      </c>
      <c r="G690">
        <v>0.61632047479999996</v>
      </c>
    </row>
    <row r="691" spans="1:7" x14ac:dyDescent="0.2">
      <c r="A691" t="s">
        <v>696</v>
      </c>
      <c r="B691">
        <v>1343722050</v>
      </c>
      <c r="C691">
        <v>23.8</v>
      </c>
      <c r="D691">
        <v>21.79</v>
      </c>
      <c r="E691">
        <v>27.07</v>
      </c>
      <c r="F691">
        <v>9.224414869E-2</v>
      </c>
      <c r="G691">
        <v>-0.12079793129999999</v>
      </c>
    </row>
    <row r="692" spans="1:7" x14ac:dyDescent="0.2">
      <c r="A692" t="s">
        <v>697</v>
      </c>
      <c r="B692">
        <v>1678808820</v>
      </c>
      <c r="C692">
        <v>36.840000000000003</v>
      </c>
      <c r="D692">
        <v>29.19</v>
      </c>
      <c r="E692">
        <v>20.059999999999999</v>
      </c>
      <c r="F692">
        <v>0.26207605340000001</v>
      </c>
      <c r="G692">
        <v>0.83649052840000004</v>
      </c>
    </row>
    <row r="693" spans="1:7" x14ac:dyDescent="0.2">
      <c r="A693" t="s">
        <v>698</v>
      </c>
      <c r="B693">
        <v>497316923</v>
      </c>
      <c r="C693">
        <v>14.4</v>
      </c>
      <c r="D693">
        <v>21.5</v>
      </c>
      <c r="E693">
        <v>62.58</v>
      </c>
      <c r="F693">
        <v>-0.33023255810000002</v>
      </c>
      <c r="G693">
        <v>-0.76989453500000005</v>
      </c>
    </row>
    <row r="694" spans="1:7" x14ac:dyDescent="0.2">
      <c r="A694" t="s">
        <v>699</v>
      </c>
      <c r="B694">
        <v>684899596</v>
      </c>
      <c r="C694">
        <v>72.19</v>
      </c>
      <c r="D694">
        <v>117.12</v>
      </c>
      <c r="E694">
        <v>65.430000000000007</v>
      </c>
      <c r="F694">
        <v>-0.38362363389999998</v>
      </c>
      <c r="G694">
        <v>0.10331652149999999</v>
      </c>
    </row>
    <row r="695" spans="1:7" x14ac:dyDescent="0.2">
      <c r="A695" t="s">
        <v>700</v>
      </c>
      <c r="B695">
        <v>3280660997</v>
      </c>
      <c r="C695">
        <v>62.45</v>
      </c>
      <c r="D695">
        <v>82.14</v>
      </c>
      <c r="E695">
        <v>83.09</v>
      </c>
      <c r="F695">
        <v>-0.23971268570000001</v>
      </c>
      <c r="G695">
        <v>-0.24840534359999999</v>
      </c>
    </row>
    <row r="696" spans="1:7" x14ac:dyDescent="0.2">
      <c r="A696" t="s">
        <v>701</v>
      </c>
      <c r="B696">
        <v>2514317000</v>
      </c>
      <c r="C696">
        <v>16.8</v>
      </c>
      <c r="D696">
        <v>21.87</v>
      </c>
      <c r="E696">
        <v>19.8</v>
      </c>
      <c r="F696">
        <v>-0.231824417</v>
      </c>
      <c r="G696">
        <v>-0.1515151515</v>
      </c>
    </row>
    <row r="697" spans="1:7" x14ac:dyDescent="0.2">
      <c r="A697" t="s">
        <v>702</v>
      </c>
      <c r="B697">
        <v>2085015856</v>
      </c>
      <c r="C697">
        <v>21.19</v>
      </c>
      <c r="D697">
        <v>21.54</v>
      </c>
      <c r="E697">
        <v>15.46</v>
      </c>
      <c r="F697">
        <v>-1.624883937E-2</v>
      </c>
      <c r="G697">
        <v>0.37063389390000001</v>
      </c>
    </row>
    <row r="698" spans="1:7" x14ac:dyDescent="0.2">
      <c r="A698" t="s">
        <v>703</v>
      </c>
      <c r="B698">
        <v>375668326</v>
      </c>
      <c r="C698">
        <v>6.07</v>
      </c>
      <c r="D698">
        <v>9.26</v>
      </c>
      <c r="E698">
        <v>17.579999999999998</v>
      </c>
      <c r="F698">
        <v>-0.34449244060000001</v>
      </c>
      <c r="G698">
        <v>-0.65472127420000004</v>
      </c>
    </row>
    <row r="699" spans="1:7" x14ac:dyDescent="0.2">
      <c r="A699" t="s">
        <v>704</v>
      </c>
      <c r="B699">
        <v>421103138</v>
      </c>
      <c r="C699">
        <v>20.82</v>
      </c>
      <c r="D699">
        <v>23.86</v>
      </c>
      <c r="E699">
        <v>28.06</v>
      </c>
      <c r="F699">
        <v>-0.127409891</v>
      </c>
      <c r="G699">
        <v>-0.2580185317</v>
      </c>
    </row>
    <row r="700" spans="1:7" x14ac:dyDescent="0.2">
      <c r="A700" t="s">
        <v>705</v>
      </c>
      <c r="B700">
        <v>1300423999</v>
      </c>
      <c r="C700">
        <v>28.9</v>
      </c>
      <c r="D700">
        <v>54.19</v>
      </c>
      <c r="E700">
        <v>78.91</v>
      </c>
      <c r="F700">
        <v>-0.4666912715</v>
      </c>
      <c r="G700">
        <v>-0.63375997969999998</v>
      </c>
    </row>
    <row r="701" spans="1:7" x14ac:dyDescent="0.2">
      <c r="A701" t="s">
        <v>706</v>
      </c>
      <c r="B701">
        <v>1613406312</v>
      </c>
      <c r="C701">
        <v>21.59</v>
      </c>
      <c r="D701">
        <v>21.1</v>
      </c>
      <c r="E701">
        <v>7.59</v>
      </c>
      <c r="F701">
        <v>2.322274882E-2</v>
      </c>
      <c r="G701">
        <v>1.8445322790000001</v>
      </c>
    </row>
    <row r="702" spans="1:7" x14ac:dyDescent="0.2">
      <c r="A702" t="s">
        <v>707</v>
      </c>
      <c r="B702">
        <v>4565418111</v>
      </c>
      <c r="C702">
        <v>16.34</v>
      </c>
      <c r="D702">
        <v>17.989999999999998</v>
      </c>
      <c r="E702">
        <v>17.27</v>
      </c>
      <c r="F702">
        <v>-9.1717620900000005E-2</v>
      </c>
      <c r="G702">
        <v>-5.385060799E-2</v>
      </c>
    </row>
    <row r="703" spans="1:7" x14ac:dyDescent="0.2">
      <c r="A703" t="s">
        <v>708</v>
      </c>
      <c r="B703">
        <v>8264747876</v>
      </c>
      <c r="C703">
        <v>173.78</v>
      </c>
      <c r="D703">
        <v>81.88</v>
      </c>
      <c r="E703">
        <v>30.42</v>
      </c>
      <c r="F703">
        <v>1.1223742059999999</v>
      </c>
      <c r="G703">
        <v>4.71268902</v>
      </c>
    </row>
    <row r="704" spans="1:7" x14ac:dyDescent="0.2">
      <c r="A704" t="s">
        <v>709</v>
      </c>
      <c r="B704">
        <v>252066011</v>
      </c>
      <c r="C704">
        <v>10.93</v>
      </c>
      <c r="D704">
        <v>13.26</v>
      </c>
      <c r="E704">
        <v>15.16</v>
      </c>
      <c r="F704">
        <v>-0.17571644040000001</v>
      </c>
      <c r="G704">
        <v>-0.27902374670000002</v>
      </c>
    </row>
    <row r="705" spans="1:7" x14ac:dyDescent="0.2">
      <c r="A705" t="s">
        <v>710</v>
      </c>
      <c r="B705">
        <v>5712458625</v>
      </c>
      <c r="C705">
        <v>33.11</v>
      </c>
      <c r="D705">
        <v>28.9</v>
      </c>
      <c r="E705">
        <v>14.2</v>
      </c>
      <c r="F705">
        <v>0.14567474050000001</v>
      </c>
      <c r="G705">
        <v>1.3316901409999999</v>
      </c>
    </row>
    <row r="706" spans="1:7" x14ac:dyDescent="0.2">
      <c r="A706" t="s">
        <v>711</v>
      </c>
      <c r="B706">
        <v>188685250</v>
      </c>
      <c r="C706">
        <v>4.03</v>
      </c>
      <c r="D706">
        <v>16.72</v>
      </c>
      <c r="E706">
        <v>30.93</v>
      </c>
      <c r="F706">
        <v>-0.75897129190000001</v>
      </c>
      <c r="G706">
        <v>-0.86970578730000003</v>
      </c>
    </row>
    <row r="707" spans="1:7" x14ac:dyDescent="0.2">
      <c r="A707" t="s">
        <v>712</v>
      </c>
      <c r="B707">
        <v>773056500</v>
      </c>
      <c r="C707">
        <v>1.04</v>
      </c>
      <c r="D707">
        <v>1.25</v>
      </c>
      <c r="E707">
        <v>2.77</v>
      </c>
      <c r="F707">
        <v>-0.16800000000000001</v>
      </c>
      <c r="G707">
        <v>-0.62454873649999998</v>
      </c>
    </row>
    <row r="708" spans="1:7" x14ac:dyDescent="0.2">
      <c r="A708" t="s">
        <v>713</v>
      </c>
      <c r="B708">
        <v>268293501</v>
      </c>
      <c r="C708">
        <v>15.54</v>
      </c>
      <c r="D708">
        <v>17.66</v>
      </c>
      <c r="E708">
        <v>12.72</v>
      </c>
      <c r="F708">
        <v>-0.1200453001</v>
      </c>
      <c r="G708">
        <v>0.22169811319999999</v>
      </c>
    </row>
    <row r="709" spans="1:7" x14ac:dyDescent="0.2">
      <c r="A709" t="s">
        <v>714</v>
      </c>
      <c r="B709">
        <v>387490175</v>
      </c>
      <c r="C709">
        <v>38.840000000000003</v>
      </c>
      <c r="D709">
        <v>46.51</v>
      </c>
      <c r="E709">
        <v>27.28</v>
      </c>
      <c r="F709">
        <v>-0.1649107719</v>
      </c>
      <c r="G709">
        <v>0.4237536657</v>
      </c>
    </row>
    <row r="710" spans="1:7" x14ac:dyDescent="0.2">
      <c r="A710" t="s">
        <v>715</v>
      </c>
      <c r="B710">
        <v>3882578076</v>
      </c>
      <c r="C710">
        <v>67.540000000000006</v>
      </c>
      <c r="D710">
        <v>92.66</v>
      </c>
      <c r="E710">
        <v>56.89</v>
      </c>
      <c r="F710">
        <v>-0.27109864020000002</v>
      </c>
      <c r="G710">
        <v>0.1872033749</v>
      </c>
    </row>
    <row r="711" spans="1:7" x14ac:dyDescent="0.2">
      <c r="A711" t="s">
        <v>716</v>
      </c>
      <c r="B711">
        <v>407924957</v>
      </c>
      <c r="C711">
        <v>8.27</v>
      </c>
      <c r="D711">
        <v>11.73</v>
      </c>
      <c r="E711">
        <v>35.5</v>
      </c>
      <c r="F711">
        <v>-0.29497016199999998</v>
      </c>
      <c r="G711">
        <v>-0.76704225349999999</v>
      </c>
    </row>
    <row r="712" spans="1:7" x14ac:dyDescent="0.2">
      <c r="A712" t="s">
        <v>717</v>
      </c>
      <c r="B712">
        <v>466105079</v>
      </c>
      <c r="C712">
        <v>3.84</v>
      </c>
      <c r="D712">
        <v>2.77</v>
      </c>
      <c r="E712">
        <v>8.2100000000000009</v>
      </c>
      <c r="F712">
        <v>0.38628158839999999</v>
      </c>
      <c r="G712">
        <v>-0.53227771010000002</v>
      </c>
    </row>
    <row r="713" spans="1:7" x14ac:dyDescent="0.2">
      <c r="A713" t="s">
        <v>718</v>
      </c>
      <c r="B713">
        <v>275603761</v>
      </c>
      <c r="C713">
        <v>27.3</v>
      </c>
      <c r="D713">
        <v>22.88</v>
      </c>
      <c r="E713">
        <v>21.01</v>
      </c>
      <c r="F713">
        <v>0.19318181819999999</v>
      </c>
      <c r="G713">
        <v>0.29938124700000002</v>
      </c>
    </row>
    <row r="714" spans="1:7" x14ac:dyDescent="0.2">
      <c r="A714" t="s">
        <v>719</v>
      </c>
      <c r="B714">
        <v>590012403</v>
      </c>
      <c r="C714">
        <v>13.7</v>
      </c>
      <c r="D714">
        <v>17.190000000000001</v>
      </c>
      <c r="E714">
        <v>14.09</v>
      </c>
      <c r="F714">
        <v>-0.20302501449999999</v>
      </c>
      <c r="G714">
        <v>-2.7679205110000001E-2</v>
      </c>
    </row>
    <row r="715" spans="1:7" x14ac:dyDescent="0.2">
      <c r="A715" t="s">
        <v>720</v>
      </c>
      <c r="B715">
        <v>2248911637</v>
      </c>
      <c r="C715">
        <v>138.83000000000001</v>
      </c>
      <c r="D715">
        <v>94.98</v>
      </c>
      <c r="E715">
        <v>87.85</v>
      </c>
      <c r="F715">
        <v>0.46167614229999998</v>
      </c>
      <c r="G715">
        <v>0.58030734210000001</v>
      </c>
    </row>
    <row r="716" spans="1:7" x14ac:dyDescent="0.2">
      <c r="A716" t="s">
        <v>721</v>
      </c>
      <c r="B716">
        <v>380126244</v>
      </c>
      <c r="C716">
        <v>10.69</v>
      </c>
      <c r="D716">
        <v>13.96</v>
      </c>
      <c r="E716">
        <v>15.51</v>
      </c>
      <c r="F716">
        <v>-0.23424068770000001</v>
      </c>
      <c r="G716">
        <v>-0.31076724690000002</v>
      </c>
    </row>
    <row r="717" spans="1:7" x14ac:dyDescent="0.2">
      <c r="A717" t="s">
        <v>722</v>
      </c>
      <c r="B717">
        <v>512920206</v>
      </c>
      <c r="C717">
        <v>7.35</v>
      </c>
      <c r="D717">
        <v>5.01</v>
      </c>
      <c r="E717">
        <v>11.4</v>
      </c>
      <c r="F717">
        <v>0.46706586830000002</v>
      </c>
      <c r="G717">
        <v>-0.35526315790000002</v>
      </c>
    </row>
    <row r="718" spans="1:7" x14ac:dyDescent="0.2">
      <c r="A718" t="s">
        <v>723</v>
      </c>
      <c r="B718">
        <v>1446708772</v>
      </c>
      <c r="C718">
        <v>14.86</v>
      </c>
      <c r="D718">
        <v>11.03</v>
      </c>
      <c r="E718">
        <v>10.42</v>
      </c>
      <c r="F718">
        <v>0.34723481410000001</v>
      </c>
      <c r="G718">
        <v>0.42610364680000001</v>
      </c>
    </row>
    <row r="719" spans="1:7" x14ac:dyDescent="0.2">
      <c r="A719" t="s">
        <v>724</v>
      </c>
      <c r="B719">
        <v>103464161</v>
      </c>
      <c r="C719">
        <v>0.44</v>
      </c>
      <c r="D719">
        <v>1.2</v>
      </c>
      <c r="E719">
        <v>8.24</v>
      </c>
      <c r="F719">
        <v>-0.63333333329999997</v>
      </c>
      <c r="G719">
        <v>-0.9466019417</v>
      </c>
    </row>
    <row r="720" spans="1:7" x14ac:dyDescent="0.2">
      <c r="A720" t="s">
        <v>725</v>
      </c>
      <c r="B720">
        <v>3719744186</v>
      </c>
      <c r="C720">
        <v>98.85</v>
      </c>
      <c r="D720">
        <v>64.14</v>
      </c>
      <c r="E720">
        <v>49.53</v>
      </c>
      <c r="F720">
        <v>0.54115996259999999</v>
      </c>
      <c r="G720">
        <v>0.99576014540000002</v>
      </c>
    </row>
    <row r="721" spans="1:7" x14ac:dyDescent="0.2">
      <c r="A721" t="s">
        <v>726</v>
      </c>
      <c r="B721">
        <v>2104381125</v>
      </c>
      <c r="C721">
        <v>13.3</v>
      </c>
      <c r="D721">
        <v>19.48</v>
      </c>
      <c r="E721">
        <v>20.94</v>
      </c>
      <c r="F721">
        <v>-0.31724846000000001</v>
      </c>
      <c r="G721">
        <v>-0.36485195799999998</v>
      </c>
    </row>
    <row r="722" spans="1:7" x14ac:dyDescent="0.2">
      <c r="A722" t="s">
        <v>727</v>
      </c>
      <c r="B722">
        <v>1497196119</v>
      </c>
      <c r="C722">
        <v>100.55</v>
      </c>
      <c r="D722">
        <v>117.55</v>
      </c>
      <c r="E722">
        <v>79.12</v>
      </c>
      <c r="F722">
        <v>-0.14461931089999999</v>
      </c>
      <c r="G722">
        <v>0.27085439839999997</v>
      </c>
    </row>
    <row r="723" spans="1:7" x14ac:dyDescent="0.2">
      <c r="A723" t="s">
        <v>728</v>
      </c>
      <c r="B723">
        <v>1626058283</v>
      </c>
      <c r="C723">
        <v>6.71</v>
      </c>
      <c r="D723">
        <v>10.26</v>
      </c>
      <c r="E723">
        <v>7.07</v>
      </c>
      <c r="F723">
        <v>-0.34600389860000003</v>
      </c>
      <c r="G723">
        <v>-5.091937765E-2</v>
      </c>
    </row>
    <row r="724" spans="1:7" x14ac:dyDescent="0.2">
      <c r="A724" t="s">
        <v>729</v>
      </c>
      <c r="B724">
        <v>357680769</v>
      </c>
      <c r="C724">
        <v>4.79</v>
      </c>
      <c r="D724">
        <v>7.16</v>
      </c>
      <c r="E724">
        <v>10.11</v>
      </c>
      <c r="F724">
        <v>-0.33100558660000001</v>
      </c>
      <c r="G724">
        <v>-0.52621167160000004</v>
      </c>
    </row>
    <row r="725" spans="1:7" x14ac:dyDescent="0.2">
      <c r="A725" t="s">
        <v>730</v>
      </c>
      <c r="B725">
        <v>458905784</v>
      </c>
      <c r="C725">
        <v>12.17</v>
      </c>
      <c r="D725">
        <v>15.84</v>
      </c>
      <c r="E725">
        <v>28.8</v>
      </c>
      <c r="F725">
        <v>-0.23169191920000001</v>
      </c>
      <c r="G725">
        <v>-0.57743055560000001</v>
      </c>
    </row>
    <row r="726" spans="1:7" x14ac:dyDescent="0.2">
      <c r="A726" t="s">
        <v>731</v>
      </c>
      <c r="B726">
        <v>1288987160</v>
      </c>
      <c r="C726">
        <v>48.88</v>
      </c>
      <c r="D726">
        <v>36.409999999999997</v>
      </c>
      <c r="E726">
        <v>26.57</v>
      </c>
      <c r="F726">
        <v>0.34248832740000001</v>
      </c>
      <c r="G726">
        <v>0.83966879940000005</v>
      </c>
    </row>
    <row r="727" spans="1:7" x14ac:dyDescent="0.2">
      <c r="A727" t="s">
        <v>732</v>
      </c>
      <c r="B727">
        <v>2384896880</v>
      </c>
      <c r="C727">
        <v>39.94</v>
      </c>
      <c r="D727">
        <v>28.08</v>
      </c>
      <c r="E727">
        <v>16.98</v>
      </c>
      <c r="F727">
        <v>0.42236467239999997</v>
      </c>
      <c r="G727">
        <v>1.3521790339999999</v>
      </c>
    </row>
    <row r="728" spans="1:7" x14ac:dyDescent="0.2">
      <c r="A728" t="s">
        <v>733</v>
      </c>
      <c r="B728">
        <v>2367931767</v>
      </c>
      <c r="C728">
        <v>112.5</v>
      </c>
      <c r="D728">
        <v>75.83</v>
      </c>
      <c r="E728">
        <v>42.63</v>
      </c>
      <c r="F728">
        <v>0.4835816959</v>
      </c>
      <c r="G728">
        <v>1.6389866289999999</v>
      </c>
    </row>
    <row r="729" spans="1:7" x14ac:dyDescent="0.2">
      <c r="A729" t="s">
        <v>734</v>
      </c>
      <c r="B729">
        <v>6413113672</v>
      </c>
      <c r="C729">
        <v>53.12</v>
      </c>
      <c r="D729">
        <v>42.1</v>
      </c>
      <c r="E729">
        <v>36.1</v>
      </c>
      <c r="F729">
        <v>0.2617577197</v>
      </c>
      <c r="G729">
        <v>0.47146814399999998</v>
      </c>
    </row>
    <row r="730" spans="1:7" x14ac:dyDescent="0.2">
      <c r="A730" t="s">
        <v>735</v>
      </c>
      <c r="B730">
        <v>3304655955</v>
      </c>
      <c r="C730">
        <v>67.95</v>
      </c>
      <c r="D730">
        <v>60.62</v>
      </c>
      <c r="E730">
        <v>28.73</v>
      </c>
      <c r="F730">
        <v>0.12091718899999999</v>
      </c>
      <c r="G730">
        <v>1.3651235639999999</v>
      </c>
    </row>
    <row r="731" spans="1:7" x14ac:dyDescent="0.2">
      <c r="A731" t="s">
        <v>736</v>
      </c>
      <c r="B731">
        <v>700034869</v>
      </c>
      <c r="C731">
        <v>4.1900000000000004</v>
      </c>
      <c r="D731">
        <v>4.3099999999999996</v>
      </c>
      <c r="E731">
        <v>7.02</v>
      </c>
      <c r="F731">
        <v>-2.7842227380000001E-2</v>
      </c>
      <c r="G731">
        <v>-0.40313390310000002</v>
      </c>
    </row>
    <row r="732" spans="1:7" x14ac:dyDescent="0.2">
      <c r="A732" t="s">
        <v>737</v>
      </c>
      <c r="B732">
        <v>3516663258</v>
      </c>
      <c r="C732">
        <v>45.43</v>
      </c>
      <c r="D732">
        <v>47.98</v>
      </c>
      <c r="E732">
        <v>35.39</v>
      </c>
      <c r="F732">
        <v>-5.3147144639999998E-2</v>
      </c>
      <c r="G732">
        <v>0.28369595930000002</v>
      </c>
    </row>
    <row r="733" spans="1:7" x14ac:dyDescent="0.2">
      <c r="A733" t="s">
        <v>738</v>
      </c>
      <c r="B733">
        <v>1356445174</v>
      </c>
      <c r="C733">
        <v>30.02</v>
      </c>
      <c r="D733">
        <v>40.75</v>
      </c>
      <c r="E733">
        <v>37.869999999999997</v>
      </c>
      <c r="F733">
        <v>-0.26331288339999998</v>
      </c>
      <c r="G733">
        <v>-0.20728809079999999</v>
      </c>
    </row>
    <row r="734" spans="1:7" x14ac:dyDescent="0.2">
      <c r="A734" t="s">
        <v>739</v>
      </c>
      <c r="B734">
        <v>229729781</v>
      </c>
      <c r="C734">
        <v>10.01</v>
      </c>
      <c r="D734">
        <v>9.02</v>
      </c>
      <c r="E734">
        <v>9.98</v>
      </c>
      <c r="F734">
        <v>0.1097560976</v>
      </c>
      <c r="G734">
        <v>3.0060120240000001E-3</v>
      </c>
    </row>
    <row r="735" spans="1:7" x14ac:dyDescent="0.2">
      <c r="A735" t="s">
        <v>740</v>
      </c>
      <c r="B735">
        <v>2581535795</v>
      </c>
      <c r="C735">
        <v>29.09</v>
      </c>
      <c r="D735">
        <v>29.95</v>
      </c>
      <c r="E735">
        <v>22.82</v>
      </c>
      <c r="F735">
        <v>-2.8714524210000002E-2</v>
      </c>
      <c r="G735">
        <v>0.27475898329999998</v>
      </c>
    </row>
    <row r="736" spans="1:7" x14ac:dyDescent="0.2">
      <c r="A736" t="s">
        <v>741</v>
      </c>
      <c r="B736">
        <v>1243494850</v>
      </c>
      <c r="C736">
        <v>33.979999999999997</v>
      </c>
      <c r="D736">
        <v>33.26</v>
      </c>
      <c r="E736">
        <v>10.49</v>
      </c>
      <c r="F736">
        <v>2.1647624769999999E-2</v>
      </c>
      <c r="G736">
        <v>2.2392755000000002</v>
      </c>
    </row>
    <row r="737" spans="1:7" x14ac:dyDescent="0.2">
      <c r="A737" t="s">
        <v>742</v>
      </c>
      <c r="B737">
        <v>790528609</v>
      </c>
      <c r="C737">
        <v>6.89</v>
      </c>
      <c r="D737">
        <v>10.55</v>
      </c>
      <c r="E737">
        <v>20.43</v>
      </c>
      <c r="F737">
        <v>-0.34691943130000003</v>
      </c>
      <c r="G737">
        <v>-0.66275085659999999</v>
      </c>
    </row>
    <row r="738" spans="1:7" x14ac:dyDescent="0.2">
      <c r="A738" t="s">
        <v>743</v>
      </c>
      <c r="B738">
        <v>1852112652</v>
      </c>
      <c r="C738">
        <v>16.07</v>
      </c>
      <c r="D738">
        <v>16.100000000000001</v>
      </c>
      <c r="E738">
        <v>32.700000000000003</v>
      </c>
      <c r="F738">
        <v>-1.8633540370000001E-3</v>
      </c>
      <c r="G738">
        <v>-0.50856269109999996</v>
      </c>
    </row>
    <row r="739" spans="1:7" x14ac:dyDescent="0.2">
      <c r="A739" t="s">
        <v>744</v>
      </c>
      <c r="B739">
        <v>973610410</v>
      </c>
      <c r="C739">
        <v>28.87</v>
      </c>
      <c r="D739">
        <v>30.5</v>
      </c>
      <c r="E739">
        <v>33.01</v>
      </c>
      <c r="F739">
        <v>-5.3442622949999997E-2</v>
      </c>
      <c r="G739">
        <v>-0.1254165404</v>
      </c>
    </row>
    <row r="740" spans="1:7" x14ac:dyDescent="0.2">
      <c r="A740" t="s">
        <v>745</v>
      </c>
      <c r="B740">
        <v>113347922</v>
      </c>
      <c r="C740">
        <v>5.94</v>
      </c>
      <c r="D740">
        <v>20.11</v>
      </c>
      <c r="E740">
        <v>23.41</v>
      </c>
      <c r="F740">
        <v>-0.70462456490000003</v>
      </c>
      <c r="G740">
        <v>-0.74626228110000004</v>
      </c>
    </row>
    <row r="741" spans="1:7" x14ac:dyDescent="0.2">
      <c r="A741" t="s">
        <v>746</v>
      </c>
      <c r="B741">
        <v>936023874</v>
      </c>
      <c r="C741">
        <v>70.8</v>
      </c>
      <c r="D741">
        <v>72.94</v>
      </c>
      <c r="E741">
        <v>49.59</v>
      </c>
      <c r="F741">
        <v>-2.9339182889999999E-2</v>
      </c>
      <c r="G741">
        <v>0.42770719899999998</v>
      </c>
    </row>
    <row r="742" spans="1:7" x14ac:dyDescent="0.2">
      <c r="A742" t="s">
        <v>747</v>
      </c>
      <c r="B742">
        <v>694233910</v>
      </c>
      <c r="C742">
        <v>20.87</v>
      </c>
      <c r="D742">
        <v>25.1</v>
      </c>
      <c r="E742">
        <v>29.68</v>
      </c>
      <c r="F742">
        <v>-0.16852589640000001</v>
      </c>
      <c r="G742">
        <v>-0.29683288410000003</v>
      </c>
    </row>
    <row r="743" spans="1:7" x14ac:dyDescent="0.2">
      <c r="A743" t="s">
        <v>748</v>
      </c>
      <c r="B743">
        <v>283132786</v>
      </c>
      <c r="C743">
        <v>42.39</v>
      </c>
      <c r="D743">
        <v>51.89</v>
      </c>
      <c r="E743">
        <v>42.88</v>
      </c>
      <c r="F743">
        <v>-0.18307959139999999</v>
      </c>
      <c r="G743">
        <v>-1.142723881E-2</v>
      </c>
    </row>
    <row r="744" spans="1:7" x14ac:dyDescent="0.2">
      <c r="A744" t="s">
        <v>749</v>
      </c>
      <c r="B744">
        <v>1144388551</v>
      </c>
      <c r="C744">
        <v>15.94</v>
      </c>
      <c r="D744">
        <v>23.88</v>
      </c>
      <c r="E744">
        <v>27.66</v>
      </c>
      <c r="F744">
        <v>-0.33249581239999998</v>
      </c>
      <c r="G744">
        <v>-0.42371655819999998</v>
      </c>
    </row>
    <row r="745" spans="1:7" x14ac:dyDescent="0.2">
      <c r="A745" t="s">
        <v>750</v>
      </c>
      <c r="B745">
        <v>4280134715</v>
      </c>
      <c r="C745">
        <v>92.09</v>
      </c>
      <c r="D745">
        <v>66.069999999999993</v>
      </c>
      <c r="E745">
        <v>22.13</v>
      </c>
      <c r="F745">
        <v>0.39382473130000001</v>
      </c>
      <c r="G745">
        <v>3.1613194760000001</v>
      </c>
    </row>
    <row r="746" spans="1:7" x14ac:dyDescent="0.2">
      <c r="A746" t="s">
        <v>751</v>
      </c>
      <c r="B746">
        <v>401448717</v>
      </c>
      <c r="C746">
        <v>24.46</v>
      </c>
      <c r="D746">
        <v>38.549999999999997</v>
      </c>
      <c r="E746">
        <v>28.37</v>
      </c>
      <c r="F746">
        <v>-0.36549935150000001</v>
      </c>
      <c r="G746">
        <v>-0.13782164259999999</v>
      </c>
    </row>
    <row r="747" spans="1:7" x14ac:dyDescent="0.2">
      <c r="A747" t="s">
        <v>752</v>
      </c>
      <c r="B747">
        <v>326083875</v>
      </c>
      <c r="C747">
        <v>1.43</v>
      </c>
      <c r="D747">
        <v>1.59</v>
      </c>
      <c r="E747">
        <v>7.69</v>
      </c>
      <c r="F747">
        <v>-0.1006289308</v>
      </c>
      <c r="G747">
        <v>-0.81404421329999999</v>
      </c>
    </row>
    <row r="748" spans="1:7" x14ac:dyDescent="0.2">
      <c r="A748" t="s">
        <v>753</v>
      </c>
      <c r="B748">
        <v>982437815</v>
      </c>
      <c r="C748">
        <v>4.74</v>
      </c>
      <c r="D748">
        <v>6.07</v>
      </c>
      <c r="E748">
        <v>14.92</v>
      </c>
      <c r="F748">
        <v>-0.21911037890000001</v>
      </c>
      <c r="G748">
        <v>-0.68230563</v>
      </c>
    </row>
    <row r="749" spans="1:7" x14ac:dyDescent="0.2">
      <c r="A749" t="s">
        <v>754</v>
      </c>
      <c r="B749">
        <v>2409229849</v>
      </c>
      <c r="C749">
        <v>41.32</v>
      </c>
      <c r="D749">
        <v>22.76</v>
      </c>
      <c r="E749">
        <v>17.760000000000002</v>
      </c>
      <c r="F749">
        <v>0.81546572930000005</v>
      </c>
      <c r="G749">
        <v>1.326576577</v>
      </c>
    </row>
    <row r="750" spans="1:7" x14ac:dyDescent="0.2">
      <c r="A750" t="s">
        <v>755</v>
      </c>
      <c r="B750">
        <v>2786482963</v>
      </c>
      <c r="C750">
        <v>108.85</v>
      </c>
      <c r="D750">
        <v>127.56</v>
      </c>
      <c r="E750">
        <v>16.71</v>
      </c>
      <c r="F750">
        <v>-0.14667607399999999</v>
      </c>
      <c r="G750">
        <v>5.5140634349999997</v>
      </c>
    </row>
    <row r="751" spans="1:7" x14ac:dyDescent="0.2">
      <c r="A751" t="s">
        <v>756</v>
      </c>
      <c r="B751">
        <v>3216103869</v>
      </c>
      <c r="C751">
        <v>189.75</v>
      </c>
      <c r="D751">
        <v>159.01</v>
      </c>
      <c r="E751">
        <v>74.02</v>
      </c>
      <c r="F751">
        <v>0.1933211748</v>
      </c>
      <c r="G751">
        <v>1.563496352</v>
      </c>
    </row>
    <row r="752" spans="1:7" x14ac:dyDescent="0.2">
      <c r="A752" t="s">
        <v>756</v>
      </c>
      <c r="B752">
        <v>3216103869</v>
      </c>
      <c r="C752">
        <v>189.75</v>
      </c>
      <c r="D752">
        <v>159.01</v>
      </c>
      <c r="E752">
        <v>74.02</v>
      </c>
      <c r="F752">
        <v>0.1933211748</v>
      </c>
      <c r="G752">
        <v>1.563496352</v>
      </c>
    </row>
    <row r="753" spans="1:7" x14ac:dyDescent="0.2">
      <c r="A753" t="s">
        <v>757</v>
      </c>
      <c r="B753">
        <v>2365637137</v>
      </c>
      <c r="C753">
        <v>98.97</v>
      </c>
      <c r="D753">
        <v>79.56</v>
      </c>
      <c r="E753">
        <v>44.14</v>
      </c>
      <c r="F753">
        <v>0.24396681749999999</v>
      </c>
      <c r="G753">
        <v>1.24218396</v>
      </c>
    </row>
    <row r="754" spans="1:7" x14ac:dyDescent="0.2">
      <c r="A754" t="s">
        <v>758</v>
      </c>
      <c r="B754">
        <v>289825590</v>
      </c>
      <c r="C754">
        <v>14.81</v>
      </c>
      <c r="D754">
        <v>15.81</v>
      </c>
      <c r="E754">
        <v>17.41</v>
      </c>
      <c r="F754">
        <v>-6.3251106890000006E-2</v>
      </c>
      <c r="G754">
        <v>-0.14933946009999999</v>
      </c>
    </row>
    <row r="755" spans="1:7" x14ac:dyDescent="0.2">
      <c r="A755" t="s">
        <v>759</v>
      </c>
      <c r="B755">
        <v>1972056870</v>
      </c>
      <c r="C755">
        <v>33.479999999999997</v>
      </c>
      <c r="D755">
        <v>18.28</v>
      </c>
      <c r="E755">
        <v>11.27</v>
      </c>
      <c r="F755">
        <v>0.83150984679999995</v>
      </c>
      <c r="G755">
        <v>1.970718722</v>
      </c>
    </row>
    <row r="756" spans="1:7" x14ac:dyDescent="0.2">
      <c r="A756" t="s">
        <v>760</v>
      </c>
      <c r="B756">
        <v>2352269729</v>
      </c>
      <c r="C756">
        <v>61.21</v>
      </c>
      <c r="D756">
        <v>43.79</v>
      </c>
      <c r="E756">
        <v>48.67</v>
      </c>
      <c r="F756">
        <v>0.39780771869999998</v>
      </c>
      <c r="G756">
        <v>0.2576535854</v>
      </c>
    </row>
    <row r="757" spans="1:7" x14ac:dyDescent="0.2">
      <c r="A757" t="s">
        <v>761</v>
      </c>
      <c r="B757">
        <v>140868942</v>
      </c>
      <c r="C757">
        <v>16.39</v>
      </c>
      <c r="D757">
        <v>44.94</v>
      </c>
      <c r="E757">
        <v>91.11</v>
      </c>
      <c r="F757">
        <v>-0.63529149979999999</v>
      </c>
      <c r="G757">
        <v>-0.82010756230000004</v>
      </c>
    </row>
    <row r="758" spans="1:7" x14ac:dyDescent="0.2">
      <c r="A758" t="s">
        <v>762</v>
      </c>
      <c r="B758">
        <v>565405424</v>
      </c>
      <c r="C758">
        <v>25.56</v>
      </c>
      <c r="D758">
        <v>39.79</v>
      </c>
      <c r="E758">
        <v>35.909999999999997</v>
      </c>
      <c r="F758">
        <v>-0.35762754460000001</v>
      </c>
      <c r="G758">
        <v>-0.28822055140000002</v>
      </c>
    </row>
    <row r="759" spans="1:7" x14ac:dyDescent="0.2">
      <c r="A759" t="s">
        <v>763</v>
      </c>
      <c r="B759">
        <v>602630714</v>
      </c>
      <c r="C759">
        <v>133.13999999999999</v>
      </c>
      <c r="D759">
        <v>95.01</v>
      </c>
      <c r="E759">
        <v>58.38</v>
      </c>
      <c r="F759">
        <v>0.4013261762</v>
      </c>
      <c r="G759">
        <v>1.2805755400000001</v>
      </c>
    </row>
    <row r="760" spans="1:7" x14ac:dyDescent="0.2">
      <c r="A760" t="s">
        <v>764</v>
      </c>
      <c r="B760">
        <v>1993585118</v>
      </c>
      <c r="C760">
        <v>76.34</v>
      </c>
      <c r="D760">
        <v>56.83</v>
      </c>
      <c r="E760">
        <v>43.55</v>
      </c>
      <c r="F760">
        <v>0.34330459260000001</v>
      </c>
      <c r="G760">
        <v>0.75292766929999999</v>
      </c>
    </row>
    <row r="761" spans="1:7" x14ac:dyDescent="0.2">
      <c r="A761" t="s">
        <v>765</v>
      </c>
      <c r="B761">
        <v>2575340368</v>
      </c>
      <c r="C761">
        <v>99.89</v>
      </c>
      <c r="D761">
        <v>99.69</v>
      </c>
      <c r="E761">
        <v>57.82</v>
      </c>
      <c r="F761">
        <v>2.0062192799999998E-3</v>
      </c>
      <c r="G761">
        <v>0.72760290559999996</v>
      </c>
    </row>
    <row r="762" spans="1:7" x14ac:dyDescent="0.2">
      <c r="A762" t="s">
        <v>766</v>
      </c>
      <c r="B762">
        <v>983739337</v>
      </c>
      <c r="C762">
        <v>22.35</v>
      </c>
      <c r="D762">
        <v>21.91</v>
      </c>
      <c r="E762">
        <v>15.77</v>
      </c>
      <c r="F762">
        <v>2.0082154269999999E-2</v>
      </c>
      <c r="G762">
        <v>0.41724793910000002</v>
      </c>
    </row>
    <row r="763" spans="1:7" x14ac:dyDescent="0.2">
      <c r="A763" t="s">
        <v>767</v>
      </c>
      <c r="B763">
        <v>1148634790</v>
      </c>
      <c r="C763">
        <v>13.89</v>
      </c>
      <c r="D763">
        <v>14.55</v>
      </c>
      <c r="E763">
        <v>20.5</v>
      </c>
      <c r="F763">
        <v>-4.536082474E-2</v>
      </c>
      <c r="G763">
        <v>-0.3224390244</v>
      </c>
    </row>
    <row r="764" spans="1:7" x14ac:dyDescent="0.2">
      <c r="A764" t="s">
        <v>768</v>
      </c>
      <c r="B764">
        <v>3114089341</v>
      </c>
      <c r="C764">
        <v>37.409999999999997</v>
      </c>
      <c r="D764">
        <v>49.47</v>
      </c>
      <c r="E764">
        <v>42.97</v>
      </c>
      <c r="F764">
        <v>-0.24378411159999999</v>
      </c>
      <c r="G764">
        <v>-0.12939259950000001</v>
      </c>
    </row>
    <row r="765" spans="1:7" x14ac:dyDescent="0.2">
      <c r="A765" t="s">
        <v>769</v>
      </c>
      <c r="B765">
        <v>4032821240</v>
      </c>
      <c r="C765">
        <v>40.700000000000003</v>
      </c>
      <c r="D765">
        <v>47.94</v>
      </c>
      <c r="E765">
        <v>48.65</v>
      </c>
      <c r="F765">
        <v>-0.15102211099999999</v>
      </c>
      <c r="G765">
        <v>-0.1634121274</v>
      </c>
    </row>
    <row r="766" spans="1:7" x14ac:dyDescent="0.2">
      <c r="A766" t="s">
        <v>770</v>
      </c>
      <c r="B766">
        <v>4103411444</v>
      </c>
      <c r="C766">
        <v>79.430000000000007</v>
      </c>
      <c r="D766">
        <v>84.31</v>
      </c>
      <c r="E766">
        <v>35.619999999999997</v>
      </c>
      <c r="F766">
        <v>-5.7881627329999998E-2</v>
      </c>
      <c r="G766">
        <v>1.2299270069999999</v>
      </c>
    </row>
    <row r="767" spans="1:7" x14ac:dyDescent="0.2">
      <c r="A767" t="s">
        <v>771</v>
      </c>
      <c r="B767">
        <v>1768109541</v>
      </c>
      <c r="C767">
        <v>152.71</v>
      </c>
      <c r="D767">
        <v>43.23</v>
      </c>
      <c r="E767">
        <v>32</v>
      </c>
      <c r="F767">
        <v>2.5325005780000001</v>
      </c>
      <c r="G767">
        <v>3.7721874999999998</v>
      </c>
    </row>
    <row r="768" spans="1:7" x14ac:dyDescent="0.2">
      <c r="A768" t="s">
        <v>772</v>
      </c>
      <c r="B768">
        <v>289532602</v>
      </c>
      <c r="C768">
        <v>2.67</v>
      </c>
      <c r="D768">
        <v>2.2200000000000002</v>
      </c>
      <c r="E768">
        <v>3.75</v>
      </c>
      <c r="F768">
        <v>0.20270270269999999</v>
      </c>
      <c r="G768">
        <v>-0.28799999999999998</v>
      </c>
    </row>
    <row r="769" spans="1:7" x14ac:dyDescent="0.2">
      <c r="A769" t="s">
        <v>773</v>
      </c>
      <c r="B769">
        <v>2253648825</v>
      </c>
      <c r="C769">
        <v>24.93</v>
      </c>
      <c r="D769">
        <v>33.89</v>
      </c>
      <c r="E769">
        <v>30.59</v>
      </c>
      <c r="F769">
        <v>-0.26438477430000001</v>
      </c>
      <c r="G769">
        <v>-0.18502778689999999</v>
      </c>
    </row>
    <row r="770" spans="1:7" x14ac:dyDescent="0.2">
      <c r="A770" t="s">
        <v>774</v>
      </c>
      <c r="B770">
        <v>659543108</v>
      </c>
      <c r="C770">
        <v>13.61</v>
      </c>
      <c r="D770">
        <v>19.41</v>
      </c>
      <c r="E770">
        <v>43.61</v>
      </c>
      <c r="F770">
        <v>-0.29881504380000001</v>
      </c>
      <c r="G770">
        <v>-0.68791561570000004</v>
      </c>
    </row>
    <row r="771" spans="1:7" x14ac:dyDescent="0.2">
      <c r="A771" t="s">
        <v>775</v>
      </c>
      <c r="B771">
        <v>898690791</v>
      </c>
      <c r="C771">
        <v>24.72</v>
      </c>
      <c r="D771">
        <v>40.71</v>
      </c>
      <c r="E771">
        <v>31.28</v>
      </c>
      <c r="F771">
        <v>-0.39277818720000002</v>
      </c>
      <c r="G771">
        <v>-0.2097186701</v>
      </c>
    </row>
    <row r="772" spans="1:7" x14ac:dyDescent="0.2">
      <c r="A772" t="s">
        <v>776</v>
      </c>
      <c r="B772">
        <v>1167274190</v>
      </c>
      <c r="C772">
        <v>18.21</v>
      </c>
      <c r="D772">
        <v>14.36</v>
      </c>
      <c r="E772">
        <v>13.66</v>
      </c>
      <c r="F772">
        <v>0.2681058496</v>
      </c>
      <c r="G772">
        <v>0.33308931190000002</v>
      </c>
    </row>
    <row r="773" spans="1:7" x14ac:dyDescent="0.2">
      <c r="A773" t="s">
        <v>777</v>
      </c>
      <c r="B773">
        <v>2356124367</v>
      </c>
      <c r="C773">
        <v>72.569999999999993</v>
      </c>
      <c r="D773">
        <v>78.28</v>
      </c>
      <c r="E773">
        <v>26.71</v>
      </c>
      <c r="F773">
        <v>-7.2943280530000001E-2</v>
      </c>
      <c r="G773">
        <v>1.71695994</v>
      </c>
    </row>
    <row r="774" spans="1:7" x14ac:dyDescent="0.2">
      <c r="A774" t="s">
        <v>778</v>
      </c>
      <c r="B774">
        <v>1443634175</v>
      </c>
      <c r="C774">
        <v>33.39</v>
      </c>
      <c r="D774">
        <v>22.8</v>
      </c>
      <c r="E774">
        <v>42.72</v>
      </c>
      <c r="F774">
        <v>0.46447368420000001</v>
      </c>
      <c r="G774">
        <v>-0.2183988764</v>
      </c>
    </row>
    <row r="775" spans="1:7" x14ac:dyDescent="0.2">
      <c r="A775" t="s">
        <v>779</v>
      </c>
      <c r="B775">
        <v>2412533375</v>
      </c>
      <c r="C775">
        <v>56.72</v>
      </c>
      <c r="D775">
        <v>57.46</v>
      </c>
      <c r="E775">
        <v>36.409999999999997</v>
      </c>
      <c r="F775">
        <v>-1.2878524190000001E-2</v>
      </c>
      <c r="G775">
        <v>0.55781378739999998</v>
      </c>
    </row>
    <row r="776" spans="1:7" x14ac:dyDescent="0.2">
      <c r="A776" t="s">
        <v>780</v>
      </c>
      <c r="B776">
        <v>1965263998</v>
      </c>
      <c r="C776">
        <v>37.89</v>
      </c>
      <c r="D776">
        <v>25.79</v>
      </c>
      <c r="E776">
        <v>21.07</v>
      </c>
      <c r="F776">
        <v>0.46917409850000003</v>
      </c>
      <c r="G776">
        <v>0.7982914096</v>
      </c>
    </row>
    <row r="777" spans="1:7" x14ac:dyDescent="0.2">
      <c r="A777" t="s">
        <v>781</v>
      </c>
      <c r="B777">
        <v>864343379</v>
      </c>
      <c r="C777">
        <v>35.43</v>
      </c>
      <c r="D777">
        <v>34.229999999999997</v>
      </c>
      <c r="E777">
        <v>108.47</v>
      </c>
      <c r="F777">
        <v>3.505696757E-2</v>
      </c>
      <c r="G777">
        <v>-0.67336590760000004</v>
      </c>
    </row>
    <row r="778" spans="1:7" x14ac:dyDescent="0.2">
      <c r="A778" t="s">
        <v>782</v>
      </c>
      <c r="B778">
        <v>2343120483</v>
      </c>
      <c r="C778">
        <v>14.96</v>
      </c>
      <c r="D778">
        <v>16.100000000000001</v>
      </c>
      <c r="E778">
        <v>15.77</v>
      </c>
      <c r="F778">
        <v>-7.0807453419999999E-2</v>
      </c>
      <c r="G778">
        <v>-5.136334813E-2</v>
      </c>
    </row>
    <row r="779" spans="1:7" x14ac:dyDescent="0.2">
      <c r="A779" t="s">
        <v>783</v>
      </c>
      <c r="B779">
        <v>1661582539</v>
      </c>
      <c r="C779">
        <v>36.79</v>
      </c>
      <c r="D779">
        <v>28.29</v>
      </c>
      <c r="E779">
        <v>39.56</v>
      </c>
      <c r="F779">
        <v>0.3004595263</v>
      </c>
      <c r="G779">
        <v>-7.0020222450000003E-2</v>
      </c>
    </row>
    <row r="780" spans="1:7" x14ac:dyDescent="0.2">
      <c r="A780" t="s">
        <v>784</v>
      </c>
      <c r="B780">
        <v>142763717</v>
      </c>
      <c r="C780">
        <v>1.44</v>
      </c>
      <c r="D780">
        <v>4.4800000000000004</v>
      </c>
      <c r="E780">
        <v>5.75</v>
      </c>
      <c r="F780">
        <v>-0.67857142859999997</v>
      </c>
      <c r="G780">
        <v>-0.74956521740000004</v>
      </c>
    </row>
    <row r="781" spans="1:7" x14ac:dyDescent="0.2">
      <c r="A781" t="s">
        <v>785</v>
      </c>
      <c r="B781">
        <v>1421594844</v>
      </c>
      <c r="C781">
        <v>29.43</v>
      </c>
      <c r="D781">
        <v>53.96</v>
      </c>
      <c r="E781">
        <v>12.75</v>
      </c>
      <c r="F781">
        <v>-0.45459599699999997</v>
      </c>
      <c r="G781">
        <v>1.3082352939999999</v>
      </c>
    </row>
    <row r="782" spans="1:7" x14ac:dyDescent="0.2">
      <c r="A782" t="s">
        <v>786</v>
      </c>
      <c r="B782">
        <v>235538254</v>
      </c>
      <c r="C782">
        <v>3.31</v>
      </c>
      <c r="D782">
        <v>4.38</v>
      </c>
      <c r="E782">
        <v>6.5</v>
      </c>
      <c r="F782">
        <v>-0.2442922374</v>
      </c>
      <c r="G782">
        <v>-0.49076923080000001</v>
      </c>
    </row>
    <row r="783" spans="1:7" x14ac:dyDescent="0.2">
      <c r="A783" t="s">
        <v>787</v>
      </c>
      <c r="B783">
        <v>144896521</v>
      </c>
      <c r="C783">
        <v>2.61</v>
      </c>
      <c r="D783">
        <v>7.1</v>
      </c>
      <c r="E783">
        <v>1.0900000000000001</v>
      </c>
      <c r="F783">
        <v>-0.6323943662</v>
      </c>
      <c r="G783">
        <v>1.394495413</v>
      </c>
    </row>
    <row r="784" spans="1:7" x14ac:dyDescent="0.2">
      <c r="A784" t="s">
        <v>788</v>
      </c>
      <c r="B784">
        <v>2411051052</v>
      </c>
      <c r="C784">
        <v>80.709999999999994</v>
      </c>
      <c r="D784">
        <v>73.3</v>
      </c>
      <c r="E784">
        <v>60.9</v>
      </c>
      <c r="F784">
        <v>0.1010914052</v>
      </c>
      <c r="G784">
        <v>0.3252873563</v>
      </c>
    </row>
    <row r="785" spans="1:7" x14ac:dyDescent="0.2">
      <c r="A785" t="s">
        <v>789</v>
      </c>
      <c r="B785">
        <v>1822435043</v>
      </c>
      <c r="C785">
        <v>25.92</v>
      </c>
      <c r="D785">
        <v>45.86</v>
      </c>
      <c r="E785">
        <v>29.7</v>
      </c>
      <c r="F785">
        <v>-0.43480157000000003</v>
      </c>
      <c r="G785">
        <v>-0.1272727273</v>
      </c>
    </row>
    <row r="786" spans="1:7" x14ac:dyDescent="0.2">
      <c r="A786" t="s">
        <v>790</v>
      </c>
      <c r="B786">
        <v>4310537490</v>
      </c>
      <c r="C786">
        <v>10.46</v>
      </c>
      <c r="D786">
        <v>15.11</v>
      </c>
      <c r="E786">
        <v>13.58</v>
      </c>
      <c r="F786">
        <v>-0.30774321640000002</v>
      </c>
      <c r="G786">
        <v>-0.22974963179999999</v>
      </c>
    </row>
    <row r="787" spans="1:7" x14ac:dyDescent="0.2">
      <c r="A787" t="s">
        <v>791</v>
      </c>
      <c r="B787">
        <v>1556732175</v>
      </c>
      <c r="C787">
        <v>28.29</v>
      </c>
      <c r="D787">
        <v>16.04</v>
      </c>
      <c r="E787">
        <v>7.19</v>
      </c>
      <c r="F787">
        <v>0.76371571069999999</v>
      </c>
      <c r="G787">
        <v>2.9346314329999998</v>
      </c>
    </row>
    <row r="788" spans="1:7" x14ac:dyDescent="0.2">
      <c r="A788" t="s">
        <v>792</v>
      </c>
      <c r="B788">
        <v>383171307</v>
      </c>
      <c r="C788">
        <v>18.91</v>
      </c>
      <c r="D788">
        <v>27.93</v>
      </c>
      <c r="E788">
        <v>12.94</v>
      </c>
      <c r="F788">
        <v>-0.32295023270000001</v>
      </c>
      <c r="G788">
        <v>0.4613601236</v>
      </c>
    </row>
    <row r="789" spans="1:7" x14ac:dyDescent="0.2">
      <c r="A789" t="s">
        <v>793</v>
      </c>
      <c r="B789">
        <v>852136650</v>
      </c>
      <c r="C789">
        <v>7.91</v>
      </c>
      <c r="D789">
        <v>10.02</v>
      </c>
      <c r="E789">
        <v>17.09</v>
      </c>
      <c r="F789">
        <v>-0.21057884230000001</v>
      </c>
      <c r="G789">
        <v>-0.53715623170000004</v>
      </c>
    </row>
    <row r="790" spans="1:7" x14ac:dyDescent="0.2">
      <c r="A790" t="s">
        <v>794</v>
      </c>
      <c r="B790">
        <v>169173382</v>
      </c>
      <c r="C790">
        <v>10.34</v>
      </c>
      <c r="D790">
        <v>9.2100000000000009</v>
      </c>
      <c r="E790">
        <v>23.38</v>
      </c>
      <c r="F790">
        <v>0.1226927253</v>
      </c>
      <c r="G790">
        <v>-0.55774165949999999</v>
      </c>
    </row>
    <row r="791" spans="1:7" x14ac:dyDescent="0.2">
      <c r="A791" t="s">
        <v>795</v>
      </c>
      <c r="B791">
        <v>2345319526</v>
      </c>
      <c r="C791">
        <v>73.77</v>
      </c>
      <c r="D791">
        <v>93.14</v>
      </c>
      <c r="E791">
        <v>43.24</v>
      </c>
      <c r="F791">
        <v>-0.207966502</v>
      </c>
      <c r="G791">
        <v>0.70605920440000003</v>
      </c>
    </row>
    <row r="792" spans="1:7" x14ac:dyDescent="0.2">
      <c r="A792" t="s">
        <v>796</v>
      </c>
      <c r="B792">
        <v>922716185</v>
      </c>
      <c r="C792">
        <v>59.07</v>
      </c>
      <c r="D792">
        <v>53.28</v>
      </c>
      <c r="E792">
        <v>35</v>
      </c>
      <c r="F792">
        <v>0.1086711712</v>
      </c>
      <c r="G792">
        <v>0.68771428570000004</v>
      </c>
    </row>
    <row r="793" spans="1:7" x14ac:dyDescent="0.2">
      <c r="A793" t="s">
        <v>797</v>
      </c>
      <c r="B793">
        <v>6245803006</v>
      </c>
      <c r="C793">
        <v>171.65</v>
      </c>
      <c r="D793">
        <v>120.84</v>
      </c>
      <c r="E793">
        <v>82.31</v>
      </c>
      <c r="F793">
        <v>0.42047335320000001</v>
      </c>
      <c r="G793">
        <v>1.0854088200000001</v>
      </c>
    </row>
    <row r="794" spans="1:7" x14ac:dyDescent="0.2">
      <c r="A794" t="s">
        <v>798</v>
      </c>
      <c r="B794">
        <v>823906417</v>
      </c>
      <c r="C794">
        <v>15.15</v>
      </c>
      <c r="D794">
        <v>16.82</v>
      </c>
      <c r="E794">
        <v>13.79</v>
      </c>
      <c r="F794">
        <v>-9.9286563610000003E-2</v>
      </c>
      <c r="G794">
        <v>9.8622189989999998E-2</v>
      </c>
    </row>
    <row r="795" spans="1:7" x14ac:dyDescent="0.2">
      <c r="A795" t="s">
        <v>799</v>
      </c>
      <c r="B795">
        <v>906400535</v>
      </c>
      <c r="C795">
        <v>24.44</v>
      </c>
      <c r="D795">
        <v>13.58</v>
      </c>
      <c r="E795">
        <v>22.09</v>
      </c>
      <c r="F795">
        <v>0.79970544919999997</v>
      </c>
      <c r="G795">
        <v>0.10638297870000001</v>
      </c>
    </row>
    <row r="796" spans="1:7" x14ac:dyDescent="0.2">
      <c r="A796" t="s">
        <v>800</v>
      </c>
      <c r="B796">
        <v>2445079544</v>
      </c>
      <c r="C796">
        <v>43.76</v>
      </c>
      <c r="D796">
        <v>33.76</v>
      </c>
      <c r="E796">
        <v>65.22</v>
      </c>
      <c r="F796">
        <v>0.29620853079999998</v>
      </c>
      <c r="G796">
        <v>-0.32904017169999999</v>
      </c>
    </row>
    <row r="797" spans="1:7" x14ac:dyDescent="0.2">
      <c r="A797" t="s">
        <v>801</v>
      </c>
      <c r="B797">
        <v>2478581000</v>
      </c>
      <c r="C797">
        <v>37.450000000000003</v>
      </c>
      <c r="D797">
        <v>24.74</v>
      </c>
      <c r="E797">
        <v>51.2</v>
      </c>
      <c r="F797">
        <v>0.51374292639999997</v>
      </c>
      <c r="G797">
        <v>-0.2685546875</v>
      </c>
    </row>
    <row r="798" spans="1:7" x14ac:dyDescent="0.2">
      <c r="A798" t="s">
        <v>802</v>
      </c>
      <c r="B798">
        <v>322124722</v>
      </c>
      <c r="C798">
        <v>18.02</v>
      </c>
      <c r="D798">
        <v>20.329999999999998</v>
      </c>
      <c r="E798">
        <v>19.97</v>
      </c>
      <c r="F798">
        <v>-0.1136251845</v>
      </c>
      <c r="G798">
        <v>-9.7646469700000002E-2</v>
      </c>
    </row>
    <row r="799" spans="1:7" x14ac:dyDescent="0.2">
      <c r="A799" t="s">
        <v>803</v>
      </c>
      <c r="B799">
        <v>527213237</v>
      </c>
      <c r="C799">
        <v>3.14</v>
      </c>
      <c r="D799">
        <v>3.59</v>
      </c>
      <c r="E799">
        <v>5.57</v>
      </c>
      <c r="F799">
        <v>-0.1253481894</v>
      </c>
      <c r="G799">
        <v>-0.43626570920000002</v>
      </c>
    </row>
    <row r="800" spans="1:7" x14ac:dyDescent="0.2">
      <c r="A800" t="s">
        <v>804</v>
      </c>
      <c r="B800">
        <v>7708112776</v>
      </c>
      <c r="C800">
        <v>268.5</v>
      </c>
      <c r="D800">
        <v>239.65</v>
      </c>
      <c r="E800">
        <v>132.88</v>
      </c>
      <c r="F800">
        <v>0.12038389319999999</v>
      </c>
      <c r="G800">
        <v>1.0206201079999999</v>
      </c>
    </row>
    <row r="801" spans="1:7" x14ac:dyDescent="0.2">
      <c r="A801" t="s">
        <v>805</v>
      </c>
      <c r="B801">
        <v>932304184</v>
      </c>
      <c r="C801">
        <v>51.31</v>
      </c>
      <c r="D801">
        <v>45.96</v>
      </c>
      <c r="E801">
        <v>43.5</v>
      </c>
      <c r="F801">
        <v>0.11640557009999999</v>
      </c>
      <c r="G801">
        <v>0.17954022989999999</v>
      </c>
    </row>
    <row r="802" spans="1:7" x14ac:dyDescent="0.2">
      <c r="A802" t="s">
        <v>806</v>
      </c>
      <c r="B802">
        <v>1526745182</v>
      </c>
      <c r="C802">
        <v>9.2100000000000009</v>
      </c>
      <c r="D802">
        <v>13.25</v>
      </c>
      <c r="E802">
        <v>16.23</v>
      </c>
      <c r="F802">
        <v>-0.3049056604</v>
      </c>
      <c r="G802">
        <v>-0.43253234750000003</v>
      </c>
    </row>
    <row r="803" spans="1:7" x14ac:dyDescent="0.2">
      <c r="A803" t="s">
        <v>807</v>
      </c>
      <c r="B803">
        <v>2611902691</v>
      </c>
      <c r="C803">
        <v>29.99</v>
      </c>
      <c r="D803">
        <v>19.61</v>
      </c>
      <c r="E803">
        <v>15.02</v>
      </c>
      <c r="F803">
        <v>0.52932177459999996</v>
      </c>
      <c r="G803">
        <v>0.99667110520000002</v>
      </c>
    </row>
    <row r="804" spans="1:7" x14ac:dyDescent="0.2">
      <c r="A804" t="s">
        <v>808</v>
      </c>
      <c r="B804">
        <v>206579212</v>
      </c>
      <c r="C804">
        <v>29.99</v>
      </c>
      <c r="D804">
        <v>28.85</v>
      </c>
      <c r="E804">
        <v>26.39</v>
      </c>
      <c r="F804">
        <v>3.951473137E-2</v>
      </c>
      <c r="G804">
        <v>0.1364153088</v>
      </c>
    </row>
    <row r="805" spans="1:7" x14ac:dyDescent="0.2">
      <c r="A805" t="s">
        <v>809</v>
      </c>
      <c r="B805">
        <v>4419507358</v>
      </c>
      <c r="C805">
        <v>10.89</v>
      </c>
      <c r="D805">
        <v>13.7</v>
      </c>
      <c r="E805">
        <v>9.1199999999999992</v>
      </c>
      <c r="F805">
        <v>-0.20510948909999999</v>
      </c>
      <c r="G805">
        <v>0.19407894740000001</v>
      </c>
    </row>
    <row r="806" spans="1:7" x14ac:dyDescent="0.2">
      <c r="A806" t="s">
        <v>810</v>
      </c>
      <c r="B806">
        <v>1143044740</v>
      </c>
      <c r="C806">
        <v>16.46</v>
      </c>
      <c r="D806">
        <v>19.920000000000002</v>
      </c>
      <c r="E806">
        <v>11.16</v>
      </c>
      <c r="F806">
        <v>-0.1736947791</v>
      </c>
      <c r="G806">
        <v>0.47491039429999998</v>
      </c>
    </row>
    <row r="807" spans="1:7" x14ac:dyDescent="0.2">
      <c r="A807" t="s">
        <v>811</v>
      </c>
      <c r="B807">
        <v>843568531</v>
      </c>
      <c r="C807">
        <v>7.81</v>
      </c>
      <c r="D807">
        <v>8.4</v>
      </c>
      <c r="E807">
        <v>18.16</v>
      </c>
      <c r="F807">
        <v>-7.0238095240000006E-2</v>
      </c>
      <c r="G807">
        <v>-0.56993392070000004</v>
      </c>
    </row>
    <row r="808" spans="1:7" x14ac:dyDescent="0.2">
      <c r="A808" t="s">
        <v>812</v>
      </c>
      <c r="B808">
        <v>4281350371</v>
      </c>
      <c r="C808">
        <v>27.98</v>
      </c>
      <c r="D808">
        <v>22.13</v>
      </c>
      <c r="E808">
        <v>19.82</v>
      </c>
      <c r="F808">
        <v>0.26434704019999999</v>
      </c>
      <c r="G808">
        <v>0.41170534809999998</v>
      </c>
    </row>
    <row r="809" spans="1:7" x14ac:dyDescent="0.2">
      <c r="A809" t="s">
        <v>813</v>
      </c>
      <c r="B809">
        <v>2544014491</v>
      </c>
      <c r="C809">
        <v>38.68</v>
      </c>
      <c r="D809">
        <v>20.7</v>
      </c>
      <c r="E809">
        <v>13.68</v>
      </c>
      <c r="F809">
        <v>0.86859903380000003</v>
      </c>
      <c r="G809">
        <v>1.8274853799999999</v>
      </c>
    </row>
    <row r="810" spans="1:7" x14ac:dyDescent="0.2">
      <c r="A810" t="s">
        <v>814</v>
      </c>
      <c r="B810">
        <v>439229578</v>
      </c>
      <c r="C810">
        <v>7.95</v>
      </c>
      <c r="D810">
        <v>24.89</v>
      </c>
      <c r="E810">
        <v>13.94</v>
      </c>
      <c r="F810">
        <v>-0.68059461629999995</v>
      </c>
      <c r="G810">
        <v>-0.4296987088</v>
      </c>
    </row>
    <row r="811" spans="1:7" x14ac:dyDescent="0.2">
      <c r="A811" t="s">
        <v>815</v>
      </c>
      <c r="B811">
        <v>447537819</v>
      </c>
      <c r="C811">
        <v>23.05</v>
      </c>
      <c r="D811">
        <v>33.96</v>
      </c>
      <c r="E811">
        <v>11.88</v>
      </c>
      <c r="F811">
        <v>-0.32126030620000001</v>
      </c>
      <c r="G811">
        <v>0.94023569019999997</v>
      </c>
    </row>
    <row r="812" spans="1:7" x14ac:dyDescent="0.2">
      <c r="A812" t="s">
        <v>816</v>
      </c>
      <c r="B812">
        <v>1483326166</v>
      </c>
      <c r="C812">
        <v>7.03</v>
      </c>
      <c r="D812">
        <v>9.82</v>
      </c>
      <c r="E812">
        <v>10.59</v>
      </c>
      <c r="F812">
        <v>-0.28411405299999998</v>
      </c>
      <c r="G812">
        <v>-0.33616619450000002</v>
      </c>
    </row>
    <row r="813" spans="1:7" x14ac:dyDescent="0.2">
      <c r="A813" t="s">
        <v>817</v>
      </c>
      <c r="B813">
        <v>1007188786</v>
      </c>
      <c r="C813">
        <v>17.489999999999998</v>
      </c>
      <c r="D813">
        <v>12.5</v>
      </c>
      <c r="E813">
        <v>8.89</v>
      </c>
      <c r="F813">
        <v>0.3992</v>
      </c>
      <c r="G813">
        <v>0.96737907759999997</v>
      </c>
    </row>
    <row r="814" spans="1:7" x14ac:dyDescent="0.2">
      <c r="A814" t="s">
        <v>818</v>
      </c>
      <c r="B814">
        <v>737607592</v>
      </c>
      <c r="C814">
        <v>44.3</v>
      </c>
      <c r="D814">
        <v>34.21</v>
      </c>
      <c r="E814">
        <v>25.36</v>
      </c>
      <c r="F814">
        <v>0.29494299909999999</v>
      </c>
      <c r="G814">
        <v>0.74684542590000003</v>
      </c>
    </row>
    <row r="815" spans="1:7" x14ac:dyDescent="0.2">
      <c r="A815" t="s">
        <v>819</v>
      </c>
      <c r="B815">
        <v>2495181320</v>
      </c>
      <c r="C815">
        <v>17.82</v>
      </c>
      <c r="D815">
        <v>19.170000000000002</v>
      </c>
      <c r="E815">
        <v>25.17</v>
      </c>
      <c r="F815">
        <v>-7.0422535209999998E-2</v>
      </c>
      <c r="G815">
        <v>-0.29201430270000001</v>
      </c>
    </row>
    <row r="816" spans="1:7" x14ac:dyDescent="0.2">
      <c r="A816" t="s">
        <v>820</v>
      </c>
      <c r="B816">
        <v>705631239</v>
      </c>
      <c r="C816">
        <v>17.36</v>
      </c>
      <c r="D816">
        <v>22.3</v>
      </c>
      <c r="E816">
        <v>45.37</v>
      </c>
      <c r="F816">
        <v>-0.22152466370000001</v>
      </c>
      <c r="G816">
        <v>-0.61736830499999995</v>
      </c>
    </row>
    <row r="817" spans="1:7" x14ac:dyDescent="0.2">
      <c r="A817" t="s">
        <v>821</v>
      </c>
      <c r="B817">
        <v>463753600</v>
      </c>
      <c r="C817">
        <v>13.84</v>
      </c>
      <c r="D817">
        <v>18.100000000000001</v>
      </c>
      <c r="E817">
        <v>17.05</v>
      </c>
      <c r="F817">
        <v>-0.23535911600000001</v>
      </c>
      <c r="G817">
        <v>-0.18826979469999999</v>
      </c>
    </row>
    <row r="818" spans="1:7" x14ac:dyDescent="0.2">
      <c r="A818" t="s">
        <v>822</v>
      </c>
      <c r="B818">
        <v>761898042</v>
      </c>
      <c r="C818">
        <v>44.87</v>
      </c>
      <c r="D818">
        <v>56.73</v>
      </c>
      <c r="E818">
        <v>57.37</v>
      </c>
      <c r="F818">
        <v>-0.20906046180000001</v>
      </c>
      <c r="G818">
        <v>-0.2178839115</v>
      </c>
    </row>
    <row r="819" spans="1:7" x14ac:dyDescent="0.2">
      <c r="A819" t="s">
        <v>823</v>
      </c>
      <c r="B819">
        <v>6645555119</v>
      </c>
      <c r="C819">
        <v>114.61</v>
      </c>
      <c r="D819">
        <v>93.38</v>
      </c>
      <c r="E819">
        <v>82.43</v>
      </c>
      <c r="F819">
        <v>0.22735061040000001</v>
      </c>
      <c r="G819">
        <v>0.39039184760000001</v>
      </c>
    </row>
    <row r="820" spans="1:7" x14ac:dyDescent="0.2">
      <c r="A820" t="s">
        <v>824</v>
      </c>
      <c r="B820">
        <v>531210013</v>
      </c>
      <c r="C820">
        <v>58.13</v>
      </c>
      <c r="D820">
        <v>87</v>
      </c>
      <c r="E820">
        <v>25.2</v>
      </c>
      <c r="F820">
        <v>-0.33183908049999999</v>
      </c>
      <c r="G820">
        <v>1.3067460319999999</v>
      </c>
    </row>
    <row r="821" spans="1:7" x14ac:dyDescent="0.2">
      <c r="A821" t="s">
        <v>825</v>
      </c>
      <c r="B821">
        <v>195293840</v>
      </c>
      <c r="C821">
        <v>1.21</v>
      </c>
      <c r="D821">
        <v>1.62</v>
      </c>
      <c r="E821">
        <v>2.2599999999999998</v>
      </c>
      <c r="F821">
        <v>-0.25308641980000002</v>
      </c>
      <c r="G821">
        <v>-0.46460176990000002</v>
      </c>
    </row>
    <row r="822" spans="1:7" x14ac:dyDescent="0.2">
      <c r="A822" t="s">
        <v>826</v>
      </c>
      <c r="B822">
        <v>572816953</v>
      </c>
      <c r="C822">
        <v>20.84</v>
      </c>
      <c r="D822">
        <v>43.76</v>
      </c>
      <c r="E822">
        <v>15.66</v>
      </c>
      <c r="F822">
        <v>-0.52376599629999998</v>
      </c>
      <c r="G822">
        <v>0.33077905489999998</v>
      </c>
    </row>
    <row r="823" spans="1:7" x14ac:dyDescent="0.2">
      <c r="A823" t="s">
        <v>827</v>
      </c>
      <c r="B823">
        <v>3188596145</v>
      </c>
      <c r="C823">
        <v>15.92</v>
      </c>
      <c r="D823">
        <v>5.47</v>
      </c>
      <c r="E823">
        <v>2.11</v>
      </c>
      <c r="F823">
        <v>1.910420475</v>
      </c>
      <c r="G823">
        <v>6.5450236970000004</v>
      </c>
    </row>
    <row r="824" spans="1:7" x14ac:dyDescent="0.2">
      <c r="A824" t="s">
        <v>828</v>
      </c>
      <c r="B824">
        <v>269807422</v>
      </c>
      <c r="C824">
        <v>6.12</v>
      </c>
      <c r="D824">
        <v>5.71</v>
      </c>
      <c r="E824">
        <v>6</v>
      </c>
      <c r="F824">
        <v>7.1803852890000006E-2</v>
      </c>
      <c r="G824">
        <v>0.02</v>
      </c>
    </row>
    <row r="825" spans="1:7" x14ac:dyDescent="0.2">
      <c r="A825" t="s">
        <v>829</v>
      </c>
      <c r="B825">
        <v>6384123422</v>
      </c>
      <c r="C825">
        <v>141.38999999999999</v>
      </c>
      <c r="D825">
        <v>133.31</v>
      </c>
      <c r="E825">
        <v>69.12</v>
      </c>
      <c r="F825">
        <v>6.0610606859999999E-2</v>
      </c>
      <c r="G825">
        <v>1.0455729170000001</v>
      </c>
    </row>
    <row r="826" spans="1:7" x14ac:dyDescent="0.2">
      <c r="A826" t="s">
        <v>830</v>
      </c>
      <c r="B826">
        <v>1768832864</v>
      </c>
      <c r="C826">
        <v>11.76</v>
      </c>
      <c r="D826">
        <v>12.22</v>
      </c>
      <c r="E826">
        <v>18.97</v>
      </c>
      <c r="F826">
        <v>-3.764320786E-2</v>
      </c>
      <c r="G826">
        <v>-0.38007380070000002</v>
      </c>
    </row>
    <row r="827" spans="1:7" x14ac:dyDescent="0.2">
      <c r="A827" t="s">
        <v>831</v>
      </c>
      <c r="B827">
        <v>155311867</v>
      </c>
      <c r="C827">
        <v>5.52</v>
      </c>
      <c r="D827">
        <v>3.74</v>
      </c>
      <c r="E827">
        <v>4.76</v>
      </c>
      <c r="F827">
        <v>0.47593582890000002</v>
      </c>
      <c r="G827">
        <v>0.1596638655</v>
      </c>
    </row>
    <row r="828" spans="1:7" x14ac:dyDescent="0.2">
      <c r="A828" t="s">
        <v>832</v>
      </c>
      <c r="B828">
        <v>204759262</v>
      </c>
      <c r="C828">
        <v>21.27</v>
      </c>
      <c r="D828">
        <v>33.159999999999997</v>
      </c>
      <c r="E828">
        <v>29.23</v>
      </c>
      <c r="F828">
        <v>-0.35856453560000001</v>
      </c>
      <c r="G828">
        <v>-0.2723229559</v>
      </c>
    </row>
    <row r="829" spans="1:7" x14ac:dyDescent="0.2">
      <c r="A829" t="s">
        <v>833</v>
      </c>
      <c r="B829">
        <v>171613178</v>
      </c>
      <c r="C829">
        <v>10.17</v>
      </c>
      <c r="D829">
        <v>22.98</v>
      </c>
      <c r="E829">
        <v>40.22</v>
      </c>
      <c r="F829">
        <v>-0.55744125330000005</v>
      </c>
      <c r="G829">
        <v>-0.74714072600000003</v>
      </c>
    </row>
    <row r="830" spans="1:7" x14ac:dyDescent="0.2">
      <c r="A830" t="s">
        <v>834</v>
      </c>
      <c r="B830">
        <v>5936658155</v>
      </c>
      <c r="C830">
        <v>58.04</v>
      </c>
      <c r="D830">
        <v>45.5</v>
      </c>
      <c r="E830">
        <v>10.02</v>
      </c>
      <c r="F830">
        <v>0.2756043956</v>
      </c>
      <c r="G830">
        <v>4.7924151699999999</v>
      </c>
    </row>
    <row r="831" spans="1:7" x14ac:dyDescent="0.2">
      <c r="A831" t="s">
        <v>835</v>
      </c>
      <c r="B831">
        <v>269954778</v>
      </c>
      <c r="C831">
        <v>3.32</v>
      </c>
      <c r="D831">
        <v>4.83</v>
      </c>
      <c r="E831">
        <v>5.91</v>
      </c>
      <c r="F831">
        <v>-0.31262939960000002</v>
      </c>
      <c r="G831">
        <v>-0.43824027069999999</v>
      </c>
    </row>
    <row r="832" spans="1:7" x14ac:dyDescent="0.2">
      <c r="A832" t="s">
        <v>836</v>
      </c>
      <c r="B832">
        <v>772424438</v>
      </c>
      <c r="C832">
        <v>25.76</v>
      </c>
      <c r="D832">
        <v>27.43</v>
      </c>
      <c r="E832">
        <v>70.98</v>
      </c>
      <c r="F832">
        <v>-6.0882245719999999E-2</v>
      </c>
      <c r="G832">
        <v>-0.63708086789999996</v>
      </c>
    </row>
    <row r="833" spans="1:7" x14ac:dyDescent="0.2">
      <c r="A833" t="s">
        <v>837</v>
      </c>
      <c r="B833">
        <v>1741531379</v>
      </c>
      <c r="C833">
        <v>32.36</v>
      </c>
      <c r="D833">
        <v>37.590000000000003</v>
      </c>
      <c r="E833">
        <v>36.24</v>
      </c>
      <c r="F833">
        <v>-0.13913274810000001</v>
      </c>
      <c r="G833">
        <v>-0.1070640177</v>
      </c>
    </row>
    <row r="834" spans="1:7" x14ac:dyDescent="0.2">
      <c r="A834" t="s">
        <v>838</v>
      </c>
      <c r="B834">
        <v>2396777720</v>
      </c>
      <c r="C834">
        <v>47.49</v>
      </c>
      <c r="D834">
        <v>27.13</v>
      </c>
      <c r="E834">
        <v>11.12</v>
      </c>
      <c r="F834">
        <v>0.75046074460000001</v>
      </c>
      <c r="G834">
        <v>3.2706834530000002</v>
      </c>
    </row>
    <row r="835" spans="1:7" x14ac:dyDescent="0.2">
      <c r="A835" t="s">
        <v>839</v>
      </c>
      <c r="B835">
        <v>2525919260</v>
      </c>
      <c r="C835">
        <v>86.57</v>
      </c>
      <c r="D835">
        <v>57</v>
      </c>
      <c r="E835">
        <v>37.74</v>
      </c>
      <c r="F835">
        <v>0.51877192979999998</v>
      </c>
      <c r="G835">
        <v>1.293852676</v>
      </c>
    </row>
    <row r="836" spans="1:7" x14ac:dyDescent="0.2">
      <c r="A836" t="s">
        <v>840</v>
      </c>
      <c r="B836">
        <v>2141829532</v>
      </c>
      <c r="C836">
        <v>121.62</v>
      </c>
      <c r="D836">
        <v>147.56</v>
      </c>
      <c r="E836">
        <v>132.66</v>
      </c>
      <c r="F836">
        <v>-0.17579289779999999</v>
      </c>
      <c r="G836">
        <v>-8.3220262320000002E-2</v>
      </c>
    </row>
    <row r="837" spans="1:7" x14ac:dyDescent="0.2">
      <c r="A837" t="s">
        <v>841</v>
      </c>
      <c r="B837">
        <v>1645582254</v>
      </c>
      <c r="C837">
        <v>13.43</v>
      </c>
      <c r="D837">
        <v>15.4</v>
      </c>
      <c r="E837">
        <v>17.97</v>
      </c>
      <c r="F837">
        <v>-0.12792207789999999</v>
      </c>
      <c r="G837">
        <v>-0.2526432944</v>
      </c>
    </row>
    <row r="838" spans="1:7" x14ac:dyDescent="0.2">
      <c r="A838" t="s">
        <v>842</v>
      </c>
      <c r="B838">
        <v>776203535</v>
      </c>
      <c r="C838">
        <v>8.3800000000000008</v>
      </c>
      <c r="D838">
        <v>9.5299999999999994</v>
      </c>
      <c r="E838">
        <v>10.1</v>
      </c>
      <c r="F838">
        <v>-0.1206715635</v>
      </c>
      <c r="G838">
        <v>-0.17029702969999999</v>
      </c>
    </row>
    <row r="839" spans="1:7" x14ac:dyDescent="0.2">
      <c r="A839" t="s">
        <v>843</v>
      </c>
      <c r="B839">
        <v>3610008900</v>
      </c>
      <c r="C839">
        <v>60.96</v>
      </c>
      <c r="D839">
        <v>50.34</v>
      </c>
      <c r="E839">
        <v>46.04</v>
      </c>
      <c r="F839">
        <v>0.21096543500000001</v>
      </c>
      <c r="G839">
        <v>0.32406602950000002</v>
      </c>
    </row>
    <row r="840" spans="1:7" x14ac:dyDescent="0.2">
      <c r="A840" t="s">
        <v>844</v>
      </c>
      <c r="B840">
        <v>3078708</v>
      </c>
      <c r="C840">
        <v>0.11</v>
      </c>
      <c r="D840">
        <v>0.32</v>
      </c>
      <c r="E840">
        <v>0.68</v>
      </c>
      <c r="F840">
        <v>-0.65625</v>
      </c>
      <c r="G840">
        <v>-0.83823529409999997</v>
      </c>
    </row>
    <row r="841" spans="1:7" x14ac:dyDescent="0.2">
      <c r="A841" t="s">
        <v>845</v>
      </c>
      <c r="B841">
        <v>3658579222</v>
      </c>
      <c r="C841">
        <v>47.81</v>
      </c>
      <c r="D841">
        <v>37.9</v>
      </c>
      <c r="E841">
        <v>17.489999999999998</v>
      </c>
      <c r="F841">
        <v>0.26147757259999999</v>
      </c>
      <c r="G841">
        <v>1.7335620350000001</v>
      </c>
    </row>
    <row r="842" spans="1:7" x14ac:dyDescent="0.2">
      <c r="A842" t="s">
        <v>846</v>
      </c>
      <c r="B842">
        <v>3658579222</v>
      </c>
      <c r="C842">
        <v>50.91</v>
      </c>
      <c r="D842">
        <v>41.15</v>
      </c>
      <c r="E842">
        <v>17.71</v>
      </c>
      <c r="F842">
        <v>0.23718104500000001</v>
      </c>
      <c r="G842">
        <v>1.874647092</v>
      </c>
    </row>
    <row r="843" spans="1:7" x14ac:dyDescent="0.2">
      <c r="A843" t="s">
        <v>847</v>
      </c>
      <c r="B843">
        <v>458386347</v>
      </c>
      <c r="C843">
        <v>5.77</v>
      </c>
      <c r="D843">
        <v>32.28</v>
      </c>
      <c r="E843">
        <v>17.78</v>
      </c>
      <c r="F843">
        <v>-0.82125154889999996</v>
      </c>
      <c r="G843">
        <v>-0.67547806519999998</v>
      </c>
    </row>
    <row r="844" spans="1:7" x14ac:dyDescent="0.2">
      <c r="A844" t="s">
        <v>848</v>
      </c>
      <c r="B844">
        <v>848174974</v>
      </c>
      <c r="C844">
        <v>6.71</v>
      </c>
      <c r="D844">
        <v>8.07</v>
      </c>
      <c r="E844">
        <v>15.92</v>
      </c>
      <c r="F844">
        <v>-0.16852540269999999</v>
      </c>
      <c r="G844">
        <v>-0.57851758789999996</v>
      </c>
    </row>
    <row r="845" spans="1:7" x14ac:dyDescent="0.2">
      <c r="A845" t="s">
        <v>849</v>
      </c>
      <c r="B845">
        <v>282937003</v>
      </c>
      <c r="C845">
        <v>4.6100000000000003</v>
      </c>
      <c r="D845">
        <v>6.93</v>
      </c>
      <c r="E845">
        <v>14.97</v>
      </c>
      <c r="F845">
        <v>-0.33477633480000002</v>
      </c>
      <c r="G845">
        <v>-0.6920507682</v>
      </c>
    </row>
    <row r="846" spans="1:7" x14ac:dyDescent="0.2">
      <c r="A846" t="s">
        <v>850</v>
      </c>
      <c r="B846">
        <v>1105101140</v>
      </c>
      <c r="C846">
        <v>34.619999999999997</v>
      </c>
      <c r="D846">
        <v>38.96</v>
      </c>
      <c r="E846">
        <v>7.26</v>
      </c>
      <c r="F846">
        <v>-0.11139630389999999</v>
      </c>
      <c r="G846">
        <v>3.7685950410000002</v>
      </c>
    </row>
    <row r="847" spans="1:7" x14ac:dyDescent="0.2">
      <c r="A847" t="s">
        <v>851</v>
      </c>
      <c r="B847">
        <v>1393611951</v>
      </c>
      <c r="C847">
        <v>20.83</v>
      </c>
      <c r="D847">
        <v>32.770000000000003</v>
      </c>
      <c r="E847">
        <v>18.75</v>
      </c>
      <c r="F847">
        <v>-0.3643576442</v>
      </c>
      <c r="G847">
        <v>0.11093333330000001</v>
      </c>
    </row>
    <row r="848" spans="1:7" x14ac:dyDescent="0.2">
      <c r="A848" t="s">
        <v>852</v>
      </c>
      <c r="B848">
        <v>1231425675</v>
      </c>
      <c r="C848">
        <v>84.97</v>
      </c>
      <c r="D848">
        <v>85.6</v>
      </c>
      <c r="E848">
        <v>89.13</v>
      </c>
      <c r="F848">
        <v>-7.3598130840000003E-3</v>
      </c>
      <c r="G848">
        <v>-4.6673398409999997E-2</v>
      </c>
    </row>
    <row r="849" spans="1:7" x14ac:dyDescent="0.2">
      <c r="A849" t="s">
        <v>853</v>
      </c>
      <c r="B849">
        <v>1946788068</v>
      </c>
      <c r="C849">
        <v>59.48</v>
      </c>
      <c r="D849">
        <v>60.3</v>
      </c>
      <c r="E849">
        <v>15.63</v>
      </c>
      <c r="F849">
        <v>-1.3598673299999999E-2</v>
      </c>
      <c r="G849">
        <v>2.805502239</v>
      </c>
    </row>
    <row r="850" spans="1:7" x14ac:dyDescent="0.2">
      <c r="A850" t="s">
        <v>854</v>
      </c>
      <c r="B850">
        <v>14734101150</v>
      </c>
      <c r="C850">
        <v>560.4</v>
      </c>
      <c r="D850">
        <v>275</v>
      </c>
      <c r="E850">
        <v>67.849999999999994</v>
      </c>
      <c r="F850">
        <v>1.0378181820000001</v>
      </c>
      <c r="G850">
        <v>7.2593957260000002</v>
      </c>
    </row>
    <row r="851" spans="1:7" x14ac:dyDescent="0.2">
      <c r="A851" t="s">
        <v>855</v>
      </c>
      <c r="B851">
        <v>3280748420</v>
      </c>
      <c r="C851">
        <v>61.89</v>
      </c>
      <c r="D851">
        <v>64.8</v>
      </c>
      <c r="E851">
        <v>32.299999999999997</v>
      </c>
      <c r="F851">
        <v>-4.4907407410000003E-2</v>
      </c>
      <c r="G851">
        <v>0.9160990712</v>
      </c>
    </row>
    <row r="852" spans="1:7" x14ac:dyDescent="0.2">
      <c r="A852" t="s">
        <v>856</v>
      </c>
      <c r="B852">
        <v>988098540</v>
      </c>
      <c r="C852">
        <v>23.5</v>
      </c>
      <c r="D852">
        <v>33.94</v>
      </c>
      <c r="E852">
        <v>33.28</v>
      </c>
      <c r="F852">
        <v>-0.30760165</v>
      </c>
      <c r="G852">
        <v>-0.2938701923</v>
      </c>
    </row>
    <row r="853" spans="1:7" x14ac:dyDescent="0.2">
      <c r="A853" t="s">
        <v>857</v>
      </c>
      <c r="B853">
        <v>3406220651</v>
      </c>
      <c r="C853">
        <v>13</v>
      </c>
      <c r="D853">
        <v>17.86</v>
      </c>
      <c r="E853">
        <v>33.799999999999997</v>
      </c>
      <c r="F853">
        <v>-0.27211646140000001</v>
      </c>
      <c r="G853">
        <v>-0.6153846154</v>
      </c>
    </row>
    <row r="854" spans="1:7" x14ac:dyDescent="0.2">
      <c r="A854" t="s">
        <v>858</v>
      </c>
      <c r="B854">
        <v>1005661280</v>
      </c>
      <c r="C854">
        <v>24.91</v>
      </c>
      <c r="D854">
        <v>26.86</v>
      </c>
      <c r="E854">
        <v>1.03</v>
      </c>
      <c r="F854">
        <v>-7.259865972E-2</v>
      </c>
      <c r="G854">
        <v>23.184466019999999</v>
      </c>
    </row>
    <row r="855" spans="1:7" x14ac:dyDescent="0.2">
      <c r="A855" t="s">
        <v>859</v>
      </c>
      <c r="B855">
        <v>695396962</v>
      </c>
      <c r="C855">
        <v>6.72</v>
      </c>
      <c r="D855">
        <v>19.45</v>
      </c>
      <c r="E855">
        <v>60.93</v>
      </c>
      <c r="F855">
        <v>-0.65449871469999998</v>
      </c>
      <c r="G855">
        <v>-0.88970950270000004</v>
      </c>
    </row>
    <row r="856" spans="1:7" x14ac:dyDescent="0.2">
      <c r="A856" t="s">
        <v>860</v>
      </c>
      <c r="B856">
        <v>474333150</v>
      </c>
      <c r="C856">
        <v>4.1900000000000004</v>
      </c>
      <c r="D856">
        <v>3.29</v>
      </c>
      <c r="E856">
        <v>1.6</v>
      </c>
      <c r="F856">
        <v>0.27355623099999998</v>
      </c>
      <c r="G856">
        <v>1.6187499999999999</v>
      </c>
    </row>
    <row r="857" spans="1:7" x14ac:dyDescent="0.2">
      <c r="A857" t="s">
        <v>861</v>
      </c>
      <c r="B857">
        <v>2062971107</v>
      </c>
      <c r="C857">
        <v>25.34</v>
      </c>
      <c r="D857">
        <v>32.49</v>
      </c>
      <c r="E857">
        <v>28.98</v>
      </c>
      <c r="F857">
        <v>-0.22006771310000001</v>
      </c>
      <c r="G857">
        <v>-0.12560386470000001</v>
      </c>
    </row>
    <row r="858" spans="1:7" x14ac:dyDescent="0.2">
      <c r="A858" t="s">
        <v>862</v>
      </c>
      <c r="B858">
        <v>930488865</v>
      </c>
      <c r="C858">
        <v>15.95</v>
      </c>
      <c r="D858">
        <v>19.239999999999998</v>
      </c>
      <c r="E858">
        <v>32.6</v>
      </c>
      <c r="F858">
        <v>-0.170997921</v>
      </c>
      <c r="G858">
        <v>-0.5107361963</v>
      </c>
    </row>
    <row r="859" spans="1:7" x14ac:dyDescent="0.2">
      <c r="A859" t="s">
        <v>863</v>
      </c>
      <c r="B859">
        <v>1348801773</v>
      </c>
      <c r="C859">
        <v>13.77</v>
      </c>
      <c r="D859">
        <v>16.71</v>
      </c>
      <c r="E859">
        <v>18.5</v>
      </c>
      <c r="F859">
        <v>-0.17594254940000001</v>
      </c>
      <c r="G859">
        <v>-0.25567567569999999</v>
      </c>
    </row>
    <row r="860" spans="1:7" x14ac:dyDescent="0.2">
      <c r="A860" t="s">
        <v>864</v>
      </c>
      <c r="B860">
        <v>3126086393</v>
      </c>
      <c r="C860">
        <v>13.59</v>
      </c>
      <c r="D860">
        <v>13.22</v>
      </c>
      <c r="E860">
        <v>20.22</v>
      </c>
      <c r="F860">
        <v>2.7987897130000002E-2</v>
      </c>
      <c r="G860">
        <v>-0.32789317509999999</v>
      </c>
    </row>
    <row r="861" spans="1:7" x14ac:dyDescent="0.2">
      <c r="A861" t="s">
        <v>865</v>
      </c>
      <c r="B861">
        <v>892950198</v>
      </c>
      <c r="C861">
        <v>30.86</v>
      </c>
      <c r="D861">
        <v>39.24</v>
      </c>
      <c r="E861">
        <v>33.9</v>
      </c>
      <c r="F861">
        <v>-0.21355759429999999</v>
      </c>
      <c r="G861">
        <v>-8.9675516220000001E-2</v>
      </c>
    </row>
    <row r="862" spans="1:7" x14ac:dyDescent="0.2">
      <c r="A862" t="s">
        <v>866</v>
      </c>
      <c r="B862">
        <v>1141348790</v>
      </c>
      <c r="C862">
        <v>39.159999999999997</v>
      </c>
      <c r="D862">
        <v>45.51</v>
      </c>
      <c r="E862">
        <v>42.48</v>
      </c>
      <c r="F862">
        <v>-0.1395297737</v>
      </c>
      <c r="G862">
        <v>-7.8154425609999995E-2</v>
      </c>
    </row>
    <row r="863" spans="1:7" x14ac:dyDescent="0.2">
      <c r="A863" t="s">
        <v>867</v>
      </c>
      <c r="B863">
        <v>1973026569</v>
      </c>
      <c r="C863">
        <v>92.41</v>
      </c>
      <c r="D863">
        <v>111.07</v>
      </c>
      <c r="E863">
        <v>90.31</v>
      </c>
      <c r="F863">
        <v>-0.16800216079999999</v>
      </c>
      <c r="G863">
        <v>2.3253238839999999E-2</v>
      </c>
    </row>
    <row r="864" spans="1:7" x14ac:dyDescent="0.2">
      <c r="A864" t="s">
        <v>868</v>
      </c>
      <c r="B864">
        <v>1430055736</v>
      </c>
      <c r="C864">
        <v>13.08</v>
      </c>
      <c r="D864">
        <v>7.65</v>
      </c>
      <c r="E864">
        <v>17.07</v>
      </c>
      <c r="F864">
        <v>0.70980392160000005</v>
      </c>
      <c r="G864">
        <v>-0.2337434095</v>
      </c>
    </row>
    <row r="865" spans="1:7" x14ac:dyDescent="0.2">
      <c r="A865" t="s">
        <v>869</v>
      </c>
      <c r="B865">
        <v>1004300993</v>
      </c>
      <c r="C865">
        <v>41.13</v>
      </c>
      <c r="D865">
        <v>31.6</v>
      </c>
      <c r="E865">
        <v>38.020000000000003</v>
      </c>
      <c r="F865">
        <v>0.30158227850000002</v>
      </c>
      <c r="G865">
        <v>8.1799053129999993E-2</v>
      </c>
    </row>
    <row r="866" spans="1:7" x14ac:dyDescent="0.2">
      <c r="A866" t="s">
        <v>870</v>
      </c>
      <c r="B866">
        <v>774334747</v>
      </c>
      <c r="C866">
        <v>29.35</v>
      </c>
      <c r="D866">
        <v>27.67</v>
      </c>
      <c r="E866">
        <v>18.48</v>
      </c>
      <c r="F866">
        <v>6.0715576440000002E-2</v>
      </c>
      <c r="G866">
        <v>0.58820346320000005</v>
      </c>
    </row>
    <row r="867" spans="1:7" x14ac:dyDescent="0.2">
      <c r="A867" t="s">
        <v>871</v>
      </c>
      <c r="B867">
        <v>3343808070</v>
      </c>
      <c r="C867">
        <v>26.86</v>
      </c>
      <c r="D867">
        <v>29.47</v>
      </c>
      <c r="E867">
        <v>15.41</v>
      </c>
      <c r="F867">
        <v>-8.856464201E-2</v>
      </c>
      <c r="G867">
        <v>0.74302401039999999</v>
      </c>
    </row>
    <row r="868" spans="1:7" x14ac:dyDescent="0.2">
      <c r="A868" t="s">
        <v>872</v>
      </c>
      <c r="B868">
        <v>323089686</v>
      </c>
      <c r="C868">
        <v>46.23</v>
      </c>
      <c r="D868">
        <v>57.81</v>
      </c>
      <c r="E868">
        <v>29.53</v>
      </c>
      <c r="F868">
        <v>-0.2003113648</v>
      </c>
      <c r="G868">
        <v>0.56552658310000004</v>
      </c>
    </row>
    <row r="869" spans="1:7" x14ac:dyDescent="0.2">
      <c r="A869" t="s">
        <v>873</v>
      </c>
      <c r="B869">
        <v>311245305</v>
      </c>
      <c r="C869">
        <v>0.59</v>
      </c>
      <c r="D869">
        <v>1.08</v>
      </c>
      <c r="E869">
        <v>2.2999999999999998</v>
      </c>
      <c r="F869">
        <v>-0.45370370370000002</v>
      </c>
      <c r="G869">
        <v>-0.74347826090000002</v>
      </c>
    </row>
    <row r="870" spans="1:7" x14ac:dyDescent="0.2">
      <c r="A870" t="s">
        <v>874</v>
      </c>
      <c r="B870">
        <v>3276997275</v>
      </c>
      <c r="C870">
        <v>64.62</v>
      </c>
      <c r="D870">
        <v>72.75</v>
      </c>
      <c r="E870">
        <v>34.43</v>
      </c>
      <c r="F870">
        <v>-0.1117525773</v>
      </c>
      <c r="G870">
        <v>0.87685158289999998</v>
      </c>
    </row>
    <row r="871" spans="1:7" x14ac:dyDescent="0.2">
      <c r="A871" t="s">
        <v>875</v>
      </c>
      <c r="B871">
        <v>413797057</v>
      </c>
      <c r="C871">
        <v>3.7</v>
      </c>
      <c r="D871">
        <v>4.59</v>
      </c>
      <c r="E871">
        <v>23.7</v>
      </c>
      <c r="F871">
        <v>-0.1938997821</v>
      </c>
      <c r="G871">
        <v>-0.84388185650000003</v>
      </c>
    </row>
    <row r="872" spans="1:7" x14ac:dyDescent="0.2">
      <c r="A872" t="s">
        <v>876</v>
      </c>
      <c r="B872">
        <v>1652353402</v>
      </c>
      <c r="C872">
        <v>12.12</v>
      </c>
      <c r="D872">
        <v>10.67</v>
      </c>
      <c r="E872">
        <v>12.54</v>
      </c>
      <c r="F872">
        <v>0.13589503280000001</v>
      </c>
      <c r="G872">
        <v>-3.3492822970000002E-2</v>
      </c>
    </row>
    <row r="873" spans="1:7" x14ac:dyDescent="0.2">
      <c r="A873" t="s">
        <v>877</v>
      </c>
      <c r="B873">
        <v>5202959737</v>
      </c>
      <c r="C873">
        <v>52.17</v>
      </c>
      <c r="D873">
        <v>32.950000000000003</v>
      </c>
      <c r="E873">
        <v>23.98</v>
      </c>
      <c r="F873">
        <v>0.58330804250000001</v>
      </c>
      <c r="G873">
        <v>1.175562969</v>
      </c>
    </row>
    <row r="874" spans="1:7" x14ac:dyDescent="0.2">
      <c r="A874" t="s">
        <v>878</v>
      </c>
      <c r="B874">
        <v>2233284363</v>
      </c>
      <c r="C874">
        <v>18.64</v>
      </c>
      <c r="D874">
        <v>22.79</v>
      </c>
      <c r="E874">
        <v>26.4</v>
      </c>
      <c r="F874">
        <v>-0.1820974111</v>
      </c>
      <c r="G874">
        <v>-0.29393939390000001</v>
      </c>
    </row>
    <row r="875" spans="1:7" x14ac:dyDescent="0.2">
      <c r="A875" t="s">
        <v>879</v>
      </c>
      <c r="B875">
        <v>266682437</v>
      </c>
      <c r="C875">
        <v>34.83</v>
      </c>
      <c r="D875">
        <v>42.01</v>
      </c>
      <c r="E875">
        <v>38.659999999999997</v>
      </c>
      <c r="F875">
        <v>-0.17091168770000001</v>
      </c>
      <c r="G875">
        <v>-9.9068804969999993E-2</v>
      </c>
    </row>
    <row r="876" spans="1:7" x14ac:dyDescent="0.2">
      <c r="A876" t="s">
        <v>880</v>
      </c>
      <c r="B876">
        <v>222663508</v>
      </c>
      <c r="C876">
        <v>13.84</v>
      </c>
      <c r="D876">
        <v>10.78</v>
      </c>
      <c r="E876">
        <v>18</v>
      </c>
      <c r="F876">
        <v>0.28385899809999998</v>
      </c>
      <c r="G876">
        <v>-0.23111111109999999</v>
      </c>
    </row>
    <row r="877" spans="1:7" x14ac:dyDescent="0.2">
      <c r="A877" t="s">
        <v>881</v>
      </c>
      <c r="B877">
        <v>1117456928</v>
      </c>
      <c r="C877">
        <v>22.59</v>
      </c>
      <c r="D877">
        <v>17.73</v>
      </c>
      <c r="E877">
        <v>14.3</v>
      </c>
      <c r="F877">
        <v>0.27411167510000001</v>
      </c>
      <c r="G877">
        <v>0.57972027969999995</v>
      </c>
    </row>
    <row r="878" spans="1:7" x14ac:dyDescent="0.2">
      <c r="A878" t="s">
        <v>882</v>
      </c>
      <c r="B878">
        <v>118106594</v>
      </c>
      <c r="C878">
        <v>0.81</v>
      </c>
      <c r="D878">
        <v>3.11</v>
      </c>
      <c r="E878">
        <v>8.8000000000000007</v>
      </c>
      <c r="F878">
        <v>-0.73954983919999995</v>
      </c>
      <c r="G878">
        <v>-0.90795454549999999</v>
      </c>
    </row>
    <row r="879" spans="1:7" x14ac:dyDescent="0.2">
      <c r="A879" t="s">
        <v>883</v>
      </c>
      <c r="B879">
        <v>4157831348</v>
      </c>
      <c r="C879">
        <v>35.07</v>
      </c>
      <c r="D879">
        <v>34.43</v>
      </c>
      <c r="E879">
        <v>13.12</v>
      </c>
      <c r="F879">
        <v>1.8588440309999999E-2</v>
      </c>
      <c r="G879">
        <v>1.6730182929999999</v>
      </c>
    </row>
    <row r="880" spans="1:7" x14ac:dyDescent="0.2">
      <c r="A880" t="s">
        <v>884</v>
      </c>
      <c r="B880">
        <v>3283510075</v>
      </c>
      <c r="C880">
        <v>80.3</v>
      </c>
      <c r="D880">
        <v>56.83</v>
      </c>
      <c r="E880">
        <v>52.44</v>
      </c>
      <c r="F880">
        <v>0.41298609889999999</v>
      </c>
      <c r="G880">
        <v>0.53127383679999995</v>
      </c>
    </row>
    <row r="881" spans="1:7" x14ac:dyDescent="0.2">
      <c r="A881" t="s">
        <v>885</v>
      </c>
      <c r="B881">
        <v>987697012</v>
      </c>
      <c r="C881">
        <v>20.64</v>
      </c>
      <c r="D881">
        <v>19.309999999999999</v>
      </c>
      <c r="E881">
        <v>47.72</v>
      </c>
      <c r="F881">
        <v>6.8876229930000005E-2</v>
      </c>
      <c r="G881">
        <v>-0.5674769489</v>
      </c>
    </row>
    <row r="882" spans="1:7" x14ac:dyDescent="0.2">
      <c r="A882" t="s">
        <v>886</v>
      </c>
      <c r="B882">
        <v>2157162000</v>
      </c>
      <c r="C882">
        <v>10.76</v>
      </c>
      <c r="D882">
        <v>10.71</v>
      </c>
      <c r="E882">
        <v>14.59</v>
      </c>
      <c r="F882">
        <v>4.6685340799999999E-3</v>
      </c>
      <c r="G882">
        <v>-0.26250856750000001</v>
      </c>
    </row>
    <row r="883" spans="1:7" x14ac:dyDescent="0.2">
      <c r="A883" t="s">
        <v>887</v>
      </c>
      <c r="B883">
        <v>3133917520</v>
      </c>
      <c r="C883">
        <v>43.16</v>
      </c>
      <c r="D883">
        <v>34.78</v>
      </c>
      <c r="E883">
        <v>34.619999999999997</v>
      </c>
      <c r="F883">
        <v>0.24094307070000001</v>
      </c>
      <c r="G883">
        <v>0.24667822070000001</v>
      </c>
    </row>
    <row r="884" spans="1:7" x14ac:dyDescent="0.2">
      <c r="A884" t="s">
        <v>888</v>
      </c>
      <c r="B884">
        <v>360729132</v>
      </c>
      <c r="C884">
        <v>11.42</v>
      </c>
      <c r="D884">
        <v>31.57</v>
      </c>
      <c r="E884">
        <v>8.44</v>
      </c>
      <c r="F884">
        <v>-0.63826417479999997</v>
      </c>
      <c r="G884">
        <v>0.35308056869999999</v>
      </c>
    </row>
    <row r="885" spans="1:7" x14ac:dyDescent="0.2">
      <c r="A885" t="s">
        <v>889</v>
      </c>
      <c r="B885">
        <v>845661263</v>
      </c>
      <c r="C885">
        <v>21.58</v>
      </c>
      <c r="D885">
        <v>17.079999999999998</v>
      </c>
      <c r="E885">
        <v>17.600000000000001</v>
      </c>
      <c r="F885">
        <v>0.26346604219999997</v>
      </c>
      <c r="G885">
        <v>0.2261363636</v>
      </c>
    </row>
    <row r="886" spans="1:7" x14ac:dyDescent="0.2">
      <c r="A886" t="s">
        <v>890</v>
      </c>
      <c r="B886">
        <v>4550939537</v>
      </c>
      <c r="C886">
        <v>105.89</v>
      </c>
      <c r="D886">
        <v>77.27</v>
      </c>
      <c r="E886">
        <v>25.37</v>
      </c>
      <c r="F886">
        <v>0.3703895432</v>
      </c>
      <c r="G886">
        <v>3.1738273549999998</v>
      </c>
    </row>
    <row r="887" spans="1:7" x14ac:dyDescent="0.2">
      <c r="A887" t="s">
        <v>891</v>
      </c>
      <c r="B887">
        <v>342661572</v>
      </c>
      <c r="C887">
        <v>5.09</v>
      </c>
      <c r="D887">
        <v>6.65</v>
      </c>
      <c r="E887">
        <v>6.57</v>
      </c>
      <c r="F887">
        <v>-0.23458646620000001</v>
      </c>
      <c r="G887">
        <v>-0.22526636229999999</v>
      </c>
    </row>
    <row r="888" spans="1:7" x14ac:dyDescent="0.2">
      <c r="A888" t="s">
        <v>892</v>
      </c>
      <c r="B888">
        <v>6158819084</v>
      </c>
      <c r="C888">
        <v>102.94</v>
      </c>
      <c r="D888">
        <v>100.9</v>
      </c>
      <c r="E888">
        <v>65.930000000000007</v>
      </c>
      <c r="F888">
        <v>2.021803766E-2</v>
      </c>
      <c r="G888">
        <v>0.56135295009999997</v>
      </c>
    </row>
    <row r="889" spans="1:7" x14ac:dyDescent="0.2">
      <c r="A889" t="s">
        <v>893</v>
      </c>
      <c r="B889">
        <v>2951376829</v>
      </c>
      <c r="C889">
        <v>13.89</v>
      </c>
      <c r="D889">
        <v>13.87</v>
      </c>
      <c r="E889">
        <v>13.25</v>
      </c>
      <c r="F889">
        <v>1.441961067E-3</v>
      </c>
      <c r="G889">
        <v>4.8301886789999998E-2</v>
      </c>
    </row>
    <row r="890" spans="1:7" x14ac:dyDescent="0.2">
      <c r="A890" t="s">
        <v>894</v>
      </c>
      <c r="B890">
        <v>1865525217</v>
      </c>
      <c r="C890">
        <v>60.61</v>
      </c>
      <c r="D890">
        <v>77.67</v>
      </c>
      <c r="E890">
        <v>59.88</v>
      </c>
      <c r="F890">
        <v>-0.21964722540000001</v>
      </c>
      <c r="G890">
        <v>1.219104876E-2</v>
      </c>
    </row>
    <row r="891" spans="1:7" x14ac:dyDescent="0.2">
      <c r="A891" t="s">
        <v>895</v>
      </c>
      <c r="B891">
        <v>2856824757</v>
      </c>
      <c r="C891">
        <v>27.17</v>
      </c>
      <c r="D891">
        <v>18.78</v>
      </c>
      <c r="E891">
        <v>22.22</v>
      </c>
      <c r="F891">
        <v>0.44675186369999997</v>
      </c>
      <c r="G891">
        <v>0.22277227720000001</v>
      </c>
    </row>
    <row r="892" spans="1:7" x14ac:dyDescent="0.2">
      <c r="A892" t="s">
        <v>896</v>
      </c>
      <c r="B892">
        <v>4466079807</v>
      </c>
      <c r="C892">
        <v>81.95</v>
      </c>
      <c r="D892">
        <v>69.98</v>
      </c>
      <c r="E892">
        <v>19.420000000000002</v>
      </c>
      <c r="F892">
        <v>0.1710488711</v>
      </c>
      <c r="G892">
        <v>3.219876416</v>
      </c>
    </row>
    <row r="893" spans="1:7" x14ac:dyDescent="0.2">
      <c r="A893" t="s">
        <v>897</v>
      </c>
      <c r="B893">
        <v>2424684779</v>
      </c>
      <c r="C893">
        <v>59.77</v>
      </c>
      <c r="D893">
        <v>19.52</v>
      </c>
      <c r="E893">
        <v>54.97</v>
      </c>
      <c r="F893">
        <v>2.0619877049999999</v>
      </c>
      <c r="G893">
        <v>8.7320356560000006E-2</v>
      </c>
    </row>
    <row r="894" spans="1:7" x14ac:dyDescent="0.2">
      <c r="A894" t="s">
        <v>898</v>
      </c>
      <c r="B894">
        <v>4359042770</v>
      </c>
      <c r="C894">
        <v>144.63</v>
      </c>
      <c r="D894">
        <v>188.75</v>
      </c>
      <c r="E894">
        <v>86.62</v>
      </c>
      <c r="F894">
        <v>-0.2337483444</v>
      </c>
      <c r="G894">
        <v>0.66970676520000005</v>
      </c>
    </row>
    <row r="895" spans="1:7" x14ac:dyDescent="0.2">
      <c r="A895" t="s">
        <v>899</v>
      </c>
      <c r="B895">
        <v>795461999</v>
      </c>
      <c r="C895">
        <v>10.56</v>
      </c>
      <c r="D895">
        <v>11.91</v>
      </c>
      <c r="E895">
        <v>14.21</v>
      </c>
      <c r="F895">
        <v>-0.1133501259</v>
      </c>
      <c r="G895">
        <v>-0.25686136520000002</v>
      </c>
    </row>
    <row r="896" spans="1:7" x14ac:dyDescent="0.2">
      <c r="A896" t="s">
        <v>900</v>
      </c>
      <c r="B896">
        <v>778316379</v>
      </c>
      <c r="C896">
        <v>42.66</v>
      </c>
      <c r="D896">
        <v>39.69</v>
      </c>
      <c r="E896">
        <v>19.84</v>
      </c>
      <c r="F896">
        <v>7.4829931969999999E-2</v>
      </c>
      <c r="G896">
        <v>1.1502016129999999</v>
      </c>
    </row>
    <row r="897" spans="1:7" x14ac:dyDescent="0.2">
      <c r="A897" t="s">
        <v>901</v>
      </c>
      <c r="B897">
        <v>4326022929</v>
      </c>
      <c r="C897">
        <v>38.049999999999997</v>
      </c>
      <c r="D897">
        <v>33.07</v>
      </c>
      <c r="E897">
        <v>19.02</v>
      </c>
      <c r="F897">
        <v>0.15058965830000001</v>
      </c>
      <c r="G897">
        <v>1.0005257620000001</v>
      </c>
    </row>
    <row r="898" spans="1:7" x14ac:dyDescent="0.2">
      <c r="A898" t="s">
        <v>902</v>
      </c>
      <c r="B898">
        <v>472050187</v>
      </c>
      <c r="C898">
        <v>44.26</v>
      </c>
      <c r="D898">
        <v>48</v>
      </c>
      <c r="E898">
        <v>35.1</v>
      </c>
      <c r="F898">
        <v>-7.7916666669999995E-2</v>
      </c>
      <c r="G898">
        <v>0.26096866099999999</v>
      </c>
    </row>
    <row r="899" spans="1:7" x14ac:dyDescent="0.2">
      <c r="A899" t="s">
        <v>903</v>
      </c>
      <c r="B899">
        <v>361693270</v>
      </c>
      <c r="C899">
        <v>22.68</v>
      </c>
      <c r="D899">
        <v>27.63</v>
      </c>
      <c r="E899">
        <v>19.22</v>
      </c>
      <c r="F899">
        <v>-0.1791530945</v>
      </c>
      <c r="G899">
        <v>0.18002081170000001</v>
      </c>
    </row>
    <row r="900" spans="1:7" x14ac:dyDescent="0.2">
      <c r="A900" t="s">
        <v>904</v>
      </c>
      <c r="B900">
        <v>44270662900</v>
      </c>
      <c r="C900">
        <v>773.01</v>
      </c>
      <c r="D900">
        <v>90.53</v>
      </c>
      <c r="E900">
        <v>16.350000000000001</v>
      </c>
      <c r="F900">
        <v>7.5387164479999997</v>
      </c>
      <c r="G900">
        <v>46.278899080000002</v>
      </c>
    </row>
    <row r="901" spans="1:7" x14ac:dyDescent="0.2">
      <c r="A901" t="s">
        <v>905</v>
      </c>
      <c r="B901">
        <v>382944374</v>
      </c>
      <c r="C901">
        <v>28.47</v>
      </c>
      <c r="D901">
        <v>26.01</v>
      </c>
      <c r="E901">
        <v>24.26</v>
      </c>
      <c r="F901">
        <v>9.4579008069999998E-2</v>
      </c>
      <c r="G901">
        <v>0.17353668589999999</v>
      </c>
    </row>
    <row r="902" spans="1:7" x14ac:dyDescent="0.2">
      <c r="A902" t="s">
        <v>906</v>
      </c>
      <c r="B902">
        <v>870258047</v>
      </c>
      <c r="C902">
        <v>41.13</v>
      </c>
      <c r="D902">
        <v>40.909999999999997</v>
      </c>
      <c r="E902">
        <v>51.58</v>
      </c>
      <c r="F902">
        <v>5.3776582740000002E-3</v>
      </c>
      <c r="G902">
        <v>-0.20259790620000001</v>
      </c>
    </row>
    <row r="903" spans="1:7" x14ac:dyDescent="0.2">
      <c r="A903" t="s">
        <v>907</v>
      </c>
      <c r="B903">
        <v>3539351513</v>
      </c>
      <c r="C903">
        <v>35.96</v>
      </c>
      <c r="D903">
        <v>37.700000000000003</v>
      </c>
      <c r="E903">
        <v>21</v>
      </c>
      <c r="F903">
        <v>-4.6153846149999997E-2</v>
      </c>
      <c r="G903">
        <v>0.71238095239999999</v>
      </c>
    </row>
    <row r="904" spans="1:7" x14ac:dyDescent="0.2">
      <c r="A904" t="s">
        <v>908</v>
      </c>
      <c r="B904">
        <v>1239410216</v>
      </c>
      <c r="C904">
        <v>21.01</v>
      </c>
      <c r="D904">
        <v>32.15</v>
      </c>
      <c r="E904">
        <v>51.89</v>
      </c>
      <c r="F904">
        <v>-0.34650077759999998</v>
      </c>
      <c r="G904">
        <v>-0.59510502990000003</v>
      </c>
    </row>
    <row r="905" spans="1:7" x14ac:dyDescent="0.2">
      <c r="A905" t="s">
        <v>909</v>
      </c>
      <c r="B905">
        <v>228059285</v>
      </c>
      <c r="C905">
        <v>11.81</v>
      </c>
      <c r="D905">
        <v>34.380000000000003</v>
      </c>
      <c r="E905">
        <v>35.86</v>
      </c>
      <c r="F905">
        <v>-0.65648632929999995</v>
      </c>
      <c r="G905">
        <v>-0.67066369209999999</v>
      </c>
    </row>
    <row r="906" spans="1:7" x14ac:dyDescent="0.2">
      <c r="A906" t="s">
        <v>910</v>
      </c>
      <c r="B906">
        <v>1799662412</v>
      </c>
      <c r="C906">
        <v>22.69</v>
      </c>
      <c r="D906">
        <v>25.77</v>
      </c>
      <c r="E906">
        <v>6.08</v>
      </c>
      <c r="F906">
        <v>-0.11951882029999999</v>
      </c>
      <c r="G906">
        <v>2.731907895</v>
      </c>
    </row>
    <row r="907" spans="1:7" x14ac:dyDescent="0.2">
      <c r="A907" t="s">
        <v>911</v>
      </c>
      <c r="B907">
        <v>2062108019</v>
      </c>
      <c r="C907">
        <v>67.33</v>
      </c>
      <c r="D907">
        <v>69.08</v>
      </c>
      <c r="E907">
        <v>26.03</v>
      </c>
      <c r="F907">
        <v>-2.5332947309999999E-2</v>
      </c>
      <c r="G907">
        <v>1.586630811</v>
      </c>
    </row>
    <row r="908" spans="1:7" x14ac:dyDescent="0.2">
      <c r="A908" t="s">
        <v>912</v>
      </c>
      <c r="B908">
        <v>321720981</v>
      </c>
      <c r="C908">
        <v>7.58</v>
      </c>
      <c r="D908">
        <v>10.78</v>
      </c>
      <c r="E908">
        <v>14.99</v>
      </c>
      <c r="F908">
        <v>-0.29684601109999997</v>
      </c>
      <c r="G908">
        <v>-0.49432955299999998</v>
      </c>
    </row>
    <row r="909" spans="1:7" x14ac:dyDescent="0.2">
      <c r="A909" t="s">
        <v>913</v>
      </c>
      <c r="B909">
        <v>2248988861</v>
      </c>
      <c r="C909">
        <v>18.46</v>
      </c>
      <c r="D909">
        <v>21.21</v>
      </c>
      <c r="E909">
        <v>11.29</v>
      </c>
      <c r="F909">
        <v>-0.12965582270000001</v>
      </c>
      <c r="G909">
        <v>0.63507528790000001</v>
      </c>
    </row>
    <row r="910" spans="1:7" x14ac:dyDescent="0.2">
      <c r="A910" t="s">
        <v>914</v>
      </c>
      <c r="B910">
        <v>1015880559</v>
      </c>
      <c r="C910">
        <v>51.33</v>
      </c>
      <c r="D910">
        <v>37.46</v>
      </c>
      <c r="E910">
        <v>35.85</v>
      </c>
      <c r="F910">
        <v>0.3702616124</v>
      </c>
      <c r="G910">
        <v>0.4317991632</v>
      </c>
    </row>
    <row r="911" spans="1:7" x14ac:dyDescent="0.2">
      <c r="A911" t="s">
        <v>915</v>
      </c>
      <c r="B911">
        <v>1524555477</v>
      </c>
      <c r="C911">
        <v>28.41</v>
      </c>
      <c r="D911">
        <v>22.43</v>
      </c>
      <c r="E911">
        <v>12.98</v>
      </c>
      <c r="F911">
        <v>0.26660722250000002</v>
      </c>
      <c r="G911">
        <v>1.1887519259999999</v>
      </c>
    </row>
    <row r="912" spans="1:7" x14ac:dyDescent="0.2">
      <c r="A912" t="s">
        <v>916</v>
      </c>
      <c r="B912">
        <v>2010962400</v>
      </c>
      <c r="C912">
        <v>12.18</v>
      </c>
      <c r="D912">
        <v>7.37</v>
      </c>
      <c r="E912">
        <v>11.17</v>
      </c>
      <c r="F912">
        <v>0.65264586160000004</v>
      </c>
      <c r="G912">
        <v>9.0420769920000005E-2</v>
      </c>
    </row>
    <row r="913" spans="1:7" x14ac:dyDescent="0.2">
      <c r="A913" t="s">
        <v>917</v>
      </c>
      <c r="B913">
        <v>7086673558</v>
      </c>
      <c r="C913">
        <v>201.14</v>
      </c>
      <c r="D913">
        <v>147.88</v>
      </c>
      <c r="E913">
        <v>53.14</v>
      </c>
      <c r="F913">
        <v>0.36015688400000001</v>
      </c>
      <c r="G913">
        <v>2.7850959729999998</v>
      </c>
    </row>
    <row r="914" spans="1:7" x14ac:dyDescent="0.2">
      <c r="A914" t="s">
        <v>918</v>
      </c>
      <c r="B914">
        <v>764838200</v>
      </c>
      <c r="C914">
        <v>22.56</v>
      </c>
      <c r="D914">
        <v>31.58</v>
      </c>
      <c r="E914">
        <v>21.48</v>
      </c>
      <c r="F914">
        <v>-0.28562381250000002</v>
      </c>
      <c r="G914">
        <v>5.027932961E-2</v>
      </c>
    </row>
    <row r="915" spans="1:7" x14ac:dyDescent="0.2">
      <c r="A915" t="s">
        <v>919</v>
      </c>
      <c r="B915">
        <v>142540441</v>
      </c>
      <c r="C915">
        <v>4.05</v>
      </c>
      <c r="D915">
        <v>9.56</v>
      </c>
      <c r="E915">
        <v>5.7</v>
      </c>
      <c r="F915">
        <v>-0.57635983260000001</v>
      </c>
      <c r="G915">
        <v>-0.28947368420000003</v>
      </c>
    </row>
    <row r="916" spans="1:7" x14ac:dyDescent="0.2">
      <c r="A916" t="s">
        <v>920</v>
      </c>
      <c r="B916">
        <v>647958883</v>
      </c>
      <c r="C916">
        <v>4.16</v>
      </c>
      <c r="D916">
        <v>15.73</v>
      </c>
      <c r="E916">
        <v>3.89</v>
      </c>
      <c r="F916">
        <v>-0.73553719009999996</v>
      </c>
      <c r="G916">
        <v>6.9408740359999999E-2</v>
      </c>
    </row>
    <row r="917" spans="1:7" x14ac:dyDescent="0.2">
      <c r="A917" t="s">
        <v>921</v>
      </c>
      <c r="B917">
        <v>4825005087</v>
      </c>
      <c r="C917">
        <v>108.88</v>
      </c>
      <c r="D917">
        <v>74.040000000000006</v>
      </c>
      <c r="E917">
        <v>31.92</v>
      </c>
      <c r="F917">
        <v>0.47055645600000001</v>
      </c>
      <c r="G917">
        <v>2.4110275689999998</v>
      </c>
    </row>
    <row r="918" spans="1:7" x14ac:dyDescent="0.2">
      <c r="A918" t="s">
        <v>922</v>
      </c>
      <c r="B918">
        <v>3174741608</v>
      </c>
      <c r="C918">
        <v>59.34</v>
      </c>
      <c r="D918">
        <v>73.09</v>
      </c>
      <c r="E918">
        <v>76.66</v>
      </c>
      <c r="F918">
        <v>-0.18812423040000001</v>
      </c>
      <c r="G918">
        <v>-0.2259326898</v>
      </c>
    </row>
    <row r="919" spans="1:7" x14ac:dyDescent="0.2">
      <c r="A919" t="s">
        <v>923</v>
      </c>
      <c r="B919">
        <v>1201938432</v>
      </c>
      <c r="C919">
        <v>51.86</v>
      </c>
      <c r="D919">
        <v>50.08</v>
      </c>
      <c r="E919">
        <v>46.44</v>
      </c>
      <c r="F919">
        <v>3.5543130989999998E-2</v>
      </c>
      <c r="G919">
        <v>0.116709733</v>
      </c>
    </row>
    <row r="920" spans="1:7" x14ac:dyDescent="0.2">
      <c r="A920" t="s">
        <v>924</v>
      </c>
      <c r="B920">
        <v>455552000</v>
      </c>
      <c r="C920">
        <v>34.08</v>
      </c>
      <c r="D920">
        <v>25.53</v>
      </c>
      <c r="E920">
        <v>55.24</v>
      </c>
      <c r="F920">
        <v>0.33490011749999998</v>
      </c>
      <c r="G920">
        <v>-0.38305575670000003</v>
      </c>
    </row>
    <row r="921" spans="1:7" x14ac:dyDescent="0.2">
      <c r="A921" t="s">
        <v>925</v>
      </c>
      <c r="B921">
        <v>491180302</v>
      </c>
      <c r="C921">
        <v>19.23</v>
      </c>
      <c r="D921">
        <v>23.55</v>
      </c>
      <c r="E921">
        <v>25.8</v>
      </c>
      <c r="F921">
        <v>-0.18343949039999999</v>
      </c>
      <c r="G921">
        <v>-0.2546511628</v>
      </c>
    </row>
    <row r="922" spans="1:7" x14ac:dyDescent="0.2">
      <c r="A922" t="s">
        <v>926</v>
      </c>
      <c r="B922">
        <v>6006111280</v>
      </c>
      <c r="C922">
        <v>83.51</v>
      </c>
      <c r="D922">
        <v>80.48</v>
      </c>
      <c r="E922">
        <v>66.959999999999994</v>
      </c>
      <c r="F922">
        <v>3.7649105369999998E-2</v>
      </c>
      <c r="G922">
        <v>0.2471624851</v>
      </c>
    </row>
    <row r="923" spans="1:7" x14ac:dyDescent="0.2">
      <c r="A923" t="s">
        <v>927</v>
      </c>
      <c r="B923">
        <v>7937587754</v>
      </c>
      <c r="C923">
        <v>194.82</v>
      </c>
      <c r="D923">
        <v>112.82</v>
      </c>
      <c r="E923">
        <v>59.82</v>
      </c>
      <c r="F923">
        <v>0.72682148560000004</v>
      </c>
      <c r="G923">
        <v>2.2567703109999999</v>
      </c>
    </row>
    <row r="924" spans="1:7" x14ac:dyDescent="0.2">
      <c r="A924" t="s">
        <v>928</v>
      </c>
      <c r="B924">
        <v>528031214</v>
      </c>
      <c r="C924">
        <v>7.03</v>
      </c>
      <c r="D924">
        <v>14.69</v>
      </c>
      <c r="E924">
        <v>19.14</v>
      </c>
      <c r="F924">
        <v>-0.52144315860000001</v>
      </c>
      <c r="G924">
        <v>-0.63270637409999997</v>
      </c>
    </row>
    <row r="925" spans="1:7" x14ac:dyDescent="0.2">
      <c r="A925" t="s">
        <v>929</v>
      </c>
      <c r="B925">
        <v>223246520</v>
      </c>
      <c r="C925">
        <v>21.5</v>
      </c>
      <c r="D925">
        <v>36.82</v>
      </c>
      <c r="E925">
        <v>47.38</v>
      </c>
      <c r="F925">
        <v>-0.41607821839999998</v>
      </c>
      <c r="G925">
        <v>-0.54622203459999996</v>
      </c>
    </row>
    <row r="926" spans="1:7" x14ac:dyDescent="0.2">
      <c r="A926" t="s">
        <v>930</v>
      </c>
      <c r="B926">
        <v>1590639236</v>
      </c>
      <c r="C926">
        <v>48.31</v>
      </c>
      <c r="D926">
        <v>76.83</v>
      </c>
      <c r="E926">
        <v>41.51</v>
      </c>
      <c r="F926">
        <v>-0.37120916310000002</v>
      </c>
      <c r="G926">
        <v>0.16381594799999999</v>
      </c>
    </row>
    <row r="927" spans="1:7" x14ac:dyDescent="0.2">
      <c r="A927" t="s">
        <v>931</v>
      </c>
      <c r="B927">
        <v>1439627474</v>
      </c>
      <c r="C927">
        <v>31.34</v>
      </c>
      <c r="D927">
        <v>69.41</v>
      </c>
      <c r="E927">
        <v>36.75</v>
      </c>
      <c r="F927">
        <v>-0.54848004610000001</v>
      </c>
      <c r="G927">
        <v>-0.14721088439999999</v>
      </c>
    </row>
    <row r="928" spans="1:7" x14ac:dyDescent="0.2">
      <c r="A928" t="s">
        <v>932</v>
      </c>
      <c r="B928">
        <v>6799830343</v>
      </c>
      <c r="C928">
        <v>37.5</v>
      </c>
      <c r="D928">
        <v>35.72</v>
      </c>
      <c r="E928">
        <v>28.15</v>
      </c>
      <c r="F928">
        <v>4.9832026879999998E-2</v>
      </c>
      <c r="G928">
        <v>0.33214920069999998</v>
      </c>
    </row>
    <row r="929" spans="1:7" x14ac:dyDescent="0.2">
      <c r="A929" t="s">
        <v>933</v>
      </c>
      <c r="B929">
        <v>1178334884</v>
      </c>
      <c r="C929">
        <v>32.43</v>
      </c>
      <c r="D929">
        <v>37.89</v>
      </c>
      <c r="E929">
        <v>40.03</v>
      </c>
      <c r="F929">
        <v>-0.14410134599999999</v>
      </c>
      <c r="G929">
        <v>-0.1898576068</v>
      </c>
    </row>
    <row r="930" spans="1:7" x14ac:dyDescent="0.2">
      <c r="A930" t="s">
        <v>934</v>
      </c>
      <c r="B930">
        <v>1666285020</v>
      </c>
      <c r="C930">
        <v>62.63</v>
      </c>
      <c r="D930">
        <v>46.61</v>
      </c>
      <c r="E930">
        <v>43.29</v>
      </c>
      <c r="F930">
        <v>0.343703068</v>
      </c>
      <c r="G930">
        <v>0.44675444679999998</v>
      </c>
    </row>
    <row r="931" spans="1:7" x14ac:dyDescent="0.2">
      <c r="A931" t="s">
        <v>935</v>
      </c>
      <c r="B931">
        <v>1745333988</v>
      </c>
      <c r="C931">
        <v>6.84</v>
      </c>
      <c r="D931">
        <v>6.96</v>
      </c>
      <c r="E931">
        <v>2.88</v>
      </c>
      <c r="F931">
        <v>-1.7241379309999999E-2</v>
      </c>
      <c r="G931">
        <v>1.375</v>
      </c>
    </row>
    <row r="932" spans="1:7" x14ac:dyDescent="0.2">
      <c r="A932" t="s">
        <v>936</v>
      </c>
      <c r="B932">
        <v>121966028</v>
      </c>
      <c r="C932">
        <v>4.0999999999999996</v>
      </c>
      <c r="D932">
        <v>8.52</v>
      </c>
      <c r="E932">
        <v>2.98</v>
      </c>
      <c r="F932">
        <v>-0.51877934270000003</v>
      </c>
      <c r="G932">
        <v>0.37583892619999998</v>
      </c>
    </row>
    <row r="933" spans="1:7" x14ac:dyDescent="0.2">
      <c r="A933" t="s">
        <v>937</v>
      </c>
      <c r="B933">
        <v>3581588138</v>
      </c>
      <c r="C933">
        <v>68.069999999999993</v>
      </c>
      <c r="D933">
        <v>59.18</v>
      </c>
      <c r="E933">
        <v>17.84</v>
      </c>
      <c r="F933">
        <v>0.15021966880000001</v>
      </c>
      <c r="G933">
        <v>2.81558296</v>
      </c>
    </row>
    <row r="934" spans="1:7" x14ac:dyDescent="0.2">
      <c r="A934" t="s">
        <v>938</v>
      </c>
      <c r="B934">
        <v>2324387893</v>
      </c>
      <c r="C934">
        <v>98.91</v>
      </c>
      <c r="D934">
        <v>94.4</v>
      </c>
      <c r="E934">
        <v>118.27</v>
      </c>
      <c r="F934">
        <v>4.7775423730000002E-2</v>
      </c>
      <c r="G934">
        <v>-0.16369324430000001</v>
      </c>
    </row>
    <row r="935" spans="1:7" x14ac:dyDescent="0.2">
      <c r="A935" t="s">
        <v>939</v>
      </c>
      <c r="B935">
        <v>2451636900</v>
      </c>
      <c r="C935">
        <v>82.81</v>
      </c>
      <c r="D935">
        <v>36.71</v>
      </c>
      <c r="E935">
        <v>13.37</v>
      </c>
      <c r="F935">
        <v>1.255788613</v>
      </c>
      <c r="G935">
        <v>5.1937172770000002</v>
      </c>
    </row>
    <row r="936" spans="1:7" x14ac:dyDescent="0.2">
      <c r="A936" t="s">
        <v>940</v>
      </c>
      <c r="B936">
        <v>276117963</v>
      </c>
      <c r="C936">
        <v>4.88</v>
      </c>
      <c r="D936">
        <v>6.26</v>
      </c>
      <c r="E936">
        <v>10.4</v>
      </c>
      <c r="F936">
        <v>-0.22044728429999999</v>
      </c>
      <c r="G936">
        <v>-0.53076923080000005</v>
      </c>
    </row>
    <row r="937" spans="1:7" x14ac:dyDescent="0.2">
      <c r="A937" t="s">
        <v>941</v>
      </c>
      <c r="B937">
        <v>6446177000</v>
      </c>
      <c r="C937">
        <v>38.26</v>
      </c>
      <c r="D937">
        <v>32.49</v>
      </c>
      <c r="E937">
        <v>15.54</v>
      </c>
      <c r="F937">
        <v>0.1775931056</v>
      </c>
      <c r="G937">
        <v>1.462033462</v>
      </c>
    </row>
    <row r="938" spans="1:7" x14ac:dyDescent="0.2">
      <c r="A938" t="s">
        <v>942</v>
      </c>
      <c r="B938">
        <v>1481096054</v>
      </c>
      <c r="C938">
        <v>28.35</v>
      </c>
      <c r="D938">
        <v>39.44</v>
      </c>
      <c r="E938">
        <v>37.89</v>
      </c>
      <c r="F938">
        <v>-0.2811866126</v>
      </c>
      <c r="G938">
        <v>-0.25178147270000001</v>
      </c>
    </row>
    <row r="939" spans="1:7" x14ac:dyDescent="0.2">
      <c r="A939" t="s">
        <v>943</v>
      </c>
      <c r="B939">
        <v>1221726355</v>
      </c>
      <c r="C939">
        <v>7.81</v>
      </c>
      <c r="D939">
        <v>8.52</v>
      </c>
      <c r="E939">
        <v>27.35</v>
      </c>
      <c r="F939">
        <v>-8.3333333329999995E-2</v>
      </c>
      <c r="G939">
        <v>-0.71444241320000001</v>
      </c>
    </row>
    <row r="940" spans="1:7" x14ac:dyDescent="0.2">
      <c r="A940" t="s">
        <v>944</v>
      </c>
      <c r="B940">
        <v>607916128</v>
      </c>
      <c r="C940">
        <v>13.85</v>
      </c>
      <c r="D940">
        <v>10.74</v>
      </c>
      <c r="E940">
        <v>9.41</v>
      </c>
      <c r="F940">
        <v>0.28957169459999998</v>
      </c>
      <c r="G940">
        <v>0.47183846969999998</v>
      </c>
    </row>
    <row r="941" spans="1:7" x14ac:dyDescent="0.2">
      <c r="A941" t="s">
        <v>945</v>
      </c>
      <c r="B941">
        <v>4173972606</v>
      </c>
      <c r="C941">
        <v>60.5</v>
      </c>
      <c r="D941">
        <v>66.75</v>
      </c>
      <c r="E941">
        <v>78.599999999999994</v>
      </c>
      <c r="F941">
        <v>-9.3632958799999999E-2</v>
      </c>
      <c r="G941">
        <v>-0.2302798982</v>
      </c>
    </row>
    <row r="942" spans="1:7" x14ac:dyDescent="0.2">
      <c r="A942" t="s">
        <v>946</v>
      </c>
      <c r="B942">
        <v>920480728</v>
      </c>
      <c r="C942">
        <v>11.31</v>
      </c>
      <c r="D942">
        <v>9.5399999999999991</v>
      </c>
      <c r="E942">
        <v>9.8699999999999992</v>
      </c>
      <c r="F942">
        <v>0.18553459119999999</v>
      </c>
      <c r="G942">
        <v>0.1458966565</v>
      </c>
    </row>
    <row r="943" spans="1:7" x14ac:dyDescent="0.2">
      <c r="A943" t="s">
        <v>947</v>
      </c>
      <c r="B943">
        <v>1837097085</v>
      </c>
      <c r="C943">
        <v>161</v>
      </c>
      <c r="D943">
        <v>117.65</v>
      </c>
      <c r="E943">
        <v>77.69</v>
      </c>
      <c r="F943">
        <v>0.36846578839999999</v>
      </c>
      <c r="G943">
        <v>1.0723387820000001</v>
      </c>
    </row>
    <row r="944" spans="1:7" x14ac:dyDescent="0.2">
      <c r="A944" t="s">
        <v>948</v>
      </c>
      <c r="B944">
        <v>2584824422</v>
      </c>
      <c r="C944">
        <v>62.18</v>
      </c>
      <c r="D944">
        <v>76.84</v>
      </c>
      <c r="E944">
        <v>62.96</v>
      </c>
      <c r="F944">
        <v>-0.1907860489</v>
      </c>
      <c r="G944">
        <v>-1.23888183E-2</v>
      </c>
    </row>
    <row r="945" spans="1:7" x14ac:dyDescent="0.2">
      <c r="A945" t="s">
        <v>949</v>
      </c>
      <c r="B945">
        <v>1330950051</v>
      </c>
      <c r="C945">
        <v>47.95</v>
      </c>
      <c r="D945">
        <v>60.76</v>
      </c>
      <c r="E945">
        <v>35.68</v>
      </c>
      <c r="F945">
        <v>-0.21082949309999999</v>
      </c>
      <c r="G945">
        <v>0.3438901345</v>
      </c>
    </row>
    <row r="946" spans="1:7" x14ac:dyDescent="0.2">
      <c r="A946" t="s">
        <v>950</v>
      </c>
      <c r="B946">
        <v>4250292361</v>
      </c>
      <c r="C946">
        <v>113.68</v>
      </c>
      <c r="D946">
        <v>125.43</v>
      </c>
      <c r="E946">
        <v>40.99</v>
      </c>
      <c r="F946">
        <v>-9.3677748549999995E-2</v>
      </c>
      <c r="G946">
        <v>1.7733593560000001</v>
      </c>
    </row>
    <row r="947" spans="1:7" x14ac:dyDescent="0.2">
      <c r="A947" t="s">
        <v>951</v>
      </c>
      <c r="B947">
        <v>1950537720</v>
      </c>
      <c r="C947">
        <v>12.63</v>
      </c>
      <c r="D947">
        <v>19</v>
      </c>
      <c r="E947">
        <v>20.68</v>
      </c>
      <c r="F947">
        <v>-0.3352631579</v>
      </c>
      <c r="G947">
        <v>-0.3892649903</v>
      </c>
    </row>
    <row r="948" spans="1:7" x14ac:dyDescent="0.2">
      <c r="A948" t="s">
        <v>952</v>
      </c>
      <c r="B948">
        <v>2293246417</v>
      </c>
      <c r="C948">
        <v>44.4</v>
      </c>
      <c r="D948">
        <v>35.67</v>
      </c>
      <c r="E948">
        <v>8.61</v>
      </c>
      <c r="F948">
        <v>0.2447434819</v>
      </c>
      <c r="G948">
        <v>4.1567944250000002</v>
      </c>
    </row>
    <row r="949" spans="1:7" x14ac:dyDescent="0.2">
      <c r="A949" t="s">
        <v>953</v>
      </c>
      <c r="B949">
        <v>391426522</v>
      </c>
      <c r="C949">
        <v>13.55</v>
      </c>
      <c r="D949">
        <v>18.690000000000001</v>
      </c>
      <c r="E949">
        <v>23.48</v>
      </c>
      <c r="F949">
        <v>-0.27501337609999998</v>
      </c>
      <c r="G949">
        <v>-0.42291311749999999</v>
      </c>
    </row>
    <row r="950" spans="1:7" x14ac:dyDescent="0.2">
      <c r="A950" t="s">
        <v>954</v>
      </c>
      <c r="B950">
        <v>415812149</v>
      </c>
      <c r="C950">
        <v>8.58</v>
      </c>
      <c r="D950">
        <v>10.38</v>
      </c>
      <c r="E950">
        <v>27.2</v>
      </c>
      <c r="F950">
        <v>-0.17341040460000001</v>
      </c>
      <c r="G950">
        <v>-0.68455882349999997</v>
      </c>
    </row>
    <row r="951" spans="1:7" x14ac:dyDescent="0.2">
      <c r="A951" t="s">
        <v>955</v>
      </c>
      <c r="B951">
        <v>2661383856</v>
      </c>
      <c r="C951">
        <v>59.56</v>
      </c>
      <c r="D951">
        <v>67.02</v>
      </c>
      <c r="E951">
        <v>59.85</v>
      </c>
      <c r="F951">
        <v>-0.11131005670000001</v>
      </c>
      <c r="G951">
        <v>-4.8454469509999999E-3</v>
      </c>
    </row>
    <row r="952" spans="1:7" x14ac:dyDescent="0.2">
      <c r="A952" t="s">
        <v>956</v>
      </c>
      <c r="B952">
        <v>1147083727</v>
      </c>
      <c r="C952">
        <v>36.229999999999997</v>
      </c>
      <c r="D952">
        <v>51.08</v>
      </c>
      <c r="E952">
        <v>38.53</v>
      </c>
      <c r="F952">
        <v>-0.29072043850000001</v>
      </c>
      <c r="G952">
        <v>-5.9693745130000003E-2</v>
      </c>
    </row>
    <row r="953" spans="1:7" x14ac:dyDescent="0.2">
      <c r="A953" t="s">
        <v>957</v>
      </c>
      <c r="B953">
        <v>353168170</v>
      </c>
      <c r="C953">
        <v>15.6</v>
      </c>
      <c r="D953">
        <v>12.42</v>
      </c>
      <c r="E953">
        <v>71.739999999999995</v>
      </c>
      <c r="F953">
        <v>0.25603864729999998</v>
      </c>
      <c r="G953">
        <v>-0.78254809030000005</v>
      </c>
    </row>
    <row r="954" spans="1:7" x14ac:dyDescent="0.2">
      <c r="A954" t="s">
        <v>958</v>
      </c>
      <c r="B954">
        <v>62450231</v>
      </c>
      <c r="C954">
        <v>1.3</v>
      </c>
      <c r="D954">
        <v>4.45</v>
      </c>
      <c r="E954">
        <v>6.29</v>
      </c>
      <c r="F954">
        <v>-0.70786516850000003</v>
      </c>
      <c r="G954">
        <v>-0.79332273450000002</v>
      </c>
    </row>
    <row r="955" spans="1:7" x14ac:dyDescent="0.2">
      <c r="A955" t="s">
        <v>959</v>
      </c>
      <c r="B955">
        <v>219536773</v>
      </c>
      <c r="C955">
        <v>22.26</v>
      </c>
      <c r="D955">
        <v>33.89</v>
      </c>
      <c r="E955">
        <v>69.84</v>
      </c>
      <c r="F955">
        <v>-0.34316907639999999</v>
      </c>
      <c r="G955">
        <v>-0.68127147769999996</v>
      </c>
    </row>
    <row r="956" spans="1:7" x14ac:dyDescent="0.2">
      <c r="A956" t="s">
        <v>960</v>
      </c>
      <c r="B956">
        <v>1922839935</v>
      </c>
      <c r="C956">
        <v>19.14</v>
      </c>
      <c r="D956">
        <v>11.74</v>
      </c>
      <c r="E956">
        <v>35.32</v>
      </c>
      <c r="F956">
        <v>0.63032367970000003</v>
      </c>
      <c r="G956">
        <v>-0.45809739519999998</v>
      </c>
    </row>
    <row r="957" spans="1:7" x14ac:dyDescent="0.2">
      <c r="A957" t="s">
        <v>961</v>
      </c>
      <c r="B957">
        <v>3586375825</v>
      </c>
      <c r="C957">
        <v>68.69</v>
      </c>
      <c r="D957">
        <v>45.07</v>
      </c>
      <c r="E957">
        <v>21.84</v>
      </c>
      <c r="F957">
        <v>0.52407366320000004</v>
      </c>
      <c r="G957">
        <v>2.1451465199999999</v>
      </c>
    </row>
    <row r="958" spans="1:7" x14ac:dyDescent="0.2">
      <c r="A958" t="s">
        <v>962</v>
      </c>
      <c r="B958">
        <v>439241564</v>
      </c>
      <c r="C958">
        <v>0.62</v>
      </c>
      <c r="D958">
        <v>1.79</v>
      </c>
      <c r="E958">
        <v>9.5299999999999994</v>
      </c>
      <c r="F958">
        <v>-0.6536312849</v>
      </c>
      <c r="G958">
        <v>-0.93494228749999997</v>
      </c>
    </row>
    <row r="959" spans="1:7" x14ac:dyDescent="0.2">
      <c r="A959" t="s">
        <v>963</v>
      </c>
      <c r="B959">
        <v>5778906121</v>
      </c>
      <c r="C959">
        <v>50.65</v>
      </c>
      <c r="D959">
        <v>45.54</v>
      </c>
      <c r="E959">
        <v>28.71</v>
      </c>
      <c r="F959">
        <v>0.11220904700000001</v>
      </c>
      <c r="G959">
        <v>0.76419366070000005</v>
      </c>
    </row>
    <row r="960" spans="1:7" x14ac:dyDescent="0.2">
      <c r="A960" t="s">
        <v>964</v>
      </c>
      <c r="B960">
        <v>2819267261</v>
      </c>
      <c r="C960">
        <v>59.2</v>
      </c>
      <c r="D960">
        <v>57.47</v>
      </c>
      <c r="E960">
        <v>32.19</v>
      </c>
      <c r="F960">
        <v>3.0102662259999999E-2</v>
      </c>
      <c r="G960">
        <v>0.83908045980000001</v>
      </c>
    </row>
    <row r="961" spans="1:7" x14ac:dyDescent="0.2">
      <c r="A961" t="s">
        <v>965</v>
      </c>
      <c r="B961">
        <v>155871146</v>
      </c>
      <c r="C961">
        <v>4.95</v>
      </c>
      <c r="D961">
        <v>11.84</v>
      </c>
      <c r="E961">
        <v>16.84</v>
      </c>
      <c r="F961">
        <v>-0.58192567569999998</v>
      </c>
      <c r="G961">
        <v>-0.70605700709999997</v>
      </c>
    </row>
    <row r="962" spans="1:7" x14ac:dyDescent="0.2">
      <c r="A962" t="s">
        <v>966</v>
      </c>
      <c r="B962">
        <v>2057204826</v>
      </c>
      <c r="C962">
        <v>49.72</v>
      </c>
      <c r="D962">
        <v>33.869999999999997</v>
      </c>
      <c r="E962">
        <v>13.71</v>
      </c>
      <c r="F962">
        <v>0.46796575140000002</v>
      </c>
      <c r="G962">
        <v>2.6265499640000001</v>
      </c>
    </row>
    <row r="963" spans="1:7" x14ac:dyDescent="0.2">
      <c r="A963" t="s">
        <v>967</v>
      </c>
      <c r="B963">
        <v>1127625692</v>
      </c>
      <c r="C963">
        <v>14.96</v>
      </c>
      <c r="D963">
        <v>12.79</v>
      </c>
      <c r="E963">
        <v>23.04</v>
      </c>
      <c r="F963">
        <v>0.16966379979999999</v>
      </c>
      <c r="G963">
        <v>-0.35069444440000003</v>
      </c>
    </row>
    <row r="964" spans="1:7" x14ac:dyDescent="0.2">
      <c r="A964" t="s">
        <v>968</v>
      </c>
      <c r="B964">
        <v>2836337684</v>
      </c>
      <c r="C964">
        <v>14.6</v>
      </c>
      <c r="D964">
        <v>20.11</v>
      </c>
      <c r="E964">
        <v>12.09</v>
      </c>
      <c r="F964">
        <v>-0.27399303829999999</v>
      </c>
      <c r="G964">
        <v>0.20760959470000001</v>
      </c>
    </row>
    <row r="965" spans="1:7" x14ac:dyDescent="0.2">
      <c r="A965" t="s">
        <v>969</v>
      </c>
      <c r="B965">
        <v>2109141346</v>
      </c>
      <c r="C965">
        <v>15.18</v>
      </c>
      <c r="D965">
        <v>18.39</v>
      </c>
      <c r="E965">
        <v>4.5999999999999996</v>
      </c>
      <c r="F965">
        <v>-0.1745513866</v>
      </c>
      <c r="G965">
        <v>2.2999999999999998</v>
      </c>
    </row>
    <row r="966" spans="1:7" x14ac:dyDescent="0.2">
      <c r="A966" t="s">
        <v>970</v>
      </c>
      <c r="B966">
        <v>932235045</v>
      </c>
      <c r="C966">
        <v>9.4499999999999993</v>
      </c>
      <c r="D966">
        <v>14.66</v>
      </c>
      <c r="E966">
        <v>10.15</v>
      </c>
      <c r="F966">
        <v>-0.35538881309999998</v>
      </c>
      <c r="G966">
        <v>-6.8965517239999996E-2</v>
      </c>
    </row>
    <row r="967" spans="1:7" x14ac:dyDescent="0.2">
      <c r="A967" t="s">
        <v>971</v>
      </c>
      <c r="B967">
        <v>427982071</v>
      </c>
      <c r="C967">
        <v>38.53</v>
      </c>
      <c r="D967">
        <v>44.51</v>
      </c>
      <c r="E967">
        <v>43.11</v>
      </c>
      <c r="F967">
        <v>-0.134351831</v>
      </c>
      <c r="G967">
        <v>-0.1062398515</v>
      </c>
    </row>
    <row r="968" spans="1:7" x14ac:dyDescent="0.2">
      <c r="A968" t="s">
        <v>972</v>
      </c>
      <c r="B968">
        <v>894114655</v>
      </c>
      <c r="C968">
        <v>27.88</v>
      </c>
      <c r="D968">
        <v>27.18</v>
      </c>
      <c r="E968">
        <v>24</v>
      </c>
      <c r="F968">
        <v>2.575423105E-2</v>
      </c>
      <c r="G968">
        <v>0.16166666669999999</v>
      </c>
    </row>
    <row r="969" spans="1:7" x14ac:dyDescent="0.2">
      <c r="A969" t="s">
        <v>973</v>
      </c>
      <c r="B969">
        <v>1582420992</v>
      </c>
      <c r="C969">
        <v>50.98</v>
      </c>
      <c r="D969">
        <v>72.459999999999994</v>
      </c>
      <c r="E969">
        <v>42.48</v>
      </c>
      <c r="F969">
        <v>-0.29643941480000002</v>
      </c>
      <c r="G969">
        <v>0.20009416199999999</v>
      </c>
    </row>
    <row r="970" spans="1:7" x14ac:dyDescent="0.2">
      <c r="A970" t="s">
        <v>974</v>
      </c>
      <c r="B970">
        <v>2314858033</v>
      </c>
      <c r="C970">
        <v>43.49</v>
      </c>
      <c r="D970">
        <v>48.35</v>
      </c>
      <c r="E970">
        <v>59.93</v>
      </c>
      <c r="F970">
        <v>-0.1005170631</v>
      </c>
      <c r="G970">
        <v>-0.27432003999999999</v>
      </c>
    </row>
    <row r="971" spans="1:7" x14ac:dyDescent="0.2">
      <c r="A971" t="s">
        <v>975</v>
      </c>
      <c r="B971">
        <v>742607061</v>
      </c>
      <c r="C971">
        <v>13.53</v>
      </c>
      <c r="D971">
        <v>11.63</v>
      </c>
      <c r="E971">
        <v>17.309999999999999</v>
      </c>
      <c r="F971">
        <v>0.16337059330000001</v>
      </c>
      <c r="G971">
        <v>-0.21837088390000001</v>
      </c>
    </row>
    <row r="972" spans="1:7" x14ac:dyDescent="0.2">
      <c r="A972" t="s">
        <v>976</v>
      </c>
      <c r="B972">
        <v>599388565</v>
      </c>
      <c r="C972">
        <v>16.79</v>
      </c>
      <c r="D972">
        <v>16.32</v>
      </c>
      <c r="E972">
        <v>6.25</v>
      </c>
      <c r="F972">
        <v>2.8799019610000001E-2</v>
      </c>
      <c r="G972">
        <v>1.6863999999999999</v>
      </c>
    </row>
    <row r="973" spans="1:7" x14ac:dyDescent="0.2">
      <c r="A973" t="s">
        <v>977</v>
      </c>
      <c r="B973">
        <v>595226331</v>
      </c>
      <c r="C973">
        <v>28.09</v>
      </c>
      <c r="D973">
        <v>44.3</v>
      </c>
      <c r="E973">
        <v>19.72</v>
      </c>
      <c r="F973">
        <v>-0.3659142212</v>
      </c>
      <c r="G973">
        <v>0.4244421907</v>
      </c>
    </row>
    <row r="974" spans="1:7" x14ac:dyDescent="0.2">
      <c r="A974" t="s">
        <v>978</v>
      </c>
      <c r="B974">
        <v>738508549</v>
      </c>
      <c r="C974">
        <v>8.23</v>
      </c>
      <c r="D974">
        <v>5.27</v>
      </c>
      <c r="E974">
        <v>3.66</v>
      </c>
      <c r="F974">
        <v>0.56166982919999997</v>
      </c>
      <c r="G974">
        <v>1.2486338800000001</v>
      </c>
    </row>
    <row r="975" spans="1:7" x14ac:dyDescent="0.2">
      <c r="A975" t="s">
        <v>979</v>
      </c>
      <c r="B975">
        <v>222405004</v>
      </c>
      <c r="C975">
        <v>7.73</v>
      </c>
      <c r="D975">
        <v>9.0399999999999991</v>
      </c>
      <c r="E975">
        <v>12.85</v>
      </c>
      <c r="F975">
        <v>-0.1449115044</v>
      </c>
      <c r="G975">
        <v>-0.3984435798</v>
      </c>
    </row>
    <row r="976" spans="1:7" x14ac:dyDescent="0.2">
      <c r="A976" t="s">
        <v>980</v>
      </c>
      <c r="B976">
        <v>5700142843</v>
      </c>
      <c r="C976">
        <v>55.93</v>
      </c>
      <c r="D976">
        <v>36.53</v>
      </c>
      <c r="E976">
        <v>18.899999999999999</v>
      </c>
      <c r="F976">
        <v>0.53107035309999995</v>
      </c>
      <c r="G976">
        <v>1.959259259</v>
      </c>
    </row>
    <row r="977" spans="1:7" x14ac:dyDescent="0.2">
      <c r="A977" t="s">
        <v>981</v>
      </c>
      <c r="B977">
        <v>687594555</v>
      </c>
      <c r="C977">
        <v>51.11</v>
      </c>
      <c r="D977">
        <v>76.58</v>
      </c>
      <c r="E977">
        <v>77.400000000000006</v>
      </c>
      <c r="F977">
        <v>-0.33259336639999998</v>
      </c>
      <c r="G977">
        <v>-0.33966408269999998</v>
      </c>
    </row>
    <row r="978" spans="1:7" x14ac:dyDescent="0.2">
      <c r="A978" t="s">
        <v>982</v>
      </c>
      <c r="B978">
        <v>862664642</v>
      </c>
      <c r="C978">
        <v>21.19</v>
      </c>
      <c r="D978">
        <v>19.260000000000002</v>
      </c>
      <c r="E978">
        <v>12.43</v>
      </c>
      <c r="F978">
        <v>0.1002076843</v>
      </c>
      <c r="G978">
        <v>0.70474658089999997</v>
      </c>
    </row>
    <row r="979" spans="1:7" x14ac:dyDescent="0.2">
      <c r="A979" t="s">
        <v>983</v>
      </c>
      <c r="B979">
        <v>1807123475</v>
      </c>
      <c r="C979">
        <v>99.26</v>
      </c>
      <c r="D979">
        <v>68.16</v>
      </c>
      <c r="E979">
        <v>62.6</v>
      </c>
      <c r="F979">
        <v>0.45627934269999998</v>
      </c>
      <c r="G979">
        <v>0.58562300320000005</v>
      </c>
    </row>
    <row r="980" spans="1:7" x14ac:dyDescent="0.2">
      <c r="A980" t="s">
        <v>984</v>
      </c>
      <c r="B980">
        <v>5640763609</v>
      </c>
      <c r="C980">
        <v>113.66</v>
      </c>
      <c r="D980">
        <v>78.23</v>
      </c>
      <c r="E980">
        <v>48.68</v>
      </c>
      <c r="F980">
        <v>0.4528953087</v>
      </c>
      <c r="G980">
        <v>1.3348397700000001</v>
      </c>
    </row>
    <row r="981" spans="1:7" x14ac:dyDescent="0.2">
      <c r="A981" t="s">
        <v>985</v>
      </c>
      <c r="B981">
        <v>1979164031</v>
      </c>
      <c r="C981">
        <v>59.13</v>
      </c>
      <c r="D981">
        <v>37.43</v>
      </c>
      <c r="E981">
        <v>8.4</v>
      </c>
      <c r="F981">
        <v>0.57974886449999996</v>
      </c>
      <c r="G981">
        <v>6.039285714</v>
      </c>
    </row>
    <row r="982" spans="1:7" x14ac:dyDescent="0.2">
      <c r="A982" t="s">
        <v>986</v>
      </c>
      <c r="B982">
        <v>1998157535</v>
      </c>
      <c r="C982">
        <v>28.15</v>
      </c>
      <c r="D982">
        <v>30.34</v>
      </c>
      <c r="E982">
        <v>27.01</v>
      </c>
      <c r="F982">
        <v>-7.2181938040000004E-2</v>
      </c>
      <c r="G982">
        <v>4.2206590150000001E-2</v>
      </c>
    </row>
    <row r="983" spans="1:7" x14ac:dyDescent="0.2">
      <c r="A983" t="s">
        <v>987</v>
      </c>
      <c r="B983">
        <v>389940111</v>
      </c>
      <c r="C983">
        <v>23.47</v>
      </c>
      <c r="D983">
        <v>22.39</v>
      </c>
      <c r="E983">
        <v>38.6</v>
      </c>
      <c r="F983">
        <v>4.8235819559999997E-2</v>
      </c>
      <c r="G983">
        <v>-0.39196891189999999</v>
      </c>
    </row>
    <row r="984" spans="1:7" x14ac:dyDescent="0.2">
      <c r="A984" t="s">
        <v>988</v>
      </c>
      <c r="B984">
        <v>440627709</v>
      </c>
      <c r="C984">
        <v>9.19</v>
      </c>
      <c r="D984">
        <v>8.5299999999999994</v>
      </c>
      <c r="E984">
        <v>16.34</v>
      </c>
      <c r="F984">
        <v>7.7373974210000002E-2</v>
      </c>
      <c r="G984">
        <v>-0.43757649939999999</v>
      </c>
    </row>
    <row r="985" spans="1:7" x14ac:dyDescent="0.2">
      <c r="A985" t="s">
        <v>989</v>
      </c>
      <c r="B985">
        <v>3330830101</v>
      </c>
      <c r="C985">
        <v>36.1</v>
      </c>
      <c r="D985">
        <v>22.86</v>
      </c>
      <c r="E985">
        <v>13.2</v>
      </c>
      <c r="F985">
        <v>0.57917760279999997</v>
      </c>
      <c r="G985">
        <v>1.7348484850000001</v>
      </c>
    </row>
    <row r="986" spans="1:7" x14ac:dyDescent="0.2">
      <c r="A986" t="s">
        <v>990</v>
      </c>
      <c r="B986">
        <v>136160355</v>
      </c>
      <c r="C986">
        <v>3.23</v>
      </c>
      <c r="D986">
        <v>13.09</v>
      </c>
      <c r="E986">
        <v>31.49</v>
      </c>
      <c r="F986">
        <v>-0.75324675320000001</v>
      </c>
      <c r="G986">
        <v>-0.89742775480000003</v>
      </c>
    </row>
    <row r="987" spans="1:7" x14ac:dyDescent="0.2">
      <c r="A987" t="s">
        <v>991</v>
      </c>
      <c r="B987">
        <v>2195766219</v>
      </c>
      <c r="C987">
        <v>33.18</v>
      </c>
      <c r="D987">
        <v>44.17</v>
      </c>
      <c r="E987">
        <v>30.72</v>
      </c>
      <c r="F987">
        <v>-0.2488114105</v>
      </c>
      <c r="G987">
        <v>8.0078125E-2</v>
      </c>
    </row>
    <row r="988" spans="1:7" x14ac:dyDescent="0.2">
      <c r="A988" t="s">
        <v>992</v>
      </c>
      <c r="B988">
        <v>427479691</v>
      </c>
      <c r="C988">
        <v>16.670000000000002</v>
      </c>
      <c r="D988">
        <v>19.78</v>
      </c>
      <c r="E988">
        <v>19.37</v>
      </c>
      <c r="F988">
        <v>-0.15722952479999999</v>
      </c>
      <c r="G988">
        <v>-0.13939081049999999</v>
      </c>
    </row>
    <row r="989" spans="1:7" x14ac:dyDescent="0.2">
      <c r="A989" t="s">
        <v>993</v>
      </c>
      <c r="B989">
        <v>449246039</v>
      </c>
      <c r="C989">
        <v>36.69</v>
      </c>
      <c r="D989">
        <v>44.63</v>
      </c>
      <c r="E989">
        <v>309.13</v>
      </c>
      <c r="F989">
        <v>-0.17790723729999999</v>
      </c>
      <c r="G989">
        <v>-0.88131206939999995</v>
      </c>
    </row>
    <row r="990" spans="1:7" x14ac:dyDescent="0.2">
      <c r="A990" t="s">
        <v>994</v>
      </c>
      <c r="B990">
        <v>1611057149</v>
      </c>
      <c r="C990">
        <v>27.47</v>
      </c>
      <c r="D990">
        <v>29.79</v>
      </c>
      <c r="E990">
        <v>33.69</v>
      </c>
      <c r="F990">
        <v>-7.7878482710000002E-2</v>
      </c>
      <c r="G990">
        <v>-0.18462451769999999</v>
      </c>
    </row>
    <row r="991" spans="1:7" x14ac:dyDescent="0.2">
      <c r="A991" t="s">
        <v>995</v>
      </c>
      <c r="B991">
        <v>2109009858</v>
      </c>
      <c r="C991">
        <v>26.74</v>
      </c>
      <c r="D991">
        <v>27.8</v>
      </c>
      <c r="E991">
        <v>25.03</v>
      </c>
      <c r="F991">
        <v>-3.8129496399999997E-2</v>
      </c>
      <c r="G991">
        <v>6.8318018379999998E-2</v>
      </c>
    </row>
    <row r="992" spans="1:7" x14ac:dyDescent="0.2">
      <c r="A992" t="s">
        <v>996</v>
      </c>
      <c r="B992">
        <v>5463656751</v>
      </c>
      <c r="C992">
        <v>63.21</v>
      </c>
      <c r="D992">
        <v>64.02</v>
      </c>
      <c r="E992">
        <v>41.29</v>
      </c>
      <c r="F992">
        <v>-1.265229616E-2</v>
      </c>
      <c r="G992">
        <v>0.53087914749999998</v>
      </c>
    </row>
    <row r="993" spans="1:7" x14ac:dyDescent="0.2">
      <c r="A993" t="s">
        <v>997</v>
      </c>
      <c r="B993">
        <v>943568719</v>
      </c>
      <c r="C993">
        <v>112.42</v>
      </c>
      <c r="D993">
        <v>88.53</v>
      </c>
      <c r="E993">
        <v>24.36</v>
      </c>
      <c r="F993">
        <v>0.26985202759999999</v>
      </c>
      <c r="G993">
        <v>3.6149425289999999</v>
      </c>
    </row>
    <row r="994" spans="1:7" x14ac:dyDescent="0.2">
      <c r="A994" t="s">
        <v>998</v>
      </c>
      <c r="B994">
        <v>2016366928</v>
      </c>
      <c r="C994">
        <v>14.02</v>
      </c>
      <c r="D994">
        <v>16.32</v>
      </c>
      <c r="E994">
        <v>10.71</v>
      </c>
      <c r="F994">
        <v>-0.14093137250000001</v>
      </c>
      <c r="G994">
        <v>0.3090569561</v>
      </c>
    </row>
    <row r="995" spans="1:7" x14ac:dyDescent="0.2">
      <c r="A995" t="s">
        <v>999</v>
      </c>
      <c r="B995">
        <v>1002643312</v>
      </c>
      <c r="C995">
        <v>25.35</v>
      </c>
      <c r="D995">
        <v>30.51</v>
      </c>
      <c r="E995">
        <v>30.61</v>
      </c>
      <c r="F995">
        <v>-0.16912487709999999</v>
      </c>
      <c r="G995">
        <v>-0.17183926820000001</v>
      </c>
    </row>
    <row r="996" spans="1:7" x14ac:dyDescent="0.2">
      <c r="A996" t="s">
        <v>1000</v>
      </c>
      <c r="B996">
        <v>518974460</v>
      </c>
      <c r="C996">
        <v>28.46</v>
      </c>
      <c r="D996">
        <v>37.07</v>
      </c>
      <c r="E996">
        <v>40.450000000000003</v>
      </c>
      <c r="F996">
        <v>-0.23226328569999999</v>
      </c>
      <c r="G996">
        <v>-0.2964153276</v>
      </c>
    </row>
    <row r="997" spans="1:7" x14ac:dyDescent="0.2">
      <c r="A997" t="s">
        <v>1001</v>
      </c>
      <c r="B997">
        <v>403443564</v>
      </c>
      <c r="C997">
        <v>5.4</v>
      </c>
      <c r="D997">
        <v>8.26</v>
      </c>
      <c r="E997">
        <v>19.920000000000002</v>
      </c>
      <c r="F997">
        <v>-0.34624697339999999</v>
      </c>
      <c r="G997">
        <v>-0.72891566269999997</v>
      </c>
    </row>
    <row r="998" spans="1:7" x14ac:dyDescent="0.2">
      <c r="A998" t="s">
        <v>1002</v>
      </c>
      <c r="B998">
        <v>1278760361</v>
      </c>
      <c r="C998">
        <v>32.340000000000003</v>
      </c>
      <c r="D998">
        <v>59.05</v>
      </c>
      <c r="E998">
        <v>28.64</v>
      </c>
      <c r="F998">
        <v>-0.45232853509999998</v>
      </c>
      <c r="G998">
        <v>0.12918994410000001</v>
      </c>
    </row>
    <row r="999" spans="1:7" x14ac:dyDescent="0.2">
      <c r="A999" t="s">
        <v>1003</v>
      </c>
      <c r="B999">
        <v>170696959</v>
      </c>
      <c r="C999">
        <v>6.15</v>
      </c>
      <c r="D999">
        <v>26.11</v>
      </c>
      <c r="E999">
        <v>50.19</v>
      </c>
      <c r="F999">
        <v>-0.76445806199999999</v>
      </c>
      <c r="G999">
        <v>-0.87746563060000005</v>
      </c>
    </row>
    <row r="1000" spans="1:7" x14ac:dyDescent="0.2">
      <c r="A1000" t="s">
        <v>1004</v>
      </c>
      <c r="B1000">
        <v>819493146</v>
      </c>
      <c r="C1000">
        <v>19.170000000000002</v>
      </c>
      <c r="D1000">
        <v>50.79</v>
      </c>
      <c r="E1000">
        <v>33.81</v>
      </c>
      <c r="F1000">
        <v>-0.6225634968</v>
      </c>
      <c r="G1000">
        <v>-0.43300798579999999</v>
      </c>
    </row>
    <row r="1001" spans="1:7" x14ac:dyDescent="0.2">
      <c r="A1001" t="s">
        <v>1005</v>
      </c>
      <c r="B1001">
        <v>924060365</v>
      </c>
      <c r="C1001">
        <v>35.03</v>
      </c>
      <c r="D1001">
        <v>40.1</v>
      </c>
      <c r="E1001">
        <v>15.7</v>
      </c>
      <c r="F1001">
        <v>-0.1264339152</v>
      </c>
      <c r="G1001">
        <v>1.231210191</v>
      </c>
    </row>
    <row r="1002" spans="1:7" x14ac:dyDescent="0.2">
      <c r="A1002" t="s">
        <v>1006</v>
      </c>
      <c r="B1002">
        <v>499503732</v>
      </c>
      <c r="C1002">
        <v>4.09</v>
      </c>
      <c r="D1002">
        <v>3.96</v>
      </c>
      <c r="E1002">
        <v>2.46</v>
      </c>
      <c r="F1002">
        <v>3.282828283E-2</v>
      </c>
      <c r="G1002">
        <v>0.66260162600000005</v>
      </c>
    </row>
    <row r="1003" spans="1:7" x14ac:dyDescent="0.2">
      <c r="A1003" t="s">
        <v>1007</v>
      </c>
      <c r="B1003">
        <v>1524466970</v>
      </c>
      <c r="C1003">
        <v>16.3</v>
      </c>
      <c r="D1003">
        <v>14</v>
      </c>
      <c r="E1003">
        <v>11.84</v>
      </c>
      <c r="F1003">
        <v>0.1642857143</v>
      </c>
      <c r="G1003">
        <v>0.3766891892</v>
      </c>
    </row>
    <row r="1004" spans="1:7" x14ac:dyDescent="0.2">
      <c r="A1004" t="s">
        <v>1008</v>
      </c>
      <c r="B1004">
        <v>66165125</v>
      </c>
      <c r="C1004">
        <v>1.49</v>
      </c>
      <c r="D1004">
        <v>4.13</v>
      </c>
      <c r="E1004">
        <v>28.63</v>
      </c>
      <c r="F1004">
        <v>-0.63922518159999997</v>
      </c>
      <c r="G1004">
        <v>-0.94795668879999995</v>
      </c>
    </row>
    <row r="1005" spans="1:7" x14ac:dyDescent="0.2">
      <c r="A1005" t="s">
        <v>1009</v>
      </c>
      <c r="B1005">
        <v>600415164</v>
      </c>
      <c r="C1005">
        <v>8.86</v>
      </c>
      <c r="D1005">
        <v>21.21</v>
      </c>
      <c r="E1005">
        <v>21.44</v>
      </c>
      <c r="F1005">
        <v>-0.58227251300000005</v>
      </c>
      <c r="G1005">
        <v>-0.58675373129999997</v>
      </c>
    </row>
    <row r="1006" spans="1:7" x14ac:dyDescent="0.2">
      <c r="A1006" t="s">
        <v>1010</v>
      </c>
      <c r="B1006">
        <v>852841151</v>
      </c>
      <c r="C1006">
        <v>14.6</v>
      </c>
      <c r="D1006">
        <v>15.37</v>
      </c>
      <c r="E1006">
        <v>5.48</v>
      </c>
      <c r="F1006">
        <v>-5.009759271E-2</v>
      </c>
      <c r="G1006">
        <v>1.6642335770000001</v>
      </c>
    </row>
    <row r="1007" spans="1:7" x14ac:dyDescent="0.2">
      <c r="A1007" t="s">
        <v>1011</v>
      </c>
      <c r="B1007">
        <v>1185996059</v>
      </c>
      <c r="C1007">
        <v>12.83</v>
      </c>
      <c r="D1007">
        <v>17.28</v>
      </c>
      <c r="E1007">
        <v>55.64</v>
      </c>
      <c r="F1007">
        <v>-0.25752314809999999</v>
      </c>
      <c r="G1007">
        <v>-0.769410496</v>
      </c>
    </row>
    <row r="1008" spans="1:7" x14ac:dyDescent="0.2">
      <c r="A1008" t="s">
        <v>1012</v>
      </c>
      <c r="B1008">
        <v>30596189</v>
      </c>
      <c r="C1008">
        <v>0.92</v>
      </c>
      <c r="D1008">
        <v>10.98</v>
      </c>
      <c r="E1008">
        <v>65.88</v>
      </c>
      <c r="F1008">
        <v>-0.91621129329999995</v>
      </c>
      <c r="G1008">
        <v>-0.98603521549999995</v>
      </c>
    </row>
    <row r="1009" spans="1:7" x14ac:dyDescent="0.2">
      <c r="A1009" t="s">
        <v>1013</v>
      </c>
      <c r="B1009">
        <v>2139844823</v>
      </c>
      <c r="C1009">
        <v>40.61</v>
      </c>
      <c r="D1009">
        <v>23.95</v>
      </c>
      <c r="E1009">
        <v>21.63</v>
      </c>
      <c r="F1009">
        <v>0.69561586639999995</v>
      </c>
      <c r="G1009">
        <v>0.87748497459999997</v>
      </c>
    </row>
    <row r="1010" spans="1:7" x14ac:dyDescent="0.2">
      <c r="A1010" t="s">
        <v>1014</v>
      </c>
      <c r="B1010">
        <v>8876144723</v>
      </c>
      <c r="C1010">
        <v>133.93</v>
      </c>
      <c r="D1010">
        <v>102.32</v>
      </c>
      <c r="E1010">
        <v>64.61</v>
      </c>
      <c r="F1010">
        <v>0.30893275999999997</v>
      </c>
      <c r="G1010">
        <v>1.072898932</v>
      </c>
    </row>
    <row r="1011" spans="1:7" x14ac:dyDescent="0.2">
      <c r="A1011" t="s">
        <v>1015</v>
      </c>
      <c r="B1011">
        <v>4558577055</v>
      </c>
      <c r="C1011">
        <v>35.56</v>
      </c>
      <c r="D1011">
        <v>41.76</v>
      </c>
      <c r="E1011">
        <v>37.56</v>
      </c>
      <c r="F1011">
        <v>-0.14846743300000001</v>
      </c>
      <c r="G1011">
        <v>-5.324813632E-2</v>
      </c>
    </row>
    <row r="1012" spans="1:7" x14ac:dyDescent="0.2">
      <c r="A1012" t="s">
        <v>1016</v>
      </c>
      <c r="B1012">
        <v>3111321724</v>
      </c>
      <c r="C1012">
        <v>27.88</v>
      </c>
      <c r="D1012">
        <v>32.89</v>
      </c>
      <c r="E1012">
        <v>28.24</v>
      </c>
      <c r="F1012">
        <v>-0.15232593489999999</v>
      </c>
      <c r="G1012">
        <v>-1.274787535E-2</v>
      </c>
    </row>
    <row r="1013" spans="1:7" x14ac:dyDescent="0.2">
      <c r="A1013" t="s">
        <v>1017</v>
      </c>
      <c r="B1013">
        <v>1843890029</v>
      </c>
      <c r="C1013">
        <v>43.04</v>
      </c>
      <c r="D1013">
        <v>36.659999999999997</v>
      </c>
      <c r="E1013">
        <v>12.61</v>
      </c>
      <c r="F1013">
        <v>0.17403164209999999</v>
      </c>
      <c r="G1013">
        <v>2.413164155</v>
      </c>
    </row>
    <row r="1014" spans="1:7" x14ac:dyDescent="0.2">
      <c r="A1014" t="s">
        <v>1018</v>
      </c>
      <c r="B1014">
        <v>2061094901</v>
      </c>
      <c r="C1014">
        <v>17.75</v>
      </c>
      <c r="D1014">
        <v>15.88</v>
      </c>
      <c r="E1014">
        <v>20.54</v>
      </c>
      <c r="F1014">
        <v>0.11775818640000001</v>
      </c>
      <c r="G1014">
        <v>-0.1358325219</v>
      </c>
    </row>
    <row r="1015" spans="1:7" x14ac:dyDescent="0.2">
      <c r="A1015" t="s">
        <v>1019</v>
      </c>
      <c r="B1015">
        <v>3002364855</v>
      </c>
      <c r="C1015">
        <v>7.94</v>
      </c>
      <c r="D1015">
        <v>3.91</v>
      </c>
      <c r="E1015">
        <v>1.34</v>
      </c>
      <c r="F1015">
        <v>1.0306905369999999</v>
      </c>
      <c r="G1015">
        <v>4.925373134</v>
      </c>
    </row>
    <row r="1016" spans="1:7" x14ac:dyDescent="0.2">
      <c r="A1016" t="s">
        <v>1020</v>
      </c>
      <c r="B1016">
        <v>109315971</v>
      </c>
      <c r="C1016">
        <v>8.4600000000000009</v>
      </c>
      <c r="D1016">
        <v>24.94</v>
      </c>
      <c r="E1016">
        <v>27.96</v>
      </c>
      <c r="F1016">
        <v>-0.6607858861</v>
      </c>
      <c r="G1016">
        <v>-0.69742489269999997</v>
      </c>
    </row>
    <row r="1017" spans="1:7" x14ac:dyDescent="0.2">
      <c r="A1017" t="s">
        <v>1021</v>
      </c>
      <c r="B1017">
        <v>541436458</v>
      </c>
      <c r="C1017">
        <v>22.29</v>
      </c>
      <c r="D1017">
        <v>28.16</v>
      </c>
      <c r="E1017">
        <v>53.98</v>
      </c>
      <c r="F1017">
        <v>-0.2084517045</v>
      </c>
      <c r="G1017">
        <v>-0.58706928489999999</v>
      </c>
    </row>
    <row r="1018" spans="1:7" x14ac:dyDescent="0.2">
      <c r="A1018" t="s">
        <v>1022</v>
      </c>
      <c r="B1018">
        <v>108041881</v>
      </c>
      <c r="C1018">
        <v>5.96</v>
      </c>
      <c r="D1018">
        <v>9.4700000000000006</v>
      </c>
      <c r="E1018">
        <v>23.42</v>
      </c>
      <c r="F1018">
        <v>-0.37064413940000002</v>
      </c>
      <c r="G1018">
        <v>-0.74551665239999998</v>
      </c>
    </row>
    <row r="1019" spans="1:7" x14ac:dyDescent="0.2">
      <c r="A1019" t="s">
        <v>1023</v>
      </c>
      <c r="B1019">
        <v>7099168976</v>
      </c>
      <c r="C1019">
        <v>121.49</v>
      </c>
      <c r="D1019">
        <v>96.94</v>
      </c>
      <c r="E1019">
        <v>31.7</v>
      </c>
      <c r="F1019">
        <v>0.25324943259999999</v>
      </c>
      <c r="G1019">
        <v>2.8324921139999999</v>
      </c>
    </row>
    <row r="1020" spans="1:7" x14ac:dyDescent="0.2">
      <c r="A1020" t="s">
        <v>1024</v>
      </c>
      <c r="B1020">
        <v>1318687807</v>
      </c>
      <c r="C1020">
        <v>176.78</v>
      </c>
      <c r="D1020">
        <v>113.95</v>
      </c>
      <c r="E1020">
        <v>32.44</v>
      </c>
      <c r="F1020">
        <v>0.55138218520000004</v>
      </c>
      <c r="G1020">
        <v>4.4494451289999999</v>
      </c>
    </row>
    <row r="1021" spans="1:7" x14ac:dyDescent="0.2">
      <c r="A1021" t="s">
        <v>1025</v>
      </c>
      <c r="B1021">
        <v>532049217</v>
      </c>
      <c r="C1021">
        <v>40.24</v>
      </c>
      <c r="D1021">
        <v>55.43</v>
      </c>
      <c r="E1021">
        <v>74.010000000000005</v>
      </c>
      <c r="F1021">
        <v>-0.27403932889999999</v>
      </c>
      <c r="G1021">
        <v>-0.45628969060000002</v>
      </c>
    </row>
    <row r="1022" spans="1:7" x14ac:dyDescent="0.2">
      <c r="A1022" t="s">
        <v>1026</v>
      </c>
      <c r="B1022">
        <v>478075162</v>
      </c>
      <c r="C1022">
        <v>7.16</v>
      </c>
      <c r="D1022">
        <v>5.6</v>
      </c>
      <c r="E1022">
        <v>14.46</v>
      </c>
      <c r="F1022">
        <v>0.2785714286</v>
      </c>
      <c r="G1022">
        <v>-0.50484094049999995</v>
      </c>
    </row>
    <row r="1023" spans="1:7" x14ac:dyDescent="0.2">
      <c r="A1023" t="s">
        <v>1027</v>
      </c>
      <c r="B1023">
        <v>820067684</v>
      </c>
      <c r="C1023">
        <v>32.1</v>
      </c>
      <c r="D1023">
        <v>29.66</v>
      </c>
      <c r="E1023">
        <v>22.25</v>
      </c>
      <c r="F1023">
        <v>8.2265677679999996E-2</v>
      </c>
      <c r="G1023">
        <v>0.44269662920000002</v>
      </c>
    </row>
    <row r="1024" spans="1:7" x14ac:dyDescent="0.2">
      <c r="A1024" t="s">
        <v>1028</v>
      </c>
      <c r="B1024">
        <v>3827623540</v>
      </c>
      <c r="C1024">
        <v>82.94</v>
      </c>
      <c r="D1024">
        <v>91.77</v>
      </c>
      <c r="E1024">
        <v>67.06</v>
      </c>
      <c r="F1024">
        <v>-9.6218807889999994E-2</v>
      </c>
      <c r="G1024">
        <v>0.23680286310000001</v>
      </c>
    </row>
    <row r="1025" spans="1:7" x14ac:dyDescent="0.2">
      <c r="A1025" t="s">
        <v>1029</v>
      </c>
      <c r="B1025">
        <v>953477124</v>
      </c>
      <c r="C1025">
        <v>14.73</v>
      </c>
      <c r="D1025">
        <v>18.29</v>
      </c>
      <c r="E1025">
        <v>14</v>
      </c>
      <c r="F1025">
        <v>-0.1946418808</v>
      </c>
      <c r="G1025">
        <v>5.2142857139999998E-2</v>
      </c>
    </row>
    <row r="1026" spans="1:7" x14ac:dyDescent="0.2">
      <c r="A1026" t="s">
        <v>1030</v>
      </c>
      <c r="B1026">
        <v>3180159523</v>
      </c>
      <c r="C1026">
        <v>177.61</v>
      </c>
      <c r="D1026">
        <v>201.81</v>
      </c>
      <c r="E1026">
        <v>145.81</v>
      </c>
      <c r="F1026">
        <v>-0.1199147713</v>
      </c>
      <c r="G1026">
        <v>0.21809203760000001</v>
      </c>
    </row>
    <row r="1027" spans="1:7" x14ac:dyDescent="0.2">
      <c r="A1027" t="s">
        <v>1031</v>
      </c>
      <c r="B1027">
        <v>955279992</v>
      </c>
      <c r="C1027">
        <v>17.07</v>
      </c>
      <c r="D1027">
        <v>41.94</v>
      </c>
      <c r="E1027">
        <v>14.26</v>
      </c>
      <c r="F1027">
        <v>-0.59298998570000006</v>
      </c>
      <c r="G1027">
        <v>0.19705469849999999</v>
      </c>
    </row>
    <row r="1028" spans="1:7" x14ac:dyDescent="0.2">
      <c r="A1028" t="s">
        <v>1032</v>
      </c>
      <c r="B1028">
        <v>1162333586</v>
      </c>
      <c r="C1028">
        <v>5.18</v>
      </c>
      <c r="D1028">
        <v>6.16</v>
      </c>
      <c r="E1028">
        <v>19.86</v>
      </c>
      <c r="F1028">
        <v>-0.15909090910000001</v>
      </c>
      <c r="G1028">
        <v>-0.73917421949999995</v>
      </c>
    </row>
    <row r="1029" spans="1:7" x14ac:dyDescent="0.2">
      <c r="A1029" t="s">
        <v>1033</v>
      </c>
      <c r="B1029">
        <v>139368404</v>
      </c>
      <c r="C1029">
        <v>4.8899999999999997</v>
      </c>
      <c r="D1029">
        <v>8.44</v>
      </c>
      <c r="E1029">
        <v>33.32</v>
      </c>
      <c r="F1029">
        <v>-0.42061611370000002</v>
      </c>
      <c r="G1029">
        <v>-0.85324129650000002</v>
      </c>
    </row>
    <row r="1030" spans="1:7" x14ac:dyDescent="0.2">
      <c r="A1030" t="s">
        <v>1034</v>
      </c>
      <c r="B1030">
        <v>1894644250</v>
      </c>
      <c r="C1030">
        <v>14.71</v>
      </c>
      <c r="D1030">
        <v>13.06</v>
      </c>
      <c r="E1030">
        <v>22.23</v>
      </c>
      <c r="F1030">
        <v>0.1263399694</v>
      </c>
      <c r="G1030">
        <v>-0.33828160140000002</v>
      </c>
    </row>
    <row r="1031" spans="1:7" x14ac:dyDescent="0.2">
      <c r="A1031" t="s">
        <v>1035</v>
      </c>
      <c r="B1031">
        <v>3841271817</v>
      </c>
      <c r="C1031">
        <v>42.22</v>
      </c>
      <c r="D1031">
        <v>27.29</v>
      </c>
      <c r="E1031">
        <v>30.8</v>
      </c>
      <c r="F1031">
        <v>0.54708684500000004</v>
      </c>
      <c r="G1031">
        <v>0.37077922079999998</v>
      </c>
    </row>
    <row r="1032" spans="1:7" x14ac:dyDescent="0.2">
      <c r="A1032" t="s">
        <v>1036</v>
      </c>
      <c r="B1032">
        <v>649674265</v>
      </c>
      <c r="C1032">
        <v>1.85</v>
      </c>
      <c r="D1032">
        <v>1.25</v>
      </c>
      <c r="E1032">
        <v>0.75</v>
      </c>
      <c r="F1032">
        <v>0.48</v>
      </c>
      <c r="G1032">
        <v>1.4666666669999999</v>
      </c>
    </row>
    <row r="1033" spans="1:7" x14ac:dyDescent="0.2">
      <c r="A1033" t="s">
        <v>1037</v>
      </c>
      <c r="B1033">
        <v>1449788167</v>
      </c>
      <c r="C1033">
        <v>261.7</v>
      </c>
      <c r="D1033">
        <v>161.5</v>
      </c>
      <c r="E1033">
        <v>71.400000000000006</v>
      </c>
      <c r="F1033">
        <v>0.62043343650000005</v>
      </c>
      <c r="G1033">
        <v>2.6652661059999998</v>
      </c>
    </row>
    <row r="1034" spans="1:7" x14ac:dyDescent="0.2">
      <c r="A1034" t="s">
        <v>1038</v>
      </c>
      <c r="B1034">
        <v>3540250129</v>
      </c>
      <c r="C1034">
        <v>43.24</v>
      </c>
      <c r="D1034">
        <v>21.87</v>
      </c>
      <c r="E1034">
        <v>54.57</v>
      </c>
      <c r="F1034">
        <v>0.97713763149999999</v>
      </c>
      <c r="G1034">
        <v>-0.20762323620000001</v>
      </c>
    </row>
    <row r="1035" spans="1:7" x14ac:dyDescent="0.2">
      <c r="A1035" t="s">
        <v>1039</v>
      </c>
      <c r="B1035">
        <v>938699770</v>
      </c>
      <c r="C1035">
        <v>52.36</v>
      </c>
      <c r="D1035">
        <v>61.12</v>
      </c>
      <c r="E1035">
        <v>109.02</v>
      </c>
      <c r="F1035">
        <v>-0.14332460729999999</v>
      </c>
      <c r="G1035">
        <v>-0.51972115210000003</v>
      </c>
    </row>
    <row r="1036" spans="1:7" x14ac:dyDescent="0.2">
      <c r="A1036" t="s">
        <v>1040</v>
      </c>
      <c r="B1036">
        <v>1395442372</v>
      </c>
      <c r="C1036">
        <v>96.67</v>
      </c>
      <c r="D1036">
        <v>99.59</v>
      </c>
      <c r="E1036">
        <v>106.55</v>
      </c>
      <c r="F1036">
        <v>-2.9320212870000001E-2</v>
      </c>
      <c r="G1036">
        <v>-9.2726419520000006E-2</v>
      </c>
    </row>
    <row r="1037" spans="1:7" x14ac:dyDescent="0.2">
      <c r="A1037" t="s">
        <v>1041</v>
      </c>
      <c r="B1037">
        <v>768530004</v>
      </c>
      <c r="C1037">
        <v>49.89</v>
      </c>
      <c r="D1037">
        <v>51.76</v>
      </c>
      <c r="E1037">
        <v>52.78</v>
      </c>
      <c r="F1037">
        <v>-3.6128284390000001E-2</v>
      </c>
      <c r="G1037">
        <v>-5.4755589239999999E-2</v>
      </c>
    </row>
    <row r="1038" spans="1:7" x14ac:dyDescent="0.2">
      <c r="A1038" t="s">
        <v>1042</v>
      </c>
      <c r="B1038">
        <v>258712537</v>
      </c>
      <c r="C1038">
        <v>75</v>
      </c>
      <c r="D1038">
        <v>89.13</v>
      </c>
      <c r="E1038">
        <v>91.49</v>
      </c>
      <c r="F1038">
        <v>-0.1585324806</v>
      </c>
      <c r="G1038">
        <v>-0.18023827740000001</v>
      </c>
    </row>
    <row r="1039" spans="1:7" x14ac:dyDescent="0.2">
      <c r="A1039" t="s">
        <v>1043</v>
      </c>
      <c r="B1039">
        <v>1444622131</v>
      </c>
      <c r="C1039">
        <v>6.94</v>
      </c>
      <c r="D1039">
        <v>7.17</v>
      </c>
      <c r="E1039">
        <v>2.93</v>
      </c>
      <c r="F1039">
        <v>-3.207810321E-2</v>
      </c>
      <c r="G1039">
        <v>1.3686006829999999</v>
      </c>
    </row>
    <row r="1040" spans="1:7" x14ac:dyDescent="0.2">
      <c r="A1040" t="s">
        <v>1044</v>
      </c>
      <c r="B1040">
        <v>481274000</v>
      </c>
      <c r="C1040">
        <v>16.78</v>
      </c>
      <c r="D1040">
        <v>12.51</v>
      </c>
      <c r="E1040">
        <v>38.78</v>
      </c>
      <c r="F1040">
        <v>0.3413269384</v>
      </c>
      <c r="G1040">
        <v>-0.56730273340000004</v>
      </c>
    </row>
    <row r="1041" spans="1:7" x14ac:dyDescent="0.2">
      <c r="A1041" t="s">
        <v>1045</v>
      </c>
      <c r="B1041">
        <v>569576173</v>
      </c>
      <c r="C1041">
        <v>20.399999999999999</v>
      </c>
      <c r="D1041">
        <v>28.37</v>
      </c>
      <c r="E1041">
        <v>24.25</v>
      </c>
      <c r="F1041">
        <v>-0.28093056049999998</v>
      </c>
      <c r="G1041">
        <v>-0.15876288660000001</v>
      </c>
    </row>
    <row r="1042" spans="1:7" x14ac:dyDescent="0.2">
      <c r="A1042" t="s">
        <v>1046</v>
      </c>
      <c r="B1042">
        <v>1242914018</v>
      </c>
      <c r="C1042">
        <v>52.61</v>
      </c>
      <c r="D1042">
        <v>53.89</v>
      </c>
      <c r="E1042">
        <v>56.69</v>
      </c>
      <c r="F1042">
        <v>-2.3752087589999998E-2</v>
      </c>
      <c r="G1042">
        <v>-7.1970365140000006E-2</v>
      </c>
    </row>
    <row r="1043" spans="1:7" x14ac:dyDescent="0.2">
      <c r="A1043" t="s">
        <v>1047</v>
      </c>
      <c r="B1043">
        <v>402626478</v>
      </c>
      <c r="C1043">
        <v>42.01</v>
      </c>
      <c r="D1043">
        <v>50.61</v>
      </c>
      <c r="E1043">
        <v>20.94</v>
      </c>
      <c r="F1043">
        <v>-0.16992689189999999</v>
      </c>
      <c r="G1043">
        <v>1.0062082139999999</v>
      </c>
    </row>
    <row r="1044" spans="1:7" x14ac:dyDescent="0.2">
      <c r="A1044" t="s">
        <v>1048</v>
      </c>
      <c r="B1044">
        <v>15656533</v>
      </c>
      <c r="C1044">
        <v>0.69</v>
      </c>
      <c r="D1044">
        <v>18.12</v>
      </c>
      <c r="E1044">
        <v>54.3</v>
      </c>
      <c r="F1044">
        <v>-0.96192052979999998</v>
      </c>
      <c r="G1044">
        <v>-0.98729281769999999</v>
      </c>
    </row>
    <row r="1045" spans="1:7" x14ac:dyDescent="0.2">
      <c r="A1045" t="s">
        <v>1049</v>
      </c>
      <c r="B1045">
        <v>1088933569</v>
      </c>
      <c r="C1045">
        <v>20.63</v>
      </c>
      <c r="D1045">
        <v>28</v>
      </c>
      <c r="E1045">
        <v>26.95</v>
      </c>
      <c r="F1045">
        <v>-0.26321428569999999</v>
      </c>
      <c r="G1045">
        <v>-0.23450834879999999</v>
      </c>
    </row>
    <row r="1046" spans="1:7" x14ac:dyDescent="0.2">
      <c r="A1046" t="s">
        <v>1050</v>
      </c>
      <c r="B1046">
        <v>3231383395</v>
      </c>
      <c r="C1046">
        <v>121.09</v>
      </c>
      <c r="D1046">
        <v>157.53</v>
      </c>
      <c r="E1046">
        <v>78.53</v>
      </c>
      <c r="F1046">
        <v>-0.23132101820000001</v>
      </c>
      <c r="G1046">
        <v>0.54195848719999995</v>
      </c>
    </row>
    <row r="1047" spans="1:7" x14ac:dyDescent="0.2">
      <c r="A1047" t="s">
        <v>1051</v>
      </c>
      <c r="B1047">
        <v>2192942649</v>
      </c>
      <c r="C1047">
        <v>47.42</v>
      </c>
      <c r="D1047">
        <v>29.3</v>
      </c>
      <c r="E1047">
        <v>18.12</v>
      </c>
      <c r="F1047">
        <v>0.61843003409999997</v>
      </c>
      <c r="G1047">
        <v>1.616997792</v>
      </c>
    </row>
    <row r="1048" spans="1:7" x14ac:dyDescent="0.2">
      <c r="A1048" t="s">
        <v>1052</v>
      </c>
      <c r="B1048">
        <v>1820741589</v>
      </c>
      <c r="C1048">
        <v>26.52</v>
      </c>
      <c r="D1048">
        <v>25.13</v>
      </c>
      <c r="E1048">
        <v>18.3</v>
      </c>
      <c r="F1048">
        <v>5.5312375650000002E-2</v>
      </c>
      <c r="G1048">
        <v>0.44918032790000001</v>
      </c>
    </row>
    <row r="1049" spans="1:7" x14ac:dyDescent="0.2">
      <c r="A1049" t="s">
        <v>1053</v>
      </c>
      <c r="B1049">
        <v>1925196469</v>
      </c>
      <c r="C1049">
        <v>34.700000000000003</v>
      </c>
      <c r="D1049">
        <v>20.329999999999998</v>
      </c>
      <c r="E1049">
        <v>11.29</v>
      </c>
      <c r="F1049">
        <v>0.70683718640000004</v>
      </c>
      <c r="G1049">
        <v>2.0735163860000001</v>
      </c>
    </row>
    <row r="1050" spans="1:7" x14ac:dyDescent="0.2">
      <c r="A1050" t="s">
        <v>1054</v>
      </c>
      <c r="B1050">
        <v>81685319</v>
      </c>
      <c r="C1050">
        <v>1.99</v>
      </c>
      <c r="D1050">
        <v>8.99</v>
      </c>
      <c r="E1050">
        <v>5.36</v>
      </c>
      <c r="F1050">
        <v>-0.77864293659999995</v>
      </c>
      <c r="G1050">
        <v>-0.62873134330000002</v>
      </c>
    </row>
    <row r="1051" spans="1:7" x14ac:dyDescent="0.2">
      <c r="A1051" t="s">
        <v>1055</v>
      </c>
      <c r="B1051">
        <v>54977377</v>
      </c>
      <c r="C1051">
        <v>0.39</v>
      </c>
      <c r="D1051">
        <v>4.0199999999999996</v>
      </c>
      <c r="E1051">
        <v>1.36</v>
      </c>
      <c r="F1051">
        <v>-0.90298507459999999</v>
      </c>
      <c r="G1051">
        <v>-0.71323529409999997</v>
      </c>
    </row>
    <row r="1052" spans="1:7" x14ac:dyDescent="0.2">
      <c r="A1052" t="s">
        <v>1056</v>
      </c>
      <c r="B1052">
        <v>1593635301</v>
      </c>
      <c r="C1052">
        <v>10.5</v>
      </c>
      <c r="D1052">
        <v>13.05</v>
      </c>
      <c r="E1052">
        <v>7.75</v>
      </c>
      <c r="F1052">
        <v>-0.19540229889999999</v>
      </c>
      <c r="G1052">
        <v>0.35483870969999998</v>
      </c>
    </row>
    <row r="1053" spans="1:7" x14ac:dyDescent="0.2">
      <c r="A1053" t="s">
        <v>1057</v>
      </c>
      <c r="B1053">
        <v>364072863</v>
      </c>
      <c r="C1053">
        <v>13.9</v>
      </c>
      <c r="D1053">
        <v>25.07</v>
      </c>
      <c r="E1053">
        <v>39.479999999999997</v>
      </c>
      <c r="F1053">
        <v>-0.44555245310000002</v>
      </c>
      <c r="G1053">
        <v>-0.64792299900000005</v>
      </c>
    </row>
    <row r="1054" spans="1:7" x14ac:dyDescent="0.2">
      <c r="A1054" t="s">
        <v>1058</v>
      </c>
      <c r="B1054">
        <v>77751525</v>
      </c>
      <c r="C1054">
        <v>10.59</v>
      </c>
      <c r="D1054">
        <v>32.6</v>
      </c>
      <c r="E1054">
        <v>44.15</v>
      </c>
      <c r="F1054">
        <v>-0.67515337419999999</v>
      </c>
      <c r="G1054">
        <v>-0.7601359003</v>
      </c>
    </row>
    <row r="1055" spans="1:7" x14ac:dyDescent="0.2">
      <c r="A1055" t="s">
        <v>1059</v>
      </c>
      <c r="B1055">
        <v>2080990314</v>
      </c>
      <c r="C1055">
        <v>10.119999999999999</v>
      </c>
      <c r="D1055">
        <v>11.28</v>
      </c>
      <c r="E1055">
        <v>12.06</v>
      </c>
      <c r="F1055">
        <v>-0.1028368794</v>
      </c>
      <c r="G1055">
        <v>-0.1608623549</v>
      </c>
    </row>
    <row r="1056" spans="1:7" x14ac:dyDescent="0.2">
      <c r="A1056" t="s">
        <v>1060</v>
      </c>
      <c r="B1056">
        <v>1822461480</v>
      </c>
      <c r="C1056">
        <v>43.51</v>
      </c>
      <c r="D1056">
        <v>64.34</v>
      </c>
      <c r="E1056">
        <v>37.44</v>
      </c>
      <c r="F1056">
        <v>-0.32374883430000001</v>
      </c>
      <c r="G1056">
        <v>0.16212606839999999</v>
      </c>
    </row>
    <row r="1057" spans="1:7" x14ac:dyDescent="0.2">
      <c r="A1057" t="s">
        <v>1061</v>
      </c>
      <c r="B1057">
        <v>371816585</v>
      </c>
      <c r="C1057">
        <v>25.7</v>
      </c>
      <c r="D1057">
        <v>22.74</v>
      </c>
      <c r="E1057">
        <v>28.09</v>
      </c>
      <c r="F1057">
        <v>0.13016710640000001</v>
      </c>
      <c r="G1057">
        <v>-8.5083659670000006E-2</v>
      </c>
    </row>
    <row r="1058" spans="1:7" x14ac:dyDescent="0.2">
      <c r="A1058" t="s">
        <v>1062</v>
      </c>
      <c r="B1058">
        <v>4137834676</v>
      </c>
      <c r="C1058">
        <v>8.9</v>
      </c>
      <c r="D1058">
        <v>12.34</v>
      </c>
      <c r="E1058">
        <v>10.6</v>
      </c>
      <c r="F1058">
        <v>-0.27876823340000001</v>
      </c>
      <c r="G1058">
        <v>-0.16037735850000001</v>
      </c>
    </row>
    <row r="1059" spans="1:7" x14ac:dyDescent="0.2">
      <c r="A1059" t="s">
        <v>1063</v>
      </c>
      <c r="B1059">
        <v>233930216</v>
      </c>
      <c r="C1059">
        <v>4.33</v>
      </c>
      <c r="D1059">
        <v>7.22</v>
      </c>
      <c r="E1059">
        <v>18.420000000000002</v>
      </c>
      <c r="F1059">
        <v>-0.40027700830000001</v>
      </c>
      <c r="G1059">
        <v>-0.76492942450000001</v>
      </c>
    </row>
    <row r="1060" spans="1:7" x14ac:dyDescent="0.2">
      <c r="A1060" t="s">
        <v>1064</v>
      </c>
      <c r="B1060">
        <v>431167123</v>
      </c>
      <c r="C1060">
        <v>32.76</v>
      </c>
      <c r="D1060">
        <v>43.55</v>
      </c>
      <c r="E1060">
        <v>33.49</v>
      </c>
      <c r="F1060">
        <v>-0.24776119399999999</v>
      </c>
      <c r="G1060">
        <v>-2.1797551509999999E-2</v>
      </c>
    </row>
    <row r="1061" spans="1:7" x14ac:dyDescent="0.2">
      <c r="A1061" t="s">
        <v>1065</v>
      </c>
      <c r="B1061">
        <v>1410067000</v>
      </c>
      <c r="C1061">
        <v>15.29</v>
      </c>
      <c r="D1061">
        <v>16.510000000000002</v>
      </c>
      <c r="E1061">
        <v>20.94</v>
      </c>
      <c r="F1061">
        <v>-7.389460933E-2</v>
      </c>
      <c r="G1061">
        <v>-0.26981852909999998</v>
      </c>
    </row>
    <row r="1062" spans="1:7" x14ac:dyDescent="0.2">
      <c r="A1062" t="s">
        <v>1066</v>
      </c>
      <c r="B1062">
        <v>689793990</v>
      </c>
      <c r="C1062">
        <v>17.78</v>
      </c>
      <c r="D1062">
        <v>19.05</v>
      </c>
      <c r="E1062">
        <v>31.53</v>
      </c>
      <c r="F1062">
        <v>-6.6666666669999999E-2</v>
      </c>
      <c r="G1062">
        <v>-0.43609261020000001</v>
      </c>
    </row>
    <row r="1063" spans="1:7" x14ac:dyDescent="0.2">
      <c r="A1063" t="s">
        <v>1067</v>
      </c>
      <c r="B1063">
        <v>5279527976</v>
      </c>
      <c r="C1063">
        <v>49.96</v>
      </c>
      <c r="D1063">
        <v>27.67</v>
      </c>
      <c r="E1063">
        <v>18.22</v>
      </c>
      <c r="F1063">
        <v>0.80556559449999998</v>
      </c>
      <c r="G1063">
        <v>1.742041712</v>
      </c>
    </row>
    <row r="1064" spans="1:7" x14ac:dyDescent="0.2">
      <c r="A1064" t="s">
        <v>1068</v>
      </c>
      <c r="B1064">
        <v>1904326855</v>
      </c>
      <c r="C1064">
        <v>32.35</v>
      </c>
      <c r="D1064">
        <v>38.81</v>
      </c>
      <c r="E1064">
        <v>25.85</v>
      </c>
      <c r="F1064">
        <v>-0.1664519454</v>
      </c>
      <c r="G1064">
        <v>0.25145067700000001</v>
      </c>
    </row>
    <row r="1065" spans="1:7" x14ac:dyDescent="0.2">
      <c r="A1065" t="s">
        <v>1069</v>
      </c>
      <c r="B1065">
        <v>3670541101</v>
      </c>
      <c r="C1065">
        <v>23.08</v>
      </c>
      <c r="D1065">
        <v>15.88</v>
      </c>
      <c r="E1065">
        <v>10.82</v>
      </c>
      <c r="F1065">
        <v>0.45340050380000002</v>
      </c>
      <c r="G1065">
        <v>1.1330868759999999</v>
      </c>
    </row>
    <row r="1066" spans="1:7" x14ac:dyDescent="0.2">
      <c r="A1066" t="s">
        <v>1070</v>
      </c>
      <c r="B1066">
        <v>1639470509</v>
      </c>
      <c r="C1066">
        <v>237.95</v>
      </c>
      <c r="D1066">
        <v>216.11</v>
      </c>
      <c r="E1066">
        <v>97.57</v>
      </c>
      <c r="F1066">
        <v>0.1010596456</v>
      </c>
      <c r="G1066">
        <v>1.4387619149999999</v>
      </c>
    </row>
    <row r="1067" spans="1:7" x14ac:dyDescent="0.2">
      <c r="A1067" t="s">
        <v>1071</v>
      </c>
      <c r="B1067">
        <v>1056012558</v>
      </c>
      <c r="C1067">
        <v>68.77</v>
      </c>
      <c r="D1067">
        <v>55.07</v>
      </c>
      <c r="E1067">
        <v>32.15</v>
      </c>
      <c r="F1067">
        <v>0.24877428730000001</v>
      </c>
      <c r="G1067">
        <v>1.13903577</v>
      </c>
    </row>
    <row r="1068" spans="1:7" x14ac:dyDescent="0.2">
      <c r="A1068" t="s">
        <v>1072</v>
      </c>
      <c r="B1068">
        <v>2925800002</v>
      </c>
      <c r="C1068">
        <v>22.53</v>
      </c>
      <c r="D1068">
        <v>20.98</v>
      </c>
      <c r="E1068">
        <v>21.89</v>
      </c>
      <c r="F1068">
        <v>7.3879885610000001E-2</v>
      </c>
      <c r="G1068">
        <v>2.9237094559999999E-2</v>
      </c>
    </row>
    <row r="1069" spans="1:7" x14ac:dyDescent="0.2">
      <c r="A1069" t="s">
        <v>1073</v>
      </c>
      <c r="B1069">
        <v>1741500597</v>
      </c>
      <c r="C1069">
        <v>30.64</v>
      </c>
      <c r="D1069">
        <v>26.86</v>
      </c>
      <c r="E1069">
        <v>9.4600000000000009</v>
      </c>
      <c r="F1069">
        <v>0.1407297096</v>
      </c>
      <c r="G1069">
        <v>2.2389006340000002</v>
      </c>
    </row>
    <row r="1070" spans="1:7" x14ac:dyDescent="0.2">
      <c r="A1070" t="s">
        <v>1074</v>
      </c>
      <c r="B1070">
        <v>132412898</v>
      </c>
      <c r="C1070">
        <v>5.15</v>
      </c>
      <c r="D1070">
        <v>6.87</v>
      </c>
      <c r="E1070">
        <v>50.7</v>
      </c>
      <c r="F1070">
        <v>-0.250363901</v>
      </c>
      <c r="G1070">
        <v>-0.89842209070000001</v>
      </c>
    </row>
    <row r="1071" spans="1:7" x14ac:dyDescent="0.2">
      <c r="A1071" t="s">
        <v>1075</v>
      </c>
      <c r="B1071">
        <v>742587102</v>
      </c>
      <c r="C1071">
        <v>27.41</v>
      </c>
      <c r="D1071">
        <v>29</v>
      </c>
      <c r="E1071">
        <v>29.28</v>
      </c>
      <c r="F1071">
        <v>-5.4827586210000001E-2</v>
      </c>
      <c r="G1071">
        <v>-6.3866120220000003E-2</v>
      </c>
    </row>
    <row r="1072" spans="1:7" x14ac:dyDescent="0.2">
      <c r="A1072" t="s">
        <v>1076</v>
      </c>
      <c r="B1072">
        <v>100057563</v>
      </c>
      <c r="C1072">
        <v>1.65</v>
      </c>
      <c r="D1072">
        <v>4.7300000000000004</v>
      </c>
      <c r="E1072">
        <v>3.88</v>
      </c>
      <c r="F1072">
        <v>-0.65116279070000005</v>
      </c>
      <c r="G1072">
        <v>-0.57474226799999995</v>
      </c>
    </row>
    <row r="1073" spans="1:7" x14ac:dyDescent="0.2">
      <c r="A1073" t="s">
        <v>1077</v>
      </c>
      <c r="B1073">
        <v>679879525</v>
      </c>
      <c r="C1073">
        <v>33.72</v>
      </c>
      <c r="D1073">
        <v>26.62</v>
      </c>
      <c r="E1073">
        <v>55.09</v>
      </c>
      <c r="F1073">
        <v>0.26671675430000003</v>
      </c>
      <c r="G1073">
        <v>-0.38791069160000002</v>
      </c>
    </row>
    <row r="1074" spans="1:7" x14ac:dyDescent="0.2">
      <c r="A1074" t="s">
        <v>1078</v>
      </c>
      <c r="B1074">
        <v>200916515</v>
      </c>
      <c r="C1074">
        <v>1.25</v>
      </c>
      <c r="D1074">
        <v>0.91</v>
      </c>
      <c r="E1074">
        <v>1.95</v>
      </c>
      <c r="F1074">
        <v>0.37362637360000001</v>
      </c>
      <c r="G1074">
        <v>-0.35897435900000002</v>
      </c>
    </row>
    <row r="1075" spans="1:7" x14ac:dyDescent="0.2">
      <c r="A1075" t="s">
        <v>1079</v>
      </c>
      <c r="B1075">
        <v>1192459938</v>
      </c>
      <c r="C1075">
        <v>45.86</v>
      </c>
      <c r="D1075">
        <v>56.58</v>
      </c>
      <c r="E1075">
        <v>63.13</v>
      </c>
      <c r="F1075">
        <v>-0.18946624249999999</v>
      </c>
      <c r="G1075">
        <v>-0.2735624901</v>
      </c>
    </row>
    <row r="1076" spans="1:7" x14ac:dyDescent="0.2">
      <c r="A1076" t="s">
        <v>1080</v>
      </c>
      <c r="B1076">
        <v>1764728181</v>
      </c>
      <c r="C1076">
        <v>28.88</v>
      </c>
      <c r="D1076">
        <v>36.020000000000003</v>
      </c>
      <c r="E1076">
        <v>29.72</v>
      </c>
      <c r="F1076">
        <v>-0.19822320930000001</v>
      </c>
      <c r="G1076">
        <v>-2.8263795420000001E-2</v>
      </c>
    </row>
    <row r="1077" spans="1:7" x14ac:dyDescent="0.2">
      <c r="A1077" t="s">
        <v>1081</v>
      </c>
      <c r="B1077">
        <v>434119931</v>
      </c>
      <c r="C1077">
        <v>27.53</v>
      </c>
      <c r="D1077">
        <v>44.11</v>
      </c>
      <c r="E1077">
        <v>52.95</v>
      </c>
      <c r="F1077">
        <v>-0.37587848559999998</v>
      </c>
      <c r="G1077">
        <v>-0.48007554299999999</v>
      </c>
    </row>
    <row r="1078" spans="1:7" x14ac:dyDescent="0.2">
      <c r="A1078" t="s">
        <v>1082</v>
      </c>
      <c r="B1078">
        <v>3106183735</v>
      </c>
      <c r="C1078">
        <v>95.73</v>
      </c>
      <c r="D1078">
        <v>95.46</v>
      </c>
      <c r="E1078">
        <v>52.41</v>
      </c>
      <c r="F1078">
        <v>2.8284098049999999E-3</v>
      </c>
      <c r="G1078">
        <v>0.82655981680000001</v>
      </c>
    </row>
    <row r="1079" spans="1:7" x14ac:dyDescent="0.2">
      <c r="A1079" t="s">
        <v>1083</v>
      </c>
      <c r="B1079">
        <v>3545218942</v>
      </c>
      <c r="C1079">
        <v>271.41000000000003</v>
      </c>
      <c r="D1079">
        <v>178.65</v>
      </c>
      <c r="E1079">
        <v>174.12</v>
      </c>
      <c r="F1079">
        <v>0.51922753990000003</v>
      </c>
      <c r="G1079">
        <v>0.55875258439999997</v>
      </c>
    </row>
    <row r="1080" spans="1:7" x14ac:dyDescent="0.2">
      <c r="A1080" t="s">
        <v>1084</v>
      </c>
      <c r="B1080">
        <v>2606307159</v>
      </c>
      <c r="C1080">
        <v>42.24</v>
      </c>
      <c r="D1080">
        <v>46.73</v>
      </c>
      <c r="E1080">
        <v>34.97</v>
      </c>
      <c r="F1080">
        <v>-9.6083886150000006E-2</v>
      </c>
      <c r="G1080">
        <v>0.20789247929999999</v>
      </c>
    </row>
    <row r="1081" spans="1:7" x14ac:dyDescent="0.2">
      <c r="A1081" t="s">
        <v>1085</v>
      </c>
      <c r="B1081">
        <v>1970633830</v>
      </c>
      <c r="C1081">
        <v>69.400000000000006</v>
      </c>
      <c r="D1081">
        <v>67.739999999999995</v>
      </c>
      <c r="E1081">
        <v>30.12</v>
      </c>
      <c r="F1081">
        <v>2.450546206E-2</v>
      </c>
      <c r="G1081">
        <v>1.304116866</v>
      </c>
    </row>
    <row r="1082" spans="1:7" x14ac:dyDescent="0.2">
      <c r="A1082" t="s">
        <v>1086</v>
      </c>
      <c r="B1082">
        <v>3401175447</v>
      </c>
      <c r="C1082">
        <v>43.54</v>
      </c>
      <c r="D1082">
        <v>53.62</v>
      </c>
      <c r="E1082">
        <v>35.08</v>
      </c>
      <c r="F1082">
        <v>-0.18798955610000001</v>
      </c>
      <c r="G1082">
        <v>0.24116305590000001</v>
      </c>
    </row>
    <row r="1083" spans="1:7" x14ac:dyDescent="0.2">
      <c r="A1083" t="s">
        <v>1087</v>
      </c>
      <c r="B1083">
        <v>1302996744</v>
      </c>
      <c r="C1083">
        <v>382.02</v>
      </c>
      <c r="D1083">
        <v>282.10000000000002</v>
      </c>
      <c r="E1083">
        <v>165.25</v>
      </c>
      <c r="F1083">
        <v>0.35420063810000002</v>
      </c>
      <c r="G1083">
        <v>1.3117700450000001</v>
      </c>
    </row>
    <row r="1084" spans="1:7" x14ac:dyDescent="0.2">
      <c r="A1084" t="s">
        <v>1088</v>
      </c>
      <c r="B1084">
        <v>8823590588</v>
      </c>
      <c r="C1084">
        <v>293.25</v>
      </c>
      <c r="D1084">
        <v>163.16</v>
      </c>
      <c r="E1084">
        <v>68.31</v>
      </c>
      <c r="F1084">
        <v>0.79731551850000004</v>
      </c>
      <c r="G1084">
        <v>3.2929292929999998</v>
      </c>
    </row>
    <row r="1085" spans="1:7" x14ac:dyDescent="0.2">
      <c r="A1085" t="s">
        <v>1089</v>
      </c>
      <c r="B1085">
        <v>3728570684</v>
      </c>
      <c r="C1085">
        <v>245.68</v>
      </c>
      <c r="D1085">
        <v>167.99</v>
      </c>
      <c r="E1085">
        <v>54.51</v>
      </c>
      <c r="F1085">
        <v>0.46246800399999999</v>
      </c>
      <c r="G1085">
        <v>3.507062924</v>
      </c>
    </row>
    <row r="1086" spans="1:7" x14ac:dyDescent="0.2">
      <c r="A1086" t="s">
        <v>1090</v>
      </c>
      <c r="B1086">
        <v>4825948648</v>
      </c>
      <c r="C1086">
        <v>93.22</v>
      </c>
      <c r="D1086">
        <v>90.87</v>
      </c>
      <c r="E1086">
        <v>43.55</v>
      </c>
      <c r="F1086">
        <v>2.586112028E-2</v>
      </c>
      <c r="G1086">
        <v>1.140528129</v>
      </c>
    </row>
    <row r="1087" spans="1:7" x14ac:dyDescent="0.2">
      <c r="A1087" t="s">
        <v>1091</v>
      </c>
      <c r="B1087">
        <v>59597220</v>
      </c>
      <c r="C1087">
        <v>0.26</v>
      </c>
      <c r="D1087">
        <v>1.99</v>
      </c>
      <c r="E1087">
        <v>1</v>
      </c>
      <c r="F1087">
        <v>-0.86934673370000004</v>
      </c>
      <c r="G1087">
        <v>-0.74</v>
      </c>
    </row>
    <row r="1088" spans="1:7" x14ac:dyDescent="0.2">
      <c r="A1088" t="s">
        <v>1092</v>
      </c>
      <c r="B1088">
        <v>265429492</v>
      </c>
      <c r="C1088">
        <v>20.57</v>
      </c>
      <c r="D1088">
        <v>19.73</v>
      </c>
      <c r="E1088">
        <v>35.76</v>
      </c>
      <c r="F1088">
        <v>4.2574759249999997E-2</v>
      </c>
      <c r="G1088">
        <v>-0.42477628639999998</v>
      </c>
    </row>
    <row r="1089" spans="1:7" x14ac:dyDescent="0.2">
      <c r="A1089" t="s">
        <v>1093</v>
      </c>
      <c r="B1089">
        <v>1897256000</v>
      </c>
      <c r="C1089">
        <v>34.78</v>
      </c>
      <c r="D1089">
        <v>46.88</v>
      </c>
      <c r="E1089">
        <v>51.66</v>
      </c>
      <c r="F1089">
        <v>-0.258105802</v>
      </c>
      <c r="G1089">
        <v>-0.32675183889999998</v>
      </c>
    </row>
    <row r="1090" spans="1:7" x14ac:dyDescent="0.2">
      <c r="A1090" t="s">
        <v>1094</v>
      </c>
      <c r="B1090">
        <v>1598035722</v>
      </c>
      <c r="C1090">
        <v>61.4</v>
      </c>
      <c r="D1090">
        <v>84.95</v>
      </c>
      <c r="E1090">
        <v>52.46</v>
      </c>
      <c r="F1090">
        <v>-0.27722189520000001</v>
      </c>
      <c r="G1090">
        <v>0.1704155547</v>
      </c>
    </row>
    <row r="1091" spans="1:7" x14ac:dyDescent="0.2">
      <c r="A1091" t="s">
        <v>1095</v>
      </c>
      <c r="B1091">
        <v>1212557101</v>
      </c>
      <c r="C1091">
        <v>26.4</v>
      </c>
      <c r="D1091">
        <v>27.95</v>
      </c>
      <c r="E1091">
        <v>14.18</v>
      </c>
      <c r="F1091">
        <v>-5.5456171739999997E-2</v>
      </c>
      <c r="G1091">
        <v>0.86177715089999996</v>
      </c>
    </row>
    <row r="1092" spans="1:7" x14ac:dyDescent="0.2">
      <c r="A1092" t="s">
        <v>1096</v>
      </c>
      <c r="B1092">
        <v>2971166018</v>
      </c>
      <c r="C1092">
        <v>62.74</v>
      </c>
      <c r="D1092">
        <v>36.99</v>
      </c>
      <c r="E1092">
        <v>23.39</v>
      </c>
      <c r="F1092">
        <v>0.69613409029999995</v>
      </c>
      <c r="G1092">
        <v>1.6823428819999999</v>
      </c>
    </row>
    <row r="1093" spans="1:7" x14ac:dyDescent="0.2">
      <c r="A1093" t="s">
        <v>1097</v>
      </c>
      <c r="B1093">
        <v>276824099</v>
      </c>
      <c r="C1093">
        <v>3.64</v>
      </c>
      <c r="D1093">
        <v>11.66</v>
      </c>
      <c r="E1093">
        <v>7.89</v>
      </c>
      <c r="F1093">
        <v>-0.68782161230000005</v>
      </c>
      <c r="G1093">
        <v>-0.53865652720000001</v>
      </c>
    </row>
    <row r="1094" spans="1:7" x14ac:dyDescent="0.2">
      <c r="A1094" t="s">
        <v>1098</v>
      </c>
      <c r="B1094">
        <v>804906966</v>
      </c>
      <c r="C1094">
        <v>134.69999999999999</v>
      </c>
      <c r="D1094">
        <v>97.24</v>
      </c>
      <c r="E1094">
        <v>114.83</v>
      </c>
      <c r="F1094">
        <v>0.38523241460000002</v>
      </c>
      <c r="G1094">
        <v>0.1730384046</v>
      </c>
    </row>
    <row r="1095" spans="1:7" x14ac:dyDescent="0.2">
      <c r="A1095" t="s">
        <v>1099</v>
      </c>
      <c r="B1095">
        <v>1642126615</v>
      </c>
      <c r="C1095">
        <v>29.42</v>
      </c>
      <c r="D1095">
        <v>37.65</v>
      </c>
      <c r="E1095">
        <v>41.03</v>
      </c>
      <c r="F1095">
        <v>-0.2185922975</v>
      </c>
      <c r="G1095">
        <v>-0.28296368509999997</v>
      </c>
    </row>
    <row r="1096" spans="1:7" x14ac:dyDescent="0.2">
      <c r="A1096" t="s">
        <v>1100</v>
      </c>
      <c r="B1096">
        <v>247639841</v>
      </c>
      <c r="C1096">
        <v>13.1</v>
      </c>
      <c r="D1096">
        <v>16.079999999999998</v>
      </c>
      <c r="E1096">
        <v>16.399999999999999</v>
      </c>
      <c r="F1096">
        <v>-0.18532338309999999</v>
      </c>
      <c r="G1096">
        <v>-0.20121951220000001</v>
      </c>
    </row>
    <row r="1097" spans="1:7" x14ac:dyDescent="0.2">
      <c r="A1097" t="s">
        <v>1101</v>
      </c>
      <c r="B1097">
        <v>2482058000</v>
      </c>
      <c r="C1097">
        <v>42.7</v>
      </c>
      <c r="D1097">
        <v>51.16</v>
      </c>
      <c r="E1097">
        <v>42.09</v>
      </c>
      <c r="F1097">
        <v>-0.16536356529999999</v>
      </c>
      <c r="G1097">
        <v>1.449275362E-2</v>
      </c>
    </row>
    <row r="1098" spans="1:7" x14ac:dyDescent="0.2">
      <c r="A1098" t="s">
        <v>1102</v>
      </c>
      <c r="B1098">
        <v>619818750</v>
      </c>
      <c r="C1098">
        <v>12.76</v>
      </c>
      <c r="D1098">
        <v>10.27</v>
      </c>
      <c r="E1098">
        <v>14.25</v>
      </c>
      <c r="F1098">
        <v>0.24245374880000001</v>
      </c>
      <c r="G1098">
        <v>-0.1045614035</v>
      </c>
    </row>
    <row r="1099" spans="1:7" x14ac:dyDescent="0.2">
      <c r="A1099" t="s">
        <v>1103</v>
      </c>
      <c r="B1099">
        <v>287169796</v>
      </c>
      <c r="C1099">
        <v>18.27</v>
      </c>
      <c r="D1099">
        <v>21.6</v>
      </c>
      <c r="E1099">
        <v>22.49</v>
      </c>
      <c r="F1099">
        <v>-0.15416666670000001</v>
      </c>
      <c r="G1099">
        <v>-0.18763895059999999</v>
      </c>
    </row>
    <row r="1100" spans="1:7" x14ac:dyDescent="0.2">
      <c r="A1100" t="s">
        <v>1104</v>
      </c>
      <c r="B1100">
        <v>420667650</v>
      </c>
      <c r="C1100">
        <v>2.98</v>
      </c>
      <c r="D1100">
        <v>6.07</v>
      </c>
      <c r="E1100">
        <v>4.92</v>
      </c>
      <c r="F1100">
        <v>-0.50906095549999997</v>
      </c>
      <c r="G1100">
        <v>-0.39430894309999998</v>
      </c>
    </row>
    <row r="1101" spans="1:7" x14ac:dyDescent="0.2">
      <c r="A1101" t="s">
        <v>1105</v>
      </c>
      <c r="B1101">
        <v>6632254839</v>
      </c>
      <c r="C1101">
        <v>218</v>
      </c>
      <c r="D1101">
        <v>177.48</v>
      </c>
      <c r="E1101">
        <v>79.59</v>
      </c>
      <c r="F1101">
        <v>0.22830741490000001</v>
      </c>
      <c r="G1101">
        <v>1.7390375680000001</v>
      </c>
    </row>
    <row r="1102" spans="1:7" x14ac:dyDescent="0.2">
      <c r="A1102" t="s">
        <v>1106</v>
      </c>
      <c r="B1102">
        <v>911847438</v>
      </c>
      <c r="C1102">
        <v>7.7</v>
      </c>
      <c r="D1102">
        <v>8.94</v>
      </c>
      <c r="E1102">
        <v>9.1300000000000008</v>
      </c>
      <c r="F1102">
        <v>-0.13870246089999999</v>
      </c>
      <c r="G1102">
        <v>-0.156626506</v>
      </c>
    </row>
    <row r="1103" spans="1:7" x14ac:dyDescent="0.2">
      <c r="A1103" t="s">
        <v>1107</v>
      </c>
      <c r="B1103">
        <v>347165623</v>
      </c>
      <c r="C1103">
        <v>5.0199999999999996</v>
      </c>
      <c r="D1103">
        <v>4.46</v>
      </c>
      <c r="E1103">
        <v>29.99</v>
      </c>
      <c r="F1103">
        <v>0.12556053810000001</v>
      </c>
      <c r="G1103">
        <v>-0.83261087030000003</v>
      </c>
    </row>
    <row r="1104" spans="1:7" x14ac:dyDescent="0.2">
      <c r="A1104" t="s">
        <v>1108</v>
      </c>
      <c r="B1104">
        <v>668867976</v>
      </c>
      <c r="C1104">
        <v>9.1</v>
      </c>
      <c r="D1104">
        <v>14.91</v>
      </c>
      <c r="E1104">
        <v>38.5</v>
      </c>
      <c r="F1104">
        <v>-0.38967136149999998</v>
      </c>
      <c r="G1104">
        <v>-0.76363636359999998</v>
      </c>
    </row>
    <row r="1105" spans="1:7" x14ac:dyDescent="0.2">
      <c r="A1105" t="s">
        <v>1109</v>
      </c>
      <c r="B1105">
        <v>1343416818</v>
      </c>
      <c r="C1105">
        <v>13.39</v>
      </c>
      <c r="D1105">
        <v>14.63</v>
      </c>
      <c r="E1105">
        <v>18.86</v>
      </c>
      <c r="F1105">
        <v>-8.4757347920000004E-2</v>
      </c>
      <c r="G1105">
        <v>-0.2900318134</v>
      </c>
    </row>
    <row r="1106" spans="1:7" x14ac:dyDescent="0.2">
      <c r="A1106" t="s">
        <v>1110</v>
      </c>
      <c r="B1106">
        <v>1163933492</v>
      </c>
      <c r="C1106">
        <v>20.51</v>
      </c>
      <c r="D1106">
        <v>36.020000000000003</v>
      </c>
      <c r="E1106">
        <v>35.75</v>
      </c>
      <c r="F1106">
        <v>-0.43059411440000001</v>
      </c>
      <c r="G1106">
        <v>-0.42629370630000002</v>
      </c>
    </row>
    <row r="1107" spans="1:7" x14ac:dyDescent="0.2">
      <c r="A1107" t="s">
        <v>1111</v>
      </c>
      <c r="B1107">
        <v>1437534755</v>
      </c>
      <c r="C1107">
        <v>54.83</v>
      </c>
      <c r="D1107">
        <v>77.83</v>
      </c>
      <c r="E1107">
        <v>5.7</v>
      </c>
      <c r="F1107">
        <v>-0.29551586790000001</v>
      </c>
      <c r="G1107">
        <v>8.6192982459999996</v>
      </c>
    </row>
    <row r="1108" spans="1:7" x14ac:dyDescent="0.2">
      <c r="A1108" t="s">
        <v>1112</v>
      </c>
      <c r="B1108">
        <v>451175320</v>
      </c>
      <c r="C1108">
        <v>10.97</v>
      </c>
      <c r="D1108">
        <v>10.15</v>
      </c>
      <c r="E1108">
        <v>22.56</v>
      </c>
      <c r="F1108">
        <v>8.0788177340000003E-2</v>
      </c>
      <c r="G1108">
        <v>-0.51374113480000005</v>
      </c>
    </row>
    <row r="1109" spans="1:7" x14ac:dyDescent="0.2">
      <c r="A1109" t="s">
        <v>1113</v>
      </c>
      <c r="B1109">
        <v>1958894484</v>
      </c>
      <c r="C1109">
        <v>18.21</v>
      </c>
      <c r="D1109">
        <v>21.46</v>
      </c>
      <c r="E1109">
        <v>37.799999999999997</v>
      </c>
      <c r="F1109">
        <v>-0.15144454800000001</v>
      </c>
      <c r="G1109">
        <v>-0.51825396830000003</v>
      </c>
    </row>
    <row r="1110" spans="1:7" x14ac:dyDescent="0.2">
      <c r="A1110" t="s">
        <v>1114</v>
      </c>
      <c r="B1110">
        <v>6426457</v>
      </c>
      <c r="C1110">
        <v>0.15</v>
      </c>
      <c r="D1110">
        <v>14.62</v>
      </c>
      <c r="E1110">
        <v>37.799999999999997</v>
      </c>
      <c r="F1110">
        <v>-0.98974008209999997</v>
      </c>
      <c r="G1110">
        <v>-0.996031746</v>
      </c>
    </row>
    <row r="1111" spans="1:7" x14ac:dyDescent="0.2">
      <c r="A1111" t="s">
        <v>1115</v>
      </c>
      <c r="B1111">
        <v>2964185843</v>
      </c>
      <c r="C1111">
        <v>45.71</v>
      </c>
      <c r="D1111">
        <v>31.77</v>
      </c>
      <c r="E1111">
        <v>38.46</v>
      </c>
      <c r="F1111">
        <v>0.43877872210000002</v>
      </c>
      <c r="G1111">
        <v>0.1885075403</v>
      </c>
    </row>
    <row r="1112" spans="1:7" x14ac:dyDescent="0.2">
      <c r="A1112" t="s">
        <v>1116</v>
      </c>
      <c r="B1112">
        <v>740716380</v>
      </c>
      <c r="C1112">
        <v>6.34</v>
      </c>
      <c r="D1112">
        <v>7.27</v>
      </c>
      <c r="E1112">
        <v>18.21</v>
      </c>
      <c r="F1112">
        <v>-0.1279229711</v>
      </c>
      <c r="G1112">
        <v>-0.65183964849999998</v>
      </c>
    </row>
    <row r="1113" spans="1:7" x14ac:dyDescent="0.2">
      <c r="A1113" t="s">
        <v>1117</v>
      </c>
      <c r="B1113">
        <v>649089561</v>
      </c>
      <c r="C1113">
        <v>14.36</v>
      </c>
      <c r="D1113">
        <v>4.3</v>
      </c>
      <c r="E1113">
        <v>21.71</v>
      </c>
      <c r="F1113">
        <v>2.3395348839999999</v>
      </c>
      <c r="G1113">
        <v>-0.33855366190000002</v>
      </c>
    </row>
    <row r="1114" spans="1:7" x14ac:dyDescent="0.2">
      <c r="A1114" t="s">
        <v>1118</v>
      </c>
      <c r="B1114">
        <v>509138557</v>
      </c>
      <c r="C1114">
        <v>37.229999999999997</v>
      </c>
      <c r="D1114">
        <v>44.28</v>
      </c>
      <c r="E1114">
        <v>34.14</v>
      </c>
      <c r="F1114">
        <v>-0.15921409210000001</v>
      </c>
      <c r="G1114">
        <v>9.0509666079999995E-2</v>
      </c>
    </row>
    <row r="1115" spans="1:7" x14ac:dyDescent="0.2">
      <c r="A1115" t="s">
        <v>1119</v>
      </c>
      <c r="B1115">
        <v>3109276056</v>
      </c>
      <c r="C1115">
        <v>68.52</v>
      </c>
      <c r="D1115">
        <v>90.06</v>
      </c>
      <c r="E1115">
        <v>71.180000000000007</v>
      </c>
      <c r="F1115">
        <v>-0.23917388410000001</v>
      </c>
      <c r="G1115">
        <v>-3.7370047769999998E-2</v>
      </c>
    </row>
    <row r="1116" spans="1:7" x14ac:dyDescent="0.2">
      <c r="A1116" t="s">
        <v>1120</v>
      </c>
      <c r="B1116">
        <v>731073881</v>
      </c>
      <c r="C1116">
        <v>70.05</v>
      </c>
      <c r="D1116">
        <v>46.84</v>
      </c>
      <c r="E1116">
        <v>20.03</v>
      </c>
      <c r="F1116">
        <v>0.49551665239999998</v>
      </c>
      <c r="G1116">
        <v>2.4972541189999999</v>
      </c>
    </row>
    <row r="1117" spans="1:7" x14ac:dyDescent="0.2">
      <c r="A1117" t="s">
        <v>1121</v>
      </c>
      <c r="B1117">
        <v>354434132</v>
      </c>
      <c r="C1117">
        <v>19</v>
      </c>
      <c r="D1117">
        <v>25.61</v>
      </c>
      <c r="E1117">
        <v>23.6</v>
      </c>
      <c r="F1117">
        <v>-0.25810230379999999</v>
      </c>
      <c r="G1117">
        <v>-0.1949152542</v>
      </c>
    </row>
    <row r="1118" spans="1:7" x14ac:dyDescent="0.2">
      <c r="A1118" t="s">
        <v>1122</v>
      </c>
      <c r="B1118">
        <v>1183437065</v>
      </c>
      <c r="C1118">
        <v>8.76</v>
      </c>
      <c r="D1118">
        <v>8.84</v>
      </c>
      <c r="E1118">
        <v>21.18</v>
      </c>
      <c r="F1118">
        <v>-9.0497737559999993E-3</v>
      </c>
      <c r="G1118">
        <v>-0.58640226630000003</v>
      </c>
    </row>
    <row r="1119" spans="1:7" x14ac:dyDescent="0.2">
      <c r="A1119" t="s">
        <v>1123</v>
      </c>
      <c r="B1119">
        <v>5323279426</v>
      </c>
      <c r="C1119">
        <v>32.33</v>
      </c>
      <c r="D1119">
        <v>23.5</v>
      </c>
      <c r="E1119">
        <v>13.71</v>
      </c>
      <c r="F1119">
        <v>0.37574468090000002</v>
      </c>
      <c r="G1119">
        <v>1.35813275</v>
      </c>
    </row>
    <row r="1120" spans="1:7" x14ac:dyDescent="0.2">
      <c r="A1120" t="s">
        <v>1124</v>
      </c>
      <c r="B1120">
        <v>413965032</v>
      </c>
      <c r="C1120">
        <v>12.63</v>
      </c>
      <c r="D1120">
        <v>12.75</v>
      </c>
      <c r="E1120">
        <v>4.42</v>
      </c>
      <c r="F1120">
        <v>-9.4117647059999993E-3</v>
      </c>
      <c r="G1120">
        <v>1.8574660629999999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DDE-C72F-8C47-B658-BEFC2FA98D58}">
  <sheetPr codeName="Sheet4"/>
  <dimension ref="B2:C21"/>
  <sheetViews>
    <sheetView view="pageBreakPreview" zoomScale="117" zoomScaleNormal="100" zoomScaleSheetLayoutView="117" workbookViewId="0">
      <selection activeCell="B2" sqref="B2"/>
    </sheetView>
  </sheetViews>
  <sheetFormatPr baseColWidth="10" defaultRowHeight="15" x14ac:dyDescent="0.2"/>
  <cols>
    <col min="1" max="1" width="3.33203125" customWidth="1"/>
    <col min="2" max="2" width="32" customWidth="1"/>
    <col min="3" max="3" width="11.83203125" bestFit="1" customWidth="1"/>
  </cols>
  <sheetData>
    <row r="2" spans="2:3" x14ac:dyDescent="0.2">
      <c r="B2" s="4" t="s">
        <v>1149</v>
      </c>
      <c r="C2" s="47"/>
    </row>
    <row r="3" spans="2:3" x14ac:dyDescent="0.2">
      <c r="B3" s="64" t="s">
        <v>1150</v>
      </c>
      <c r="C3" s="63">
        <v>0.6</v>
      </c>
    </row>
    <row r="4" spans="2:3" x14ac:dyDescent="0.2">
      <c r="B4" s="14" t="s">
        <v>1151</v>
      </c>
      <c r="C4" s="65">
        <v>1</v>
      </c>
    </row>
    <row r="6" spans="2:3" x14ac:dyDescent="0.2">
      <c r="B6" s="4" t="s">
        <v>1152</v>
      </c>
    </row>
    <row r="7" spans="2:3" x14ac:dyDescent="0.2">
      <c r="B7" s="4" t="s">
        <v>1166</v>
      </c>
    </row>
    <row r="8" spans="2:3" x14ac:dyDescent="0.2">
      <c r="B8" s="61" t="s">
        <v>1160</v>
      </c>
      <c r="C8" s="62">
        <f>C10-C9</f>
        <v>0.1010177787510389</v>
      </c>
    </row>
    <row r="9" spans="2:3" x14ac:dyDescent="0.2">
      <c r="B9" s="56" t="s">
        <v>1162</v>
      </c>
      <c r="C9" s="57">
        <f>SUM('Dashboard calcs'!J$2:'Dashboard calcs'!J$1120) / SUM('Dashboard calcs'!H$2:'Dashboard calcs'!H$1120) - 1</f>
        <v>5.7253319946704906E-2</v>
      </c>
    </row>
    <row r="10" spans="2:3" x14ac:dyDescent="0.2">
      <c r="B10" s="56" t="s">
        <v>1163</v>
      </c>
      <c r="C10" s="58">
        <f>SUM('Dashboard calcs'!K$2:'Dashboard calcs'!K$1120) / SUM('Dashboard calcs'!H$2:'Dashboard calcs'!H$1120) - 1</f>
        <v>0.15827109869774381</v>
      </c>
    </row>
    <row r="11" spans="2:3" x14ac:dyDescent="0.2">
      <c r="B11" s="61" t="s">
        <v>1161</v>
      </c>
      <c r="C11" s="62">
        <f>C13-C12</f>
        <v>1.9305388859727435E-2</v>
      </c>
    </row>
    <row r="12" spans="2:3" x14ac:dyDescent="0.2">
      <c r="B12" s="56" t="s">
        <v>1164</v>
      </c>
      <c r="C12" s="58">
        <f>(SUM('Dashboard calcs'!J$2:'Dashboard calcs'!J$1120) / SUM('Dashboard calcs'!I$2:'Dashboard calcs'!I$1120))^(1/5) - 1</f>
        <v>3.7515618744405677E-2</v>
      </c>
    </row>
    <row r="13" spans="2:3" x14ac:dyDescent="0.2">
      <c r="B13" s="59" t="s">
        <v>1165</v>
      </c>
      <c r="C13" s="60">
        <f>(SUM('Dashboard calcs'!L$2:'Dashboard calcs'!L$1120) / SUM('Dashboard calcs'!I$2:'Dashboard calcs'!I$1120))^(1/5) - 1</f>
        <v>5.6821007604133111E-2</v>
      </c>
    </row>
    <row r="15" spans="2:3" x14ac:dyDescent="0.2">
      <c r="B15" s="4" t="s">
        <v>1167</v>
      </c>
    </row>
    <row r="16" spans="2:3" x14ac:dyDescent="0.2">
      <c r="B16" s="61" t="s">
        <v>1160</v>
      </c>
      <c r="C16" s="62">
        <f>C18-C17</f>
        <v>0.39168681088021162</v>
      </c>
    </row>
    <row r="17" spans="2:3" x14ac:dyDescent="0.2">
      <c r="B17" s="56" t="s">
        <v>1162</v>
      </c>
      <c r="C17" s="57">
        <f>SUM('Dashboard calcs'!J$2:'Dashboard calcs'!J$1120) / SUM('Dashboard calcs'!H$2:'Dashboard calcs'!H$1120) - 1</f>
        <v>5.7253319946704906E-2</v>
      </c>
    </row>
    <row r="18" spans="2:3" x14ac:dyDescent="0.2">
      <c r="B18" s="56" t="s">
        <v>1163</v>
      </c>
      <c r="C18" s="58">
        <f>SUM('Dashboard calcs'!M$2:'Dashboard calcs'!M$1120) / SUM('Dashboard calcs'!H$2:'Dashboard calcs'!H$1120) - 1</f>
        <v>0.44894013082691653</v>
      </c>
    </row>
    <row r="19" spans="2:3" x14ac:dyDescent="0.2">
      <c r="B19" s="61" t="s">
        <v>1161</v>
      </c>
      <c r="C19" s="62">
        <f>C21-C20</f>
        <v>5.4038170359125726E-2</v>
      </c>
    </row>
    <row r="20" spans="2:3" x14ac:dyDescent="0.2">
      <c r="B20" s="56" t="s">
        <v>1164</v>
      </c>
      <c r="C20" s="58">
        <f>(SUM('Dashboard calcs'!J$2:'Dashboard calcs'!J$1120) / SUM('Dashboard calcs'!I$2:'Dashboard calcs'!I$1120))^(1/5) - 1</f>
        <v>3.7515618744405677E-2</v>
      </c>
    </row>
    <row r="21" spans="2:3" x14ac:dyDescent="0.2">
      <c r="B21" s="59" t="s">
        <v>1165</v>
      </c>
      <c r="C21" s="60">
        <f>(SUM('Dashboard calcs'!N$2:'Dashboard calcs'!N$1120) / SUM('Dashboard calcs'!I$2:'Dashboard calcs'!I$1120))^(1/5) - 1</f>
        <v>9.1553789103531402E-2</v>
      </c>
    </row>
  </sheetData>
  <pageMargins left="0.7" right="0.7" top="0.75" bottom="0.75" header="0.3" footer="0.3"/>
  <pageSetup orientation="portrait" horizontalDpi="0" verticalDpi="0"/>
  <headerFooter>
    <oddHeader xml:space="preserve">&amp;C&amp;"System Font,Regular"&amp;10&amp;K000000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E675-17FC-5346-AC49-7D50D0104B54}">
  <sheetPr codeName="Sheet2"/>
  <dimension ref="B2:H31"/>
  <sheetViews>
    <sheetView showGridLines="0" view="pageBreakPreview" zoomScale="109" zoomScaleNormal="124" zoomScaleSheetLayoutView="112" workbookViewId="0">
      <selection activeCell="B2" sqref="B2"/>
    </sheetView>
  </sheetViews>
  <sheetFormatPr baseColWidth="10" defaultRowHeight="15" x14ac:dyDescent="0.2"/>
  <cols>
    <col min="1" max="1" width="3.33203125" style="9" customWidth="1"/>
    <col min="2" max="2" width="39.5" style="9" customWidth="1"/>
    <col min="3" max="8" width="13.83203125" style="9" customWidth="1"/>
    <col min="9" max="16384" width="10.83203125" style="9"/>
  </cols>
  <sheetData>
    <row r="2" spans="2:8" customFormat="1" x14ac:dyDescent="0.2">
      <c r="B2" s="5" t="s">
        <v>1174</v>
      </c>
    </row>
    <row r="3" spans="2:8" customFormat="1" x14ac:dyDescent="0.2"/>
    <row r="4" spans="2:8" customFormat="1" x14ac:dyDescent="0.2">
      <c r="B4" s="4" t="s">
        <v>1145</v>
      </c>
    </row>
    <row r="5" spans="2:8" customFormat="1" x14ac:dyDescent="0.2">
      <c r="B5" s="48" t="s">
        <v>1143</v>
      </c>
      <c r="C5" s="66">
        <v>2000000</v>
      </c>
    </row>
    <row r="6" spans="2:8" customFormat="1" x14ac:dyDescent="0.2">
      <c r="B6" s="49" t="s">
        <v>1137</v>
      </c>
      <c r="C6" s="11">
        <v>0.1</v>
      </c>
    </row>
    <row r="7" spans="2:8" customFormat="1" x14ac:dyDescent="0.2">
      <c r="B7" s="49" t="s">
        <v>1135</v>
      </c>
      <c r="C7" s="12">
        <v>1</v>
      </c>
    </row>
    <row r="8" spans="2:8" customFormat="1" x14ac:dyDescent="0.2">
      <c r="B8" s="49" t="s">
        <v>1142</v>
      </c>
      <c r="C8" s="13">
        <v>-0.2</v>
      </c>
    </row>
    <row r="9" spans="2:8" customFormat="1" x14ac:dyDescent="0.2">
      <c r="B9" s="14" t="s">
        <v>1139</v>
      </c>
      <c r="C9" s="15">
        <v>5</v>
      </c>
    </row>
    <row r="10" spans="2:8" customFormat="1" x14ac:dyDescent="0.2">
      <c r="C10" s="2"/>
    </row>
    <row r="11" spans="2:8" customFormat="1" x14ac:dyDescent="0.2">
      <c r="B11" s="43" t="s">
        <v>1146</v>
      </c>
      <c r="C11" s="2"/>
    </row>
    <row r="12" spans="2:8" customFormat="1" x14ac:dyDescent="0.2">
      <c r="B12" t="s">
        <v>1136</v>
      </c>
      <c r="C12" s="45">
        <f>C5/(C8+1)</f>
        <v>2500000</v>
      </c>
      <c r="D12" s="6"/>
      <c r="E12" s="6"/>
      <c r="F12" s="6"/>
      <c r="G12" s="6"/>
      <c r="H12" s="7"/>
    </row>
    <row r="13" spans="2:8" customFormat="1" x14ac:dyDescent="0.2">
      <c r="B13" t="s">
        <v>1138</v>
      </c>
      <c r="C13" s="3">
        <f>C6*C12</f>
        <v>250000</v>
      </c>
    </row>
    <row r="14" spans="2:8" customFormat="1" x14ac:dyDescent="0.2">
      <c r="C14" s="3"/>
    </row>
    <row r="15" spans="2:8" customFormat="1" x14ac:dyDescent="0.2">
      <c r="B15" s="44" t="s">
        <v>1168</v>
      </c>
      <c r="C15" s="3"/>
      <c r="D15" s="3"/>
      <c r="E15" s="3"/>
      <c r="F15" s="3"/>
      <c r="G15" s="3"/>
      <c r="H15" s="3"/>
    </row>
    <row r="16" spans="2:8" customFormat="1" x14ac:dyDescent="0.2">
      <c r="B16" t="s">
        <v>1169</v>
      </c>
      <c r="C16" s="45">
        <f>MAX(C$6*Dashboard!E$3,MIN(C$7*C$13, Dashboard!E$3))</f>
        <v>250000</v>
      </c>
      <c r="D16" s="3"/>
      <c r="E16" s="3"/>
      <c r="F16" s="3"/>
      <c r="G16" s="3"/>
      <c r="H16" s="3"/>
    </row>
    <row r="17" spans="2:8" customFormat="1" x14ac:dyDescent="0.2">
      <c r="B17" s="50" t="s">
        <v>1175</v>
      </c>
      <c r="C17" s="51">
        <f>C$6*C$5</f>
        <v>200000</v>
      </c>
      <c r="D17" s="3"/>
      <c r="E17" s="3"/>
      <c r="F17" s="3"/>
      <c r="G17" s="3"/>
      <c r="H17" s="3"/>
    </row>
    <row r="18" spans="2:8" x14ac:dyDescent="0.2">
      <c r="B18" s="50"/>
      <c r="C18" s="3"/>
      <c r="D18" s="8"/>
      <c r="E18" s="8"/>
      <c r="F18" s="8"/>
      <c r="G18" s="8"/>
      <c r="H18" s="8"/>
    </row>
    <row r="19" spans="2:8" x14ac:dyDescent="0.2">
      <c r="B19" s="44" t="s">
        <v>1147</v>
      </c>
      <c r="C19" s="3"/>
      <c r="D19" s="8"/>
      <c r="E19" s="8"/>
      <c r="F19" s="8"/>
      <c r="G19" s="8"/>
      <c r="H19" s="8"/>
    </row>
    <row r="20" spans="2:8" x14ac:dyDescent="0.2">
      <c r="B20" t="s">
        <v>1141</v>
      </c>
      <c r="C20" s="52">
        <f>(C16/C$13)^(1/C$9) - 1</f>
        <v>0</v>
      </c>
    </row>
    <row r="21" spans="2:8" x14ac:dyDescent="0.2">
      <c r="B21" s="47" t="s">
        <v>1144</v>
      </c>
      <c r="C21" s="53">
        <f>(C17/C$13)^(1/C$9) - 1</f>
        <v>-4.3647500209962997E-2</v>
      </c>
    </row>
    <row r="22" spans="2:8" x14ac:dyDescent="0.2">
      <c r="B22" s="4" t="s">
        <v>1172</v>
      </c>
      <c r="C22" s="46">
        <f>C20-C21</f>
        <v>4.3647500209962997E-2</v>
      </c>
      <c r="D22" s="10"/>
      <c r="E22" s="10"/>
      <c r="F22" s="10"/>
      <c r="G22" s="10"/>
      <c r="H22" s="10"/>
    </row>
    <row r="23" spans="2:8" x14ac:dyDescent="0.2">
      <c r="B23" s="4"/>
      <c r="C23" s="46"/>
      <c r="D23" s="10"/>
      <c r="E23" s="10"/>
      <c r="F23" s="10"/>
      <c r="G23" s="10"/>
      <c r="H23" s="10"/>
    </row>
    <row r="24" spans="2:8" x14ac:dyDescent="0.2">
      <c r="B24" s="44" t="s">
        <v>1171</v>
      </c>
      <c r="C24" s="7"/>
      <c r="D24" s="10"/>
      <c r="E24" s="10"/>
      <c r="F24" s="10"/>
      <c r="G24" s="10"/>
      <c r="H24" s="10"/>
    </row>
    <row r="25" spans="2:8" x14ac:dyDescent="0.2">
      <c r="B25" t="s">
        <v>1170</v>
      </c>
      <c r="C25" s="45">
        <f>MAX(C$6*Dashboard!E$3,MIN(C$7*C$13 + (C12-C$7*C$13)*C6, Dashboard!E$3))</f>
        <v>475000</v>
      </c>
      <c r="D25" s="8"/>
      <c r="E25" s="8"/>
      <c r="F25" s="8"/>
      <c r="G25" s="8"/>
      <c r="H25" s="8"/>
    </row>
    <row r="26" spans="2:8" x14ac:dyDescent="0.2">
      <c r="B26" s="50" t="s">
        <v>1140</v>
      </c>
      <c r="C26" s="51">
        <f>C$6*C$5</f>
        <v>200000</v>
      </c>
      <c r="D26" s="8"/>
      <c r="E26" s="8"/>
      <c r="F26" s="8"/>
      <c r="G26" s="8"/>
      <c r="H26" s="8"/>
    </row>
    <row r="27" spans="2:8" x14ac:dyDescent="0.2">
      <c r="B27" s="50"/>
      <c r="C27" s="3"/>
      <c r="D27" s="8"/>
      <c r="E27" s="8"/>
      <c r="F27" s="8"/>
      <c r="G27" s="8"/>
      <c r="H27" s="8"/>
    </row>
    <row r="28" spans="2:8" x14ac:dyDescent="0.2">
      <c r="B28" s="44" t="s">
        <v>1148</v>
      </c>
      <c r="C28" s="3"/>
      <c r="D28" s="8"/>
      <c r="E28" s="8"/>
      <c r="F28" s="8"/>
      <c r="G28" s="8"/>
      <c r="H28" s="8"/>
    </row>
    <row r="29" spans="2:8" x14ac:dyDescent="0.2">
      <c r="B29" t="s">
        <v>1141</v>
      </c>
      <c r="C29" s="52">
        <f>(C25/C$13)^(1/C$9) - 1</f>
        <v>0.13697448881013807</v>
      </c>
      <c r="D29" s="8"/>
      <c r="E29" s="8"/>
      <c r="F29" s="8"/>
      <c r="G29" s="8"/>
      <c r="H29" s="8"/>
    </row>
    <row r="30" spans="2:8" x14ac:dyDescent="0.2">
      <c r="B30" s="47" t="s">
        <v>1144</v>
      </c>
      <c r="C30" s="53">
        <f>(C26/C$13)^(1/C$9) - 1</f>
        <v>-4.3647500209962997E-2</v>
      </c>
      <c r="D30" s="8"/>
      <c r="E30" s="8"/>
      <c r="F30" s="8"/>
      <c r="G30" s="8"/>
      <c r="H30" s="8"/>
    </row>
    <row r="31" spans="2:8" x14ac:dyDescent="0.2">
      <c r="B31" s="4" t="s">
        <v>1173</v>
      </c>
      <c r="C31" s="46">
        <f>C29-C30</f>
        <v>0.18062198902010107</v>
      </c>
    </row>
  </sheetData>
  <conditionalFormatting sqref="C17">
    <cfRule type="cellIs" dxfId="4" priority="5" operator="greaterThan">
      <formula>"MIN($A15,B$20*$B$4)"</formula>
    </cfRule>
  </conditionalFormatting>
  <conditionalFormatting sqref="C26">
    <cfRule type="cellIs" dxfId="3" priority="1" operator="greaterThan">
      <formula>"MIN($A15,B$20*$B$4)"</formula>
    </cfRule>
  </conditionalFormatting>
  <conditionalFormatting sqref="E17 G17">
    <cfRule type="cellIs" dxfId="2" priority="4" operator="greaterThan">
      <formula>"MIN($A15,B$20*$B$4)"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B2D0-BF78-E244-A9CF-A3539AFC3907}">
  <sheetPr codeName="Sheet3"/>
  <dimension ref="B2:H26"/>
  <sheetViews>
    <sheetView view="pageBreakPreview" zoomScale="106" zoomScaleNormal="125" zoomScaleSheetLayoutView="100" zoomScalePageLayoutView="110" workbookViewId="0">
      <selection activeCell="B2" sqref="B2"/>
    </sheetView>
  </sheetViews>
  <sheetFormatPr baseColWidth="10" defaultRowHeight="15" x14ac:dyDescent="0.2"/>
  <cols>
    <col min="1" max="1" width="3.33203125" customWidth="1"/>
    <col min="2" max="2" width="24.6640625" customWidth="1"/>
    <col min="3" max="8" width="13.83203125" customWidth="1"/>
  </cols>
  <sheetData>
    <row r="2" spans="2:8" x14ac:dyDescent="0.2">
      <c r="B2" s="5" t="s">
        <v>1133</v>
      </c>
    </row>
    <row r="3" spans="2:8" x14ac:dyDescent="0.2">
      <c r="C3" s="41"/>
    </row>
    <row r="4" spans="2:8" x14ac:dyDescent="0.2">
      <c r="B4" t="s">
        <v>1125</v>
      </c>
      <c r="C4" s="42">
        <v>1500000</v>
      </c>
    </row>
    <row r="5" spans="2:8" x14ac:dyDescent="0.2">
      <c r="B5" t="s">
        <v>1126</v>
      </c>
      <c r="C5" s="42">
        <v>500000</v>
      </c>
    </row>
    <row r="6" spans="2:8" x14ac:dyDescent="0.2">
      <c r="B6" t="s">
        <v>1127</v>
      </c>
      <c r="C6" s="42">
        <v>2000000</v>
      </c>
    </row>
    <row r="7" spans="2:8" x14ac:dyDescent="0.2">
      <c r="B7" t="s">
        <v>1128</v>
      </c>
      <c r="C7" s="2">
        <f>C5/C6</f>
        <v>0.25</v>
      </c>
    </row>
    <row r="9" spans="2:8" x14ac:dyDescent="0.2">
      <c r="B9" s="4"/>
      <c r="C9" s="31" t="s">
        <v>1129</v>
      </c>
      <c r="D9" s="32"/>
      <c r="E9" s="32"/>
      <c r="F9" s="32"/>
      <c r="G9" s="32"/>
      <c r="H9" s="33"/>
    </row>
    <row r="10" spans="2:8" x14ac:dyDescent="0.2">
      <c r="B10" s="4"/>
      <c r="C10" s="37">
        <v>1</v>
      </c>
      <c r="D10" s="38"/>
      <c r="E10" s="39">
        <v>2</v>
      </c>
      <c r="F10" s="39"/>
      <c r="G10" s="40">
        <v>3</v>
      </c>
      <c r="H10" s="38"/>
    </row>
    <row r="11" spans="2:8" x14ac:dyDescent="0.2">
      <c r="B11" s="34" t="s">
        <v>1130</v>
      </c>
      <c r="C11" s="34" t="s">
        <v>1131</v>
      </c>
      <c r="D11" s="35" t="s">
        <v>1132</v>
      </c>
      <c r="E11" s="36" t="s">
        <v>1131</v>
      </c>
      <c r="F11" s="36" t="s">
        <v>1132</v>
      </c>
      <c r="G11" s="34" t="s">
        <v>1131</v>
      </c>
      <c r="H11" s="35" t="s">
        <v>1132</v>
      </c>
    </row>
    <row r="12" spans="2:8" x14ac:dyDescent="0.2">
      <c r="B12" s="18">
        <v>300000</v>
      </c>
      <c r="C12" s="23">
        <f>MAX($C$7*$B12,MIN($B12,C$10*$C$5))</f>
        <v>300000</v>
      </c>
      <c r="D12" s="19">
        <f>MAX($B12-C12,0)</f>
        <v>0</v>
      </c>
      <c r="E12" s="3">
        <f>MAX($C$7*$B12,MIN($B12,E$10*$C$5))</f>
        <v>300000</v>
      </c>
      <c r="F12" s="3">
        <f t="shared" ref="F12:F16" si="0">MAX($B12-E12,0)</f>
        <v>0</v>
      </c>
      <c r="G12" s="23">
        <f>MAX($C$7*$B12,MIN($B12,G$10*$C$5))</f>
        <v>300000</v>
      </c>
      <c r="H12" s="19">
        <f t="shared" ref="H12:H16" si="1">MAX($B12-G12,0)</f>
        <v>0</v>
      </c>
    </row>
    <row r="13" spans="2:8" x14ac:dyDescent="0.2">
      <c r="B13" s="18">
        <v>1000000</v>
      </c>
      <c r="C13" s="23">
        <f>MAX($C$7*$B13,MIN($B13,C$10*$C$5))</f>
        <v>500000</v>
      </c>
      <c r="D13" s="19">
        <f t="shared" ref="D13:D16" si="2">MAX($B13-C13,0)</f>
        <v>500000</v>
      </c>
      <c r="E13" s="3">
        <f>MAX($C$7*$B13,MIN($B13,E$10*$C$5))</f>
        <v>1000000</v>
      </c>
      <c r="F13" s="3">
        <f t="shared" si="0"/>
        <v>0</v>
      </c>
      <c r="G13" s="23">
        <f>MAX($C$7*$B13,MIN($B13,G$10*$C$5))</f>
        <v>1000000</v>
      </c>
      <c r="H13" s="19">
        <f t="shared" si="1"/>
        <v>0</v>
      </c>
    </row>
    <row r="14" spans="2:8" x14ac:dyDescent="0.2">
      <c r="B14" s="18">
        <v>2000000</v>
      </c>
      <c r="C14" s="23">
        <f>MAX($C$7*$B14,MIN($B14,C$10*$C$5))</f>
        <v>500000</v>
      </c>
      <c r="D14" s="19">
        <f t="shared" si="2"/>
        <v>1500000</v>
      </c>
      <c r="E14" s="3">
        <f>MAX($C$7*$B14,MIN($B14,E$10*$C$5))</f>
        <v>1000000</v>
      </c>
      <c r="F14" s="3">
        <f t="shared" si="0"/>
        <v>1000000</v>
      </c>
      <c r="G14" s="23">
        <f>MAX($C$7*$B14,MIN($B14,G$10*$C$5))</f>
        <v>1500000</v>
      </c>
      <c r="H14" s="19">
        <f t="shared" si="1"/>
        <v>500000</v>
      </c>
    </row>
    <row r="15" spans="2:8" x14ac:dyDescent="0.2">
      <c r="B15" s="18">
        <f>B14+2000000</f>
        <v>4000000</v>
      </c>
      <c r="C15" s="23">
        <f>MAX($C$7*$B15,MIN($B15,C$10*$C$5))</f>
        <v>1000000</v>
      </c>
      <c r="D15" s="19">
        <f t="shared" si="2"/>
        <v>3000000</v>
      </c>
      <c r="E15" s="3">
        <f>MAX($C$7*$B15,MIN($B15,E$10*$C$5))</f>
        <v>1000000</v>
      </c>
      <c r="F15" s="3">
        <f t="shared" si="0"/>
        <v>3000000</v>
      </c>
      <c r="G15" s="23">
        <f>MAX($C$7*$B15,MIN($B15,G$10*$C$5))</f>
        <v>1500000</v>
      </c>
      <c r="H15" s="19">
        <f t="shared" si="1"/>
        <v>2500000</v>
      </c>
    </row>
    <row r="16" spans="2:8" x14ac:dyDescent="0.2">
      <c r="B16" s="20">
        <f t="shared" ref="B16" si="3">B15+2000000</f>
        <v>6000000</v>
      </c>
      <c r="C16" s="24">
        <f>MAX($C$7*$B16,MIN($B16,C$10*$C$5))</f>
        <v>1500000</v>
      </c>
      <c r="D16" s="22">
        <f t="shared" si="2"/>
        <v>4500000</v>
      </c>
      <c r="E16" s="21">
        <f>MAX($C$7*$B16,MIN($B16,E$10*$C$5))</f>
        <v>1500000</v>
      </c>
      <c r="F16" s="21">
        <f t="shared" si="0"/>
        <v>4500000</v>
      </c>
      <c r="G16" s="24">
        <f>MAX($C$7*$B16,MIN($B16,G$10*$C$5))</f>
        <v>1500000</v>
      </c>
      <c r="H16" s="22">
        <f t="shared" si="1"/>
        <v>4500000</v>
      </c>
    </row>
    <row r="19" spans="2:8" x14ac:dyDescent="0.2">
      <c r="C19" s="31" t="s">
        <v>1134</v>
      </c>
      <c r="D19" s="16"/>
      <c r="E19" s="16"/>
      <c r="F19" s="16"/>
      <c r="G19" s="16"/>
      <c r="H19" s="17"/>
    </row>
    <row r="20" spans="2:8" x14ac:dyDescent="0.2">
      <c r="B20" s="4"/>
      <c r="C20" s="27">
        <f>C10</f>
        <v>1</v>
      </c>
      <c r="D20" s="27"/>
      <c r="E20" s="27">
        <f>E10</f>
        <v>2</v>
      </c>
      <c r="F20" s="27"/>
      <c r="G20" s="27">
        <f>G10</f>
        <v>3</v>
      </c>
      <c r="H20" s="27"/>
    </row>
    <row r="21" spans="2:8" x14ac:dyDescent="0.2">
      <c r="B21" s="28" t="s">
        <v>1130</v>
      </c>
      <c r="C21" s="29" t="str">
        <f t="shared" ref="C21:H21" si="4">C11</f>
        <v>Preferred</v>
      </c>
      <c r="D21" s="30" t="str">
        <f t="shared" si="4"/>
        <v>Common</v>
      </c>
      <c r="E21" s="29" t="str">
        <f t="shared" si="4"/>
        <v>Preferred</v>
      </c>
      <c r="F21" s="30" t="str">
        <f t="shared" si="4"/>
        <v>Common</v>
      </c>
      <c r="G21" s="29" t="str">
        <f t="shared" si="4"/>
        <v>Preferred</v>
      </c>
      <c r="H21" s="30" t="str">
        <f t="shared" si="4"/>
        <v>Common</v>
      </c>
    </row>
    <row r="22" spans="2:8" x14ac:dyDescent="0.2">
      <c r="B22" s="25">
        <v>300000</v>
      </c>
      <c r="C22" s="23">
        <f>MAX($C$7*$B22,MIN($B22,C$20*$C$5+$C$7*($B22-$C$5*C$20)))</f>
        <v>300000</v>
      </c>
      <c r="D22" s="19">
        <f>MAX($B22-C22,0)</f>
        <v>0</v>
      </c>
      <c r="E22" s="23">
        <f>MAX($C$7*$B22,MIN($B22,E$20*$C$5+$C$7*($B22-$C$5*E$20)))</f>
        <v>300000</v>
      </c>
      <c r="F22" s="19">
        <f t="shared" ref="F22:F26" si="5">MAX($B22-E22,0)</f>
        <v>0</v>
      </c>
      <c r="G22" s="23">
        <f>MAX($C$7*$B22,MIN($B22,G$20*$C$5+$C$7*($B22-$C$5*G$20)))</f>
        <v>300000</v>
      </c>
      <c r="H22" s="19">
        <f t="shared" ref="H22:H26" si="6">MAX($B22-G22,0)</f>
        <v>0</v>
      </c>
    </row>
    <row r="23" spans="2:8" x14ac:dyDescent="0.2">
      <c r="B23" s="25">
        <v>1000000</v>
      </c>
      <c r="C23" s="23">
        <f>MAX($C$7*$B23,MIN($B23,C$20*$C$5+$C$7*($B23-$C$5*C$20)))</f>
        <v>625000</v>
      </c>
      <c r="D23" s="19">
        <f t="shared" ref="D23:D26" si="7">MAX($B23-C23,0)</f>
        <v>375000</v>
      </c>
      <c r="E23" s="23">
        <f>MAX($C$7*$B23,MIN($B23,E$20*$C$5+$C$7*($B23-$C$5*E$20)))</f>
        <v>1000000</v>
      </c>
      <c r="F23" s="19">
        <f t="shared" si="5"/>
        <v>0</v>
      </c>
      <c r="G23" s="23">
        <f>MAX($C$7*$B23,MIN($B23,G$20*$C$5+$C$7*($B23-$C$5*G$20)))</f>
        <v>1000000</v>
      </c>
      <c r="H23" s="19">
        <f t="shared" si="6"/>
        <v>0</v>
      </c>
    </row>
    <row r="24" spans="2:8" x14ac:dyDescent="0.2">
      <c r="B24" s="25">
        <v>2000000</v>
      </c>
      <c r="C24" s="23">
        <f>MAX($C$7*$B24,MIN($B24,C$20*$C$5+$C$7*($B24-$C$5*C$20)))</f>
        <v>875000</v>
      </c>
      <c r="D24" s="19">
        <f t="shared" si="7"/>
        <v>1125000</v>
      </c>
      <c r="E24" s="23">
        <f>MAX($C$7*$B24,MIN($B24,E$20*$C$5+$C$7*($B24-$C$5*E$20)))</f>
        <v>1250000</v>
      </c>
      <c r="F24" s="19">
        <f t="shared" si="5"/>
        <v>750000</v>
      </c>
      <c r="G24" s="23">
        <f>MAX($C$7*$B24,MIN($B24,G$20*$C$5+$C$7*($B24-$C$5*G$20)))</f>
        <v>1625000</v>
      </c>
      <c r="H24" s="19">
        <f t="shared" si="6"/>
        <v>375000</v>
      </c>
    </row>
    <row r="25" spans="2:8" x14ac:dyDescent="0.2">
      <c r="B25" s="25">
        <f>B24+2000000</f>
        <v>4000000</v>
      </c>
      <c r="C25" s="23">
        <f>MAX($C$7*$B25,MIN($B25,C$20*$C$5+$C$7*($B25-$C$5*C$20)))</f>
        <v>1375000</v>
      </c>
      <c r="D25" s="19">
        <f t="shared" si="7"/>
        <v>2625000</v>
      </c>
      <c r="E25" s="23">
        <f>MAX($C$7*$B25,MIN($B25,E$20*$C$5+$C$7*($B25-$C$5*E$20)))</f>
        <v>1750000</v>
      </c>
      <c r="F25" s="19">
        <f t="shared" si="5"/>
        <v>2250000</v>
      </c>
      <c r="G25" s="23">
        <f>MAX($C$7*$B25,MIN($B25,G$20*$C$5+$C$7*($B25-$C$5*G$20)))</f>
        <v>2125000</v>
      </c>
      <c r="H25" s="19">
        <f t="shared" si="6"/>
        <v>1875000</v>
      </c>
    </row>
    <row r="26" spans="2:8" x14ac:dyDescent="0.2">
      <c r="B26" s="26">
        <f t="shared" ref="B26" si="8">B25+2000000</f>
        <v>6000000</v>
      </c>
      <c r="C26" s="24">
        <f>MAX($C$7*$B26,MIN($B26,C$20*$C$5+$C$7*($B26-$C$5*C$20)))</f>
        <v>1875000</v>
      </c>
      <c r="D26" s="22">
        <f t="shared" si="7"/>
        <v>4125000</v>
      </c>
      <c r="E26" s="24">
        <f>MAX($C$7*$B26,MIN($B26,E$20*$C$5+$C$7*($B26-$C$5*E$20)))</f>
        <v>2250000</v>
      </c>
      <c r="F26" s="22">
        <f t="shared" si="5"/>
        <v>3750000</v>
      </c>
      <c r="G26" s="24">
        <f>MAX($C$7*$B26,MIN($B26,G$20*$C$5+$C$7*($B26-$C$5*G$20)))</f>
        <v>2625000</v>
      </c>
      <c r="H26" s="22">
        <f t="shared" si="6"/>
        <v>3375000</v>
      </c>
    </row>
  </sheetData>
  <conditionalFormatting sqref="C15">
    <cfRule type="cellIs" dxfId="1" priority="3" operator="greaterThan">
      <formula>"MIN($A15,B$20*$B$4)"</formula>
    </cfRule>
  </conditionalFormatting>
  <conditionalFormatting sqref="E15 G15">
    <cfRule type="cellIs" dxfId="0" priority="1" operator="greaterThan">
      <formula>"MIN($A15,B$20*$B$4)"</formula>
    </cfRule>
  </conditionalFormatting>
  <pageMargins left="0.7" right="0.7" top="0.75" bottom="0.75" header="0.3" footer="0.3"/>
  <pageSetup scale="7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800A-1608-B34E-8CCA-5DDBAAEF95E0}">
  <sheetPr codeName="Sheet5"/>
  <dimension ref="A1:N1120"/>
  <sheetViews>
    <sheetView zoomScaleNormal="100" workbookViewId="0"/>
  </sheetViews>
  <sheetFormatPr baseColWidth="10" defaultRowHeight="15" x14ac:dyDescent="0.2"/>
  <cols>
    <col min="2" max="2" width="16.1640625" bestFit="1" customWidth="1"/>
    <col min="3" max="7" width="11" bestFit="1" customWidth="1"/>
    <col min="8" max="8" width="21.6640625" customWidth="1"/>
    <col min="9" max="9" width="21.5" customWidth="1"/>
    <col min="10" max="10" width="19.33203125" customWidth="1"/>
    <col min="11" max="11" width="24" customWidth="1"/>
    <col min="12" max="12" width="23.5" customWidth="1"/>
    <col min="13" max="13" width="22.83203125" customWidth="1"/>
    <col min="14" max="14" width="23.83203125" customWidth="1"/>
  </cols>
  <sheetData>
    <row r="1" spans="1:14" ht="32" customHeight="1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1153</v>
      </c>
      <c r="I1" s="54" t="s">
        <v>1154</v>
      </c>
      <c r="J1" s="67" t="s">
        <v>1155</v>
      </c>
      <c r="K1" s="67" t="s">
        <v>1156</v>
      </c>
      <c r="L1" s="67" t="s">
        <v>1157</v>
      </c>
      <c r="M1" s="67" t="s">
        <v>1158</v>
      </c>
      <c r="N1" s="67" t="s">
        <v>1159</v>
      </c>
    </row>
    <row r="2" spans="1:14" x14ac:dyDescent="0.2">
      <c r="A2" s="55" t="s">
        <v>7</v>
      </c>
      <c r="B2" s="55">
        <v>7350923833</v>
      </c>
      <c r="C2" s="55">
        <v>31.46</v>
      </c>
      <c r="D2" s="55">
        <v>27.28</v>
      </c>
      <c r="E2" s="55">
        <v>9.24</v>
      </c>
      <c r="F2" s="55">
        <v>0.153226</v>
      </c>
      <c r="G2" s="55">
        <v>2.4047619999999998</v>
      </c>
      <c r="H2">
        <f t="shared" ref="H2:H65" si="0">$B2/(1+F2)*ownership_stake</f>
        <v>3824535953.7506084</v>
      </c>
      <c r="I2">
        <f t="shared" ref="I2:I65" si="1">$B2/(1+G2)*ownership_stake</f>
        <v>1295407520.3494399</v>
      </c>
      <c r="J2">
        <f t="shared" ref="J2:J65" si="2">B2*ownership_stake</f>
        <v>4410554299.8000002</v>
      </c>
      <c r="K2">
        <f t="shared" ref="K2:K65" si="3">MAX($B2*ownership_stake,MIN($B2,liq_pref*H2))</f>
        <v>4410554299.8000002</v>
      </c>
      <c r="L2">
        <f t="shared" ref="L2:L65" si="4">MAX($B2*ownership_stake,MIN($B2,liq_pref*I2))</f>
        <v>4410554299.8000002</v>
      </c>
      <c r="M2">
        <f t="shared" ref="M2:M65" si="5">MAX($B2*ownership_stake,MIN($B2,liq_pref*H2 + ($B2 - liq_pref*H2)*ownership_stake))</f>
        <v>5940368681.3002434</v>
      </c>
      <c r="N2">
        <f t="shared" ref="N2:N65" si="6">MAX($B2*ownership_stake,MIN($B2,liq_pref*I2 + ($B2 - liq_pref*I2)*ownership_stake))</f>
        <v>4928717307.9397764</v>
      </c>
    </row>
    <row r="3" spans="1:14" x14ac:dyDescent="0.2">
      <c r="A3" s="55" t="s">
        <v>8</v>
      </c>
      <c r="B3" s="55">
        <v>2887846009</v>
      </c>
      <c r="C3" s="55">
        <v>79.13</v>
      </c>
      <c r="D3" s="55">
        <v>95.73</v>
      </c>
      <c r="E3" s="55">
        <v>63.51</v>
      </c>
      <c r="F3" s="55">
        <v>-0.1734</v>
      </c>
      <c r="G3" s="55">
        <v>0.245946</v>
      </c>
      <c r="H3">
        <f t="shared" si="0"/>
        <v>2096186311.8799901</v>
      </c>
      <c r="I3">
        <f t="shared" si="1"/>
        <v>1390676325.7797689</v>
      </c>
      <c r="J3">
        <f t="shared" si="2"/>
        <v>1732707605.3999999</v>
      </c>
      <c r="K3">
        <f t="shared" si="3"/>
        <v>2096186311.8799901</v>
      </c>
      <c r="L3">
        <f t="shared" si="4"/>
        <v>1732707605.3999999</v>
      </c>
      <c r="M3">
        <f t="shared" si="5"/>
        <v>2571182130.1519961</v>
      </c>
      <c r="N3">
        <f t="shared" si="6"/>
        <v>2288978135.7119074</v>
      </c>
    </row>
    <row r="4" spans="1:14" x14ac:dyDescent="0.2">
      <c r="A4" s="55" t="s">
        <v>9</v>
      </c>
      <c r="B4" s="55">
        <v>463297234</v>
      </c>
      <c r="C4" s="55">
        <v>46.35</v>
      </c>
      <c r="D4" s="55">
        <v>35.08</v>
      </c>
      <c r="E4" s="55">
        <v>34.42</v>
      </c>
      <c r="F4" s="55">
        <v>0.321266</v>
      </c>
      <c r="G4" s="55">
        <v>0.34660099999999999</v>
      </c>
      <c r="H4">
        <f t="shared" si="0"/>
        <v>210387870.72398743</v>
      </c>
      <c r="I4">
        <f t="shared" si="1"/>
        <v>206429625.70204538</v>
      </c>
      <c r="J4">
        <f t="shared" si="2"/>
        <v>277978340.39999998</v>
      </c>
      <c r="K4">
        <f t="shared" si="3"/>
        <v>277978340.39999998</v>
      </c>
      <c r="L4">
        <f t="shared" si="4"/>
        <v>277978340.39999998</v>
      </c>
      <c r="M4">
        <f t="shared" si="5"/>
        <v>362133488.68959498</v>
      </c>
      <c r="N4">
        <f t="shared" si="6"/>
        <v>360550190.68081814</v>
      </c>
    </row>
    <row r="5" spans="1:14" x14ac:dyDescent="0.2">
      <c r="A5" s="55" t="s">
        <v>10</v>
      </c>
      <c r="B5" s="55">
        <v>2622930150</v>
      </c>
      <c r="C5" s="55">
        <v>56.02</v>
      </c>
      <c r="D5" s="55">
        <v>32.44</v>
      </c>
      <c r="E5" s="55">
        <v>23.83</v>
      </c>
      <c r="F5" s="55">
        <v>0.72687999999999997</v>
      </c>
      <c r="G5" s="55">
        <v>1.3508180000000001</v>
      </c>
      <c r="H5">
        <f t="shared" si="0"/>
        <v>911330312.47104609</v>
      </c>
      <c r="I5">
        <f t="shared" si="1"/>
        <v>669451267.60131991</v>
      </c>
      <c r="J5">
        <f t="shared" si="2"/>
        <v>1573758090</v>
      </c>
      <c r="K5">
        <f t="shared" si="3"/>
        <v>1573758090</v>
      </c>
      <c r="L5">
        <f t="shared" si="4"/>
        <v>1573758090</v>
      </c>
      <c r="M5">
        <f t="shared" si="5"/>
        <v>1938290214.9884186</v>
      </c>
      <c r="N5">
        <f t="shared" si="6"/>
        <v>1841538597.0405278</v>
      </c>
    </row>
    <row r="6" spans="1:14" x14ac:dyDescent="0.2">
      <c r="A6" s="55" t="s">
        <v>11</v>
      </c>
      <c r="B6" s="55">
        <v>1144980901</v>
      </c>
      <c r="C6" s="55">
        <v>24.9</v>
      </c>
      <c r="D6" s="55">
        <v>55.07</v>
      </c>
      <c r="E6" s="55">
        <v>14.89</v>
      </c>
      <c r="F6" s="55">
        <v>-0.54784999999999995</v>
      </c>
      <c r="G6" s="55">
        <v>0.67226300000000005</v>
      </c>
      <c r="H6">
        <f t="shared" si="0"/>
        <v>1519381932.1021783</v>
      </c>
      <c r="I6">
        <f t="shared" si="1"/>
        <v>410813694.137824</v>
      </c>
      <c r="J6">
        <f t="shared" si="2"/>
        <v>686988540.60000002</v>
      </c>
      <c r="K6">
        <f t="shared" si="3"/>
        <v>1144980901</v>
      </c>
      <c r="L6">
        <f t="shared" si="4"/>
        <v>686988540.60000002</v>
      </c>
      <c r="M6">
        <f t="shared" si="5"/>
        <v>1144980901</v>
      </c>
      <c r="N6">
        <f t="shared" si="6"/>
        <v>851314018.25512958</v>
      </c>
    </row>
    <row r="7" spans="1:14" x14ac:dyDescent="0.2">
      <c r="A7" s="55" t="s">
        <v>12</v>
      </c>
      <c r="B7" s="55">
        <v>593989229</v>
      </c>
      <c r="C7" s="55">
        <v>27.43</v>
      </c>
      <c r="D7" s="55">
        <v>29.23</v>
      </c>
      <c r="E7" s="55">
        <v>6.46</v>
      </c>
      <c r="F7" s="55">
        <v>-6.1580000000000003E-2</v>
      </c>
      <c r="G7" s="55">
        <v>3.24613</v>
      </c>
      <c r="H7">
        <f t="shared" si="0"/>
        <v>379780415.37904137</v>
      </c>
      <c r="I7">
        <f t="shared" si="1"/>
        <v>83933731.986538336</v>
      </c>
      <c r="J7">
        <f t="shared" si="2"/>
        <v>356393537.39999998</v>
      </c>
      <c r="K7">
        <f t="shared" si="3"/>
        <v>379780415.37904137</v>
      </c>
      <c r="L7">
        <f t="shared" si="4"/>
        <v>356393537.39999998</v>
      </c>
      <c r="M7">
        <f t="shared" si="5"/>
        <v>508305703.55161655</v>
      </c>
      <c r="N7">
        <f t="shared" si="6"/>
        <v>389967030.1946153</v>
      </c>
    </row>
    <row r="8" spans="1:14" x14ac:dyDescent="0.2">
      <c r="A8" s="55" t="s">
        <v>13</v>
      </c>
      <c r="B8" s="55">
        <v>1716647490</v>
      </c>
      <c r="C8" s="55">
        <v>5.85</v>
      </c>
      <c r="D8" s="55">
        <v>2.41</v>
      </c>
      <c r="E8" s="55">
        <v>13.33</v>
      </c>
      <c r="F8" s="55">
        <v>1.427386</v>
      </c>
      <c r="G8" s="55">
        <v>-0.56113999999999997</v>
      </c>
      <c r="H8">
        <f t="shared" si="0"/>
        <v>424320027.38748592</v>
      </c>
      <c r="I8">
        <f t="shared" si="1"/>
        <v>2346963710.522718</v>
      </c>
      <c r="J8">
        <f t="shared" si="2"/>
        <v>1029988494</v>
      </c>
      <c r="K8">
        <f t="shared" si="3"/>
        <v>1029988494</v>
      </c>
      <c r="L8">
        <f t="shared" si="4"/>
        <v>1716647490</v>
      </c>
      <c r="M8">
        <f t="shared" si="5"/>
        <v>1199716504.9549942</v>
      </c>
      <c r="N8">
        <f t="shared" si="6"/>
        <v>1716647490</v>
      </c>
    </row>
    <row r="9" spans="1:14" x14ac:dyDescent="0.2">
      <c r="A9" s="55" t="s">
        <v>14</v>
      </c>
      <c r="B9" s="55">
        <v>944700695</v>
      </c>
      <c r="C9" s="55">
        <v>50.79</v>
      </c>
      <c r="D9" s="55">
        <v>54.1</v>
      </c>
      <c r="E9" s="55">
        <v>63.25</v>
      </c>
      <c r="F9" s="55">
        <v>-6.1179999999999998E-2</v>
      </c>
      <c r="G9" s="55">
        <v>-0.19700000000000001</v>
      </c>
      <c r="H9">
        <f t="shared" si="0"/>
        <v>603758353.03892112</v>
      </c>
      <c r="I9">
        <f t="shared" si="1"/>
        <v>705878476.96139491</v>
      </c>
      <c r="J9">
        <f t="shared" si="2"/>
        <v>566820417</v>
      </c>
      <c r="K9">
        <f t="shared" si="3"/>
        <v>603758353.03892112</v>
      </c>
      <c r="L9">
        <f t="shared" si="4"/>
        <v>705878476.96139491</v>
      </c>
      <c r="M9">
        <f t="shared" si="5"/>
        <v>808323758.21556842</v>
      </c>
      <c r="N9">
        <f t="shared" si="6"/>
        <v>849171807.78455794</v>
      </c>
    </row>
    <row r="10" spans="1:14" x14ac:dyDescent="0.2">
      <c r="A10" s="55" t="s">
        <v>15</v>
      </c>
      <c r="B10" s="55">
        <v>362847588</v>
      </c>
      <c r="C10" s="55">
        <v>11.15</v>
      </c>
      <c r="D10" s="55">
        <v>14.88</v>
      </c>
      <c r="E10" s="55">
        <v>11.24</v>
      </c>
      <c r="F10" s="55">
        <v>-0.25067</v>
      </c>
      <c r="G10" s="55">
        <v>-8.0099999999999998E-3</v>
      </c>
      <c r="H10">
        <f t="shared" si="0"/>
        <v>290537617.33815539</v>
      </c>
      <c r="I10">
        <f t="shared" si="1"/>
        <v>219466479.29918647</v>
      </c>
      <c r="J10">
        <f t="shared" si="2"/>
        <v>217708552.79999998</v>
      </c>
      <c r="K10">
        <f t="shared" si="3"/>
        <v>290537617.33815539</v>
      </c>
      <c r="L10">
        <f t="shared" si="4"/>
        <v>219466479.29918647</v>
      </c>
      <c r="M10">
        <f t="shared" si="5"/>
        <v>333923599.73526216</v>
      </c>
      <c r="N10">
        <f t="shared" si="6"/>
        <v>305495144.5196746</v>
      </c>
    </row>
    <row r="11" spans="1:14" x14ac:dyDescent="0.2">
      <c r="A11" s="55" t="s">
        <v>16</v>
      </c>
      <c r="B11" s="55">
        <v>723141740</v>
      </c>
      <c r="C11" s="55">
        <v>23.03</v>
      </c>
      <c r="D11" s="55">
        <v>29.42</v>
      </c>
      <c r="E11" s="55">
        <v>15.39</v>
      </c>
      <c r="F11" s="55">
        <v>-0.2172</v>
      </c>
      <c r="G11" s="55">
        <v>0.49642599999999998</v>
      </c>
      <c r="H11">
        <f t="shared" si="0"/>
        <v>554273178.334185</v>
      </c>
      <c r="I11">
        <f t="shared" si="1"/>
        <v>289947544.34900218</v>
      </c>
      <c r="J11">
        <f t="shared" si="2"/>
        <v>433885044</v>
      </c>
      <c r="K11">
        <f t="shared" si="3"/>
        <v>554273178.334185</v>
      </c>
      <c r="L11">
        <f t="shared" si="4"/>
        <v>433885044</v>
      </c>
      <c r="M11">
        <f t="shared" si="5"/>
        <v>655594315.33367395</v>
      </c>
      <c r="N11">
        <f t="shared" si="6"/>
        <v>549864061.7396009</v>
      </c>
    </row>
    <row r="12" spans="1:14" x14ac:dyDescent="0.2">
      <c r="A12" s="55" t="s">
        <v>17</v>
      </c>
      <c r="B12" s="55">
        <v>133136091</v>
      </c>
      <c r="C12" s="55">
        <v>3.67</v>
      </c>
      <c r="D12" s="55">
        <v>4.6100000000000003</v>
      </c>
      <c r="E12" s="55">
        <v>1.07</v>
      </c>
      <c r="F12" s="55">
        <v>-0.2039</v>
      </c>
      <c r="G12" s="55">
        <v>2.429907</v>
      </c>
      <c r="H12">
        <f t="shared" si="0"/>
        <v>100341231.75480467</v>
      </c>
      <c r="I12">
        <f t="shared" si="1"/>
        <v>23289743.599462025</v>
      </c>
      <c r="J12">
        <f t="shared" si="2"/>
        <v>79881654.599999994</v>
      </c>
      <c r="K12">
        <f t="shared" si="3"/>
        <v>100341231.75480467</v>
      </c>
      <c r="L12">
        <f t="shared" si="4"/>
        <v>79881654.599999994</v>
      </c>
      <c r="M12">
        <f t="shared" si="5"/>
        <v>120018147.30192187</v>
      </c>
      <c r="N12">
        <f t="shared" si="6"/>
        <v>89197552.039784804</v>
      </c>
    </row>
    <row r="13" spans="1:14" x14ac:dyDescent="0.2">
      <c r="A13" s="55" t="s">
        <v>18</v>
      </c>
      <c r="B13" s="55">
        <v>1428913882</v>
      </c>
      <c r="C13" s="55">
        <v>96.32</v>
      </c>
      <c r="D13" s="55">
        <v>58.7</v>
      </c>
      <c r="E13" s="55">
        <v>76.25</v>
      </c>
      <c r="F13" s="55">
        <v>0.64088599999999996</v>
      </c>
      <c r="G13" s="55">
        <v>0.26321299999999997</v>
      </c>
      <c r="H13">
        <f t="shared" si="0"/>
        <v>522491098.83319128</v>
      </c>
      <c r="I13">
        <f t="shared" si="1"/>
        <v>678704485.46682155</v>
      </c>
      <c r="J13">
        <f t="shared" si="2"/>
        <v>857348329.19999993</v>
      </c>
      <c r="K13">
        <f t="shared" si="3"/>
        <v>857348329.19999993</v>
      </c>
      <c r="L13">
        <f t="shared" si="4"/>
        <v>857348329.19999993</v>
      </c>
      <c r="M13">
        <f t="shared" si="5"/>
        <v>1066344768.7332765</v>
      </c>
      <c r="N13">
        <f t="shared" si="6"/>
        <v>1128830123.3867285</v>
      </c>
    </row>
    <row r="14" spans="1:14" x14ac:dyDescent="0.2">
      <c r="A14" s="55" t="s">
        <v>19</v>
      </c>
      <c r="B14" s="55">
        <v>584919497</v>
      </c>
      <c r="C14" s="55">
        <v>23.07</v>
      </c>
      <c r="D14" s="55">
        <v>25.95</v>
      </c>
      <c r="E14" s="55">
        <v>67.849999999999994</v>
      </c>
      <c r="F14" s="55">
        <v>-0.11098</v>
      </c>
      <c r="G14" s="55">
        <v>-0.65998999999999997</v>
      </c>
      <c r="H14">
        <f t="shared" si="0"/>
        <v>394762433.01613009</v>
      </c>
      <c r="I14">
        <f t="shared" si="1"/>
        <v>1032180518.8082702</v>
      </c>
      <c r="J14">
        <f t="shared" si="2"/>
        <v>350951698.19999999</v>
      </c>
      <c r="K14">
        <f t="shared" si="3"/>
        <v>394762433.01613009</v>
      </c>
      <c r="L14">
        <f t="shared" si="4"/>
        <v>584919497</v>
      </c>
      <c r="M14">
        <f t="shared" si="5"/>
        <v>508856671.40645206</v>
      </c>
      <c r="N14">
        <f t="shared" si="6"/>
        <v>584919497</v>
      </c>
    </row>
    <row r="15" spans="1:14" x14ac:dyDescent="0.2">
      <c r="A15" s="55" t="s">
        <v>20</v>
      </c>
      <c r="B15" s="55">
        <v>1741619660</v>
      </c>
      <c r="C15" s="55">
        <v>54.03</v>
      </c>
      <c r="D15" s="55">
        <v>38.33</v>
      </c>
      <c r="E15" s="55">
        <v>35.369999999999997</v>
      </c>
      <c r="F15" s="55">
        <v>0.40960099999999999</v>
      </c>
      <c r="G15" s="55">
        <v>0.52756599999999998</v>
      </c>
      <c r="H15">
        <f t="shared" si="0"/>
        <v>741324528.0047332</v>
      </c>
      <c r="I15">
        <f t="shared" si="1"/>
        <v>684076364.62188864</v>
      </c>
      <c r="J15">
        <f t="shared" si="2"/>
        <v>1044971796</v>
      </c>
      <c r="K15">
        <f t="shared" si="3"/>
        <v>1044971796</v>
      </c>
      <c r="L15">
        <f t="shared" si="4"/>
        <v>1044971796</v>
      </c>
      <c r="M15">
        <f t="shared" si="5"/>
        <v>1341501607.2018933</v>
      </c>
      <c r="N15">
        <f t="shared" si="6"/>
        <v>1318602341.8487554</v>
      </c>
    </row>
    <row r="16" spans="1:14" x14ac:dyDescent="0.2">
      <c r="A16" s="55" t="s">
        <v>21</v>
      </c>
      <c r="B16" s="55">
        <v>5889883766</v>
      </c>
      <c r="C16" s="55">
        <v>114.94</v>
      </c>
      <c r="D16" s="55">
        <v>31.05</v>
      </c>
      <c r="E16" s="55">
        <v>21.46</v>
      </c>
      <c r="F16" s="55">
        <v>2.7017709999999999</v>
      </c>
      <c r="G16" s="55">
        <v>4.3560109999999996</v>
      </c>
      <c r="H16">
        <f t="shared" si="0"/>
        <v>954659339.97537935</v>
      </c>
      <c r="I16">
        <f t="shared" si="1"/>
        <v>659806385.68516755</v>
      </c>
      <c r="J16">
        <f t="shared" si="2"/>
        <v>3533930259.5999999</v>
      </c>
      <c r="K16">
        <f t="shared" si="3"/>
        <v>3533930259.5999999</v>
      </c>
      <c r="L16">
        <f t="shared" si="4"/>
        <v>3533930259.5999999</v>
      </c>
      <c r="M16">
        <f t="shared" si="5"/>
        <v>3915793995.5901518</v>
      </c>
      <c r="N16">
        <f t="shared" si="6"/>
        <v>3797852813.8740673</v>
      </c>
    </row>
    <row r="17" spans="1:14" x14ac:dyDescent="0.2">
      <c r="A17" s="55" t="s">
        <v>22</v>
      </c>
      <c r="B17" s="55">
        <v>238334036</v>
      </c>
      <c r="C17" s="55">
        <v>6.22</v>
      </c>
      <c r="D17" s="55">
        <v>13.01</v>
      </c>
      <c r="E17" s="55">
        <v>23.05</v>
      </c>
      <c r="F17" s="55">
        <v>-0.52190999999999999</v>
      </c>
      <c r="G17" s="55">
        <v>-0.73014999999999997</v>
      </c>
      <c r="H17">
        <f t="shared" si="0"/>
        <v>299107744.56692255</v>
      </c>
      <c r="I17">
        <f t="shared" si="1"/>
        <v>529925594.21901047</v>
      </c>
      <c r="J17">
        <f t="shared" si="2"/>
        <v>143000421.59999999</v>
      </c>
      <c r="K17">
        <f t="shared" si="3"/>
        <v>238334036</v>
      </c>
      <c r="L17">
        <f t="shared" si="4"/>
        <v>238334036</v>
      </c>
      <c r="M17">
        <f t="shared" si="5"/>
        <v>238334036</v>
      </c>
      <c r="N17">
        <f t="shared" si="6"/>
        <v>238334036</v>
      </c>
    </row>
    <row r="18" spans="1:14" x14ac:dyDescent="0.2">
      <c r="A18" s="55" t="s">
        <v>23</v>
      </c>
      <c r="B18" s="55">
        <v>341278904</v>
      </c>
      <c r="C18" s="55">
        <v>24.01</v>
      </c>
      <c r="D18" s="55">
        <v>31.18</v>
      </c>
      <c r="E18" s="55">
        <v>38.93</v>
      </c>
      <c r="F18" s="55">
        <v>-0.22996</v>
      </c>
      <c r="G18" s="55">
        <v>-0.38324999999999998</v>
      </c>
      <c r="H18">
        <f t="shared" si="0"/>
        <v>265917799.59482619</v>
      </c>
      <c r="I18">
        <f t="shared" si="1"/>
        <v>332010283.58329952</v>
      </c>
      <c r="J18">
        <f t="shared" si="2"/>
        <v>204767342.40000001</v>
      </c>
      <c r="K18">
        <f t="shared" si="3"/>
        <v>265917799.59482619</v>
      </c>
      <c r="L18">
        <f t="shared" si="4"/>
        <v>332010283.58329952</v>
      </c>
      <c r="M18">
        <f t="shared" si="5"/>
        <v>311134462.23793048</v>
      </c>
      <c r="N18">
        <f t="shared" si="6"/>
        <v>337571455.83331978</v>
      </c>
    </row>
    <row r="19" spans="1:14" x14ac:dyDescent="0.2">
      <c r="A19" s="55" t="s">
        <v>24</v>
      </c>
      <c r="B19" s="55">
        <v>1124473460</v>
      </c>
      <c r="C19" s="55">
        <v>57.03</v>
      </c>
      <c r="D19" s="55">
        <v>45.08</v>
      </c>
      <c r="E19" s="55">
        <v>58.62</v>
      </c>
      <c r="F19" s="55">
        <v>0.26508399999999999</v>
      </c>
      <c r="G19" s="55">
        <v>-2.7119999999999998E-2</v>
      </c>
      <c r="H19">
        <f t="shared" si="0"/>
        <v>533311682.07012343</v>
      </c>
      <c r="I19">
        <f t="shared" si="1"/>
        <v>693491567.30532026</v>
      </c>
      <c r="J19">
        <f t="shared" si="2"/>
        <v>674684076</v>
      </c>
      <c r="K19">
        <f t="shared" si="3"/>
        <v>674684076</v>
      </c>
      <c r="L19">
        <f t="shared" si="4"/>
        <v>693491567.30532026</v>
      </c>
      <c r="M19">
        <f t="shared" si="5"/>
        <v>888008748.82804942</v>
      </c>
      <c r="N19">
        <f t="shared" si="6"/>
        <v>952080702.92212808</v>
      </c>
    </row>
    <row r="20" spans="1:14" x14ac:dyDescent="0.2">
      <c r="A20" s="55" t="s">
        <v>25</v>
      </c>
      <c r="B20" s="55">
        <v>699057686</v>
      </c>
      <c r="C20" s="55">
        <v>17.59</v>
      </c>
      <c r="D20" s="55">
        <v>13.39</v>
      </c>
      <c r="E20" s="55">
        <v>30.24</v>
      </c>
      <c r="F20" s="55">
        <v>0.31366699999999997</v>
      </c>
      <c r="G20" s="55">
        <v>-0.41832000000000003</v>
      </c>
      <c r="H20">
        <f t="shared" si="0"/>
        <v>319285337.60838938</v>
      </c>
      <c r="I20">
        <f t="shared" si="1"/>
        <v>721074493.8797965</v>
      </c>
      <c r="J20">
        <f t="shared" si="2"/>
        <v>419434611.59999996</v>
      </c>
      <c r="K20">
        <f t="shared" si="3"/>
        <v>419434611.59999996</v>
      </c>
      <c r="L20">
        <f t="shared" si="4"/>
        <v>699057686</v>
      </c>
      <c r="M20">
        <f t="shared" si="5"/>
        <v>547148746.64335573</v>
      </c>
      <c r="N20">
        <f t="shared" si="6"/>
        <v>699057686</v>
      </c>
    </row>
    <row r="21" spans="1:14" x14ac:dyDescent="0.2">
      <c r="A21" s="55" t="s">
        <v>26</v>
      </c>
      <c r="B21" s="55">
        <v>628629041</v>
      </c>
      <c r="C21" s="55">
        <v>23.65</v>
      </c>
      <c r="D21" s="55">
        <v>29.9</v>
      </c>
      <c r="E21" s="55">
        <v>10.67</v>
      </c>
      <c r="F21" s="55">
        <v>-0.20902999999999999</v>
      </c>
      <c r="G21" s="55">
        <v>1.2164950000000001</v>
      </c>
      <c r="H21">
        <f t="shared" si="0"/>
        <v>476854273.36055732</v>
      </c>
      <c r="I21">
        <f t="shared" si="1"/>
        <v>170168407.59848318</v>
      </c>
      <c r="J21">
        <f t="shared" si="2"/>
        <v>377177424.59999996</v>
      </c>
      <c r="K21">
        <f t="shared" si="3"/>
        <v>476854273.36055732</v>
      </c>
      <c r="L21">
        <f t="shared" si="4"/>
        <v>377177424.59999996</v>
      </c>
      <c r="M21">
        <f t="shared" si="5"/>
        <v>567919133.94422293</v>
      </c>
      <c r="N21">
        <f t="shared" si="6"/>
        <v>445244787.63939321</v>
      </c>
    </row>
    <row r="22" spans="1:14" x14ac:dyDescent="0.2">
      <c r="A22" s="55" t="s">
        <v>27</v>
      </c>
      <c r="B22" s="55">
        <v>3310568395</v>
      </c>
      <c r="C22" s="55">
        <v>43.38</v>
      </c>
      <c r="D22" s="55">
        <v>36.18</v>
      </c>
      <c r="E22" s="55">
        <v>24.36</v>
      </c>
      <c r="F22" s="55">
        <v>0.19900499999999999</v>
      </c>
      <c r="G22" s="55">
        <v>0.78078800000000004</v>
      </c>
      <c r="H22">
        <f t="shared" si="0"/>
        <v>1656657842.9614553</v>
      </c>
      <c r="I22">
        <f t="shared" si="1"/>
        <v>1115428134.6235485</v>
      </c>
      <c r="J22">
        <f t="shared" si="2"/>
        <v>1986341037</v>
      </c>
      <c r="K22">
        <f t="shared" si="3"/>
        <v>1986341037</v>
      </c>
      <c r="L22">
        <f t="shared" si="4"/>
        <v>1986341037</v>
      </c>
      <c r="M22">
        <f t="shared" si="5"/>
        <v>2649004174.1845822</v>
      </c>
      <c r="N22">
        <f t="shared" si="6"/>
        <v>2432512290.8494196</v>
      </c>
    </row>
    <row r="23" spans="1:14" x14ac:dyDescent="0.2">
      <c r="A23" s="55" t="s">
        <v>28</v>
      </c>
      <c r="B23" s="55">
        <v>195086206</v>
      </c>
      <c r="C23" s="55">
        <v>11.47</v>
      </c>
      <c r="D23" s="55">
        <v>12.68</v>
      </c>
      <c r="E23" s="55">
        <v>31.01</v>
      </c>
      <c r="F23" s="55">
        <v>-9.5430000000000001E-2</v>
      </c>
      <c r="G23" s="55">
        <v>-0.63012000000000001</v>
      </c>
      <c r="H23">
        <f t="shared" si="0"/>
        <v>129400404.16993709</v>
      </c>
      <c r="I23">
        <f t="shared" si="1"/>
        <v>316458644.96593487</v>
      </c>
      <c r="J23">
        <f t="shared" si="2"/>
        <v>117051723.59999999</v>
      </c>
      <c r="K23">
        <f t="shared" si="3"/>
        <v>129400404.16993709</v>
      </c>
      <c r="L23">
        <f t="shared" si="4"/>
        <v>195086206</v>
      </c>
      <c r="M23">
        <f t="shared" si="5"/>
        <v>168811885.26797482</v>
      </c>
      <c r="N23">
        <f t="shared" si="6"/>
        <v>195086206</v>
      </c>
    </row>
    <row r="24" spans="1:14" x14ac:dyDescent="0.2">
      <c r="A24" s="55" t="s">
        <v>29</v>
      </c>
      <c r="B24" s="55">
        <v>3580832592</v>
      </c>
      <c r="C24" s="55">
        <v>16.22</v>
      </c>
      <c r="D24" s="55">
        <v>17.57</v>
      </c>
      <c r="E24" s="55">
        <v>16.29</v>
      </c>
      <c r="F24" s="55">
        <v>-7.6840000000000006E-2</v>
      </c>
      <c r="G24" s="55">
        <v>-4.3E-3</v>
      </c>
      <c r="H24">
        <f t="shared" si="0"/>
        <v>2327331724.9447546</v>
      </c>
      <c r="I24">
        <f t="shared" si="1"/>
        <v>2157778000.602591</v>
      </c>
      <c r="J24">
        <f t="shared" si="2"/>
        <v>2148499555.1999998</v>
      </c>
      <c r="K24">
        <f t="shared" si="3"/>
        <v>2327331724.9447546</v>
      </c>
      <c r="L24">
        <f t="shared" si="4"/>
        <v>2157778000.602591</v>
      </c>
      <c r="M24">
        <f t="shared" si="5"/>
        <v>3079432245.1779017</v>
      </c>
      <c r="N24">
        <f t="shared" si="6"/>
        <v>3011610755.4410362</v>
      </c>
    </row>
    <row r="25" spans="1:14" x14ac:dyDescent="0.2">
      <c r="A25" s="55" t="s">
        <v>30</v>
      </c>
      <c r="B25" s="55">
        <v>7841138166</v>
      </c>
      <c r="C25" s="55">
        <v>67.75</v>
      </c>
      <c r="D25" s="55">
        <v>51.91</v>
      </c>
      <c r="E25" s="55">
        <v>14.07</v>
      </c>
      <c r="F25" s="55">
        <v>0.30514400000000003</v>
      </c>
      <c r="G25" s="55">
        <v>3.81521</v>
      </c>
      <c r="H25">
        <f t="shared" si="0"/>
        <v>3604723233.2983942</v>
      </c>
      <c r="I25">
        <f t="shared" si="1"/>
        <v>977046255.42811203</v>
      </c>
      <c r="J25">
        <f t="shared" si="2"/>
        <v>4704682899.5999994</v>
      </c>
      <c r="K25">
        <f t="shared" si="3"/>
        <v>4704682899.5999994</v>
      </c>
      <c r="L25">
        <f t="shared" si="4"/>
        <v>4704682899.5999994</v>
      </c>
      <c r="M25">
        <f t="shared" si="5"/>
        <v>6146572192.9193573</v>
      </c>
      <c r="N25">
        <f t="shared" si="6"/>
        <v>5095501401.771244</v>
      </c>
    </row>
    <row r="26" spans="1:14" x14ac:dyDescent="0.2">
      <c r="A26" s="55" t="s">
        <v>31</v>
      </c>
      <c r="B26" s="55">
        <v>1182435738</v>
      </c>
      <c r="C26" s="55">
        <v>56.01</v>
      </c>
      <c r="D26" s="55">
        <v>47.38</v>
      </c>
      <c r="E26" s="55">
        <v>35.630000000000003</v>
      </c>
      <c r="F26" s="55">
        <v>0.182144</v>
      </c>
      <c r="G26" s="55">
        <v>0.57199</v>
      </c>
      <c r="H26">
        <f t="shared" si="0"/>
        <v>600148072.31606293</v>
      </c>
      <c r="I26">
        <f t="shared" si="1"/>
        <v>451314221.33728588</v>
      </c>
      <c r="J26">
        <f t="shared" si="2"/>
        <v>709461442.79999995</v>
      </c>
      <c r="K26">
        <f t="shared" si="3"/>
        <v>709461442.79999995</v>
      </c>
      <c r="L26">
        <f t="shared" si="4"/>
        <v>709461442.79999995</v>
      </c>
      <c r="M26">
        <f t="shared" si="5"/>
        <v>949520671.72642517</v>
      </c>
      <c r="N26">
        <f t="shared" si="6"/>
        <v>889987131.33491433</v>
      </c>
    </row>
    <row r="27" spans="1:14" x14ac:dyDescent="0.2">
      <c r="A27" s="55" t="s">
        <v>32</v>
      </c>
      <c r="B27" s="55">
        <v>8251693066</v>
      </c>
      <c r="C27" s="55">
        <v>234.2</v>
      </c>
      <c r="D27" s="55">
        <v>125.81</v>
      </c>
      <c r="E27" s="55">
        <v>65.06</v>
      </c>
      <c r="F27" s="55">
        <v>0.861537</v>
      </c>
      <c r="G27" s="55">
        <v>2.5997539999999999</v>
      </c>
      <c r="H27">
        <f t="shared" si="0"/>
        <v>2659638696.1956706</v>
      </c>
      <c r="I27">
        <f t="shared" si="1"/>
        <v>1375376161.7043831</v>
      </c>
      <c r="J27">
        <f t="shared" si="2"/>
        <v>4951015839.5999994</v>
      </c>
      <c r="K27">
        <f t="shared" si="3"/>
        <v>4951015839.5999994</v>
      </c>
      <c r="L27">
        <f t="shared" si="4"/>
        <v>4951015839.5999994</v>
      </c>
      <c r="M27">
        <f t="shared" si="5"/>
        <v>6014871318.0782681</v>
      </c>
      <c r="N27">
        <f t="shared" si="6"/>
        <v>5501166304.2817535</v>
      </c>
    </row>
    <row r="28" spans="1:14" x14ac:dyDescent="0.2">
      <c r="A28" s="55" t="s">
        <v>33</v>
      </c>
      <c r="B28" s="55">
        <v>2319865913</v>
      </c>
      <c r="C28" s="55">
        <v>33.81</v>
      </c>
      <c r="D28" s="55">
        <v>40.4</v>
      </c>
      <c r="E28" s="55">
        <v>37.15</v>
      </c>
      <c r="F28" s="55">
        <v>-0.16311999999999999</v>
      </c>
      <c r="G28" s="55">
        <v>-8.9910000000000004E-2</v>
      </c>
      <c r="H28">
        <f t="shared" si="0"/>
        <v>1663224772.7272725</v>
      </c>
      <c r="I28">
        <f t="shared" si="1"/>
        <v>1529430658.2865431</v>
      </c>
      <c r="J28">
        <f t="shared" si="2"/>
        <v>1391919547.8</v>
      </c>
      <c r="K28">
        <f t="shared" si="3"/>
        <v>1663224772.7272725</v>
      </c>
      <c r="L28">
        <f t="shared" si="4"/>
        <v>1529430658.2865431</v>
      </c>
      <c r="M28">
        <f t="shared" si="5"/>
        <v>2057209456.890909</v>
      </c>
      <c r="N28">
        <f t="shared" si="6"/>
        <v>2003691811.1146173</v>
      </c>
    </row>
    <row r="29" spans="1:14" x14ac:dyDescent="0.2">
      <c r="A29" s="55" t="s">
        <v>34</v>
      </c>
      <c r="B29" s="55">
        <v>358094762</v>
      </c>
      <c r="C29" s="55">
        <v>3.85</v>
      </c>
      <c r="D29" s="55">
        <v>12.65</v>
      </c>
      <c r="E29" s="55">
        <v>2.89</v>
      </c>
      <c r="F29" s="55">
        <v>-0.69564999999999999</v>
      </c>
      <c r="G29" s="55">
        <v>0.33217999999999998</v>
      </c>
      <c r="H29">
        <f t="shared" si="0"/>
        <v>705953202.56283867</v>
      </c>
      <c r="I29">
        <f t="shared" si="1"/>
        <v>161282151.96144664</v>
      </c>
      <c r="J29">
        <f t="shared" si="2"/>
        <v>214856857.19999999</v>
      </c>
      <c r="K29">
        <f t="shared" si="3"/>
        <v>358094762</v>
      </c>
      <c r="L29">
        <f t="shared" si="4"/>
        <v>214856857.19999999</v>
      </c>
      <c r="M29">
        <f t="shared" si="5"/>
        <v>358094762</v>
      </c>
      <c r="N29">
        <f t="shared" si="6"/>
        <v>279369717.98457867</v>
      </c>
    </row>
    <row r="30" spans="1:14" x14ac:dyDescent="0.2">
      <c r="A30" s="55" t="s">
        <v>35</v>
      </c>
      <c r="B30" s="55">
        <v>3297044879</v>
      </c>
      <c r="C30" s="55">
        <v>144.43</v>
      </c>
      <c r="D30" s="55">
        <v>98.61</v>
      </c>
      <c r="E30" s="55">
        <v>38.9</v>
      </c>
      <c r="F30" s="55">
        <v>0.46465899999999999</v>
      </c>
      <c r="G30" s="55">
        <v>2.712853</v>
      </c>
      <c r="H30">
        <f t="shared" si="0"/>
        <v>1350639928.7479203</v>
      </c>
      <c r="I30">
        <f t="shared" si="1"/>
        <v>532805076.68900442</v>
      </c>
      <c r="J30">
        <f t="shared" si="2"/>
        <v>1978226927.3999999</v>
      </c>
      <c r="K30">
        <f t="shared" si="3"/>
        <v>1978226927.3999999</v>
      </c>
      <c r="L30">
        <f t="shared" si="4"/>
        <v>1978226927.3999999</v>
      </c>
      <c r="M30">
        <f t="shared" si="5"/>
        <v>2518482898.899168</v>
      </c>
      <c r="N30">
        <f t="shared" si="6"/>
        <v>2191348958.0756016</v>
      </c>
    </row>
    <row r="31" spans="1:14" x14ac:dyDescent="0.2">
      <c r="A31" s="55" t="s">
        <v>36</v>
      </c>
      <c r="B31" s="55">
        <v>3123908622</v>
      </c>
      <c r="C31" s="55">
        <v>171.27</v>
      </c>
      <c r="D31" s="55">
        <v>139.05000000000001</v>
      </c>
      <c r="E31" s="55">
        <v>83.25</v>
      </c>
      <c r="F31" s="55">
        <v>0.231715</v>
      </c>
      <c r="G31" s="55">
        <v>1.0572969999999999</v>
      </c>
      <c r="H31">
        <f t="shared" si="0"/>
        <v>1521736094.1451554</v>
      </c>
      <c r="I31">
        <f t="shared" si="1"/>
        <v>911071747.63779843</v>
      </c>
      <c r="J31">
        <f t="shared" si="2"/>
        <v>1874345173.2</v>
      </c>
      <c r="K31">
        <f t="shared" si="3"/>
        <v>1874345173.2</v>
      </c>
      <c r="L31">
        <f t="shared" si="4"/>
        <v>1874345173.2</v>
      </c>
      <c r="M31">
        <f t="shared" si="5"/>
        <v>2483039610.8580623</v>
      </c>
      <c r="N31">
        <f t="shared" si="6"/>
        <v>2238773872.2551193</v>
      </c>
    </row>
    <row r="32" spans="1:14" x14ac:dyDescent="0.2">
      <c r="A32" s="55" t="s">
        <v>37</v>
      </c>
      <c r="B32" s="55">
        <v>1036063516</v>
      </c>
      <c r="C32" s="55">
        <v>41.62</v>
      </c>
      <c r="D32" s="55">
        <v>18.97</v>
      </c>
      <c r="E32" s="55">
        <v>4.99</v>
      </c>
      <c r="F32" s="55">
        <v>1.193991</v>
      </c>
      <c r="G32" s="55">
        <v>7.340681</v>
      </c>
      <c r="H32">
        <f t="shared" si="0"/>
        <v>283336672.57522935</v>
      </c>
      <c r="I32">
        <f t="shared" si="1"/>
        <v>74530857.804057002</v>
      </c>
      <c r="J32">
        <f t="shared" si="2"/>
        <v>621638109.60000002</v>
      </c>
      <c r="K32">
        <f t="shared" si="3"/>
        <v>621638109.60000002</v>
      </c>
      <c r="L32">
        <f t="shared" si="4"/>
        <v>621638109.60000002</v>
      </c>
      <c r="M32">
        <f t="shared" si="5"/>
        <v>734972778.63009167</v>
      </c>
      <c r="N32">
        <f t="shared" si="6"/>
        <v>651450452.72162282</v>
      </c>
    </row>
    <row r="33" spans="1:14" x14ac:dyDescent="0.2">
      <c r="A33" s="55" t="s">
        <v>38</v>
      </c>
      <c r="B33" s="55">
        <v>1497699212</v>
      </c>
      <c r="C33" s="55">
        <v>10.92</v>
      </c>
      <c r="D33" s="55">
        <v>11.87</v>
      </c>
      <c r="E33" s="55">
        <v>18.399999999999999</v>
      </c>
      <c r="F33" s="55">
        <v>-8.0030000000000004E-2</v>
      </c>
      <c r="G33" s="55">
        <v>-0.40651999999999999</v>
      </c>
      <c r="H33">
        <f t="shared" si="0"/>
        <v>976792207.57198596</v>
      </c>
      <c r="I33">
        <f t="shared" si="1"/>
        <v>1514153008.0204895</v>
      </c>
      <c r="J33">
        <f t="shared" si="2"/>
        <v>898619527.19999993</v>
      </c>
      <c r="K33">
        <f t="shared" si="3"/>
        <v>976792207.57198596</v>
      </c>
      <c r="L33">
        <f t="shared" si="4"/>
        <v>1497699212</v>
      </c>
      <c r="M33">
        <f t="shared" si="5"/>
        <v>1289336410.2287943</v>
      </c>
      <c r="N33">
        <f t="shared" si="6"/>
        <v>1497699212</v>
      </c>
    </row>
    <row r="34" spans="1:14" x14ac:dyDescent="0.2">
      <c r="A34" s="55" t="s">
        <v>39</v>
      </c>
      <c r="B34" s="55">
        <v>920455721</v>
      </c>
      <c r="C34" s="55">
        <v>8.36</v>
      </c>
      <c r="D34" s="55">
        <v>8.0399999999999991</v>
      </c>
      <c r="E34" s="55">
        <v>10.42</v>
      </c>
      <c r="F34" s="55">
        <v>3.9801000000000003E-2</v>
      </c>
      <c r="G34" s="55">
        <v>-0.19769999999999999</v>
      </c>
      <c r="H34">
        <f t="shared" si="0"/>
        <v>531133777.13620204</v>
      </c>
      <c r="I34">
        <f t="shared" si="1"/>
        <v>688362747.84993136</v>
      </c>
      <c r="J34">
        <f t="shared" si="2"/>
        <v>552273432.60000002</v>
      </c>
      <c r="K34">
        <f t="shared" si="3"/>
        <v>552273432.60000002</v>
      </c>
      <c r="L34">
        <f t="shared" si="4"/>
        <v>688362747.84993136</v>
      </c>
      <c r="M34">
        <f t="shared" si="5"/>
        <v>764726943.45448077</v>
      </c>
      <c r="N34">
        <f t="shared" si="6"/>
        <v>827618531.73997259</v>
      </c>
    </row>
    <row r="35" spans="1:14" x14ac:dyDescent="0.2">
      <c r="A35" s="55" t="s">
        <v>40</v>
      </c>
      <c r="B35" s="55">
        <v>817591136</v>
      </c>
      <c r="C35" s="55">
        <v>9.09</v>
      </c>
      <c r="D35" s="55">
        <v>4.2300000000000004</v>
      </c>
      <c r="E35" s="55">
        <v>3.6</v>
      </c>
      <c r="F35" s="55">
        <v>1.148936</v>
      </c>
      <c r="G35" s="55">
        <v>1.5249999999999999</v>
      </c>
      <c r="H35">
        <f t="shared" si="0"/>
        <v>228277939.22201499</v>
      </c>
      <c r="I35">
        <f t="shared" si="1"/>
        <v>194279081.8217822</v>
      </c>
      <c r="J35">
        <f t="shared" si="2"/>
        <v>490554681.59999996</v>
      </c>
      <c r="K35">
        <f t="shared" si="3"/>
        <v>490554681.59999996</v>
      </c>
      <c r="L35">
        <f t="shared" si="4"/>
        <v>490554681.59999996</v>
      </c>
      <c r="M35">
        <f t="shared" si="5"/>
        <v>581865857.28880596</v>
      </c>
      <c r="N35">
        <f t="shared" si="6"/>
        <v>568266314.32871282</v>
      </c>
    </row>
    <row r="36" spans="1:14" x14ac:dyDescent="0.2">
      <c r="A36" s="55" t="s">
        <v>41</v>
      </c>
      <c r="B36" s="55">
        <v>2525016869</v>
      </c>
      <c r="C36" s="55">
        <v>16.510000000000002</v>
      </c>
      <c r="D36" s="55">
        <v>9.5500000000000007</v>
      </c>
      <c r="E36" s="55">
        <v>9.4600000000000009</v>
      </c>
      <c r="F36" s="55">
        <v>0.728796</v>
      </c>
      <c r="G36" s="55">
        <v>0.74524299999999999</v>
      </c>
      <c r="H36">
        <f t="shared" si="0"/>
        <v>876338284.79473567</v>
      </c>
      <c r="I36">
        <f t="shared" si="1"/>
        <v>868079758.17694151</v>
      </c>
      <c r="J36">
        <f t="shared" si="2"/>
        <v>1515010121.3999999</v>
      </c>
      <c r="K36">
        <f t="shared" si="3"/>
        <v>1515010121.3999999</v>
      </c>
      <c r="L36">
        <f t="shared" si="4"/>
        <v>1515010121.3999999</v>
      </c>
      <c r="M36">
        <f t="shared" si="5"/>
        <v>1865545435.3178942</v>
      </c>
      <c r="N36">
        <f t="shared" si="6"/>
        <v>1862242024.6707766</v>
      </c>
    </row>
    <row r="37" spans="1:14" x14ac:dyDescent="0.2">
      <c r="A37" s="55" t="s">
        <v>42</v>
      </c>
      <c r="B37" s="55">
        <v>399775303</v>
      </c>
      <c r="C37" s="55">
        <v>24.81</v>
      </c>
      <c r="D37" s="55">
        <v>30.1</v>
      </c>
      <c r="E37" s="55">
        <v>30.1</v>
      </c>
      <c r="F37" s="55">
        <v>-0.17574999999999999</v>
      </c>
      <c r="G37" s="55">
        <v>-0.17574999999999999</v>
      </c>
      <c r="H37">
        <f t="shared" si="0"/>
        <v>291010229.66333032</v>
      </c>
      <c r="I37">
        <f t="shared" si="1"/>
        <v>291010229.66333032</v>
      </c>
      <c r="J37">
        <f t="shared" si="2"/>
        <v>239865181.79999998</v>
      </c>
      <c r="K37">
        <f t="shared" si="3"/>
        <v>291010229.66333032</v>
      </c>
      <c r="L37">
        <f t="shared" si="4"/>
        <v>291010229.66333032</v>
      </c>
      <c r="M37">
        <f t="shared" si="5"/>
        <v>356269273.66533214</v>
      </c>
      <c r="N37">
        <f t="shared" si="6"/>
        <v>356269273.66533214</v>
      </c>
    </row>
    <row r="38" spans="1:14" x14ac:dyDescent="0.2">
      <c r="A38" s="55" t="s">
        <v>43</v>
      </c>
      <c r="B38" s="55">
        <v>902004938</v>
      </c>
      <c r="C38" s="55">
        <v>19.260000000000002</v>
      </c>
      <c r="D38" s="55">
        <v>30.8</v>
      </c>
      <c r="E38" s="55">
        <v>106.65</v>
      </c>
      <c r="F38" s="55">
        <v>-0.37468000000000001</v>
      </c>
      <c r="G38" s="55">
        <v>-0.81940999999999997</v>
      </c>
      <c r="H38">
        <f t="shared" si="0"/>
        <v>865481613.89368641</v>
      </c>
      <c r="I38">
        <f t="shared" si="1"/>
        <v>2996860085.2760391</v>
      </c>
      <c r="J38">
        <f t="shared" si="2"/>
        <v>541202962.79999995</v>
      </c>
      <c r="K38">
        <f t="shared" si="3"/>
        <v>865481613.89368641</v>
      </c>
      <c r="L38">
        <f t="shared" si="4"/>
        <v>902004938</v>
      </c>
      <c r="M38">
        <f t="shared" si="5"/>
        <v>887395608.35747457</v>
      </c>
      <c r="N38">
        <f t="shared" si="6"/>
        <v>902004938</v>
      </c>
    </row>
    <row r="39" spans="1:14" x14ac:dyDescent="0.2">
      <c r="A39" s="55" t="s">
        <v>44</v>
      </c>
      <c r="B39" s="55">
        <v>358854296</v>
      </c>
      <c r="C39" s="55">
        <v>37.229999999999997</v>
      </c>
      <c r="D39" s="55">
        <v>58.28</v>
      </c>
      <c r="E39" s="55">
        <v>37.64</v>
      </c>
      <c r="F39" s="55">
        <v>-0.36119000000000001</v>
      </c>
      <c r="G39" s="55">
        <v>-1.089E-2</v>
      </c>
      <c r="H39">
        <f t="shared" si="0"/>
        <v>337052609.69615376</v>
      </c>
      <c r="I39">
        <f t="shared" si="1"/>
        <v>217683147.07160982</v>
      </c>
      <c r="J39">
        <f t="shared" si="2"/>
        <v>215312577.59999999</v>
      </c>
      <c r="K39">
        <f t="shared" si="3"/>
        <v>337052609.69615376</v>
      </c>
      <c r="L39">
        <f t="shared" si="4"/>
        <v>217683147.07160982</v>
      </c>
      <c r="M39">
        <f t="shared" si="5"/>
        <v>350133621.4784615</v>
      </c>
      <c r="N39">
        <f t="shared" si="6"/>
        <v>302385836.42864394</v>
      </c>
    </row>
    <row r="40" spans="1:14" x14ac:dyDescent="0.2">
      <c r="A40" s="55" t="s">
        <v>45</v>
      </c>
      <c r="B40" s="55">
        <v>3248312261</v>
      </c>
      <c r="C40" s="55">
        <v>51.18</v>
      </c>
      <c r="D40" s="55">
        <v>34.14</v>
      </c>
      <c r="E40" s="55">
        <v>22.4</v>
      </c>
      <c r="F40" s="55">
        <v>0.49912099999999998</v>
      </c>
      <c r="G40" s="55">
        <v>1.284821</v>
      </c>
      <c r="H40">
        <f t="shared" si="0"/>
        <v>1300086755.23857</v>
      </c>
      <c r="I40">
        <f t="shared" si="1"/>
        <v>853015337.56911373</v>
      </c>
      <c r="J40">
        <f t="shared" si="2"/>
        <v>1948987356.5999999</v>
      </c>
      <c r="K40">
        <f t="shared" si="3"/>
        <v>1948987356.5999999</v>
      </c>
      <c r="L40">
        <f t="shared" si="4"/>
        <v>1948987356.5999999</v>
      </c>
      <c r="M40">
        <f t="shared" si="5"/>
        <v>2469022058.6954279</v>
      </c>
      <c r="N40">
        <f t="shared" si="6"/>
        <v>2290193491.6276455</v>
      </c>
    </row>
    <row r="41" spans="1:14" x14ac:dyDescent="0.2">
      <c r="A41" s="55" t="s">
        <v>46</v>
      </c>
      <c r="B41" s="55">
        <v>3706995257</v>
      </c>
      <c r="C41" s="55">
        <v>32.26</v>
      </c>
      <c r="D41" s="55">
        <v>34.6</v>
      </c>
      <c r="E41" s="55">
        <v>17.28</v>
      </c>
      <c r="F41" s="55">
        <v>-6.7629999999999996E-2</v>
      </c>
      <c r="G41" s="55">
        <v>0.86689799999999995</v>
      </c>
      <c r="H41">
        <f t="shared" si="0"/>
        <v>2385530587.8567519</v>
      </c>
      <c r="I41">
        <f t="shared" si="1"/>
        <v>1191386542.917717</v>
      </c>
      <c r="J41">
        <f t="shared" si="2"/>
        <v>2224197154.1999998</v>
      </c>
      <c r="K41">
        <f t="shared" si="3"/>
        <v>2385530587.8567519</v>
      </c>
      <c r="L41">
        <f t="shared" si="4"/>
        <v>2224197154.1999998</v>
      </c>
      <c r="M41">
        <f t="shared" si="5"/>
        <v>3178409389.342701</v>
      </c>
      <c r="N41">
        <f t="shared" si="6"/>
        <v>2700751771.3670864</v>
      </c>
    </row>
    <row r="42" spans="1:14" x14ac:dyDescent="0.2">
      <c r="A42" s="55" t="s">
        <v>47</v>
      </c>
      <c r="B42" s="55">
        <v>2980960251</v>
      </c>
      <c r="C42" s="55">
        <v>20.75</v>
      </c>
      <c r="D42" s="55">
        <v>23.78</v>
      </c>
      <c r="E42" s="55">
        <v>22.75</v>
      </c>
      <c r="F42" s="55">
        <v>-0.12742000000000001</v>
      </c>
      <c r="G42" s="55">
        <v>-8.7910000000000002E-2</v>
      </c>
      <c r="H42">
        <f t="shared" si="0"/>
        <v>2049756068.8991265</v>
      </c>
      <c r="I42">
        <f t="shared" si="1"/>
        <v>1960964543.6305628</v>
      </c>
      <c r="J42">
        <f t="shared" si="2"/>
        <v>1788576150.5999999</v>
      </c>
      <c r="K42">
        <f t="shared" si="3"/>
        <v>2049756068.8991265</v>
      </c>
      <c r="L42">
        <f t="shared" si="4"/>
        <v>1960964543.6305628</v>
      </c>
      <c r="M42">
        <f t="shared" si="5"/>
        <v>2608478578.1596508</v>
      </c>
      <c r="N42">
        <f t="shared" si="6"/>
        <v>2572961968.0522251</v>
      </c>
    </row>
    <row r="43" spans="1:14" x14ac:dyDescent="0.2">
      <c r="A43" s="55" t="s">
        <v>48</v>
      </c>
      <c r="B43" s="55">
        <v>4349952172</v>
      </c>
      <c r="C43" s="55">
        <v>97.25</v>
      </c>
      <c r="D43" s="55">
        <v>91.8</v>
      </c>
      <c r="E43" s="55">
        <v>66.77</v>
      </c>
      <c r="F43" s="55">
        <v>5.9367999999999997E-2</v>
      </c>
      <c r="G43" s="55">
        <v>0.45649200000000001</v>
      </c>
      <c r="H43">
        <f t="shared" si="0"/>
        <v>2463706005.0898271</v>
      </c>
      <c r="I43">
        <f t="shared" si="1"/>
        <v>1791957184.2481799</v>
      </c>
      <c r="J43">
        <f t="shared" si="2"/>
        <v>2609971303.1999998</v>
      </c>
      <c r="K43">
        <f t="shared" si="3"/>
        <v>2609971303.1999998</v>
      </c>
      <c r="L43">
        <f t="shared" si="4"/>
        <v>2609971303.1999998</v>
      </c>
      <c r="M43">
        <f t="shared" si="5"/>
        <v>3595453705.2359304</v>
      </c>
      <c r="N43">
        <f t="shared" si="6"/>
        <v>3326754176.899272</v>
      </c>
    </row>
    <row r="44" spans="1:14" x14ac:dyDescent="0.2">
      <c r="A44" s="55" t="s">
        <v>49</v>
      </c>
      <c r="B44" s="55">
        <v>695943751</v>
      </c>
      <c r="C44" s="55">
        <v>26.88</v>
      </c>
      <c r="D44" s="55">
        <v>42.51</v>
      </c>
      <c r="E44" s="55">
        <v>32.29</v>
      </c>
      <c r="F44" s="55">
        <v>-0.36768000000000001</v>
      </c>
      <c r="G44" s="55">
        <v>-0.16753999999999999</v>
      </c>
      <c r="H44">
        <f t="shared" si="0"/>
        <v>660371727.2899797</v>
      </c>
      <c r="I44">
        <f t="shared" si="1"/>
        <v>501605182.95173341</v>
      </c>
      <c r="J44">
        <f t="shared" si="2"/>
        <v>417566250.59999996</v>
      </c>
      <c r="K44">
        <f t="shared" si="3"/>
        <v>660371727.2899797</v>
      </c>
      <c r="L44">
        <f t="shared" si="4"/>
        <v>501605182.95173341</v>
      </c>
      <c r="M44">
        <f t="shared" si="5"/>
        <v>681714941.51599193</v>
      </c>
      <c r="N44">
        <f t="shared" si="6"/>
        <v>618208323.78069341</v>
      </c>
    </row>
    <row r="45" spans="1:14" x14ac:dyDescent="0.2">
      <c r="A45" s="55" t="s">
        <v>50</v>
      </c>
      <c r="B45" s="55">
        <v>1093196143</v>
      </c>
      <c r="C45" s="55">
        <v>12.4</v>
      </c>
      <c r="D45" s="55">
        <v>10.8</v>
      </c>
      <c r="E45" s="55">
        <v>3.3</v>
      </c>
      <c r="F45" s="55">
        <v>0.148148</v>
      </c>
      <c r="G45" s="55">
        <v>2.7575759999999998</v>
      </c>
      <c r="H45">
        <f t="shared" si="0"/>
        <v>571283219.41073799</v>
      </c>
      <c r="I45">
        <f t="shared" si="1"/>
        <v>174558727.70104983</v>
      </c>
      <c r="J45">
        <f t="shared" si="2"/>
        <v>655917685.79999995</v>
      </c>
      <c r="K45">
        <f t="shared" si="3"/>
        <v>655917685.79999995</v>
      </c>
      <c r="L45">
        <f t="shared" si="4"/>
        <v>655917685.79999995</v>
      </c>
      <c r="M45">
        <f t="shared" si="5"/>
        <v>884430973.56429517</v>
      </c>
      <c r="N45">
        <f t="shared" si="6"/>
        <v>725741176.88041985</v>
      </c>
    </row>
    <row r="46" spans="1:14" x14ac:dyDescent="0.2">
      <c r="A46" s="55" t="s">
        <v>51</v>
      </c>
      <c r="B46" s="55">
        <v>770634524</v>
      </c>
      <c r="C46" s="55">
        <v>36.31</v>
      </c>
      <c r="D46" s="55">
        <v>44.87</v>
      </c>
      <c r="E46" s="55">
        <v>37.159999999999997</v>
      </c>
      <c r="F46" s="55">
        <v>-0.19077</v>
      </c>
      <c r="G46" s="55">
        <v>-2.2870000000000001E-2</v>
      </c>
      <c r="H46">
        <f t="shared" si="0"/>
        <v>571383555.23151636</v>
      </c>
      <c r="I46">
        <f t="shared" si="1"/>
        <v>473202863.89733195</v>
      </c>
      <c r="J46">
        <f t="shared" si="2"/>
        <v>462380714.39999998</v>
      </c>
      <c r="K46">
        <f t="shared" si="3"/>
        <v>571383555.23151636</v>
      </c>
      <c r="L46">
        <f t="shared" si="4"/>
        <v>473202863.89733195</v>
      </c>
      <c r="M46">
        <f t="shared" si="5"/>
        <v>690934136.49260652</v>
      </c>
      <c r="N46">
        <f t="shared" si="6"/>
        <v>651661859.95893276</v>
      </c>
    </row>
    <row r="47" spans="1:14" x14ac:dyDescent="0.2">
      <c r="A47" s="55" t="s">
        <v>52</v>
      </c>
      <c r="B47" s="55">
        <v>2176720618</v>
      </c>
      <c r="C47" s="55">
        <v>16.38</v>
      </c>
      <c r="D47" s="55">
        <v>13.68</v>
      </c>
      <c r="E47" s="55">
        <v>1.51</v>
      </c>
      <c r="F47" s="55">
        <v>0.19736799999999999</v>
      </c>
      <c r="G47" s="55">
        <v>9.8476820000000007</v>
      </c>
      <c r="H47">
        <f t="shared" si="0"/>
        <v>1090752693.2405074</v>
      </c>
      <c r="I47">
        <f t="shared" si="1"/>
        <v>120397368.83879891</v>
      </c>
      <c r="J47">
        <f t="shared" si="2"/>
        <v>1306032370.8</v>
      </c>
      <c r="K47">
        <f t="shared" si="3"/>
        <v>1306032370.8</v>
      </c>
      <c r="L47">
        <f t="shared" si="4"/>
        <v>1306032370.8</v>
      </c>
      <c r="M47">
        <f t="shared" si="5"/>
        <v>1742333448.0962029</v>
      </c>
      <c r="N47">
        <f t="shared" si="6"/>
        <v>1354191318.3355196</v>
      </c>
    </row>
    <row r="48" spans="1:14" x14ac:dyDescent="0.2">
      <c r="A48" s="55" t="s">
        <v>53</v>
      </c>
      <c r="B48" s="55">
        <v>956256585</v>
      </c>
      <c r="C48" s="55">
        <v>13.19</v>
      </c>
      <c r="D48" s="55">
        <v>15.19</v>
      </c>
      <c r="E48" s="55">
        <v>6.66</v>
      </c>
      <c r="F48" s="55">
        <v>-0.13167000000000001</v>
      </c>
      <c r="G48" s="55">
        <v>0.98048000000000002</v>
      </c>
      <c r="H48">
        <f t="shared" si="0"/>
        <v>660755647.04662967</v>
      </c>
      <c r="I48">
        <f t="shared" si="1"/>
        <v>289704491.33543384</v>
      </c>
      <c r="J48">
        <f t="shared" si="2"/>
        <v>573753951</v>
      </c>
      <c r="K48">
        <f t="shared" si="3"/>
        <v>660755647.04662967</v>
      </c>
      <c r="L48">
        <f t="shared" si="4"/>
        <v>573753951</v>
      </c>
      <c r="M48">
        <f t="shared" si="5"/>
        <v>838056209.81865191</v>
      </c>
      <c r="N48">
        <f t="shared" si="6"/>
        <v>689635747.53417349</v>
      </c>
    </row>
    <row r="49" spans="1:14" x14ac:dyDescent="0.2">
      <c r="A49" s="55" t="s">
        <v>54</v>
      </c>
      <c r="B49" s="55">
        <v>575665780</v>
      </c>
      <c r="C49" s="55">
        <v>32.340000000000003</v>
      </c>
      <c r="D49" s="55">
        <v>35.36</v>
      </c>
      <c r="E49" s="55">
        <v>41.72</v>
      </c>
      <c r="F49" s="55">
        <v>-8.541E-2</v>
      </c>
      <c r="G49" s="55">
        <v>-0.22483</v>
      </c>
      <c r="H49">
        <f t="shared" si="0"/>
        <v>377654979.82702631</v>
      </c>
      <c r="I49">
        <f t="shared" si="1"/>
        <v>445578992.99508488</v>
      </c>
      <c r="J49">
        <f t="shared" si="2"/>
        <v>345399468</v>
      </c>
      <c r="K49">
        <f t="shared" si="3"/>
        <v>377654979.82702631</v>
      </c>
      <c r="L49">
        <f t="shared" si="4"/>
        <v>445578992.99508488</v>
      </c>
      <c r="M49">
        <f t="shared" si="5"/>
        <v>496461459.93081051</v>
      </c>
      <c r="N49">
        <f t="shared" si="6"/>
        <v>523631065.19803393</v>
      </c>
    </row>
    <row r="50" spans="1:14" x14ac:dyDescent="0.2">
      <c r="A50" s="55" t="s">
        <v>55</v>
      </c>
      <c r="B50" s="55">
        <v>1944903955</v>
      </c>
      <c r="C50" s="55">
        <v>50.97</v>
      </c>
      <c r="D50" s="55">
        <v>41.27</v>
      </c>
      <c r="E50" s="55">
        <v>48.24</v>
      </c>
      <c r="F50" s="55">
        <v>0.235038</v>
      </c>
      <c r="G50" s="55">
        <v>5.6592000000000003E-2</v>
      </c>
      <c r="H50">
        <f t="shared" si="0"/>
        <v>944863536.99238396</v>
      </c>
      <c r="I50">
        <f t="shared" si="1"/>
        <v>1104439909.6339931</v>
      </c>
      <c r="J50">
        <f t="shared" si="2"/>
        <v>1166942373</v>
      </c>
      <c r="K50">
        <f t="shared" si="3"/>
        <v>1166942373</v>
      </c>
      <c r="L50">
        <f t="shared" si="4"/>
        <v>1166942373</v>
      </c>
      <c r="M50">
        <f t="shared" si="5"/>
        <v>1544887787.7969537</v>
      </c>
      <c r="N50">
        <f t="shared" si="6"/>
        <v>1608718336.8535972</v>
      </c>
    </row>
    <row r="51" spans="1:14" x14ac:dyDescent="0.2">
      <c r="A51" s="55" t="s">
        <v>56</v>
      </c>
      <c r="B51" s="55">
        <v>5317417734</v>
      </c>
      <c r="C51" s="55">
        <v>43.08</v>
      </c>
      <c r="D51" s="55">
        <v>39.33</v>
      </c>
      <c r="E51" s="55">
        <v>27.84</v>
      </c>
      <c r="F51" s="55">
        <v>9.5347000000000001E-2</v>
      </c>
      <c r="G51" s="55">
        <v>0.54741399999999996</v>
      </c>
      <c r="H51">
        <f t="shared" si="0"/>
        <v>2912730523.204062</v>
      </c>
      <c r="I51">
        <f t="shared" si="1"/>
        <v>2061795124.2524624</v>
      </c>
      <c r="J51">
        <f t="shared" si="2"/>
        <v>3190450640.4000001</v>
      </c>
      <c r="K51">
        <f t="shared" si="3"/>
        <v>3190450640.4000001</v>
      </c>
      <c r="L51">
        <f t="shared" si="4"/>
        <v>3190450640.4000001</v>
      </c>
      <c r="M51">
        <f t="shared" si="5"/>
        <v>4355542849.6816244</v>
      </c>
      <c r="N51">
        <f t="shared" si="6"/>
        <v>4015168690.1009846</v>
      </c>
    </row>
    <row r="52" spans="1:14" x14ac:dyDescent="0.2">
      <c r="A52" s="55" t="s">
        <v>57</v>
      </c>
      <c r="B52" s="55">
        <v>5253819506</v>
      </c>
      <c r="C52" s="55">
        <v>150</v>
      </c>
      <c r="D52" s="55">
        <v>145.41999999999999</v>
      </c>
      <c r="E52" s="55">
        <v>23.26</v>
      </c>
      <c r="F52" s="55">
        <v>3.1495000000000002E-2</v>
      </c>
      <c r="G52" s="55">
        <v>5.4488390000000004</v>
      </c>
      <c r="H52">
        <f t="shared" si="0"/>
        <v>3056041671.1666074</v>
      </c>
      <c r="I52">
        <f t="shared" si="1"/>
        <v>488815382.67585832</v>
      </c>
      <c r="J52">
        <f t="shared" si="2"/>
        <v>3152291703.5999999</v>
      </c>
      <c r="K52">
        <f t="shared" si="3"/>
        <v>3152291703.5999999</v>
      </c>
      <c r="L52">
        <f t="shared" si="4"/>
        <v>3152291703.5999999</v>
      </c>
      <c r="M52">
        <f t="shared" si="5"/>
        <v>4374708372.0666428</v>
      </c>
      <c r="N52">
        <f t="shared" si="6"/>
        <v>3347817856.6703434</v>
      </c>
    </row>
    <row r="53" spans="1:14" x14ac:dyDescent="0.2">
      <c r="A53" s="55" t="s">
        <v>58</v>
      </c>
      <c r="B53" s="55">
        <v>447545424</v>
      </c>
      <c r="C53" s="55">
        <v>32.31</v>
      </c>
      <c r="D53" s="55">
        <v>34.159999999999997</v>
      </c>
      <c r="E53" s="55">
        <v>3.81</v>
      </c>
      <c r="F53" s="55">
        <v>-5.416E-2</v>
      </c>
      <c r="G53" s="55">
        <v>7.480315</v>
      </c>
      <c r="H53">
        <f t="shared" si="0"/>
        <v>283903466.12534887</v>
      </c>
      <c r="I53">
        <f t="shared" si="1"/>
        <v>31664773.584471799</v>
      </c>
      <c r="J53">
        <f t="shared" si="2"/>
        <v>268527254.39999998</v>
      </c>
      <c r="K53">
        <f t="shared" si="3"/>
        <v>283903466.12534887</v>
      </c>
      <c r="L53">
        <f t="shared" si="4"/>
        <v>268527254.39999998</v>
      </c>
      <c r="M53">
        <f t="shared" si="5"/>
        <v>382088640.85013956</v>
      </c>
      <c r="N53">
        <f t="shared" si="6"/>
        <v>281193163.83378869</v>
      </c>
    </row>
    <row r="54" spans="1:14" x14ac:dyDescent="0.2">
      <c r="A54" s="55" t="s">
        <v>59</v>
      </c>
      <c r="B54" s="55">
        <v>556715404</v>
      </c>
      <c r="C54" s="55">
        <v>36.049999999999997</v>
      </c>
      <c r="D54" s="55">
        <v>47.39</v>
      </c>
      <c r="E54" s="55">
        <v>72.849999999999994</v>
      </c>
      <c r="F54" s="55">
        <v>-0.23929</v>
      </c>
      <c r="G54" s="55">
        <v>-0.50514999999999999</v>
      </c>
      <c r="H54">
        <f t="shared" si="0"/>
        <v>439101947.39125293</v>
      </c>
      <c r="I54">
        <f t="shared" si="1"/>
        <v>675011099.12094569</v>
      </c>
      <c r="J54">
        <f t="shared" si="2"/>
        <v>334029242.39999998</v>
      </c>
      <c r="K54">
        <f t="shared" si="3"/>
        <v>439101947.39125293</v>
      </c>
      <c r="L54">
        <f t="shared" si="4"/>
        <v>556715404</v>
      </c>
      <c r="M54">
        <f t="shared" si="5"/>
        <v>509670021.35650116</v>
      </c>
      <c r="N54">
        <f t="shared" si="6"/>
        <v>556715404</v>
      </c>
    </row>
    <row r="55" spans="1:14" x14ac:dyDescent="0.2">
      <c r="A55" s="55" t="s">
        <v>60</v>
      </c>
      <c r="B55" s="55">
        <v>212983032</v>
      </c>
      <c r="C55" s="55">
        <v>9.1199999999999992</v>
      </c>
      <c r="D55" s="55">
        <v>7.52</v>
      </c>
      <c r="E55" s="55">
        <v>3.93</v>
      </c>
      <c r="F55" s="55">
        <v>0.21276600000000001</v>
      </c>
      <c r="G55" s="55">
        <v>1.320611</v>
      </c>
      <c r="H55">
        <f t="shared" si="0"/>
        <v>105370548.97647196</v>
      </c>
      <c r="I55">
        <f t="shared" si="1"/>
        <v>55067315.978421196</v>
      </c>
      <c r="J55">
        <f t="shared" si="2"/>
        <v>127789819.19999999</v>
      </c>
      <c r="K55">
        <f t="shared" si="3"/>
        <v>127789819.19999999</v>
      </c>
      <c r="L55">
        <f t="shared" si="4"/>
        <v>127789819.19999999</v>
      </c>
      <c r="M55">
        <f t="shared" si="5"/>
        <v>169938038.7905888</v>
      </c>
      <c r="N55">
        <f t="shared" si="6"/>
        <v>149816745.59136847</v>
      </c>
    </row>
    <row r="56" spans="1:14" x14ac:dyDescent="0.2">
      <c r="A56" s="55" t="s">
        <v>61</v>
      </c>
      <c r="B56" s="55">
        <v>78228682</v>
      </c>
      <c r="C56" s="55">
        <v>0.84</v>
      </c>
      <c r="D56" s="55">
        <v>4.4400000000000004</v>
      </c>
      <c r="E56" s="55">
        <v>39.229999999999997</v>
      </c>
      <c r="F56" s="55">
        <v>-0.81081000000000003</v>
      </c>
      <c r="G56" s="55">
        <v>-0.97858999999999996</v>
      </c>
      <c r="H56">
        <f t="shared" si="0"/>
        <v>248095613.93308318</v>
      </c>
      <c r="I56">
        <f t="shared" si="1"/>
        <v>2192303092.0130739</v>
      </c>
      <c r="J56">
        <f t="shared" si="2"/>
        <v>46937209.199999996</v>
      </c>
      <c r="K56">
        <f t="shared" si="3"/>
        <v>78228682</v>
      </c>
      <c r="L56">
        <f t="shared" si="4"/>
        <v>78228682</v>
      </c>
      <c r="M56">
        <f t="shared" si="5"/>
        <v>78228682</v>
      </c>
      <c r="N56">
        <f t="shared" si="6"/>
        <v>78228682</v>
      </c>
    </row>
    <row r="57" spans="1:14" x14ac:dyDescent="0.2">
      <c r="A57" s="55" t="s">
        <v>62</v>
      </c>
      <c r="B57" s="55">
        <v>1502897626</v>
      </c>
      <c r="C57" s="55">
        <v>33.520000000000003</v>
      </c>
      <c r="D57" s="55">
        <v>43.13</v>
      </c>
      <c r="E57" s="55">
        <v>33.340000000000003</v>
      </c>
      <c r="F57" s="55">
        <v>-0.22281000000000001</v>
      </c>
      <c r="G57" s="55">
        <v>5.3990000000000002E-3</v>
      </c>
      <c r="H57">
        <f t="shared" si="0"/>
        <v>1160254989.8995097</v>
      </c>
      <c r="I57">
        <f t="shared" si="1"/>
        <v>896896232.83890283</v>
      </c>
      <c r="J57">
        <f t="shared" si="2"/>
        <v>901738575.60000002</v>
      </c>
      <c r="K57">
        <f t="shared" si="3"/>
        <v>1160254989.8995097</v>
      </c>
      <c r="L57">
        <f t="shared" si="4"/>
        <v>901738575.60000002</v>
      </c>
      <c r="M57">
        <f t="shared" si="5"/>
        <v>1365840571.559804</v>
      </c>
      <c r="N57">
        <f t="shared" si="6"/>
        <v>1260497068.7355611</v>
      </c>
    </row>
    <row r="58" spans="1:14" x14ac:dyDescent="0.2">
      <c r="A58" s="55" t="s">
        <v>63</v>
      </c>
      <c r="B58" s="55">
        <v>600455723</v>
      </c>
      <c r="C58" s="55">
        <v>389.5</v>
      </c>
      <c r="D58" s="55">
        <v>683</v>
      </c>
      <c r="E58" s="55">
        <v>787</v>
      </c>
      <c r="F58" s="55">
        <v>-0.42971999999999999</v>
      </c>
      <c r="G58" s="55">
        <v>-0.50507999999999997</v>
      </c>
      <c r="H58">
        <f t="shared" si="0"/>
        <v>631748323.27979231</v>
      </c>
      <c r="I58">
        <f t="shared" si="1"/>
        <v>727942766.10361254</v>
      </c>
      <c r="J58">
        <f t="shared" si="2"/>
        <v>360273433.80000001</v>
      </c>
      <c r="K58">
        <f t="shared" si="3"/>
        <v>600455723</v>
      </c>
      <c r="L58">
        <f t="shared" si="4"/>
        <v>600455723</v>
      </c>
      <c r="M58">
        <f t="shared" si="5"/>
        <v>600455723</v>
      </c>
      <c r="N58">
        <f t="shared" si="6"/>
        <v>600455723</v>
      </c>
    </row>
    <row r="59" spans="1:14" x14ac:dyDescent="0.2">
      <c r="A59" s="55" t="s">
        <v>64</v>
      </c>
      <c r="B59" s="55">
        <v>612532288</v>
      </c>
      <c r="C59" s="55">
        <v>19.16</v>
      </c>
      <c r="D59" s="55">
        <v>14.44</v>
      </c>
      <c r="E59" s="55">
        <v>33.82</v>
      </c>
      <c r="F59" s="55">
        <v>0.32686999999999999</v>
      </c>
      <c r="G59" s="55">
        <v>-0.43347000000000002</v>
      </c>
      <c r="H59">
        <f t="shared" si="0"/>
        <v>276982200.8184675</v>
      </c>
      <c r="I59">
        <f t="shared" si="1"/>
        <v>648720055.07210565</v>
      </c>
      <c r="J59">
        <f t="shared" si="2"/>
        <v>367519372.80000001</v>
      </c>
      <c r="K59">
        <f t="shared" si="3"/>
        <v>367519372.80000001</v>
      </c>
      <c r="L59">
        <f t="shared" si="4"/>
        <v>612532288</v>
      </c>
      <c r="M59">
        <f t="shared" si="5"/>
        <v>478312253.12738699</v>
      </c>
      <c r="N59">
        <f t="shared" si="6"/>
        <v>612532288</v>
      </c>
    </row>
    <row r="60" spans="1:14" x14ac:dyDescent="0.2">
      <c r="A60" s="55" t="s">
        <v>65</v>
      </c>
      <c r="B60" s="55">
        <v>939277053</v>
      </c>
      <c r="C60" s="55">
        <v>15.3</v>
      </c>
      <c r="D60" s="55">
        <v>25.07</v>
      </c>
      <c r="E60" s="55">
        <v>24.4</v>
      </c>
      <c r="F60" s="55">
        <v>-0.38971</v>
      </c>
      <c r="G60" s="55">
        <v>-0.37295</v>
      </c>
      <c r="H60">
        <f t="shared" si="0"/>
        <v>923440056.03893232</v>
      </c>
      <c r="I60">
        <f t="shared" si="1"/>
        <v>898758044.49405944</v>
      </c>
      <c r="J60">
        <f t="shared" si="2"/>
        <v>563566231.79999995</v>
      </c>
      <c r="K60">
        <f t="shared" si="3"/>
        <v>923440056.03893232</v>
      </c>
      <c r="L60">
        <f t="shared" si="4"/>
        <v>898758044.49405944</v>
      </c>
      <c r="M60">
        <f t="shared" si="5"/>
        <v>932942254.21557295</v>
      </c>
      <c r="N60">
        <f t="shared" si="6"/>
        <v>923069449.59762383</v>
      </c>
    </row>
    <row r="61" spans="1:14" x14ac:dyDescent="0.2">
      <c r="A61" s="55" t="s">
        <v>66</v>
      </c>
      <c r="B61" s="55">
        <v>2444259902</v>
      </c>
      <c r="C61" s="55">
        <v>34.25</v>
      </c>
      <c r="D61" s="55">
        <v>38.82</v>
      </c>
      <c r="E61" s="55">
        <v>34.86</v>
      </c>
      <c r="F61" s="55">
        <v>-0.11772000000000001</v>
      </c>
      <c r="G61" s="55">
        <v>-1.7500000000000002E-2</v>
      </c>
      <c r="H61">
        <f t="shared" si="0"/>
        <v>1662234144.7159631</v>
      </c>
      <c r="I61">
        <f t="shared" si="1"/>
        <v>1492677802.7480915</v>
      </c>
      <c r="J61">
        <f t="shared" si="2"/>
        <v>1466555941.2</v>
      </c>
      <c r="K61">
        <f t="shared" si="3"/>
        <v>1662234144.7159631</v>
      </c>
      <c r="L61">
        <f t="shared" si="4"/>
        <v>1492677802.7480915</v>
      </c>
      <c r="M61">
        <f t="shared" si="5"/>
        <v>2131449599.0863853</v>
      </c>
      <c r="N61">
        <f t="shared" si="6"/>
        <v>2063627062.2992365</v>
      </c>
    </row>
    <row r="62" spans="1:14" x14ac:dyDescent="0.2">
      <c r="A62" s="55" t="s">
        <v>67</v>
      </c>
      <c r="B62" s="55">
        <v>2499747585</v>
      </c>
      <c r="C62" s="55">
        <v>33.380000000000003</v>
      </c>
      <c r="D62" s="55">
        <v>40.31</v>
      </c>
      <c r="E62" s="55">
        <v>41</v>
      </c>
      <c r="F62" s="55">
        <v>-0.17191999999999999</v>
      </c>
      <c r="G62" s="55">
        <v>-0.18584999999999999</v>
      </c>
      <c r="H62">
        <f t="shared" si="0"/>
        <v>1811236294.8024344</v>
      </c>
      <c r="I62">
        <f t="shared" si="1"/>
        <v>1842226310.876374</v>
      </c>
      <c r="J62">
        <f t="shared" si="2"/>
        <v>1499848551</v>
      </c>
      <c r="K62">
        <f t="shared" si="3"/>
        <v>1811236294.8024344</v>
      </c>
      <c r="L62">
        <f t="shared" si="4"/>
        <v>1842226310.876374</v>
      </c>
      <c r="M62">
        <f t="shared" si="5"/>
        <v>2224343068.9209738</v>
      </c>
      <c r="N62">
        <f t="shared" si="6"/>
        <v>2236739075.3505497</v>
      </c>
    </row>
    <row r="63" spans="1:14" x14ac:dyDescent="0.2">
      <c r="A63" s="55" t="s">
        <v>68</v>
      </c>
      <c r="B63" s="55">
        <v>3436701286</v>
      </c>
      <c r="C63" s="55">
        <v>126.36</v>
      </c>
      <c r="D63" s="55">
        <v>90.81</v>
      </c>
      <c r="E63" s="55">
        <v>78.75</v>
      </c>
      <c r="F63" s="55">
        <v>0.39147700000000002</v>
      </c>
      <c r="G63" s="55">
        <v>0.60457099999999997</v>
      </c>
      <c r="H63">
        <f t="shared" si="0"/>
        <v>1481893535.8615341</v>
      </c>
      <c r="I63">
        <f t="shared" si="1"/>
        <v>1285091636.0821679</v>
      </c>
      <c r="J63">
        <f t="shared" si="2"/>
        <v>2062020771.5999999</v>
      </c>
      <c r="K63">
        <f t="shared" si="3"/>
        <v>2062020771.5999999</v>
      </c>
      <c r="L63">
        <f t="shared" si="4"/>
        <v>2062020771.5999999</v>
      </c>
      <c r="M63">
        <f t="shared" si="5"/>
        <v>2654778185.9446135</v>
      </c>
      <c r="N63">
        <f t="shared" si="6"/>
        <v>2576057426.0328674</v>
      </c>
    </row>
    <row r="64" spans="1:14" x14ac:dyDescent="0.2">
      <c r="A64" s="55" t="s">
        <v>69</v>
      </c>
      <c r="B64" s="55">
        <v>297854444</v>
      </c>
      <c r="C64" s="55">
        <v>11.01</v>
      </c>
      <c r="D64" s="55">
        <v>21.3</v>
      </c>
      <c r="E64" s="55">
        <v>17.440000000000001</v>
      </c>
      <c r="F64" s="55">
        <v>-0.48309999999999997</v>
      </c>
      <c r="G64" s="55">
        <v>-0.36869000000000002</v>
      </c>
      <c r="H64">
        <f t="shared" si="0"/>
        <v>345739343.00638419</v>
      </c>
      <c r="I64">
        <f t="shared" si="1"/>
        <v>283082267.66564757</v>
      </c>
      <c r="J64">
        <f t="shared" si="2"/>
        <v>178712666.40000001</v>
      </c>
      <c r="K64">
        <f t="shared" si="3"/>
        <v>297854444</v>
      </c>
      <c r="L64">
        <f t="shared" si="4"/>
        <v>283082267.66564757</v>
      </c>
      <c r="M64">
        <f t="shared" si="5"/>
        <v>297854444</v>
      </c>
      <c r="N64">
        <f t="shared" si="6"/>
        <v>291945573.466259</v>
      </c>
    </row>
    <row r="65" spans="1:14" x14ac:dyDescent="0.2">
      <c r="A65" s="55" t="s">
        <v>70</v>
      </c>
      <c r="B65" s="55">
        <v>860729924</v>
      </c>
      <c r="C65" s="55">
        <v>19.36</v>
      </c>
      <c r="D65" s="55">
        <v>30.41</v>
      </c>
      <c r="E65" s="55">
        <v>47.16</v>
      </c>
      <c r="F65" s="55">
        <v>-0.36337000000000003</v>
      </c>
      <c r="G65" s="55">
        <v>-0.58948</v>
      </c>
      <c r="H65">
        <f t="shared" si="0"/>
        <v>811205809.33980489</v>
      </c>
      <c r="I65">
        <f t="shared" si="1"/>
        <v>1258009242.9114294</v>
      </c>
      <c r="J65">
        <f t="shared" si="2"/>
        <v>516437954.39999998</v>
      </c>
      <c r="K65">
        <f t="shared" si="3"/>
        <v>811205809.33980489</v>
      </c>
      <c r="L65">
        <f t="shared" si="4"/>
        <v>860729924</v>
      </c>
      <c r="M65">
        <f t="shared" si="5"/>
        <v>840920278.13592196</v>
      </c>
      <c r="N65">
        <f t="shared" si="6"/>
        <v>860729924</v>
      </c>
    </row>
    <row r="66" spans="1:14" x14ac:dyDescent="0.2">
      <c r="A66" s="55" t="s">
        <v>71</v>
      </c>
      <c r="B66" s="55">
        <v>3289104200</v>
      </c>
      <c r="C66" s="55">
        <v>37.64</v>
      </c>
      <c r="D66" s="55">
        <v>38.89</v>
      </c>
      <c r="E66" s="55">
        <v>32.130000000000003</v>
      </c>
      <c r="F66" s="55">
        <v>-3.2140000000000002E-2</v>
      </c>
      <c r="G66" s="55">
        <v>0.171491</v>
      </c>
      <c r="H66">
        <f t="shared" ref="H66:H129" si="7">$B66/(1+F66)*ownership_stake</f>
        <v>2038995846.5067263</v>
      </c>
      <c r="I66">
        <f t="shared" ref="I66:I129" si="8">$B66/(1+G66)*ownership_stake</f>
        <v>1684573351.3957851</v>
      </c>
      <c r="J66">
        <f t="shared" ref="J66:J129" si="9">B66*ownership_stake</f>
        <v>1973462520</v>
      </c>
      <c r="K66">
        <f t="shared" ref="K66:K129" si="10">MAX($B66*ownership_stake,MIN($B66,liq_pref*H66))</f>
        <v>2038995846.5067263</v>
      </c>
      <c r="L66">
        <f t="shared" ref="L66:L129" si="11">MAX($B66*ownership_stake,MIN($B66,liq_pref*I66))</f>
        <v>1973462520</v>
      </c>
      <c r="M66">
        <f t="shared" ref="M66:M129" si="12">MAX($B66*ownership_stake,MIN($B66,liq_pref*H66 + ($B66 - liq_pref*H66)*ownership_stake))</f>
        <v>2789060858.6026907</v>
      </c>
      <c r="N66">
        <f t="shared" ref="N66:N129" si="13">MAX($B66*ownership_stake,MIN($B66,liq_pref*I66 + ($B66 - liq_pref*I66)*ownership_stake))</f>
        <v>2647291860.5583138</v>
      </c>
    </row>
    <row r="67" spans="1:14" x14ac:dyDescent="0.2">
      <c r="A67" s="55" t="s">
        <v>72</v>
      </c>
      <c r="B67" s="55">
        <v>414436312</v>
      </c>
      <c r="C67" s="55">
        <v>34.159999999999997</v>
      </c>
      <c r="D67" s="55">
        <v>35.86</v>
      </c>
      <c r="E67" s="55">
        <v>7.75</v>
      </c>
      <c r="F67" s="55">
        <v>-4.7410000000000001E-2</v>
      </c>
      <c r="G67" s="55">
        <v>3.4077419999999998</v>
      </c>
      <c r="H67">
        <f t="shared" si="7"/>
        <v>261037578.81145087</v>
      </c>
      <c r="I67">
        <f t="shared" si="8"/>
        <v>56414778.178940602</v>
      </c>
      <c r="J67">
        <f t="shared" si="9"/>
        <v>248661787.19999999</v>
      </c>
      <c r="K67">
        <f t="shared" si="10"/>
        <v>261037578.81145087</v>
      </c>
      <c r="L67">
        <f t="shared" si="11"/>
        <v>248661787.19999999</v>
      </c>
      <c r="M67">
        <f t="shared" si="12"/>
        <v>353076818.72458035</v>
      </c>
      <c r="N67">
        <f t="shared" si="13"/>
        <v>271227698.47157627</v>
      </c>
    </row>
    <row r="68" spans="1:14" x14ac:dyDescent="0.2">
      <c r="A68" s="55" t="s">
        <v>73</v>
      </c>
      <c r="B68" s="55">
        <v>457777171</v>
      </c>
      <c r="C68" s="55">
        <v>6.14</v>
      </c>
      <c r="D68" s="55">
        <v>10.5</v>
      </c>
      <c r="E68" s="55">
        <v>2.4900000000000002</v>
      </c>
      <c r="F68" s="55">
        <v>-0.41524</v>
      </c>
      <c r="G68" s="55">
        <v>1.4658629999999999</v>
      </c>
      <c r="H68">
        <f t="shared" si="7"/>
        <v>469707747.79396677</v>
      </c>
      <c r="I68">
        <f t="shared" si="8"/>
        <v>111387495.00681911</v>
      </c>
      <c r="J68">
        <f t="shared" si="9"/>
        <v>274666302.59999996</v>
      </c>
      <c r="K68">
        <f t="shared" si="10"/>
        <v>457777171</v>
      </c>
      <c r="L68">
        <f t="shared" si="11"/>
        <v>274666302.59999996</v>
      </c>
      <c r="M68">
        <f t="shared" si="12"/>
        <v>457777171</v>
      </c>
      <c r="N68">
        <f t="shared" si="13"/>
        <v>319221300.60272765</v>
      </c>
    </row>
    <row r="69" spans="1:14" x14ac:dyDescent="0.2">
      <c r="A69" s="55" t="s">
        <v>74</v>
      </c>
      <c r="B69" s="55">
        <v>2752834465</v>
      </c>
      <c r="C69" s="55">
        <v>76.959999999999994</v>
      </c>
      <c r="D69" s="55">
        <v>94.89</v>
      </c>
      <c r="E69" s="55">
        <v>69.349999999999994</v>
      </c>
      <c r="F69" s="55">
        <v>-0.18895999999999999</v>
      </c>
      <c r="G69" s="55">
        <v>0.109733</v>
      </c>
      <c r="H69">
        <f t="shared" si="7"/>
        <v>2036521847.2578416</v>
      </c>
      <c r="I69">
        <f t="shared" si="8"/>
        <v>1488376644.6523621</v>
      </c>
      <c r="J69">
        <f t="shared" si="9"/>
        <v>1651700679</v>
      </c>
      <c r="K69">
        <f t="shared" si="10"/>
        <v>2036521847.2578416</v>
      </c>
      <c r="L69">
        <f t="shared" si="11"/>
        <v>1651700679</v>
      </c>
      <c r="M69">
        <f t="shared" si="12"/>
        <v>2466309417.9031367</v>
      </c>
      <c r="N69">
        <f t="shared" si="13"/>
        <v>2247051336.8609447</v>
      </c>
    </row>
    <row r="70" spans="1:14" x14ac:dyDescent="0.2">
      <c r="A70" s="55" t="s">
        <v>75</v>
      </c>
      <c r="B70" s="55">
        <v>2947916544</v>
      </c>
      <c r="C70" s="55">
        <v>53.16</v>
      </c>
      <c r="D70" s="55">
        <v>49.63</v>
      </c>
      <c r="E70" s="55">
        <v>33.21</v>
      </c>
      <c r="F70" s="55">
        <v>7.1125999999999995E-2</v>
      </c>
      <c r="G70" s="55">
        <v>0.60072300000000001</v>
      </c>
      <c r="H70">
        <f t="shared" si="7"/>
        <v>1651299591.6446803</v>
      </c>
      <c r="I70">
        <f t="shared" si="8"/>
        <v>1104969395.9542034</v>
      </c>
      <c r="J70">
        <f t="shared" si="9"/>
        <v>1768749926.3999999</v>
      </c>
      <c r="K70">
        <f t="shared" si="10"/>
        <v>1768749926.3999999</v>
      </c>
      <c r="L70">
        <f t="shared" si="11"/>
        <v>1768749926.3999999</v>
      </c>
      <c r="M70">
        <f t="shared" si="12"/>
        <v>2429269763.0578718</v>
      </c>
      <c r="N70">
        <f t="shared" si="13"/>
        <v>2210737684.7816811</v>
      </c>
    </row>
    <row r="71" spans="1:14" x14ac:dyDescent="0.2">
      <c r="A71" s="55" t="s">
        <v>76</v>
      </c>
      <c r="B71" s="55">
        <v>74739475</v>
      </c>
      <c r="C71" s="55">
        <v>1.95</v>
      </c>
      <c r="D71" s="55">
        <v>32.630000000000003</v>
      </c>
      <c r="E71" s="55">
        <v>10.3</v>
      </c>
      <c r="F71" s="55">
        <v>-0.94023999999999996</v>
      </c>
      <c r="G71" s="55">
        <v>-0.81067999999999996</v>
      </c>
      <c r="H71">
        <f t="shared" si="7"/>
        <v>750396335.34136498</v>
      </c>
      <c r="I71">
        <f t="shared" si="8"/>
        <v>236867129.72744554</v>
      </c>
      <c r="J71">
        <f t="shared" si="9"/>
        <v>44843685</v>
      </c>
      <c r="K71">
        <f t="shared" si="10"/>
        <v>74739475</v>
      </c>
      <c r="L71">
        <f t="shared" si="11"/>
        <v>74739475</v>
      </c>
      <c r="M71">
        <f t="shared" si="12"/>
        <v>74739475</v>
      </c>
      <c r="N71">
        <f t="shared" si="13"/>
        <v>74739475</v>
      </c>
    </row>
    <row r="72" spans="1:14" x14ac:dyDescent="0.2">
      <c r="A72" s="55" t="s">
        <v>77</v>
      </c>
      <c r="B72" s="55">
        <v>3251279899</v>
      </c>
      <c r="C72" s="55">
        <v>25.13</v>
      </c>
      <c r="D72" s="55">
        <v>26.34</v>
      </c>
      <c r="E72" s="55">
        <v>31.09</v>
      </c>
      <c r="F72" s="55">
        <v>-4.5940000000000002E-2</v>
      </c>
      <c r="G72" s="55">
        <v>-0.19170000000000001</v>
      </c>
      <c r="H72">
        <f t="shared" si="7"/>
        <v>2044701527.5768819</v>
      </c>
      <c r="I72">
        <f t="shared" si="8"/>
        <v>2413420684.6467896</v>
      </c>
      <c r="J72">
        <f t="shared" si="9"/>
        <v>1950767939.3999999</v>
      </c>
      <c r="K72">
        <f t="shared" si="10"/>
        <v>2044701527.5768819</v>
      </c>
      <c r="L72">
        <f t="shared" si="11"/>
        <v>2413420684.6467896</v>
      </c>
      <c r="M72">
        <f t="shared" si="12"/>
        <v>2768648550.4307528</v>
      </c>
      <c r="N72">
        <f t="shared" si="13"/>
        <v>2916136213.2587156</v>
      </c>
    </row>
    <row r="73" spans="1:14" x14ac:dyDescent="0.2">
      <c r="A73" s="55" t="s">
        <v>78</v>
      </c>
      <c r="B73" s="55">
        <v>1238020944</v>
      </c>
      <c r="C73" s="55">
        <v>23.77</v>
      </c>
      <c r="D73" s="55">
        <v>24.63</v>
      </c>
      <c r="E73" s="55">
        <v>26.59</v>
      </c>
      <c r="F73" s="55">
        <v>-3.492E-2</v>
      </c>
      <c r="G73" s="55">
        <v>-0.10605000000000001</v>
      </c>
      <c r="H73">
        <f t="shared" si="7"/>
        <v>769690146.30911422</v>
      </c>
      <c r="I73">
        <f t="shared" si="8"/>
        <v>830933012.36087024</v>
      </c>
      <c r="J73">
        <f t="shared" si="9"/>
        <v>742812566.39999998</v>
      </c>
      <c r="K73">
        <f t="shared" si="10"/>
        <v>769690146.30911422</v>
      </c>
      <c r="L73">
        <f t="shared" si="11"/>
        <v>830933012.36087024</v>
      </c>
      <c r="M73">
        <f t="shared" si="12"/>
        <v>1050688624.9236457</v>
      </c>
      <c r="N73">
        <f t="shared" si="13"/>
        <v>1075185771.344348</v>
      </c>
    </row>
    <row r="74" spans="1:14" x14ac:dyDescent="0.2">
      <c r="A74" s="55" t="s">
        <v>79</v>
      </c>
      <c r="B74" s="55">
        <v>770303985</v>
      </c>
      <c r="C74" s="55">
        <v>8.4499999999999993</v>
      </c>
      <c r="D74" s="55">
        <v>6.61</v>
      </c>
      <c r="E74" s="55">
        <v>13.77</v>
      </c>
      <c r="F74" s="55">
        <v>0.278366</v>
      </c>
      <c r="G74" s="55">
        <v>-0.38635000000000003</v>
      </c>
      <c r="H74">
        <f t="shared" si="7"/>
        <v>361541523.31961268</v>
      </c>
      <c r="I74">
        <f t="shared" si="8"/>
        <v>753169381.56929839</v>
      </c>
      <c r="J74">
        <f t="shared" si="9"/>
        <v>462182391</v>
      </c>
      <c r="K74">
        <f t="shared" si="10"/>
        <v>462182391</v>
      </c>
      <c r="L74">
        <f t="shared" si="11"/>
        <v>753169381.56929839</v>
      </c>
      <c r="M74">
        <f t="shared" si="12"/>
        <v>606799000.3278451</v>
      </c>
      <c r="N74">
        <f t="shared" si="13"/>
        <v>763450143.6277194</v>
      </c>
    </row>
    <row r="75" spans="1:14" x14ac:dyDescent="0.2">
      <c r="A75" s="55" t="s">
        <v>80</v>
      </c>
      <c r="B75" s="55">
        <v>105458270</v>
      </c>
      <c r="C75" s="55">
        <v>1.4</v>
      </c>
      <c r="D75" s="55">
        <v>6.53</v>
      </c>
      <c r="E75" s="55">
        <v>6.42</v>
      </c>
      <c r="F75" s="55">
        <v>-0.78559999999999997</v>
      </c>
      <c r="G75" s="55">
        <v>-0.78193000000000001</v>
      </c>
      <c r="H75">
        <f t="shared" si="7"/>
        <v>295125755.59701484</v>
      </c>
      <c r="I75">
        <f t="shared" si="8"/>
        <v>290158948.96134269</v>
      </c>
      <c r="J75">
        <f t="shared" si="9"/>
        <v>63274962</v>
      </c>
      <c r="K75">
        <f t="shared" si="10"/>
        <v>105458270</v>
      </c>
      <c r="L75">
        <f t="shared" si="11"/>
        <v>105458270</v>
      </c>
      <c r="M75">
        <f t="shared" si="12"/>
        <v>105458270</v>
      </c>
      <c r="N75">
        <f t="shared" si="13"/>
        <v>105458270</v>
      </c>
    </row>
    <row r="76" spans="1:14" x14ac:dyDescent="0.2">
      <c r="A76" s="55" t="s">
        <v>81</v>
      </c>
      <c r="B76" s="55">
        <v>325772784</v>
      </c>
      <c r="C76" s="55">
        <v>12.55</v>
      </c>
      <c r="D76" s="55">
        <v>14.87</v>
      </c>
      <c r="E76" s="55">
        <v>11.44</v>
      </c>
      <c r="F76" s="55">
        <v>-0.15601999999999999</v>
      </c>
      <c r="G76" s="55">
        <v>9.7028000000000003E-2</v>
      </c>
      <c r="H76">
        <f t="shared" si="7"/>
        <v>231597514.63304818</v>
      </c>
      <c r="I76">
        <f t="shared" si="8"/>
        <v>178175644.0127326</v>
      </c>
      <c r="J76">
        <f t="shared" si="9"/>
        <v>195463670.40000001</v>
      </c>
      <c r="K76">
        <f t="shared" si="10"/>
        <v>231597514.63304818</v>
      </c>
      <c r="L76">
        <f t="shared" si="11"/>
        <v>195463670.40000001</v>
      </c>
      <c r="M76">
        <f t="shared" si="12"/>
        <v>288102676.25321925</v>
      </c>
      <c r="N76">
        <f t="shared" si="13"/>
        <v>266733928.00509304</v>
      </c>
    </row>
    <row r="77" spans="1:14" x14ac:dyDescent="0.2">
      <c r="A77" s="55" t="s">
        <v>82</v>
      </c>
      <c r="B77" s="55">
        <v>1024184301</v>
      </c>
      <c r="C77" s="55">
        <v>123.66</v>
      </c>
      <c r="D77" s="55">
        <v>88.94</v>
      </c>
      <c r="E77" s="55">
        <v>30.99</v>
      </c>
      <c r="F77" s="55">
        <v>0.390376</v>
      </c>
      <c r="G77" s="55">
        <v>2.9903189999999999</v>
      </c>
      <c r="H77">
        <f t="shared" si="7"/>
        <v>441974387.21611989</v>
      </c>
      <c r="I77">
        <f t="shared" si="8"/>
        <v>154000364.5322592</v>
      </c>
      <c r="J77">
        <f t="shared" si="9"/>
        <v>614510580.60000002</v>
      </c>
      <c r="K77">
        <f t="shared" si="10"/>
        <v>614510580.60000002</v>
      </c>
      <c r="L77">
        <f t="shared" si="11"/>
        <v>614510580.60000002</v>
      </c>
      <c r="M77">
        <f t="shared" si="12"/>
        <v>791300335.48644793</v>
      </c>
      <c r="N77">
        <f t="shared" si="13"/>
        <v>676110726.41290367</v>
      </c>
    </row>
    <row r="78" spans="1:14" x14ac:dyDescent="0.2">
      <c r="A78" s="55" t="s">
        <v>83</v>
      </c>
      <c r="B78" s="55">
        <v>3122030844</v>
      </c>
      <c r="C78" s="55">
        <v>19.11</v>
      </c>
      <c r="D78" s="55">
        <v>22.82</v>
      </c>
      <c r="E78" s="55">
        <v>34.19</v>
      </c>
      <c r="F78" s="55">
        <v>-0.16258</v>
      </c>
      <c r="G78" s="55">
        <v>-0.44106000000000001</v>
      </c>
      <c r="H78">
        <f t="shared" si="7"/>
        <v>2236892486.9241238</v>
      </c>
      <c r="I78">
        <f t="shared" si="8"/>
        <v>3351376724.5142589</v>
      </c>
      <c r="J78">
        <f t="shared" si="9"/>
        <v>1873218506.3999999</v>
      </c>
      <c r="K78">
        <f t="shared" si="10"/>
        <v>2236892486.9241238</v>
      </c>
      <c r="L78">
        <f t="shared" si="11"/>
        <v>3122030844</v>
      </c>
      <c r="M78">
        <f t="shared" si="12"/>
        <v>2767975501.1696496</v>
      </c>
      <c r="N78">
        <f t="shared" si="13"/>
        <v>3122030844</v>
      </c>
    </row>
    <row r="79" spans="1:14" x14ac:dyDescent="0.2">
      <c r="A79" s="55" t="s">
        <v>84</v>
      </c>
      <c r="B79" s="55">
        <v>898378357</v>
      </c>
      <c r="C79" s="55">
        <v>21.32</v>
      </c>
      <c r="D79" s="55">
        <v>25.27</v>
      </c>
      <c r="E79" s="55">
        <v>19.55</v>
      </c>
      <c r="F79" s="55">
        <v>-0.15631</v>
      </c>
      <c r="G79" s="55">
        <v>9.0537000000000006E-2</v>
      </c>
      <c r="H79">
        <f t="shared" si="7"/>
        <v>638892263.98321652</v>
      </c>
      <c r="I79">
        <f t="shared" si="8"/>
        <v>494276685.88961208</v>
      </c>
      <c r="J79">
        <f t="shared" si="9"/>
        <v>539027014.19999993</v>
      </c>
      <c r="K79">
        <f t="shared" si="10"/>
        <v>638892263.98321652</v>
      </c>
      <c r="L79">
        <f t="shared" si="11"/>
        <v>539027014.19999993</v>
      </c>
      <c r="M79">
        <f t="shared" si="12"/>
        <v>794583919.79328656</v>
      </c>
      <c r="N79">
        <f t="shared" si="13"/>
        <v>736737688.55584478</v>
      </c>
    </row>
    <row r="80" spans="1:14" x14ac:dyDescent="0.2">
      <c r="A80" s="55" t="s">
        <v>85</v>
      </c>
      <c r="B80" s="55">
        <v>913855731</v>
      </c>
      <c r="C80" s="55">
        <v>31.31</v>
      </c>
      <c r="D80" s="55">
        <v>15.39</v>
      </c>
      <c r="E80" s="55">
        <v>12.85</v>
      </c>
      <c r="F80" s="55">
        <v>1.034438</v>
      </c>
      <c r="G80" s="55">
        <v>1.4365760000000001</v>
      </c>
      <c r="H80">
        <f t="shared" si="7"/>
        <v>269515924.59440887</v>
      </c>
      <c r="I80">
        <f t="shared" si="8"/>
        <v>225034408.36649463</v>
      </c>
      <c r="J80">
        <f t="shared" si="9"/>
        <v>548313438.60000002</v>
      </c>
      <c r="K80">
        <f t="shared" si="10"/>
        <v>548313438.60000002</v>
      </c>
      <c r="L80">
        <f t="shared" si="11"/>
        <v>548313438.60000002</v>
      </c>
      <c r="M80">
        <f t="shared" si="12"/>
        <v>656119808.43776345</v>
      </c>
      <c r="N80">
        <f t="shared" si="13"/>
        <v>638327201.94659781</v>
      </c>
    </row>
    <row r="81" spans="1:14" x14ac:dyDescent="0.2">
      <c r="A81" s="55" t="s">
        <v>86</v>
      </c>
      <c r="B81" s="55">
        <v>455477263</v>
      </c>
      <c r="C81" s="55">
        <v>33.15</v>
      </c>
      <c r="D81" s="55">
        <v>41.75</v>
      </c>
      <c r="E81" s="55">
        <v>43.75</v>
      </c>
      <c r="F81" s="55">
        <v>-0.20599000000000001</v>
      </c>
      <c r="G81" s="55">
        <v>-0.24229000000000001</v>
      </c>
      <c r="H81">
        <f t="shared" si="7"/>
        <v>344185032.68220806</v>
      </c>
      <c r="I81">
        <f t="shared" si="8"/>
        <v>360674080.84887356</v>
      </c>
      <c r="J81">
        <f t="shared" si="9"/>
        <v>273286357.80000001</v>
      </c>
      <c r="K81">
        <f t="shared" si="10"/>
        <v>344185032.68220806</v>
      </c>
      <c r="L81">
        <f t="shared" si="11"/>
        <v>360674080.84887356</v>
      </c>
      <c r="M81">
        <f t="shared" si="12"/>
        <v>410960370.8728832</v>
      </c>
      <c r="N81">
        <f t="shared" si="13"/>
        <v>417555990.13954943</v>
      </c>
    </row>
    <row r="82" spans="1:14" x14ac:dyDescent="0.2">
      <c r="A82" s="55" t="s">
        <v>87</v>
      </c>
      <c r="B82" s="55">
        <v>4770031986</v>
      </c>
      <c r="C82" s="55">
        <v>27.4</v>
      </c>
      <c r="D82" s="55">
        <v>27.57</v>
      </c>
      <c r="E82" s="55">
        <v>31.43</v>
      </c>
      <c r="F82" s="55">
        <v>-6.1700000000000001E-3</v>
      </c>
      <c r="G82" s="55">
        <v>-0.12822</v>
      </c>
      <c r="H82">
        <f t="shared" si="7"/>
        <v>2879787480.3537827</v>
      </c>
      <c r="I82">
        <f t="shared" si="8"/>
        <v>3282960370.2769046</v>
      </c>
      <c r="J82">
        <f t="shared" si="9"/>
        <v>2862019191.5999999</v>
      </c>
      <c r="K82">
        <f t="shared" si="10"/>
        <v>2879787480.3537827</v>
      </c>
      <c r="L82">
        <f t="shared" si="11"/>
        <v>3282960370.2769046</v>
      </c>
      <c r="M82">
        <f t="shared" si="12"/>
        <v>4013934183.7415133</v>
      </c>
      <c r="N82">
        <f t="shared" si="13"/>
        <v>4175203339.710762</v>
      </c>
    </row>
    <row r="83" spans="1:14" x14ac:dyDescent="0.2">
      <c r="A83" s="55" t="s">
        <v>88</v>
      </c>
      <c r="B83" s="55">
        <v>1735425598</v>
      </c>
      <c r="C83" s="55">
        <v>35.17</v>
      </c>
      <c r="D83" s="55">
        <v>38.56</v>
      </c>
      <c r="E83" s="55">
        <v>46.03</v>
      </c>
      <c r="F83" s="55">
        <v>-8.7910000000000002E-2</v>
      </c>
      <c r="G83" s="55">
        <v>-0.23593</v>
      </c>
      <c r="H83">
        <f t="shared" si="7"/>
        <v>1141614707.7591026</v>
      </c>
      <c r="I83">
        <f t="shared" si="8"/>
        <v>1362774822.7256663</v>
      </c>
      <c r="J83">
        <f t="shared" si="9"/>
        <v>1041255358.8</v>
      </c>
      <c r="K83">
        <f t="shared" si="10"/>
        <v>1141614707.7591026</v>
      </c>
      <c r="L83">
        <f t="shared" si="11"/>
        <v>1362774822.7256663</v>
      </c>
      <c r="M83">
        <f t="shared" si="12"/>
        <v>1497901241.903641</v>
      </c>
      <c r="N83">
        <f t="shared" si="13"/>
        <v>1586365287.8902664</v>
      </c>
    </row>
    <row r="84" spans="1:14" x14ac:dyDescent="0.2">
      <c r="A84" s="55" t="s">
        <v>89</v>
      </c>
      <c r="B84" s="55">
        <v>1284824207</v>
      </c>
      <c r="C84" s="55">
        <v>36.85</v>
      </c>
      <c r="D84" s="55">
        <v>24.11</v>
      </c>
      <c r="E84" s="55">
        <v>29.82</v>
      </c>
      <c r="F84" s="55">
        <v>0.52841099999999996</v>
      </c>
      <c r="G84" s="55">
        <v>0.23574800000000001</v>
      </c>
      <c r="H84">
        <f t="shared" si="7"/>
        <v>504376456.46360826</v>
      </c>
      <c r="I84">
        <f t="shared" si="8"/>
        <v>623828259.64517033</v>
      </c>
      <c r="J84">
        <f t="shared" si="9"/>
        <v>770894524.19999993</v>
      </c>
      <c r="K84">
        <f t="shared" si="10"/>
        <v>770894524.19999993</v>
      </c>
      <c r="L84">
        <f t="shared" si="11"/>
        <v>770894524.19999993</v>
      </c>
      <c r="M84">
        <f t="shared" si="12"/>
        <v>972645106.78544331</v>
      </c>
      <c r="N84">
        <f t="shared" si="13"/>
        <v>1020425828.058068</v>
      </c>
    </row>
    <row r="85" spans="1:14" x14ac:dyDescent="0.2">
      <c r="A85" s="55" t="s">
        <v>90</v>
      </c>
      <c r="B85" s="55">
        <v>2692084200</v>
      </c>
      <c r="C85" s="55">
        <v>56.09</v>
      </c>
      <c r="D85" s="55">
        <v>54.34</v>
      </c>
      <c r="E85" s="55">
        <v>44.11</v>
      </c>
      <c r="F85" s="55">
        <v>3.2204999999999998E-2</v>
      </c>
      <c r="G85" s="55">
        <v>0.271594</v>
      </c>
      <c r="H85">
        <f t="shared" si="7"/>
        <v>1564854384.5457056</v>
      </c>
      <c r="I85">
        <f t="shared" si="8"/>
        <v>1270256481.2353628</v>
      </c>
      <c r="J85">
        <f t="shared" si="9"/>
        <v>1615250520</v>
      </c>
      <c r="K85">
        <f t="shared" si="10"/>
        <v>1615250520</v>
      </c>
      <c r="L85">
        <f t="shared" si="11"/>
        <v>1615250520</v>
      </c>
      <c r="M85">
        <f t="shared" si="12"/>
        <v>2241192273.8182821</v>
      </c>
      <c r="N85">
        <f t="shared" si="13"/>
        <v>2123353112.4941449</v>
      </c>
    </row>
    <row r="86" spans="1:14" x14ac:dyDescent="0.2">
      <c r="A86" s="55" t="s">
        <v>91</v>
      </c>
      <c r="B86" s="55">
        <v>2176246731</v>
      </c>
      <c r="C86" s="55">
        <v>35.130000000000003</v>
      </c>
      <c r="D86" s="55">
        <v>52.68</v>
      </c>
      <c r="E86" s="55">
        <v>7.83</v>
      </c>
      <c r="F86" s="55">
        <v>-0.33313999999999999</v>
      </c>
      <c r="G86" s="55">
        <v>3.4865900000000001</v>
      </c>
      <c r="H86">
        <f t="shared" si="7"/>
        <v>1958054222.1755691</v>
      </c>
      <c r="I86">
        <f t="shared" si="8"/>
        <v>291033510.66177207</v>
      </c>
      <c r="J86">
        <f t="shared" si="9"/>
        <v>1305748038.5999999</v>
      </c>
      <c r="K86">
        <f t="shared" si="10"/>
        <v>1958054222.1755691</v>
      </c>
      <c r="L86">
        <f t="shared" si="11"/>
        <v>1305748038.5999999</v>
      </c>
      <c r="M86">
        <f t="shared" si="12"/>
        <v>2088969727.4702277</v>
      </c>
      <c r="N86">
        <f t="shared" si="13"/>
        <v>1422161442.8647087</v>
      </c>
    </row>
    <row r="87" spans="1:14" x14ac:dyDescent="0.2">
      <c r="A87" s="55" t="s">
        <v>92</v>
      </c>
      <c r="B87" s="55">
        <v>29199366</v>
      </c>
      <c r="C87" s="55">
        <v>0.57999999999999996</v>
      </c>
      <c r="D87" s="55">
        <v>11.14</v>
      </c>
      <c r="E87" s="55">
        <v>16.73</v>
      </c>
      <c r="F87" s="55">
        <v>-0.94794</v>
      </c>
      <c r="G87" s="55">
        <v>-0.96533000000000002</v>
      </c>
      <c r="H87">
        <f t="shared" si="7"/>
        <v>336527460.6223588</v>
      </c>
      <c r="I87">
        <f t="shared" si="8"/>
        <v>505325053.36025411</v>
      </c>
      <c r="J87">
        <f t="shared" si="9"/>
        <v>17519619.599999998</v>
      </c>
      <c r="K87">
        <f t="shared" si="10"/>
        <v>29199366</v>
      </c>
      <c r="L87">
        <f t="shared" si="11"/>
        <v>29199366</v>
      </c>
      <c r="M87">
        <f t="shared" si="12"/>
        <v>29199366</v>
      </c>
      <c r="N87">
        <f t="shared" si="13"/>
        <v>29199366</v>
      </c>
    </row>
    <row r="88" spans="1:14" x14ac:dyDescent="0.2">
      <c r="A88" s="55" t="s">
        <v>93</v>
      </c>
      <c r="B88" s="55">
        <v>308303116</v>
      </c>
      <c r="C88" s="55">
        <v>14.26</v>
      </c>
      <c r="D88" s="55">
        <v>17.38</v>
      </c>
      <c r="E88" s="55">
        <v>17.05</v>
      </c>
      <c r="F88" s="55">
        <v>-0.17952000000000001</v>
      </c>
      <c r="G88" s="55">
        <v>-0.16364000000000001</v>
      </c>
      <c r="H88">
        <f t="shared" si="7"/>
        <v>225455671.80187207</v>
      </c>
      <c r="I88">
        <f t="shared" si="8"/>
        <v>221174936.1518963</v>
      </c>
      <c r="J88">
        <f t="shared" si="9"/>
        <v>184981869.59999999</v>
      </c>
      <c r="K88">
        <f t="shared" si="10"/>
        <v>225455671.80187207</v>
      </c>
      <c r="L88">
        <f t="shared" si="11"/>
        <v>221174936.1518963</v>
      </c>
      <c r="M88">
        <f t="shared" si="12"/>
        <v>275164138.32074881</v>
      </c>
      <c r="N88">
        <f t="shared" si="13"/>
        <v>273451844.06075853</v>
      </c>
    </row>
    <row r="89" spans="1:14" x14ac:dyDescent="0.2">
      <c r="A89" s="55" t="s">
        <v>94</v>
      </c>
      <c r="B89" s="55">
        <v>2527181968</v>
      </c>
      <c r="C89" s="55">
        <v>23.86</v>
      </c>
      <c r="D89" s="55">
        <v>16.75</v>
      </c>
      <c r="E89" s="55">
        <v>40.28</v>
      </c>
      <c r="F89" s="55">
        <v>0.42447800000000002</v>
      </c>
      <c r="G89" s="55">
        <v>-0.40765000000000001</v>
      </c>
      <c r="H89">
        <f t="shared" si="7"/>
        <v>1064466549.0095317</v>
      </c>
      <c r="I89">
        <f t="shared" si="8"/>
        <v>2559819668.7769055</v>
      </c>
      <c r="J89">
        <f t="shared" si="9"/>
        <v>1516309180.8</v>
      </c>
      <c r="K89">
        <f t="shared" si="10"/>
        <v>1516309180.8</v>
      </c>
      <c r="L89">
        <f t="shared" si="11"/>
        <v>2527181968</v>
      </c>
      <c r="M89">
        <f t="shared" si="12"/>
        <v>1942095800.4038126</v>
      </c>
      <c r="N89">
        <f t="shared" si="13"/>
        <v>2527181968</v>
      </c>
    </row>
    <row r="90" spans="1:14" x14ac:dyDescent="0.2">
      <c r="A90" s="55" t="s">
        <v>95</v>
      </c>
      <c r="B90" s="55">
        <v>1235178098</v>
      </c>
      <c r="C90" s="55">
        <v>19.39</v>
      </c>
      <c r="D90" s="55">
        <v>17.62</v>
      </c>
      <c r="E90" s="55">
        <v>25.75</v>
      </c>
      <c r="F90" s="55">
        <v>0.100454</v>
      </c>
      <c r="G90" s="55">
        <v>-0.24698999999999999</v>
      </c>
      <c r="H90">
        <f t="shared" si="7"/>
        <v>673455554.52567756</v>
      </c>
      <c r="I90">
        <f t="shared" si="8"/>
        <v>984192585.49023247</v>
      </c>
      <c r="J90">
        <f t="shared" si="9"/>
        <v>741106858.79999995</v>
      </c>
      <c r="K90">
        <f t="shared" si="10"/>
        <v>741106858.79999995</v>
      </c>
      <c r="L90">
        <f t="shared" si="11"/>
        <v>984192585.49023247</v>
      </c>
      <c r="M90">
        <f t="shared" si="12"/>
        <v>1010489080.610271</v>
      </c>
      <c r="N90">
        <f t="shared" si="13"/>
        <v>1134783892.996093</v>
      </c>
    </row>
    <row r="91" spans="1:14" x14ac:dyDescent="0.2">
      <c r="A91" s="55" t="s">
        <v>96</v>
      </c>
      <c r="B91" s="55">
        <v>27170388</v>
      </c>
      <c r="C91" s="55">
        <v>0.28999999999999998</v>
      </c>
      <c r="D91" s="55">
        <v>3.8</v>
      </c>
      <c r="E91" s="55">
        <v>12.03</v>
      </c>
      <c r="F91" s="55">
        <v>-0.92367999999999995</v>
      </c>
      <c r="G91" s="55">
        <v>-0.97589000000000004</v>
      </c>
      <c r="H91">
        <f t="shared" si="7"/>
        <v>213603679.24528286</v>
      </c>
      <c r="I91">
        <f t="shared" si="8"/>
        <v>676160630.44380021</v>
      </c>
      <c r="J91">
        <f t="shared" si="9"/>
        <v>16302232.799999999</v>
      </c>
      <c r="K91">
        <f t="shared" si="10"/>
        <v>27170388</v>
      </c>
      <c r="L91">
        <f t="shared" si="11"/>
        <v>27170388</v>
      </c>
      <c r="M91">
        <f t="shared" si="12"/>
        <v>27170388</v>
      </c>
      <c r="N91">
        <f t="shared" si="13"/>
        <v>27170388</v>
      </c>
    </row>
    <row r="92" spans="1:14" x14ac:dyDescent="0.2">
      <c r="A92" s="55" t="s">
        <v>97</v>
      </c>
      <c r="B92" s="55">
        <v>1301303278</v>
      </c>
      <c r="C92" s="55">
        <v>52.64</v>
      </c>
      <c r="D92" s="55">
        <v>50.53</v>
      </c>
      <c r="E92" s="55">
        <v>24.23</v>
      </c>
      <c r="F92" s="55">
        <v>4.1757000000000002E-2</v>
      </c>
      <c r="G92" s="55">
        <v>1.1725129999999999</v>
      </c>
      <c r="H92">
        <f t="shared" si="7"/>
        <v>749485692.72872651</v>
      </c>
      <c r="I92">
        <f t="shared" si="8"/>
        <v>359391159.82274908</v>
      </c>
      <c r="J92">
        <f t="shared" si="9"/>
        <v>780781966.79999995</v>
      </c>
      <c r="K92">
        <f t="shared" si="10"/>
        <v>780781966.79999995</v>
      </c>
      <c r="L92">
        <f t="shared" si="11"/>
        <v>780781966.79999995</v>
      </c>
      <c r="M92">
        <f t="shared" si="12"/>
        <v>1080576243.8914905</v>
      </c>
      <c r="N92">
        <f t="shared" si="13"/>
        <v>924538430.72909951</v>
      </c>
    </row>
    <row r="93" spans="1:14" x14ac:dyDescent="0.2">
      <c r="A93" s="55" t="s">
        <v>98</v>
      </c>
      <c r="B93" s="55">
        <v>619591589</v>
      </c>
      <c r="C93" s="55">
        <v>48.39</v>
      </c>
      <c r="D93" s="55">
        <v>51.15</v>
      </c>
      <c r="E93" s="55">
        <v>52.92</v>
      </c>
      <c r="F93" s="55">
        <v>-5.3960000000000001E-2</v>
      </c>
      <c r="G93" s="55">
        <v>-8.5599999999999996E-2</v>
      </c>
      <c r="H93">
        <f t="shared" si="7"/>
        <v>392959022.2400744</v>
      </c>
      <c r="I93">
        <f t="shared" si="8"/>
        <v>406556160.76115483</v>
      </c>
      <c r="J93">
        <f t="shared" si="9"/>
        <v>371754953.39999998</v>
      </c>
      <c r="K93">
        <f t="shared" si="10"/>
        <v>392959022.2400744</v>
      </c>
      <c r="L93">
        <f t="shared" si="11"/>
        <v>406556160.76115483</v>
      </c>
      <c r="M93">
        <f t="shared" si="12"/>
        <v>528938562.29602975</v>
      </c>
      <c r="N93">
        <f t="shared" si="13"/>
        <v>534377417.70446193</v>
      </c>
    </row>
    <row r="94" spans="1:14" x14ac:dyDescent="0.2">
      <c r="A94" s="55" t="s">
        <v>99</v>
      </c>
      <c r="B94" s="55">
        <v>504070226</v>
      </c>
      <c r="C94" s="55">
        <v>69.45</v>
      </c>
      <c r="D94" s="55">
        <v>84.97</v>
      </c>
      <c r="E94" s="55">
        <v>79.930000000000007</v>
      </c>
      <c r="F94" s="55">
        <v>-0.18265000000000001</v>
      </c>
      <c r="G94" s="55">
        <v>-0.13111</v>
      </c>
      <c r="H94">
        <f t="shared" si="7"/>
        <v>370027693.88878691</v>
      </c>
      <c r="I94">
        <f t="shared" si="8"/>
        <v>348078739.08089632</v>
      </c>
      <c r="J94">
        <f t="shared" si="9"/>
        <v>302442135.59999996</v>
      </c>
      <c r="K94">
        <f t="shared" si="10"/>
        <v>370027693.88878691</v>
      </c>
      <c r="L94">
        <f t="shared" si="11"/>
        <v>348078739.08089632</v>
      </c>
      <c r="M94">
        <f t="shared" si="12"/>
        <v>450453213.15551478</v>
      </c>
      <c r="N94">
        <f t="shared" si="13"/>
        <v>441673631.23235852</v>
      </c>
    </row>
    <row r="95" spans="1:14" x14ac:dyDescent="0.2">
      <c r="A95" s="55" t="s">
        <v>100</v>
      </c>
      <c r="B95" s="55">
        <v>137302952</v>
      </c>
      <c r="C95" s="55">
        <v>6.94</v>
      </c>
      <c r="D95" s="55">
        <v>9.65</v>
      </c>
      <c r="E95" s="55">
        <v>15.22</v>
      </c>
      <c r="F95" s="55">
        <v>-0.28083000000000002</v>
      </c>
      <c r="G95" s="55">
        <v>-0.54401999999999995</v>
      </c>
      <c r="H95">
        <f t="shared" si="7"/>
        <v>114551178.71991323</v>
      </c>
      <c r="I95">
        <f t="shared" si="8"/>
        <v>180669703.05715159</v>
      </c>
      <c r="J95">
        <f t="shared" si="9"/>
        <v>82381771.200000003</v>
      </c>
      <c r="K95">
        <f t="shared" si="10"/>
        <v>114551178.71991323</v>
      </c>
      <c r="L95">
        <f t="shared" si="11"/>
        <v>137302952</v>
      </c>
      <c r="M95">
        <f t="shared" si="12"/>
        <v>128202242.68796529</v>
      </c>
      <c r="N95">
        <f t="shared" si="13"/>
        <v>137302952</v>
      </c>
    </row>
    <row r="96" spans="1:14" x14ac:dyDescent="0.2">
      <c r="A96" s="55" t="s">
        <v>101</v>
      </c>
      <c r="B96" s="55">
        <v>2810784293</v>
      </c>
      <c r="C96" s="55">
        <v>40.700000000000003</v>
      </c>
      <c r="D96" s="55">
        <v>44.3</v>
      </c>
      <c r="E96" s="55">
        <v>38.700000000000003</v>
      </c>
      <c r="F96" s="55">
        <v>-8.1259999999999999E-2</v>
      </c>
      <c r="G96" s="55">
        <v>5.1679999999999997E-2</v>
      </c>
      <c r="H96">
        <f t="shared" si="7"/>
        <v>1835634211.8553669</v>
      </c>
      <c r="I96">
        <f t="shared" si="8"/>
        <v>1603596698.4253767</v>
      </c>
      <c r="J96">
        <f t="shared" si="9"/>
        <v>1686470575.8</v>
      </c>
      <c r="K96">
        <f t="shared" si="10"/>
        <v>1835634211.8553669</v>
      </c>
      <c r="L96">
        <f t="shared" si="11"/>
        <v>1686470575.8</v>
      </c>
      <c r="M96">
        <f t="shared" si="12"/>
        <v>2420724260.5421467</v>
      </c>
      <c r="N96">
        <f t="shared" si="13"/>
        <v>2327909255.1701508</v>
      </c>
    </row>
    <row r="97" spans="1:14" x14ac:dyDescent="0.2">
      <c r="A97" s="55" t="s">
        <v>102</v>
      </c>
      <c r="B97" s="55">
        <v>275257518</v>
      </c>
      <c r="C97" s="55">
        <v>20.71</v>
      </c>
      <c r="D97" s="55">
        <v>21</v>
      </c>
      <c r="E97" s="55">
        <v>11.9</v>
      </c>
      <c r="F97" s="55">
        <v>-1.3809999999999999E-2</v>
      </c>
      <c r="G97" s="55">
        <v>0.74033599999999999</v>
      </c>
      <c r="H97">
        <f t="shared" si="7"/>
        <v>167467233.29175916</v>
      </c>
      <c r="I97">
        <f t="shared" si="8"/>
        <v>94898060.374548361</v>
      </c>
      <c r="J97">
        <f t="shared" si="9"/>
        <v>165154510.79999998</v>
      </c>
      <c r="K97">
        <f t="shared" si="10"/>
        <v>167467233.29175916</v>
      </c>
      <c r="L97">
        <f t="shared" si="11"/>
        <v>165154510.79999998</v>
      </c>
      <c r="M97">
        <f t="shared" si="12"/>
        <v>232141404.11670366</v>
      </c>
      <c r="N97">
        <f t="shared" si="13"/>
        <v>203113734.94981933</v>
      </c>
    </row>
    <row r="98" spans="1:14" x14ac:dyDescent="0.2">
      <c r="A98" s="55" t="s">
        <v>103</v>
      </c>
      <c r="B98" s="55">
        <v>1661442874</v>
      </c>
      <c r="C98" s="55">
        <v>76.650000000000006</v>
      </c>
      <c r="D98" s="55">
        <v>110.67</v>
      </c>
      <c r="E98" s="55">
        <v>169.07</v>
      </c>
      <c r="F98" s="55">
        <v>-0.30740000000000001</v>
      </c>
      <c r="G98" s="55">
        <v>-0.54664000000000001</v>
      </c>
      <c r="H98">
        <f t="shared" si="7"/>
        <v>1439309449.0326307</v>
      </c>
      <c r="I98">
        <f t="shared" si="8"/>
        <v>2198839166.2255163</v>
      </c>
      <c r="J98">
        <f t="shared" si="9"/>
        <v>996865724.39999998</v>
      </c>
      <c r="K98">
        <f t="shared" si="10"/>
        <v>1439309449.0326307</v>
      </c>
      <c r="L98">
        <f t="shared" si="11"/>
        <v>1661442874</v>
      </c>
      <c r="M98">
        <f t="shared" si="12"/>
        <v>1572589504.0130522</v>
      </c>
      <c r="N98">
        <f t="shared" si="13"/>
        <v>1661442874</v>
      </c>
    </row>
    <row r="99" spans="1:14" x14ac:dyDescent="0.2">
      <c r="A99" s="55" t="s">
        <v>104</v>
      </c>
      <c r="B99" s="55">
        <v>4425586885</v>
      </c>
      <c r="C99" s="55">
        <v>81.8</v>
      </c>
      <c r="D99" s="55">
        <v>78.75</v>
      </c>
      <c r="E99" s="55">
        <v>44.81</v>
      </c>
      <c r="F99" s="55">
        <v>3.8730000000000001E-2</v>
      </c>
      <c r="G99" s="55">
        <v>0.82548500000000002</v>
      </c>
      <c r="H99">
        <f t="shared" si="7"/>
        <v>2556344893.283144</v>
      </c>
      <c r="I99">
        <f t="shared" si="8"/>
        <v>1454600903.8693826</v>
      </c>
      <c r="J99">
        <f t="shared" si="9"/>
        <v>2655352131</v>
      </c>
      <c r="K99">
        <f t="shared" si="10"/>
        <v>2655352131</v>
      </c>
      <c r="L99">
        <f t="shared" si="11"/>
        <v>2655352131</v>
      </c>
      <c r="M99">
        <f t="shared" si="12"/>
        <v>3677890088.3132572</v>
      </c>
      <c r="N99">
        <f t="shared" si="13"/>
        <v>3237192492.5477529</v>
      </c>
    </row>
    <row r="100" spans="1:14" x14ac:dyDescent="0.2">
      <c r="A100" s="55" t="s">
        <v>105</v>
      </c>
      <c r="B100" s="55">
        <v>2306392317</v>
      </c>
      <c r="C100" s="55">
        <v>45.49</v>
      </c>
      <c r="D100" s="55">
        <v>60.96</v>
      </c>
      <c r="E100" s="55">
        <v>62.81</v>
      </c>
      <c r="F100" s="55">
        <v>-0.25377</v>
      </c>
      <c r="G100" s="55">
        <v>-0.27575</v>
      </c>
      <c r="H100">
        <f t="shared" si="7"/>
        <v>1854435482.6260002</v>
      </c>
      <c r="I100">
        <f t="shared" si="8"/>
        <v>1910715071.0390058</v>
      </c>
      <c r="J100">
        <f t="shared" si="9"/>
        <v>1383835390.2</v>
      </c>
      <c r="K100">
        <f t="shared" si="10"/>
        <v>1854435482.6260002</v>
      </c>
      <c r="L100">
        <f t="shared" si="11"/>
        <v>1910715071.0390058</v>
      </c>
      <c r="M100">
        <f t="shared" si="12"/>
        <v>2125609583.2504001</v>
      </c>
      <c r="N100">
        <f t="shared" si="13"/>
        <v>2148121418.6156025</v>
      </c>
    </row>
    <row r="101" spans="1:14" x14ac:dyDescent="0.2">
      <c r="A101" s="55" t="s">
        <v>106</v>
      </c>
      <c r="B101" s="55">
        <v>3157479220</v>
      </c>
      <c r="C101" s="55">
        <v>66.459999999999994</v>
      </c>
      <c r="D101" s="55">
        <v>48.64</v>
      </c>
      <c r="E101" s="55">
        <v>20.09</v>
      </c>
      <c r="F101" s="55">
        <v>0.366365</v>
      </c>
      <c r="G101" s="55">
        <v>2.3081130000000001</v>
      </c>
      <c r="H101">
        <f t="shared" si="7"/>
        <v>1386516437.4087451</v>
      </c>
      <c r="I101">
        <f t="shared" si="8"/>
        <v>572679207.75378585</v>
      </c>
      <c r="J101">
        <f t="shared" si="9"/>
        <v>1894487532</v>
      </c>
      <c r="K101">
        <f t="shared" si="10"/>
        <v>1894487532</v>
      </c>
      <c r="L101">
        <f t="shared" si="11"/>
        <v>1894487532</v>
      </c>
      <c r="M101">
        <f t="shared" si="12"/>
        <v>2449094106.9634981</v>
      </c>
      <c r="N101">
        <f t="shared" si="13"/>
        <v>2123559215.1015141</v>
      </c>
    </row>
    <row r="102" spans="1:14" x14ac:dyDescent="0.2">
      <c r="A102" s="55" t="s">
        <v>107</v>
      </c>
      <c r="B102" s="55">
        <v>511817591</v>
      </c>
      <c r="C102" s="55">
        <v>40.26</v>
      </c>
      <c r="D102" s="55">
        <v>46.22</v>
      </c>
      <c r="E102" s="55">
        <v>15.84</v>
      </c>
      <c r="F102" s="55">
        <v>-0.12895000000000001</v>
      </c>
      <c r="G102" s="55">
        <v>1.5416669999999999</v>
      </c>
      <c r="H102">
        <f t="shared" si="7"/>
        <v>352552154.98536247</v>
      </c>
      <c r="I102">
        <f t="shared" si="8"/>
        <v>120822497.43967246</v>
      </c>
      <c r="J102">
        <f t="shared" si="9"/>
        <v>307090554.59999996</v>
      </c>
      <c r="K102">
        <f t="shared" si="10"/>
        <v>352552154.98536247</v>
      </c>
      <c r="L102">
        <f t="shared" si="11"/>
        <v>307090554.59999996</v>
      </c>
      <c r="M102">
        <f t="shared" si="12"/>
        <v>448111416.594145</v>
      </c>
      <c r="N102">
        <f t="shared" si="13"/>
        <v>355419553.57586896</v>
      </c>
    </row>
    <row r="103" spans="1:14" x14ac:dyDescent="0.2">
      <c r="A103" s="55" t="s">
        <v>108</v>
      </c>
      <c r="B103" s="55">
        <v>465159316</v>
      </c>
      <c r="C103" s="55">
        <v>29.28</v>
      </c>
      <c r="D103" s="55">
        <v>33.69</v>
      </c>
      <c r="E103" s="55">
        <v>24.94</v>
      </c>
      <c r="F103" s="55">
        <v>-0.13089999999999999</v>
      </c>
      <c r="G103" s="55">
        <v>0.17401800000000001</v>
      </c>
      <c r="H103">
        <f t="shared" si="7"/>
        <v>321131733.51743186</v>
      </c>
      <c r="I103">
        <f t="shared" si="8"/>
        <v>237726840.30398172</v>
      </c>
      <c r="J103">
        <f t="shared" si="9"/>
        <v>279095589.59999996</v>
      </c>
      <c r="K103">
        <f t="shared" si="10"/>
        <v>321131733.51743186</v>
      </c>
      <c r="L103">
        <f t="shared" si="11"/>
        <v>279095589.59999996</v>
      </c>
      <c r="M103">
        <f t="shared" si="12"/>
        <v>407548283.00697273</v>
      </c>
      <c r="N103">
        <f t="shared" si="13"/>
        <v>374186325.72159266</v>
      </c>
    </row>
    <row r="104" spans="1:14" x14ac:dyDescent="0.2">
      <c r="A104" s="55" t="s">
        <v>109</v>
      </c>
      <c r="B104" s="55">
        <v>416675024</v>
      </c>
      <c r="C104" s="55">
        <v>21.21</v>
      </c>
      <c r="D104" s="55">
        <v>23.99</v>
      </c>
      <c r="E104" s="55">
        <v>26.86</v>
      </c>
      <c r="F104" s="55">
        <v>-0.11588</v>
      </c>
      <c r="G104" s="55">
        <v>-0.21035000000000001</v>
      </c>
      <c r="H104">
        <f t="shared" si="7"/>
        <v>282772716.82577026</v>
      </c>
      <c r="I104">
        <f t="shared" si="8"/>
        <v>316602310.39067942</v>
      </c>
      <c r="J104">
        <f t="shared" si="9"/>
        <v>250005014.39999998</v>
      </c>
      <c r="K104">
        <f t="shared" si="10"/>
        <v>282772716.82577026</v>
      </c>
      <c r="L104">
        <f t="shared" si="11"/>
        <v>316602310.39067942</v>
      </c>
      <c r="M104">
        <f t="shared" si="12"/>
        <v>363114101.13030809</v>
      </c>
      <c r="N104">
        <f t="shared" si="13"/>
        <v>376645938.55627179</v>
      </c>
    </row>
    <row r="105" spans="1:14" x14ac:dyDescent="0.2">
      <c r="A105" s="55" t="s">
        <v>110</v>
      </c>
      <c r="B105" s="55">
        <v>835606790</v>
      </c>
      <c r="C105" s="55">
        <v>1.81</v>
      </c>
      <c r="D105" s="55">
        <v>1.74</v>
      </c>
      <c r="E105" s="55">
        <v>5.18</v>
      </c>
      <c r="F105" s="55">
        <v>4.0230000000000002E-2</v>
      </c>
      <c r="G105" s="55">
        <v>-0.65058000000000005</v>
      </c>
      <c r="H105">
        <f t="shared" si="7"/>
        <v>481974249.92549723</v>
      </c>
      <c r="I105">
        <f t="shared" si="8"/>
        <v>1434846528.5329976</v>
      </c>
      <c r="J105">
        <f t="shared" si="9"/>
        <v>501364074</v>
      </c>
      <c r="K105">
        <f t="shared" si="10"/>
        <v>501364074</v>
      </c>
      <c r="L105">
        <f t="shared" si="11"/>
        <v>835606790</v>
      </c>
      <c r="M105">
        <f t="shared" si="12"/>
        <v>694153773.97019887</v>
      </c>
      <c r="N105">
        <f t="shared" si="13"/>
        <v>835606790</v>
      </c>
    </row>
    <row r="106" spans="1:14" x14ac:dyDescent="0.2">
      <c r="A106" s="55" t="s">
        <v>111</v>
      </c>
      <c r="B106" s="55">
        <v>3634632040</v>
      </c>
      <c r="C106" s="55">
        <v>77.42</v>
      </c>
      <c r="D106" s="55">
        <v>67.02</v>
      </c>
      <c r="E106" s="55">
        <v>48.75</v>
      </c>
      <c r="F106" s="55">
        <v>0.15517800000000001</v>
      </c>
      <c r="G106" s="55">
        <v>0.58810300000000004</v>
      </c>
      <c r="H106">
        <f t="shared" si="7"/>
        <v>1887829602.0180438</v>
      </c>
      <c r="I106">
        <f t="shared" si="8"/>
        <v>1373197597.385056</v>
      </c>
      <c r="J106">
        <f t="shared" si="9"/>
        <v>2180779224</v>
      </c>
      <c r="K106">
        <f t="shared" si="10"/>
        <v>2180779224</v>
      </c>
      <c r="L106">
        <f t="shared" si="11"/>
        <v>2180779224</v>
      </c>
      <c r="M106">
        <f t="shared" si="12"/>
        <v>2935911064.8072176</v>
      </c>
      <c r="N106">
        <f t="shared" si="13"/>
        <v>2730058262.9540224</v>
      </c>
    </row>
    <row r="107" spans="1:14" x14ac:dyDescent="0.2">
      <c r="A107" s="55" t="s">
        <v>112</v>
      </c>
      <c r="B107" s="55">
        <v>698798868</v>
      </c>
      <c r="C107" s="55">
        <v>20.58</v>
      </c>
      <c r="D107" s="55">
        <v>26.28</v>
      </c>
      <c r="E107" s="55">
        <v>9.9600000000000009</v>
      </c>
      <c r="F107" s="55">
        <v>-0.21689</v>
      </c>
      <c r="G107" s="55">
        <v>1.066265</v>
      </c>
      <c r="H107">
        <f t="shared" si="7"/>
        <v>535402843.53411394</v>
      </c>
      <c r="I107">
        <f t="shared" si="8"/>
        <v>202916528.51884922</v>
      </c>
      <c r="J107">
        <f t="shared" si="9"/>
        <v>419279320.80000001</v>
      </c>
      <c r="K107">
        <f t="shared" si="10"/>
        <v>535402843.53411394</v>
      </c>
      <c r="L107">
        <f t="shared" si="11"/>
        <v>419279320.80000001</v>
      </c>
      <c r="M107">
        <f t="shared" si="12"/>
        <v>633440458.21364558</v>
      </c>
      <c r="N107">
        <f t="shared" si="13"/>
        <v>500445932.20753968</v>
      </c>
    </row>
    <row r="108" spans="1:14" x14ac:dyDescent="0.2">
      <c r="A108" s="55" t="s">
        <v>113</v>
      </c>
      <c r="B108" s="55">
        <v>2729757720</v>
      </c>
      <c r="C108" s="55">
        <v>90.9</v>
      </c>
      <c r="D108" s="55">
        <v>65.33</v>
      </c>
      <c r="E108" s="55">
        <v>24.2</v>
      </c>
      <c r="F108" s="55">
        <v>0.39139800000000002</v>
      </c>
      <c r="G108" s="55">
        <v>2.7561979999999999</v>
      </c>
      <c r="H108">
        <f t="shared" si="7"/>
        <v>1177128781.2689106</v>
      </c>
      <c r="I108">
        <f t="shared" si="8"/>
        <v>436040547.38328493</v>
      </c>
      <c r="J108">
        <f t="shared" si="9"/>
        <v>1637854632</v>
      </c>
      <c r="K108">
        <f t="shared" si="10"/>
        <v>1637854632</v>
      </c>
      <c r="L108">
        <f t="shared" si="11"/>
        <v>1637854632</v>
      </c>
      <c r="M108">
        <f t="shared" si="12"/>
        <v>2108706144.5075641</v>
      </c>
      <c r="N108">
        <f t="shared" si="13"/>
        <v>1812270850.9533138</v>
      </c>
    </row>
    <row r="109" spans="1:14" x14ac:dyDescent="0.2">
      <c r="A109" s="55" t="s">
        <v>114</v>
      </c>
      <c r="B109" s="55">
        <v>971828623</v>
      </c>
      <c r="C109" s="55">
        <v>2.78</v>
      </c>
      <c r="D109" s="55">
        <v>3.35</v>
      </c>
      <c r="E109" s="55">
        <v>4.96</v>
      </c>
      <c r="F109" s="55">
        <v>-0.17015</v>
      </c>
      <c r="G109" s="55">
        <v>-0.43952000000000002</v>
      </c>
      <c r="H109">
        <f t="shared" si="7"/>
        <v>702653701.0303067</v>
      </c>
      <c r="I109">
        <f t="shared" si="8"/>
        <v>1040353221.8812447</v>
      </c>
      <c r="J109">
        <f t="shared" si="9"/>
        <v>583097173.79999995</v>
      </c>
      <c r="K109">
        <f t="shared" si="10"/>
        <v>702653701.0303067</v>
      </c>
      <c r="L109">
        <f t="shared" si="11"/>
        <v>971828623</v>
      </c>
      <c r="M109">
        <f t="shared" si="12"/>
        <v>864158654.21212268</v>
      </c>
      <c r="N109">
        <f t="shared" si="13"/>
        <v>971828623</v>
      </c>
    </row>
    <row r="110" spans="1:14" x14ac:dyDescent="0.2">
      <c r="A110" s="55" t="s">
        <v>115</v>
      </c>
      <c r="B110" s="55">
        <v>245338375</v>
      </c>
      <c r="C110" s="55">
        <v>6.7</v>
      </c>
      <c r="D110" s="55">
        <v>6.37</v>
      </c>
      <c r="E110" s="55">
        <v>17.3</v>
      </c>
      <c r="F110" s="55">
        <v>5.1804999999999997E-2</v>
      </c>
      <c r="G110" s="55">
        <v>-0.61272000000000004</v>
      </c>
      <c r="H110">
        <f t="shared" si="7"/>
        <v>139952771.6639491</v>
      </c>
      <c r="I110">
        <f t="shared" si="8"/>
        <v>380094569.82028514</v>
      </c>
      <c r="J110">
        <f t="shared" si="9"/>
        <v>147203025</v>
      </c>
      <c r="K110">
        <f t="shared" si="10"/>
        <v>147203025</v>
      </c>
      <c r="L110">
        <f t="shared" si="11"/>
        <v>245338375</v>
      </c>
      <c r="M110">
        <f t="shared" si="12"/>
        <v>203184133.66557965</v>
      </c>
      <c r="N110">
        <f t="shared" si="13"/>
        <v>245338375</v>
      </c>
    </row>
    <row r="111" spans="1:14" x14ac:dyDescent="0.2">
      <c r="A111" s="55" t="s">
        <v>116</v>
      </c>
      <c r="B111" s="55">
        <v>422438112</v>
      </c>
      <c r="C111" s="55">
        <v>7.39</v>
      </c>
      <c r="D111" s="55">
        <v>16.41</v>
      </c>
      <c r="E111" s="55">
        <v>3.59</v>
      </c>
      <c r="F111" s="55">
        <v>-0.54966000000000004</v>
      </c>
      <c r="G111" s="55">
        <v>1.0584960000000001</v>
      </c>
      <c r="H111">
        <f t="shared" si="7"/>
        <v>562825570.01376736</v>
      </c>
      <c r="I111">
        <f t="shared" si="8"/>
        <v>123130123.74082826</v>
      </c>
      <c r="J111">
        <f t="shared" si="9"/>
        <v>253462867.19999999</v>
      </c>
      <c r="K111">
        <f t="shared" si="10"/>
        <v>422438112</v>
      </c>
      <c r="L111">
        <f t="shared" si="11"/>
        <v>253462867.19999999</v>
      </c>
      <c r="M111">
        <f t="shared" si="12"/>
        <v>422438112</v>
      </c>
      <c r="N111">
        <f t="shared" si="13"/>
        <v>302714916.69633126</v>
      </c>
    </row>
    <row r="112" spans="1:14" x14ac:dyDescent="0.2">
      <c r="A112" s="55" t="s">
        <v>117</v>
      </c>
      <c r="B112" s="55">
        <v>430623027</v>
      </c>
      <c r="C112" s="55">
        <v>9.07</v>
      </c>
      <c r="D112" s="55">
        <v>15.06</v>
      </c>
      <c r="E112" s="55">
        <v>23.55</v>
      </c>
      <c r="F112" s="55">
        <v>-0.39773999999999998</v>
      </c>
      <c r="G112" s="55">
        <v>-0.61485999999999996</v>
      </c>
      <c r="H112">
        <f t="shared" si="7"/>
        <v>429007100.25570351</v>
      </c>
      <c r="I112">
        <f t="shared" si="8"/>
        <v>670856873.34475768</v>
      </c>
      <c r="J112">
        <f t="shared" si="9"/>
        <v>258373816.19999999</v>
      </c>
      <c r="K112">
        <f t="shared" si="10"/>
        <v>429007100.25570351</v>
      </c>
      <c r="L112">
        <f t="shared" si="11"/>
        <v>430623027</v>
      </c>
      <c r="M112">
        <f t="shared" si="12"/>
        <v>429976656.30228138</v>
      </c>
      <c r="N112">
        <f t="shared" si="13"/>
        <v>430623027</v>
      </c>
    </row>
    <row r="113" spans="1:14" x14ac:dyDescent="0.2">
      <c r="A113" s="55" t="s">
        <v>118</v>
      </c>
      <c r="B113" s="55">
        <v>189588959</v>
      </c>
      <c r="C113" s="55">
        <v>3.12</v>
      </c>
      <c r="D113" s="55">
        <v>5.87</v>
      </c>
      <c r="E113" s="55">
        <v>21.45</v>
      </c>
      <c r="F113" s="55">
        <v>-0.46848000000000001</v>
      </c>
      <c r="G113" s="55">
        <v>-0.85455000000000003</v>
      </c>
      <c r="H113">
        <f t="shared" si="7"/>
        <v>214015230.65924141</v>
      </c>
      <c r="I113">
        <f t="shared" si="8"/>
        <v>782078895.84049511</v>
      </c>
      <c r="J113">
        <f t="shared" si="9"/>
        <v>113753375.39999999</v>
      </c>
      <c r="K113">
        <f t="shared" si="10"/>
        <v>189588959</v>
      </c>
      <c r="L113">
        <f t="shared" si="11"/>
        <v>189588959</v>
      </c>
      <c r="M113">
        <f t="shared" si="12"/>
        <v>189588959</v>
      </c>
      <c r="N113">
        <f t="shared" si="13"/>
        <v>189588959</v>
      </c>
    </row>
    <row r="114" spans="1:14" x14ac:dyDescent="0.2">
      <c r="A114" s="55" t="s">
        <v>119</v>
      </c>
      <c r="B114" s="55">
        <v>2429555132</v>
      </c>
      <c r="C114" s="55">
        <v>83.92</v>
      </c>
      <c r="D114" s="55">
        <v>54.45</v>
      </c>
      <c r="E114" s="55">
        <v>35.369999999999997</v>
      </c>
      <c r="F114" s="55">
        <v>0.54122999999999999</v>
      </c>
      <c r="G114" s="55">
        <v>1.3726320000000001</v>
      </c>
      <c r="H114">
        <f t="shared" si="7"/>
        <v>945824490.30968773</v>
      </c>
      <c r="I114">
        <f t="shared" si="8"/>
        <v>614394933.22183967</v>
      </c>
      <c r="J114">
        <f t="shared" si="9"/>
        <v>1457733079.2</v>
      </c>
      <c r="K114">
        <f t="shared" si="10"/>
        <v>1457733079.2</v>
      </c>
      <c r="L114">
        <f t="shared" si="11"/>
        <v>1457733079.2</v>
      </c>
      <c r="M114">
        <f t="shared" si="12"/>
        <v>1836062875.3238752</v>
      </c>
      <c r="N114">
        <f t="shared" si="13"/>
        <v>1703491052.4887359</v>
      </c>
    </row>
    <row r="115" spans="1:14" x14ac:dyDescent="0.2">
      <c r="A115" s="55" t="s">
        <v>120</v>
      </c>
      <c r="B115" s="55">
        <v>13873000000</v>
      </c>
      <c r="C115" s="55">
        <v>59.25</v>
      </c>
      <c r="D115" s="55">
        <v>32.619999999999997</v>
      </c>
      <c r="E115" s="55">
        <v>1.17</v>
      </c>
      <c r="F115" s="55">
        <v>0.81637000000000004</v>
      </c>
      <c r="G115" s="55">
        <v>49.641030000000001</v>
      </c>
      <c r="H115">
        <f t="shared" si="7"/>
        <v>4582656617.3191586</v>
      </c>
      <c r="I115">
        <f t="shared" si="8"/>
        <v>164368694.71256804</v>
      </c>
      <c r="J115">
        <f t="shared" si="9"/>
        <v>8323800000</v>
      </c>
      <c r="K115">
        <f t="shared" si="10"/>
        <v>8323800000</v>
      </c>
      <c r="L115">
        <f t="shared" si="11"/>
        <v>8323800000</v>
      </c>
      <c r="M115">
        <f t="shared" si="12"/>
        <v>10156862646.927662</v>
      </c>
      <c r="N115">
        <f t="shared" si="13"/>
        <v>8389547477.8850269</v>
      </c>
    </row>
    <row r="116" spans="1:14" x14ac:dyDescent="0.2">
      <c r="A116" s="55" t="s">
        <v>121</v>
      </c>
      <c r="B116" s="55">
        <v>2547957920</v>
      </c>
      <c r="C116" s="55">
        <v>43.35</v>
      </c>
      <c r="D116" s="55">
        <v>34.6</v>
      </c>
      <c r="E116" s="55">
        <v>24.3</v>
      </c>
      <c r="F116" s="55">
        <v>0.25289</v>
      </c>
      <c r="G116" s="55">
        <v>0.78395099999999995</v>
      </c>
      <c r="H116">
        <f t="shared" si="7"/>
        <v>1220198702.2005122</v>
      </c>
      <c r="I116">
        <f t="shared" si="8"/>
        <v>856960057.75943398</v>
      </c>
      <c r="J116">
        <f t="shared" si="9"/>
        <v>1528774752</v>
      </c>
      <c r="K116">
        <f t="shared" si="10"/>
        <v>1528774752</v>
      </c>
      <c r="L116">
        <f t="shared" si="11"/>
        <v>1528774752</v>
      </c>
      <c r="M116">
        <f t="shared" si="12"/>
        <v>2016854232.8802047</v>
      </c>
      <c r="N116">
        <f t="shared" si="13"/>
        <v>1871558775.1037736</v>
      </c>
    </row>
    <row r="117" spans="1:14" x14ac:dyDescent="0.2">
      <c r="A117" s="55" t="s">
        <v>122</v>
      </c>
      <c r="B117" s="55">
        <v>2547957920</v>
      </c>
      <c r="C117" s="55">
        <v>38.11</v>
      </c>
      <c r="D117" s="55">
        <v>32.83</v>
      </c>
      <c r="E117" s="55">
        <v>21.76</v>
      </c>
      <c r="F117" s="55">
        <v>0.160829</v>
      </c>
      <c r="G117" s="55">
        <v>0.75137900000000002</v>
      </c>
      <c r="H117">
        <f t="shared" si="7"/>
        <v>1316968090.9074461</v>
      </c>
      <c r="I117">
        <f t="shared" si="8"/>
        <v>872897729.16084981</v>
      </c>
      <c r="J117">
        <f t="shared" si="9"/>
        <v>1528774752</v>
      </c>
      <c r="K117">
        <f t="shared" si="10"/>
        <v>1528774752</v>
      </c>
      <c r="L117">
        <f t="shared" si="11"/>
        <v>1528774752</v>
      </c>
      <c r="M117">
        <f t="shared" si="12"/>
        <v>2055561988.3629785</v>
      </c>
      <c r="N117">
        <f t="shared" si="13"/>
        <v>1877933843.66434</v>
      </c>
    </row>
    <row r="118" spans="1:14" x14ac:dyDescent="0.2">
      <c r="A118" s="55" t="s">
        <v>123</v>
      </c>
      <c r="B118" s="55">
        <v>921274883</v>
      </c>
      <c r="C118" s="55">
        <v>10.85</v>
      </c>
      <c r="D118" s="55">
        <v>10.220000000000001</v>
      </c>
      <c r="E118" s="55">
        <v>8.56</v>
      </c>
      <c r="F118" s="55">
        <v>6.1643999999999997E-2</v>
      </c>
      <c r="G118" s="55">
        <v>0.26752300000000001</v>
      </c>
      <c r="H118">
        <f t="shared" si="7"/>
        <v>520668820.99837607</v>
      </c>
      <c r="I118">
        <f t="shared" si="8"/>
        <v>436098540.06593961</v>
      </c>
      <c r="J118">
        <f t="shared" si="9"/>
        <v>552764929.79999995</v>
      </c>
      <c r="K118">
        <f t="shared" si="10"/>
        <v>552764929.79999995</v>
      </c>
      <c r="L118">
        <f t="shared" si="11"/>
        <v>552764929.79999995</v>
      </c>
      <c r="M118">
        <f t="shared" si="12"/>
        <v>761032458.19935036</v>
      </c>
      <c r="N118">
        <f t="shared" si="13"/>
        <v>727204345.82637584</v>
      </c>
    </row>
    <row r="119" spans="1:14" x14ac:dyDescent="0.2">
      <c r="A119" s="55" t="s">
        <v>124</v>
      </c>
      <c r="B119" s="55">
        <v>393197503</v>
      </c>
      <c r="C119" s="55">
        <v>2.37</v>
      </c>
      <c r="D119" s="55">
        <v>3.01</v>
      </c>
      <c r="E119" s="55">
        <v>6.41</v>
      </c>
      <c r="F119" s="55">
        <v>-0.21262</v>
      </c>
      <c r="G119" s="55">
        <v>-0.63027</v>
      </c>
      <c r="H119">
        <f t="shared" si="7"/>
        <v>299624707.00297189</v>
      </c>
      <c r="I119">
        <f t="shared" si="8"/>
        <v>638083200.71403456</v>
      </c>
      <c r="J119">
        <f t="shared" si="9"/>
        <v>235918501.79999998</v>
      </c>
      <c r="K119">
        <f t="shared" si="10"/>
        <v>299624707.00297189</v>
      </c>
      <c r="L119">
        <f t="shared" si="11"/>
        <v>393197503</v>
      </c>
      <c r="M119">
        <f t="shared" si="12"/>
        <v>355768384.60118878</v>
      </c>
      <c r="N119">
        <f t="shared" si="13"/>
        <v>393197503</v>
      </c>
    </row>
    <row r="120" spans="1:14" x14ac:dyDescent="0.2">
      <c r="A120" s="55" t="s">
        <v>125</v>
      </c>
      <c r="B120" s="55">
        <v>475698823</v>
      </c>
      <c r="C120" s="55">
        <v>21.93</v>
      </c>
      <c r="D120" s="55">
        <v>34.270000000000003</v>
      </c>
      <c r="E120" s="55">
        <v>28.59</v>
      </c>
      <c r="F120" s="55">
        <v>-0.36008000000000001</v>
      </c>
      <c r="G120" s="55">
        <v>-0.23294999999999999</v>
      </c>
      <c r="H120">
        <f t="shared" si="7"/>
        <v>446023399.48743588</v>
      </c>
      <c r="I120">
        <f t="shared" si="8"/>
        <v>372099985.39860505</v>
      </c>
      <c r="J120">
        <f t="shared" si="9"/>
        <v>285419293.80000001</v>
      </c>
      <c r="K120">
        <f t="shared" si="10"/>
        <v>446023399.48743588</v>
      </c>
      <c r="L120">
        <f t="shared" si="11"/>
        <v>372099985.39860505</v>
      </c>
      <c r="M120">
        <f t="shared" si="12"/>
        <v>463828653.59497434</v>
      </c>
      <c r="N120">
        <f t="shared" si="13"/>
        <v>434259287.95944202</v>
      </c>
    </row>
    <row r="121" spans="1:14" x14ac:dyDescent="0.2">
      <c r="A121" s="55" t="s">
        <v>126</v>
      </c>
      <c r="B121" s="55">
        <v>775650845</v>
      </c>
      <c r="C121" s="55">
        <v>6.16</v>
      </c>
      <c r="D121" s="55">
        <v>8.48</v>
      </c>
      <c r="E121" s="55">
        <v>13.12</v>
      </c>
      <c r="F121" s="55">
        <v>-0.27357999999999999</v>
      </c>
      <c r="G121" s="55">
        <v>-0.53049000000000002</v>
      </c>
      <c r="H121">
        <f t="shared" si="7"/>
        <v>640663124.63863873</v>
      </c>
      <c r="I121">
        <f t="shared" si="8"/>
        <v>991225973.88767016</v>
      </c>
      <c r="J121">
        <f t="shared" si="9"/>
        <v>465390507</v>
      </c>
      <c r="K121">
        <f t="shared" si="10"/>
        <v>640663124.63863873</v>
      </c>
      <c r="L121">
        <f t="shared" si="11"/>
        <v>775650845</v>
      </c>
      <c r="M121">
        <f t="shared" si="12"/>
        <v>721655756.85545552</v>
      </c>
      <c r="N121">
        <f t="shared" si="13"/>
        <v>775650845</v>
      </c>
    </row>
    <row r="122" spans="1:14" x14ac:dyDescent="0.2">
      <c r="A122" s="55" t="s">
        <v>127</v>
      </c>
      <c r="B122" s="55">
        <v>1480295950</v>
      </c>
      <c r="C122" s="55">
        <v>104</v>
      </c>
      <c r="D122" s="55">
        <v>99.98</v>
      </c>
      <c r="E122" s="55">
        <v>76.48</v>
      </c>
      <c r="F122" s="55">
        <v>4.0208000000000001E-2</v>
      </c>
      <c r="G122" s="55">
        <v>0.35983300000000001</v>
      </c>
      <c r="H122">
        <f t="shared" si="7"/>
        <v>853846125.00576806</v>
      </c>
      <c r="I122">
        <f t="shared" si="8"/>
        <v>653151945.8639406</v>
      </c>
      <c r="J122">
        <f t="shared" si="9"/>
        <v>888177570</v>
      </c>
      <c r="K122">
        <f t="shared" si="10"/>
        <v>888177570</v>
      </c>
      <c r="L122">
        <f t="shared" si="11"/>
        <v>888177570</v>
      </c>
      <c r="M122">
        <f t="shared" si="12"/>
        <v>1229716020.0023072</v>
      </c>
      <c r="N122">
        <f t="shared" si="13"/>
        <v>1149438348.3455763</v>
      </c>
    </row>
    <row r="123" spans="1:14" x14ac:dyDescent="0.2">
      <c r="A123" s="55" t="s">
        <v>128</v>
      </c>
      <c r="B123" s="55">
        <v>728505818</v>
      </c>
      <c r="C123" s="55">
        <v>27.55</v>
      </c>
      <c r="D123" s="55">
        <v>41.72</v>
      </c>
      <c r="E123" s="55">
        <v>34.56</v>
      </c>
      <c r="F123" s="55">
        <v>-0.33965000000000001</v>
      </c>
      <c r="G123" s="55">
        <v>-0.20283999999999999</v>
      </c>
      <c r="H123">
        <f t="shared" si="7"/>
        <v>661926994.47262812</v>
      </c>
      <c r="I123">
        <f t="shared" si="8"/>
        <v>548325920.51783824</v>
      </c>
      <c r="J123">
        <f t="shared" si="9"/>
        <v>437103490.80000001</v>
      </c>
      <c r="K123">
        <f t="shared" si="10"/>
        <v>661926994.47262812</v>
      </c>
      <c r="L123">
        <f t="shared" si="11"/>
        <v>548325920.51783824</v>
      </c>
      <c r="M123">
        <f t="shared" si="12"/>
        <v>701874288.58905125</v>
      </c>
      <c r="N123">
        <f t="shared" si="13"/>
        <v>656433859.00713527</v>
      </c>
    </row>
    <row r="124" spans="1:14" x14ac:dyDescent="0.2">
      <c r="A124" s="55" t="s">
        <v>129</v>
      </c>
      <c r="B124" s="55">
        <v>1331164502</v>
      </c>
      <c r="C124" s="55">
        <v>34.47</v>
      </c>
      <c r="D124" s="55">
        <v>37.97</v>
      </c>
      <c r="E124" s="55">
        <v>36.659999999999997</v>
      </c>
      <c r="F124" s="55">
        <v>-9.2179999999999998E-2</v>
      </c>
      <c r="G124" s="55">
        <v>-5.9740000000000001E-2</v>
      </c>
      <c r="H124">
        <f t="shared" si="7"/>
        <v>879798529.66447091</v>
      </c>
      <c r="I124">
        <f t="shared" si="8"/>
        <v>849444516.62306166</v>
      </c>
      <c r="J124">
        <f t="shared" si="9"/>
        <v>798698701.19999993</v>
      </c>
      <c r="K124">
        <f t="shared" si="10"/>
        <v>879798529.66447091</v>
      </c>
      <c r="L124">
        <f t="shared" si="11"/>
        <v>849444516.62306166</v>
      </c>
      <c r="M124">
        <f t="shared" si="12"/>
        <v>1150618113.0657883</v>
      </c>
      <c r="N124">
        <f t="shared" si="13"/>
        <v>1138476507.8492246</v>
      </c>
    </row>
    <row r="125" spans="1:14" x14ac:dyDescent="0.2">
      <c r="A125" s="55" t="s">
        <v>130</v>
      </c>
      <c r="B125" s="55">
        <v>285092089</v>
      </c>
      <c r="C125" s="55">
        <v>2.82</v>
      </c>
      <c r="D125" s="55">
        <v>8.0299999999999994</v>
      </c>
      <c r="E125" s="55">
        <v>14.27</v>
      </c>
      <c r="F125" s="55">
        <v>-0.64881999999999995</v>
      </c>
      <c r="G125" s="55">
        <v>-0.80237999999999998</v>
      </c>
      <c r="H125">
        <f t="shared" si="7"/>
        <v>487087116.00888425</v>
      </c>
      <c r="I125">
        <f t="shared" si="8"/>
        <v>865576628.88371611</v>
      </c>
      <c r="J125">
        <f t="shared" si="9"/>
        <v>171055253.40000001</v>
      </c>
      <c r="K125">
        <f t="shared" si="10"/>
        <v>285092089</v>
      </c>
      <c r="L125">
        <f t="shared" si="11"/>
        <v>285092089</v>
      </c>
      <c r="M125">
        <f t="shared" si="12"/>
        <v>285092089</v>
      </c>
      <c r="N125">
        <f t="shared" si="13"/>
        <v>285092089</v>
      </c>
    </row>
    <row r="126" spans="1:14" x14ac:dyDescent="0.2">
      <c r="A126" s="55" t="s">
        <v>131</v>
      </c>
      <c r="B126" s="55">
        <v>583913670</v>
      </c>
      <c r="C126" s="55">
        <v>35.049999999999997</v>
      </c>
      <c r="D126" s="55">
        <v>33.15</v>
      </c>
      <c r="E126" s="55">
        <v>22.75</v>
      </c>
      <c r="F126" s="55">
        <v>5.7314999999999998E-2</v>
      </c>
      <c r="G126" s="55">
        <v>0.540659</v>
      </c>
      <c r="H126">
        <f t="shared" si="7"/>
        <v>331356503.97469062</v>
      </c>
      <c r="I126">
        <f t="shared" si="8"/>
        <v>227401522.33557197</v>
      </c>
      <c r="J126">
        <f t="shared" si="9"/>
        <v>350348202</v>
      </c>
      <c r="K126">
        <f t="shared" si="10"/>
        <v>350348202</v>
      </c>
      <c r="L126">
        <f t="shared" si="11"/>
        <v>350348202</v>
      </c>
      <c r="M126">
        <f t="shared" si="12"/>
        <v>482890803.58987623</v>
      </c>
      <c r="N126">
        <f t="shared" si="13"/>
        <v>441308810.93422878</v>
      </c>
    </row>
    <row r="127" spans="1:14" x14ac:dyDescent="0.2">
      <c r="A127" s="55" t="s">
        <v>132</v>
      </c>
      <c r="B127" s="55">
        <v>5427239927</v>
      </c>
      <c r="C127" s="55">
        <v>28.83</v>
      </c>
      <c r="D127" s="55">
        <v>32.07</v>
      </c>
      <c r="E127" s="55">
        <v>35.49</v>
      </c>
      <c r="F127" s="55">
        <v>-0.10102999999999999</v>
      </c>
      <c r="G127" s="55">
        <v>-0.18765999999999999</v>
      </c>
      <c r="H127">
        <f t="shared" si="7"/>
        <v>3622305478.7145286</v>
      </c>
      <c r="I127">
        <f t="shared" si="8"/>
        <v>4008597331.4129548</v>
      </c>
      <c r="J127">
        <f t="shared" si="9"/>
        <v>3256343956.1999998</v>
      </c>
      <c r="K127">
        <f t="shared" si="10"/>
        <v>3622305478.7145286</v>
      </c>
      <c r="L127">
        <f t="shared" si="11"/>
        <v>4008597331.4129548</v>
      </c>
      <c r="M127">
        <f t="shared" si="12"/>
        <v>4705266147.685811</v>
      </c>
      <c r="N127">
        <f t="shared" si="13"/>
        <v>4859782888.7651815</v>
      </c>
    </row>
    <row r="128" spans="1:14" x14ac:dyDescent="0.2">
      <c r="A128" s="55" t="s">
        <v>133</v>
      </c>
      <c r="B128" s="55">
        <v>1022697122</v>
      </c>
      <c r="C128" s="55">
        <v>4.78</v>
      </c>
      <c r="D128" s="55">
        <v>7.07</v>
      </c>
      <c r="E128" s="55">
        <v>18.75</v>
      </c>
      <c r="F128" s="55">
        <v>-0.32390000000000002</v>
      </c>
      <c r="G128" s="55">
        <v>-0.74507000000000001</v>
      </c>
      <c r="H128">
        <f t="shared" si="7"/>
        <v>907585080.90519154</v>
      </c>
      <c r="I128">
        <f t="shared" si="8"/>
        <v>2407006916.4084258</v>
      </c>
      <c r="J128">
        <f t="shared" si="9"/>
        <v>613618273.19999993</v>
      </c>
      <c r="K128">
        <f t="shared" si="10"/>
        <v>907585080.90519154</v>
      </c>
      <c r="L128">
        <f t="shared" si="11"/>
        <v>1022697122</v>
      </c>
      <c r="M128">
        <f t="shared" si="12"/>
        <v>976652305.56207657</v>
      </c>
      <c r="N128">
        <f t="shared" si="13"/>
        <v>1022697122</v>
      </c>
    </row>
    <row r="129" spans="1:14" x14ac:dyDescent="0.2">
      <c r="A129" s="55" t="s">
        <v>134</v>
      </c>
      <c r="B129" s="55">
        <v>182518677</v>
      </c>
      <c r="C129" s="55">
        <v>4.95</v>
      </c>
      <c r="D129" s="55">
        <v>9.57</v>
      </c>
      <c r="E129" s="55">
        <v>12.03</v>
      </c>
      <c r="F129" s="55">
        <v>-0.48276000000000002</v>
      </c>
      <c r="G129" s="55">
        <v>-0.58853</v>
      </c>
      <c r="H129">
        <f t="shared" si="7"/>
        <v>211722229.91261312</v>
      </c>
      <c r="I129">
        <f t="shared" si="8"/>
        <v>266146271.17408314</v>
      </c>
      <c r="J129">
        <f t="shared" si="9"/>
        <v>109511206.2</v>
      </c>
      <c r="K129">
        <f t="shared" si="10"/>
        <v>182518677</v>
      </c>
      <c r="L129">
        <f t="shared" si="11"/>
        <v>182518677</v>
      </c>
      <c r="M129">
        <f t="shared" si="12"/>
        <v>182518677</v>
      </c>
      <c r="N129">
        <f t="shared" si="13"/>
        <v>182518677</v>
      </c>
    </row>
    <row r="130" spans="1:14" x14ac:dyDescent="0.2">
      <c r="A130" s="55" t="s">
        <v>135</v>
      </c>
      <c r="B130" s="55">
        <v>234184171</v>
      </c>
      <c r="C130" s="55">
        <v>15.91</v>
      </c>
      <c r="D130" s="55">
        <v>21.47</v>
      </c>
      <c r="E130" s="55">
        <v>19.25</v>
      </c>
      <c r="F130" s="55">
        <v>-0.25896999999999998</v>
      </c>
      <c r="G130" s="55">
        <v>-0.17351</v>
      </c>
      <c r="H130">
        <f t="shared" ref="H130:H193" si="14">$B130/(1+F130)*ownership_stake</f>
        <v>189615133.80025098</v>
      </c>
      <c r="I130">
        <f t="shared" ref="I130:I193" si="15">$B130/(1+G130)*ownership_stake</f>
        <v>170008714.68499318</v>
      </c>
      <c r="J130">
        <f t="shared" ref="J130:J193" si="16">B130*ownership_stake</f>
        <v>140510502.59999999</v>
      </c>
      <c r="K130">
        <f t="shared" ref="K130:K193" si="17">MAX($B130*ownership_stake,MIN($B130,liq_pref*H130))</f>
        <v>189615133.80025098</v>
      </c>
      <c r="L130">
        <f t="shared" ref="L130:L193" si="18">MAX($B130*ownership_stake,MIN($B130,liq_pref*I130))</f>
        <v>170008714.68499318</v>
      </c>
      <c r="M130">
        <f t="shared" ref="M130:M193" si="19">MAX($B130*ownership_stake,MIN($B130,liq_pref*H130 + ($B130 - liq_pref*H130)*ownership_stake))</f>
        <v>216356556.12010038</v>
      </c>
      <c r="N130">
        <f t="shared" ref="N130:N193" si="20">MAX($B130*ownership_stake,MIN($B130,liq_pref*I130 + ($B130 - liq_pref*I130)*ownership_stake))</f>
        <v>208513988.47399727</v>
      </c>
    </row>
    <row r="131" spans="1:14" x14ac:dyDescent="0.2">
      <c r="A131" s="55" t="s">
        <v>136</v>
      </c>
      <c r="B131" s="55">
        <v>225462948</v>
      </c>
      <c r="C131" s="55">
        <v>6.27</v>
      </c>
      <c r="D131" s="55">
        <v>9.8800000000000008</v>
      </c>
      <c r="E131" s="55">
        <v>11.12</v>
      </c>
      <c r="F131" s="55">
        <v>-0.36537999999999998</v>
      </c>
      <c r="G131" s="55">
        <v>-0.43614999999999998</v>
      </c>
      <c r="H131">
        <f t="shared" si="14"/>
        <v>213163418.73877284</v>
      </c>
      <c r="I131">
        <f t="shared" si="15"/>
        <v>239918007.98084599</v>
      </c>
      <c r="J131">
        <f t="shared" si="16"/>
        <v>135277768.79999998</v>
      </c>
      <c r="K131">
        <f t="shared" si="17"/>
        <v>213163418.73877284</v>
      </c>
      <c r="L131">
        <f t="shared" si="18"/>
        <v>225462948</v>
      </c>
      <c r="M131">
        <f t="shared" si="19"/>
        <v>220543136.29550913</v>
      </c>
      <c r="N131">
        <f t="shared" si="20"/>
        <v>225462948</v>
      </c>
    </row>
    <row r="132" spans="1:14" x14ac:dyDescent="0.2">
      <c r="A132" s="55" t="s">
        <v>137</v>
      </c>
      <c r="B132" s="55">
        <v>1741652120</v>
      </c>
      <c r="C132" s="55">
        <v>17.62</v>
      </c>
      <c r="D132" s="55">
        <v>20.75</v>
      </c>
      <c r="E132" s="55">
        <v>15.91</v>
      </c>
      <c r="F132" s="55">
        <v>-0.15084</v>
      </c>
      <c r="G132" s="55">
        <v>0.10748000000000001</v>
      </c>
      <c r="H132">
        <f t="shared" si="14"/>
        <v>1230617636.2522964</v>
      </c>
      <c r="I132">
        <f t="shared" si="15"/>
        <v>943575750.3521508</v>
      </c>
      <c r="J132">
        <f t="shared" si="16"/>
        <v>1044991272</v>
      </c>
      <c r="K132">
        <f t="shared" si="17"/>
        <v>1230617636.2522964</v>
      </c>
      <c r="L132">
        <f t="shared" si="18"/>
        <v>1044991272</v>
      </c>
      <c r="M132">
        <f t="shared" si="19"/>
        <v>1537238326.5009186</v>
      </c>
      <c r="N132">
        <f t="shared" si="20"/>
        <v>1422421572.1408603</v>
      </c>
    </row>
    <row r="133" spans="1:14" x14ac:dyDescent="0.2">
      <c r="A133" s="55" t="s">
        <v>138</v>
      </c>
      <c r="B133" s="55">
        <v>499338277</v>
      </c>
      <c r="C133" s="55">
        <v>10.64</v>
      </c>
      <c r="D133" s="55">
        <v>13.5</v>
      </c>
      <c r="E133" s="55">
        <v>20.79</v>
      </c>
      <c r="F133" s="55">
        <v>-0.21185000000000001</v>
      </c>
      <c r="G133" s="55">
        <v>-0.48821999999999999</v>
      </c>
      <c r="H133">
        <f t="shared" si="14"/>
        <v>380134449.27995938</v>
      </c>
      <c r="I133">
        <f t="shared" si="15"/>
        <v>585413588.26058066</v>
      </c>
      <c r="J133">
        <f t="shared" si="16"/>
        <v>299602966.19999999</v>
      </c>
      <c r="K133">
        <f t="shared" si="17"/>
        <v>380134449.27995938</v>
      </c>
      <c r="L133">
        <f t="shared" si="18"/>
        <v>499338277</v>
      </c>
      <c r="M133">
        <f t="shared" si="19"/>
        <v>451656745.91198373</v>
      </c>
      <c r="N133">
        <f t="shared" si="20"/>
        <v>499338277</v>
      </c>
    </row>
    <row r="134" spans="1:14" x14ac:dyDescent="0.2">
      <c r="A134" s="55" t="s">
        <v>139</v>
      </c>
      <c r="B134" s="55">
        <v>1928887756</v>
      </c>
      <c r="C134" s="55">
        <v>37.590000000000003</v>
      </c>
      <c r="D134" s="55">
        <v>42.17</v>
      </c>
      <c r="E134" s="55">
        <v>5.53</v>
      </c>
      <c r="F134" s="55">
        <v>-0.10861</v>
      </c>
      <c r="G134" s="55">
        <v>5.7974680000000003</v>
      </c>
      <c r="H134">
        <f t="shared" si="14"/>
        <v>1298346014.2025375</v>
      </c>
      <c r="I134">
        <f t="shared" si="15"/>
        <v>170259375.04965082</v>
      </c>
      <c r="J134">
        <f t="shared" si="16"/>
        <v>1157332653.5999999</v>
      </c>
      <c r="K134">
        <f t="shared" si="17"/>
        <v>1298346014.2025375</v>
      </c>
      <c r="L134">
        <f t="shared" si="18"/>
        <v>1157332653.5999999</v>
      </c>
      <c r="M134">
        <f t="shared" si="19"/>
        <v>1676671059.2810149</v>
      </c>
      <c r="N134">
        <f t="shared" si="20"/>
        <v>1225436403.6198602</v>
      </c>
    </row>
    <row r="135" spans="1:14" x14ac:dyDescent="0.2">
      <c r="A135" s="55" t="s">
        <v>140</v>
      </c>
      <c r="B135" s="55">
        <v>422669692</v>
      </c>
      <c r="C135" s="55">
        <v>31.13</v>
      </c>
      <c r="D135" s="55">
        <v>61.94</v>
      </c>
      <c r="E135" s="55">
        <v>13.38</v>
      </c>
      <c r="F135" s="55">
        <v>-0.49741999999999997</v>
      </c>
      <c r="G135" s="55">
        <v>1.3266070000000001</v>
      </c>
      <c r="H135">
        <f t="shared" si="14"/>
        <v>504599894.94209874</v>
      </c>
      <c r="I135">
        <f t="shared" si="15"/>
        <v>109000710.13282432</v>
      </c>
      <c r="J135">
        <f t="shared" si="16"/>
        <v>253601815.19999999</v>
      </c>
      <c r="K135">
        <f t="shared" si="17"/>
        <v>422669692</v>
      </c>
      <c r="L135">
        <f t="shared" si="18"/>
        <v>253601815.19999999</v>
      </c>
      <c r="M135">
        <f t="shared" si="19"/>
        <v>422669692</v>
      </c>
      <c r="N135">
        <f t="shared" si="20"/>
        <v>297202099.25312972</v>
      </c>
    </row>
    <row r="136" spans="1:14" x14ac:dyDescent="0.2">
      <c r="A136" s="55" t="s">
        <v>141</v>
      </c>
      <c r="B136" s="55">
        <v>644528690</v>
      </c>
      <c r="C136" s="55">
        <v>3.09</v>
      </c>
      <c r="D136" s="55">
        <v>5.75</v>
      </c>
      <c r="E136" s="55">
        <v>1.88</v>
      </c>
      <c r="F136" s="55">
        <v>-0.46261000000000002</v>
      </c>
      <c r="G136" s="55">
        <v>0.64361699999999999</v>
      </c>
      <c r="H136">
        <f t="shared" si="14"/>
        <v>719621157.81834412</v>
      </c>
      <c r="I136">
        <f t="shared" si="15"/>
        <v>235284262.6962364</v>
      </c>
      <c r="J136">
        <f t="shared" si="16"/>
        <v>386717214</v>
      </c>
      <c r="K136">
        <f t="shared" si="17"/>
        <v>644528690</v>
      </c>
      <c r="L136">
        <f t="shared" si="18"/>
        <v>386717214</v>
      </c>
      <c r="M136">
        <f t="shared" si="19"/>
        <v>644528690</v>
      </c>
      <c r="N136">
        <f t="shared" si="20"/>
        <v>480830919.07849455</v>
      </c>
    </row>
    <row r="137" spans="1:14" x14ac:dyDescent="0.2">
      <c r="A137" s="55" t="s">
        <v>142</v>
      </c>
      <c r="B137" s="55">
        <v>76621559</v>
      </c>
      <c r="C137" s="55">
        <v>5.05</v>
      </c>
      <c r="D137" s="55">
        <v>6.85</v>
      </c>
      <c r="E137" s="55">
        <v>12.53</v>
      </c>
      <c r="F137" s="55">
        <v>-0.26277</v>
      </c>
      <c r="G137" s="55">
        <v>-0.59697</v>
      </c>
      <c r="H137">
        <f t="shared" si="14"/>
        <v>62359013.333695039</v>
      </c>
      <c r="I137">
        <f t="shared" si="15"/>
        <v>114068271.34456491</v>
      </c>
      <c r="J137">
        <f t="shared" si="16"/>
        <v>45972935.399999999</v>
      </c>
      <c r="K137">
        <f t="shared" si="17"/>
        <v>62359013.333695039</v>
      </c>
      <c r="L137">
        <f t="shared" si="18"/>
        <v>76621559</v>
      </c>
      <c r="M137">
        <f t="shared" si="19"/>
        <v>70916540.73347801</v>
      </c>
      <c r="N137">
        <f t="shared" si="20"/>
        <v>76621559</v>
      </c>
    </row>
    <row r="138" spans="1:14" x14ac:dyDescent="0.2">
      <c r="A138" s="55" t="s">
        <v>143</v>
      </c>
      <c r="B138" s="55">
        <v>3146264559</v>
      </c>
      <c r="C138" s="55">
        <v>16.010000000000002</v>
      </c>
      <c r="D138" s="55">
        <v>2.94</v>
      </c>
      <c r="E138" s="55">
        <v>60</v>
      </c>
      <c r="F138" s="55">
        <v>4.4455780000000003</v>
      </c>
      <c r="G138" s="55">
        <v>-0.73316999999999999</v>
      </c>
      <c r="H138">
        <f t="shared" si="14"/>
        <v>346659020.47496152</v>
      </c>
      <c r="I138">
        <f t="shared" si="15"/>
        <v>7074761966.0457964</v>
      </c>
      <c r="J138">
        <f t="shared" si="16"/>
        <v>1887758735.3999999</v>
      </c>
      <c r="K138">
        <f t="shared" si="17"/>
        <v>1887758735.3999999</v>
      </c>
      <c r="L138">
        <f t="shared" si="18"/>
        <v>3146264559</v>
      </c>
      <c r="M138">
        <f t="shared" si="19"/>
        <v>2026422343.5899847</v>
      </c>
      <c r="N138">
        <f t="shared" si="20"/>
        <v>3146264559</v>
      </c>
    </row>
    <row r="139" spans="1:14" x14ac:dyDescent="0.2">
      <c r="A139" s="55" t="s">
        <v>144</v>
      </c>
      <c r="B139" s="55">
        <v>546093340</v>
      </c>
      <c r="C139" s="55">
        <v>34.24</v>
      </c>
      <c r="D139" s="55">
        <v>37.1</v>
      </c>
      <c r="E139" s="55">
        <v>34.340000000000003</v>
      </c>
      <c r="F139" s="55">
        <v>-7.7090000000000006E-2</v>
      </c>
      <c r="G139" s="55">
        <v>-2.9099999999999998E-3</v>
      </c>
      <c r="H139">
        <f t="shared" si="14"/>
        <v>355024871.330899</v>
      </c>
      <c r="I139">
        <f t="shared" si="15"/>
        <v>328612265.69316709</v>
      </c>
      <c r="J139">
        <f t="shared" si="16"/>
        <v>327656004</v>
      </c>
      <c r="K139">
        <f t="shared" si="17"/>
        <v>355024871.330899</v>
      </c>
      <c r="L139">
        <f t="shared" si="18"/>
        <v>328612265.69316709</v>
      </c>
      <c r="M139">
        <f t="shared" si="19"/>
        <v>469665952.5323596</v>
      </c>
      <c r="N139">
        <f t="shared" si="20"/>
        <v>459100910.27726686</v>
      </c>
    </row>
    <row r="140" spans="1:14" x14ac:dyDescent="0.2">
      <c r="A140" s="55" t="s">
        <v>145</v>
      </c>
      <c r="B140" s="55">
        <v>6098720897</v>
      </c>
      <c r="C140" s="55">
        <v>54.18</v>
      </c>
      <c r="D140" s="55">
        <v>56.61</v>
      </c>
      <c r="E140" s="55">
        <v>16.14</v>
      </c>
      <c r="F140" s="55">
        <v>-4.2930000000000003E-2</v>
      </c>
      <c r="G140" s="55">
        <v>2.3568769999999999</v>
      </c>
      <c r="H140">
        <f t="shared" si="14"/>
        <v>3823369803.8805943</v>
      </c>
      <c r="I140">
        <f t="shared" si="15"/>
        <v>1090070484.62008</v>
      </c>
      <c r="J140">
        <f t="shared" si="16"/>
        <v>3659232538.1999998</v>
      </c>
      <c r="K140">
        <f t="shared" si="17"/>
        <v>3823369803.8805943</v>
      </c>
      <c r="L140">
        <f t="shared" si="18"/>
        <v>3659232538.1999998</v>
      </c>
      <c r="M140">
        <f t="shared" si="19"/>
        <v>5188580459.7522373</v>
      </c>
      <c r="N140">
        <f t="shared" si="20"/>
        <v>4095260732.0480318</v>
      </c>
    </row>
    <row r="141" spans="1:14" x14ac:dyDescent="0.2">
      <c r="A141" s="55" t="s">
        <v>146</v>
      </c>
      <c r="B141" s="55">
        <v>1175256463</v>
      </c>
      <c r="C141" s="55">
        <v>43</v>
      </c>
      <c r="D141" s="55">
        <v>36.950000000000003</v>
      </c>
      <c r="E141" s="55">
        <v>36.869999999999997</v>
      </c>
      <c r="F141" s="55">
        <v>0.16373499999999999</v>
      </c>
      <c r="G141" s="55">
        <v>0.16625999999999999</v>
      </c>
      <c r="H141">
        <f t="shared" si="14"/>
        <v>605940250.83030069</v>
      </c>
      <c r="I141">
        <f t="shared" si="15"/>
        <v>604628365.71604955</v>
      </c>
      <c r="J141">
        <f t="shared" si="16"/>
        <v>705153877.79999995</v>
      </c>
      <c r="K141">
        <f t="shared" si="17"/>
        <v>705153877.79999995</v>
      </c>
      <c r="L141">
        <f t="shared" si="18"/>
        <v>705153877.79999995</v>
      </c>
      <c r="M141">
        <f t="shared" si="19"/>
        <v>947529978.13212025</v>
      </c>
      <c r="N141">
        <f t="shared" si="20"/>
        <v>947005224.08641982</v>
      </c>
    </row>
    <row r="142" spans="1:14" x14ac:dyDescent="0.2">
      <c r="A142" s="55" t="s">
        <v>147</v>
      </c>
      <c r="B142" s="55">
        <v>854317489</v>
      </c>
      <c r="C142" s="55">
        <v>22.78</v>
      </c>
      <c r="D142" s="55">
        <v>39.14</v>
      </c>
      <c r="E142" s="55">
        <v>53.57</v>
      </c>
      <c r="F142" s="55">
        <v>-0.41798999999999997</v>
      </c>
      <c r="G142" s="55">
        <v>-0.57476000000000005</v>
      </c>
      <c r="H142">
        <f t="shared" si="14"/>
        <v>880724546.65727389</v>
      </c>
      <c r="I142">
        <f t="shared" si="15"/>
        <v>1205414573.887687</v>
      </c>
      <c r="J142">
        <f t="shared" si="16"/>
        <v>512590493.39999998</v>
      </c>
      <c r="K142">
        <f t="shared" si="17"/>
        <v>854317489</v>
      </c>
      <c r="L142">
        <f t="shared" si="18"/>
        <v>854317489</v>
      </c>
      <c r="M142">
        <f t="shared" si="19"/>
        <v>854317489</v>
      </c>
      <c r="N142">
        <f t="shared" si="20"/>
        <v>854317489</v>
      </c>
    </row>
    <row r="143" spans="1:14" x14ac:dyDescent="0.2">
      <c r="A143" s="55" t="s">
        <v>148</v>
      </c>
      <c r="B143" s="55">
        <v>2286484788</v>
      </c>
      <c r="C143" s="55">
        <v>90.01</v>
      </c>
      <c r="D143" s="55">
        <v>37.43</v>
      </c>
      <c r="E143" s="55">
        <v>81.459999999999994</v>
      </c>
      <c r="F143" s="55">
        <v>1.4047559999999999</v>
      </c>
      <c r="G143" s="55">
        <v>0.104959</v>
      </c>
      <c r="H143">
        <f t="shared" si="14"/>
        <v>570490674.64640903</v>
      </c>
      <c r="I143">
        <f t="shared" si="15"/>
        <v>1241576269.1647382</v>
      </c>
      <c r="J143">
        <f t="shared" si="16"/>
        <v>1371890872.8</v>
      </c>
      <c r="K143">
        <f t="shared" si="17"/>
        <v>1371890872.8</v>
      </c>
      <c r="L143">
        <f t="shared" si="18"/>
        <v>1371890872.8</v>
      </c>
      <c r="M143">
        <f t="shared" si="19"/>
        <v>1600087142.6585636</v>
      </c>
      <c r="N143">
        <f t="shared" si="20"/>
        <v>1868521380.4658952</v>
      </c>
    </row>
    <row r="144" spans="1:14" x14ac:dyDescent="0.2">
      <c r="A144" s="55" t="s">
        <v>149</v>
      </c>
      <c r="B144" s="55">
        <v>1310536376</v>
      </c>
      <c r="C144" s="55">
        <v>11.58</v>
      </c>
      <c r="D144" s="55">
        <v>9.8800000000000008</v>
      </c>
      <c r="E144" s="55">
        <v>5.03</v>
      </c>
      <c r="F144" s="55">
        <v>0.172065</v>
      </c>
      <c r="G144" s="55">
        <v>1.302187</v>
      </c>
      <c r="H144">
        <f t="shared" si="14"/>
        <v>670885851.5526017</v>
      </c>
      <c r="I144">
        <f t="shared" si="15"/>
        <v>341554281.03798693</v>
      </c>
      <c r="J144">
        <f t="shared" si="16"/>
        <v>786321825.60000002</v>
      </c>
      <c r="K144">
        <f t="shared" si="17"/>
        <v>786321825.60000002</v>
      </c>
      <c r="L144">
        <f t="shared" si="18"/>
        <v>786321825.60000002</v>
      </c>
      <c r="M144">
        <f t="shared" si="19"/>
        <v>1054676166.2210407</v>
      </c>
      <c r="N144">
        <f t="shared" si="20"/>
        <v>922943538.01519465</v>
      </c>
    </row>
    <row r="145" spans="1:14" x14ac:dyDescent="0.2">
      <c r="A145" s="55" t="s">
        <v>150</v>
      </c>
      <c r="B145" s="55">
        <v>91558026</v>
      </c>
      <c r="C145" s="55">
        <v>1.05</v>
      </c>
      <c r="D145" s="55">
        <v>1.73</v>
      </c>
      <c r="E145" s="55">
        <v>2.12</v>
      </c>
      <c r="F145" s="55">
        <v>-0.39306000000000002</v>
      </c>
      <c r="G145" s="55">
        <v>-0.50471999999999995</v>
      </c>
      <c r="H145">
        <f t="shared" si="14"/>
        <v>90511114.113421425</v>
      </c>
      <c r="I145">
        <f t="shared" si="15"/>
        <v>110916684.70360199</v>
      </c>
      <c r="J145">
        <f t="shared" si="16"/>
        <v>54934815.600000001</v>
      </c>
      <c r="K145">
        <f t="shared" si="17"/>
        <v>90511114.113421425</v>
      </c>
      <c r="L145">
        <f t="shared" si="18"/>
        <v>91558026</v>
      </c>
      <c r="M145">
        <f t="shared" si="19"/>
        <v>91139261.24536857</v>
      </c>
      <c r="N145">
        <f t="shared" si="20"/>
        <v>91558026</v>
      </c>
    </row>
    <row r="146" spans="1:14" x14ac:dyDescent="0.2">
      <c r="A146" s="55" t="s">
        <v>151</v>
      </c>
      <c r="B146" s="55">
        <v>177423859</v>
      </c>
      <c r="C146" s="55">
        <v>6.5</v>
      </c>
      <c r="D146" s="55">
        <v>16.04</v>
      </c>
      <c r="E146" s="55">
        <v>26.46</v>
      </c>
      <c r="F146" s="55">
        <v>-0.59475999999999996</v>
      </c>
      <c r="G146" s="55">
        <v>-0.75434999999999997</v>
      </c>
      <c r="H146">
        <f t="shared" si="14"/>
        <v>262694490.67219421</v>
      </c>
      <c r="I146">
        <f t="shared" si="15"/>
        <v>433357685.3246488</v>
      </c>
      <c r="J146">
        <f t="shared" si="16"/>
        <v>106454315.39999999</v>
      </c>
      <c r="K146">
        <f t="shared" si="17"/>
        <v>177423859</v>
      </c>
      <c r="L146">
        <f t="shared" si="18"/>
        <v>177423859</v>
      </c>
      <c r="M146">
        <f t="shared" si="19"/>
        <v>177423859</v>
      </c>
      <c r="N146">
        <f t="shared" si="20"/>
        <v>177423859</v>
      </c>
    </row>
    <row r="147" spans="1:14" x14ac:dyDescent="0.2">
      <c r="A147" s="55" t="s">
        <v>152</v>
      </c>
      <c r="B147" s="55">
        <v>738776160</v>
      </c>
      <c r="C147" s="55">
        <v>3.57</v>
      </c>
      <c r="D147" s="55">
        <v>4.38</v>
      </c>
      <c r="E147" s="55">
        <v>13.6</v>
      </c>
      <c r="F147" s="55">
        <v>-0.18493000000000001</v>
      </c>
      <c r="G147" s="55">
        <v>-0.73750000000000004</v>
      </c>
      <c r="H147">
        <f t="shared" si="14"/>
        <v>543837579.59439063</v>
      </c>
      <c r="I147">
        <f t="shared" si="15"/>
        <v>1688631222.8571429</v>
      </c>
      <c r="J147">
        <f t="shared" si="16"/>
        <v>443265696</v>
      </c>
      <c r="K147">
        <f t="shared" si="17"/>
        <v>543837579.59439063</v>
      </c>
      <c r="L147">
        <f t="shared" si="18"/>
        <v>738776160</v>
      </c>
      <c r="M147">
        <f t="shared" si="19"/>
        <v>660800727.83775628</v>
      </c>
      <c r="N147">
        <f t="shared" si="20"/>
        <v>738776160</v>
      </c>
    </row>
    <row r="148" spans="1:14" x14ac:dyDescent="0.2">
      <c r="A148" s="55" t="s">
        <v>153</v>
      </c>
      <c r="B148" s="55">
        <v>1878920826</v>
      </c>
      <c r="C148" s="55">
        <v>15.26</v>
      </c>
      <c r="D148" s="55">
        <v>11.81</v>
      </c>
      <c r="E148" s="55">
        <v>36.81</v>
      </c>
      <c r="F148" s="55">
        <v>0.29212500000000002</v>
      </c>
      <c r="G148" s="55">
        <v>-0.58543999999999996</v>
      </c>
      <c r="H148">
        <f t="shared" si="14"/>
        <v>872479439.37312567</v>
      </c>
      <c r="I148">
        <f t="shared" si="15"/>
        <v>2719395251.8332686</v>
      </c>
      <c r="J148">
        <f t="shared" si="16"/>
        <v>1127352495.5999999</v>
      </c>
      <c r="K148">
        <f t="shared" si="17"/>
        <v>1127352495.5999999</v>
      </c>
      <c r="L148">
        <f t="shared" si="18"/>
        <v>1878920826</v>
      </c>
      <c r="M148">
        <f t="shared" si="19"/>
        <v>1476344271.3492503</v>
      </c>
      <c r="N148">
        <f t="shared" si="20"/>
        <v>1878920826</v>
      </c>
    </row>
    <row r="149" spans="1:14" x14ac:dyDescent="0.2">
      <c r="A149" s="55" t="s">
        <v>154</v>
      </c>
      <c r="B149" s="55">
        <v>2598868487</v>
      </c>
      <c r="C149" s="55">
        <v>87.66</v>
      </c>
      <c r="D149" s="55">
        <v>98.77</v>
      </c>
      <c r="E149" s="55">
        <v>70.989999999999995</v>
      </c>
      <c r="F149" s="55">
        <v>-0.11248</v>
      </c>
      <c r="G149" s="55">
        <v>0.234822</v>
      </c>
      <c r="H149">
        <f t="shared" si="14"/>
        <v>1756941919.2806923</v>
      </c>
      <c r="I149">
        <f t="shared" si="15"/>
        <v>1262790177.207727</v>
      </c>
      <c r="J149">
        <f t="shared" si="16"/>
        <v>1559321092.2</v>
      </c>
      <c r="K149">
        <f t="shared" si="17"/>
        <v>1756941919.2806923</v>
      </c>
      <c r="L149">
        <f t="shared" si="18"/>
        <v>1559321092.2</v>
      </c>
      <c r="M149">
        <f t="shared" si="19"/>
        <v>2262097859.9122767</v>
      </c>
      <c r="N149">
        <f t="shared" si="20"/>
        <v>2064437163.0830908</v>
      </c>
    </row>
    <row r="150" spans="1:14" x14ac:dyDescent="0.2">
      <c r="A150" s="55" t="s">
        <v>155</v>
      </c>
      <c r="B150" s="55">
        <v>1433331866</v>
      </c>
      <c r="C150" s="55">
        <v>21.2</v>
      </c>
      <c r="D150" s="55">
        <v>24.62</v>
      </c>
      <c r="E150" s="55">
        <v>21.67</v>
      </c>
      <c r="F150" s="55">
        <v>-0.13891000000000001</v>
      </c>
      <c r="G150" s="55">
        <v>-2.1690000000000001E-2</v>
      </c>
      <c r="H150">
        <f t="shared" si="14"/>
        <v>998733140.08988595</v>
      </c>
      <c r="I150">
        <f t="shared" si="15"/>
        <v>879066062.49552798</v>
      </c>
      <c r="J150">
        <f t="shared" si="16"/>
        <v>859999119.60000002</v>
      </c>
      <c r="K150">
        <f t="shared" si="17"/>
        <v>998733140.08988595</v>
      </c>
      <c r="L150">
        <f t="shared" si="18"/>
        <v>879066062.49552798</v>
      </c>
      <c r="M150">
        <f t="shared" si="19"/>
        <v>1259492375.6359544</v>
      </c>
      <c r="N150">
        <f t="shared" si="20"/>
        <v>1211625544.5982113</v>
      </c>
    </row>
    <row r="151" spans="1:14" x14ac:dyDescent="0.2">
      <c r="A151" s="55" t="s">
        <v>156</v>
      </c>
      <c r="B151" s="55">
        <v>2987102983</v>
      </c>
      <c r="C151" s="55">
        <v>27.39</v>
      </c>
      <c r="D151" s="55">
        <v>26.1</v>
      </c>
      <c r="E151" s="55">
        <v>17.07</v>
      </c>
      <c r="F151" s="55">
        <v>4.9424999999999997E-2</v>
      </c>
      <c r="G151" s="55">
        <v>0.60456900000000002</v>
      </c>
      <c r="H151">
        <f t="shared" si="14"/>
        <v>1707851242.1564188</v>
      </c>
      <c r="I151">
        <f t="shared" si="15"/>
        <v>1116973959.8608723</v>
      </c>
      <c r="J151">
        <f t="shared" si="16"/>
        <v>1792261789.8</v>
      </c>
      <c r="K151">
        <f t="shared" si="17"/>
        <v>1792261789.8</v>
      </c>
      <c r="L151">
        <f t="shared" si="18"/>
        <v>1792261789.8</v>
      </c>
      <c r="M151">
        <f t="shared" si="19"/>
        <v>2475402286.6625676</v>
      </c>
      <c r="N151">
        <f t="shared" si="20"/>
        <v>2239051373.7443485</v>
      </c>
    </row>
    <row r="152" spans="1:14" x14ac:dyDescent="0.2">
      <c r="A152" s="55" t="s">
        <v>157</v>
      </c>
      <c r="B152" s="55">
        <v>754368309</v>
      </c>
      <c r="C152" s="55">
        <v>21.21</v>
      </c>
      <c r="D152" s="55">
        <v>24.1</v>
      </c>
      <c r="E152" s="55">
        <v>21.11</v>
      </c>
      <c r="F152" s="55">
        <v>-0.11992</v>
      </c>
      <c r="G152" s="55">
        <v>4.7369999999999999E-3</v>
      </c>
      <c r="H152">
        <f t="shared" si="14"/>
        <v>514295274.74775022</v>
      </c>
      <c r="I152">
        <f t="shared" si="15"/>
        <v>450487028.34672159</v>
      </c>
      <c r="J152">
        <f t="shared" si="16"/>
        <v>452620985.39999998</v>
      </c>
      <c r="K152">
        <f t="shared" si="17"/>
        <v>514295274.74775022</v>
      </c>
      <c r="L152">
        <f t="shared" si="18"/>
        <v>452620985.39999998</v>
      </c>
      <c r="M152">
        <f t="shared" si="19"/>
        <v>658339095.29910004</v>
      </c>
      <c r="N152">
        <f t="shared" si="20"/>
        <v>632815796.73868859</v>
      </c>
    </row>
    <row r="153" spans="1:14" x14ac:dyDescent="0.2">
      <c r="A153" s="55" t="s">
        <v>158</v>
      </c>
      <c r="B153" s="55">
        <v>3317839457</v>
      </c>
      <c r="C153" s="55">
        <v>72.290000000000006</v>
      </c>
      <c r="D153" s="55">
        <v>75.28</v>
      </c>
      <c r="E153" s="55">
        <v>38.68</v>
      </c>
      <c r="F153" s="55">
        <v>-3.9719999999999998E-2</v>
      </c>
      <c r="G153" s="55">
        <v>0.86892499999999995</v>
      </c>
      <c r="H153">
        <f t="shared" si="14"/>
        <v>2073045022.4934392</v>
      </c>
      <c r="I153">
        <f t="shared" si="15"/>
        <v>1065159743.8099442</v>
      </c>
      <c r="J153">
        <f t="shared" si="16"/>
        <v>1990703674.1999998</v>
      </c>
      <c r="K153">
        <f t="shared" si="17"/>
        <v>2073045022.4934392</v>
      </c>
      <c r="L153">
        <f t="shared" si="18"/>
        <v>1990703674.1999998</v>
      </c>
      <c r="M153">
        <f t="shared" si="19"/>
        <v>2819921683.1973758</v>
      </c>
      <c r="N153">
        <f t="shared" si="20"/>
        <v>2416767571.7239776</v>
      </c>
    </row>
    <row r="154" spans="1:14" x14ac:dyDescent="0.2">
      <c r="A154" s="55" t="s">
        <v>159</v>
      </c>
      <c r="B154" s="55">
        <v>504275033</v>
      </c>
      <c r="C154" s="55">
        <v>4.34</v>
      </c>
      <c r="D154" s="55">
        <v>4.34</v>
      </c>
      <c r="E154" s="55">
        <v>10.75</v>
      </c>
      <c r="F154" s="55">
        <v>0</v>
      </c>
      <c r="G154" s="55">
        <v>-0.59628000000000003</v>
      </c>
      <c r="H154">
        <f t="shared" si="14"/>
        <v>302565019.80000001</v>
      </c>
      <c r="I154">
        <f t="shared" si="15"/>
        <v>749442732.09154868</v>
      </c>
      <c r="J154">
        <f t="shared" si="16"/>
        <v>302565019.80000001</v>
      </c>
      <c r="K154">
        <f t="shared" si="17"/>
        <v>302565019.80000001</v>
      </c>
      <c r="L154">
        <f t="shared" si="18"/>
        <v>504275033</v>
      </c>
      <c r="M154">
        <f t="shared" si="19"/>
        <v>423591027.72000003</v>
      </c>
      <c r="N154">
        <f t="shared" si="20"/>
        <v>504275033</v>
      </c>
    </row>
    <row r="155" spans="1:14" x14ac:dyDescent="0.2">
      <c r="A155" s="55" t="s">
        <v>160</v>
      </c>
      <c r="B155" s="55">
        <v>92597785</v>
      </c>
      <c r="C155" s="55">
        <v>3.32</v>
      </c>
      <c r="D155" s="55">
        <v>9.58</v>
      </c>
      <c r="E155" s="55">
        <v>8.51</v>
      </c>
      <c r="F155" s="55">
        <v>-0.65344000000000002</v>
      </c>
      <c r="G155" s="55">
        <v>-0.60987000000000002</v>
      </c>
      <c r="H155">
        <f t="shared" si="14"/>
        <v>160314724.7229917</v>
      </c>
      <c r="I155">
        <f t="shared" si="15"/>
        <v>142410660.54904774</v>
      </c>
      <c r="J155">
        <f t="shared" si="16"/>
        <v>55558671</v>
      </c>
      <c r="K155">
        <f t="shared" si="17"/>
        <v>92597785</v>
      </c>
      <c r="L155">
        <f t="shared" si="18"/>
        <v>92597785</v>
      </c>
      <c r="M155">
        <f t="shared" si="19"/>
        <v>92597785</v>
      </c>
      <c r="N155">
        <f t="shared" si="20"/>
        <v>92597785</v>
      </c>
    </row>
    <row r="156" spans="1:14" x14ac:dyDescent="0.2">
      <c r="A156" s="55" t="s">
        <v>161</v>
      </c>
      <c r="B156" s="55">
        <v>2953860505</v>
      </c>
      <c r="C156" s="55">
        <v>20</v>
      </c>
      <c r="D156" s="55">
        <v>16.170000000000002</v>
      </c>
      <c r="E156" s="55">
        <v>10.050000000000001</v>
      </c>
      <c r="F156" s="55">
        <v>0.23685800000000001</v>
      </c>
      <c r="G156" s="55">
        <v>0.99004999999999999</v>
      </c>
      <c r="H156">
        <f t="shared" si="14"/>
        <v>1432918170.8813784</v>
      </c>
      <c r="I156">
        <f t="shared" si="15"/>
        <v>890588830.93389618</v>
      </c>
      <c r="J156">
        <f t="shared" si="16"/>
        <v>1772316303</v>
      </c>
      <c r="K156">
        <f t="shared" si="17"/>
        <v>1772316303</v>
      </c>
      <c r="L156">
        <f t="shared" si="18"/>
        <v>1772316303</v>
      </c>
      <c r="M156">
        <f t="shared" si="19"/>
        <v>2345483571.3525515</v>
      </c>
      <c r="N156">
        <f t="shared" si="20"/>
        <v>2128551835.3735585</v>
      </c>
    </row>
    <row r="157" spans="1:14" x14ac:dyDescent="0.2">
      <c r="A157" s="55" t="s">
        <v>162</v>
      </c>
      <c r="B157" s="55">
        <v>1684791864</v>
      </c>
      <c r="C157" s="55">
        <v>67.52</v>
      </c>
      <c r="D157" s="55">
        <v>42.27</v>
      </c>
      <c r="E157" s="55">
        <v>39.89</v>
      </c>
      <c r="F157" s="55">
        <v>0.59735000000000005</v>
      </c>
      <c r="G157" s="55">
        <v>0.69265500000000002</v>
      </c>
      <c r="H157">
        <f t="shared" si="14"/>
        <v>632845098.69471312</v>
      </c>
      <c r="I157">
        <f t="shared" si="15"/>
        <v>597212732.89595342</v>
      </c>
      <c r="J157">
        <f t="shared" si="16"/>
        <v>1010875118.4</v>
      </c>
      <c r="K157">
        <f t="shared" si="17"/>
        <v>1010875118.4</v>
      </c>
      <c r="L157">
        <f t="shared" si="18"/>
        <v>1010875118.4</v>
      </c>
      <c r="M157">
        <f t="shared" si="19"/>
        <v>1264013157.8778853</v>
      </c>
      <c r="N157">
        <f t="shared" si="20"/>
        <v>1249760211.5583813</v>
      </c>
    </row>
    <row r="158" spans="1:14" x14ac:dyDescent="0.2">
      <c r="A158" s="55" t="s">
        <v>163</v>
      </c>
      <c r="B158" s="55">
        <v>470238353</v>
      </c>
      <c r="C158" s="55">
        <v>5.79</v>
      </c>
      <c r="D158" s="55">
        <v>13.63</v>
      </c>
      <c r="E158" s="55">
        <v>17.239999999999998</v>
      </c>
      <c r="F158" s="55">
        <v>-0.57520000000000004</v>
      </c>
      <c r="G158" s="55">
        <v>-0.66415000000000002</v>
      </c>
      <c r="H158">
        <f t="shared" si="14"/>
        <v>664178464.68926549</v>
      </c>
      <c r="I158">
        <f t="shared" si="15"/>
        <v>840086383.20678878</v>
      </c>
      <c r="J158">
        <f t="shared" si="16"/>
        <v>282143011.80000001</v>
      </c>
      <c r="K158">
        <f t="shared" si="17"/>
        <v>470238353</v>
      </c>
      <c r="L158">
        <f t="shared" si="18"/>
        <v>470238353</v>
      </c>
      <c r="M158">
        <f t="shared" si="19"/>
        <v>470238353</v>
      </c>
      <c r="N158">
        <f t="shared" si="20"/>
        <v>470238353</v>
      </c>
    </row>
    <row r="159" spans="1:14" x14ac:dyDescent="0.2">
      <c r="A159" s="55" t="s">
        <v>164</v>
      </c>
      <c r="B159" s="55">
        <v>1554842555</v>
      </c>
      <c r="C159" s="55">
        <v>34.32</v>
      </c>
      <c r="D159" s="55">
        <v>36.590000000000003</v>
      </c>
      <c r="E159" s="55">
        <v>18.14</v>
      </c>
      <c r="F159" s="55">
        <v>-6.2039999999999998E-2</v>
      </c>
      <c r="G159" s="55">
        <v>0.89195100000000005</v>
      </c>
      <c r="H159">
        <f t="shared" si="14"/>
        <v>994611212.63166869</v>
      </c>
      <c r="I159">
        <f t="shared" si="15"/>
        <v>493091804.70318729</v>
      </c>
      <c r="J159">
        <f t="shared" si="16"/>
        <v>932905533</v>
      </c>
      <c r="K159">
        <f t="shared" si="17"/>
        <v>994611212.63166869</v>
      </c>
      <c r="L159">
        <f t="shared" si="18"/>
        <v>932905533</v>
      </c>
      <c r="M159">
        <f t="shared" si="19"/>
        <v>1330750018.0526674</v>
      </c>
      <c r="N159">
        <f t="shared" si="20"/>
        <v>1130142254.8812749</v>
      </c>
    </row>
    <row r="160" spans="1:14" x14ac:dyDescent="0.2">
      <c r="A160" s="55" t="s">
        <v>165</v>
      </c>
      <c r="B160" s="55">
        <v>7947387885</v>
      </c>
      <c r="C160" s="55">
        <v>854.68</v>
      </c>
      <c r="D160" s="55">
        <v>521.83000000000004</v>
      </c>
      <c r="E160" s="55">
        <v>225.93</v>
      </c>
      <c r="F160" s="55">
        <v>0.63785099999999995</v>
      </c>
      <c r="G160" s="55">
        <v>2.7829419999999998</v>
      </c>
      <c r="H160">
        <f t="shared" si="14"/>
        <v>2911395927.3462605</v>
      </c>
      <c r="I160">
        <f t="shared" si="15"/>
        <v>1260509077.5909333</v>
      </c>
      <c r="J160">
        <f t="shared" si="16"/>
        <v>4768432731</v>
      </c>
      <c r="K160">
        <f t="shared" si="17"/>
        <v>4768432731</v>
      </c>
      <c r="L160">
        <f t="shared" si="18"/>
        <v>4768432731</v>
      </c>
      <c r="M160">
        <f t="shared" si="19"/>
        <v>5932991101.9385042</v>
      </c>
      <c r="N160">
        <f t="shared" si="20"/>
        <v>5272636362.0363731</v>
      </c>
    </row>
    <row r="161" spans="1:14" x14ac:dyDescent="0.2">
      <c r="A161" s="55" t="s">
        <v>166</v>
      </c>
      <c r="B161" s="55">
        <v>1049743538</v>
      </c>
      <c r="C161" s="55">
        <v>33.700000000000003</v>
      </c>
      <c r="D161" s="55">
        <v>26.95</v>
      </c>
      <c r="E161" s="55">
        <v>13.58</v>
      </c>
      <c r="F161" s="55">
        <v>0.25046400000000002</v>
      </c>
      <c r="G161" s="55">
        <v>1.4815910000000001</v>
      </c>
      <c r="H161">
        <f t="shared" si="14"/>
        <v>503689928.53852648</v>
      </c>
      <c r="I161">
        <f t="shared" si="15"/>
        <v>253807385.18152267</v>
      </c>
      <c r="J161">
        <f t="shared" si="16"/>
        <v>629846122.79999995</v>
      </c>
      <c r="K161">
        <f t="shared" si="17"/>
        <v>629846122.79999995</v>
      </c>
      <c r="L161">
        <f t="shared" si="18"/>
        <v>629846122.79999995</v>
      </c>
      <c r="M161">
        <f t="shared" si="19"/>
        <v>831322094.21541047</v>
      </c>
      <c r="N161">
        <f t="shared" si="20"/>
        <v>731369076.87260914</v>
      </c>
    </row>
    <row r="162" spans="1:14" x14ac:dyDescent="0.2">
      <c r="A162" s="55" t="s">
        <v>167</v>
      </c>
      <c r="B162" s="55">
        <v>121523039</v>
      </c>
      <c r="C162" s="55">
        <v>5.0199999999999996</v>
      </c>
      <c r="D162" s="55">
        <v>9.86</v>
      </c>
      <c r="E162" s="55">
        <v>21.12</v>
      </c>
      <c r="F162" s="55">
        <v>-0.49086999999999997</v>
      </c>
      <c r="G162" s="55">
        <v>-0.76231000000000004</v>
      </c>
      <c r="H162">
        <f t="shared" si="14"/>
        <v>143212584.99793765</v>
      </c>
      <c r="I162">
        <f t="shared" si="15"/>
        <v>306760164.07926297</v>
      </c>
      <c r="J162">
        <f t="shared" si="16"/>
        <v>72913823.399999991</v>
      </c>
      <c r="K162">
        <f t="shared" si="17"/>
        <v>121523039</v>
      </c>
      <c r="L162">
        <f t="shared" si="18"/>
        <v>121523039</v>
      </c>
      <c r="M162">
        <f t="shared" si="19"/>
        <v>121523039</v>
      </c>
      <c r="N162">
        <f t="shared" si="20"/>
        <v>121523039</v>
      </c>
    </row>
    <row r="163" spans="1:14" x14ac:dyDescent="0.2">
      <c r="A163" s="55" t="s">
        <v>168</v>
      </c>
      <c r="B163" s="55">
        <v>4569803861</v>
      </c>
      <c r="C163" s="55">
        <v>73.44</v>
      </c>
      <c r="D163" s="55">
        <v>46.6</v>
      </c>
      <c r="E163" s="55">
        <v>14.57</v>
      </c>
      <c r="F163" s="55">
        <v>0.57596599999999998</v>
      </c>
      <c r="G163" s="55">
        <v>4.0404939999999998</v>
      </c>
      <c r="H163">
        <f t="shared" si="14"/>
        <v>1739810577.512459</v>
      </c>
      <c r="I163">
        <f t="shared" si="15"/>
        <v>543970951.37897193</v>
      </c>
      <c r="J163">
        <f t="shared" si="16"/>
        <v>2741882316.5999999</v>
      </c>
      <c r="K163">
        <f t="shared" si="17"/>
        <v>2741882316.5999999</v>
      </c>
      <c r="L163">
        <f t="shared" si="18"/>
        <v>2741882316.5999999</v>
      </c>
      <c r="M163">
        <f t="shared" si="19"/>
        <v>3437806547.6049838</v>
      </c>
      <c r="N163">
        <f t="shared" si="20"/>
        <v>2959470697.1515889</v>
      </c>
    </row>
    <row r="164" spans="1:14" x14ac:dyDescent="0.2">
      <c r="A164" s="55" t="s">
        <v>169</v>
      </c>
      <c r="B164" s="55">
        <v>2376023886</v>
      </c>
      <c r="C164" s="55">
        <v>23.95</v>
      </c>
      <c r="D164" s="55">
        <v>23.06</v>
      </c>
      <c r="E164" s="55">
        <v>11.52</v>
      </c>
      <c r="F164" s="55">
        <v>3.8594999999999997E-2</v>
      </c>
      <c r="G164" s="55">
        <v>1.0789930000000001</v>
      </c>
      <c r="H164">
        <f t="shared" si="14"/>
        <v>1372637391.4759843</v>
      </c>
      <c r="I164">
        <f t="shared" si="15"/>
        <v>685723488.05407226</v>
      </c>
      <c r="J164">
        <f t="shared" si="16"/>
        <v>1425614331.5999999</v>
      </c>
      <c r="K164">
        <f t="shared" si="17"/>
        <v>1425614331.5999999</v>
      </c>
      <c r="L164">
        <f t="shared" si="18"/>
        <v>1425614331.5999999</v>
      </c>
      <c r="M164">
        <f t="shared" si="19"/>
        <v>1974669288.1903937</v>
      </c>
      <c r="N164">
        <f t="shared" si="20"/>
        <v>1699903726.8216288</v>
      </c>
    </row>
    <row r="165" spans="1:14" x14ac:dyDescent="0.2">
      <c r="A165" s="55" t="s">
        <v>170</v>
      </c>
      <c r="B165" s="55">
        <v>2036114798</v>
      </c>
      <c r="C165" s="55">
        <v>31.57</v>
      </c>
      <c r="D165" s="55">
        <v>41.27</v>
      </c>
      <c r="E165" s="55">
        <v>76.099999999999994</v>
      </c>
      <c r="F165" s="55">
        <v>-0.23504</v>
      </c>
      <c r="G165" s="55">
        <v>-0.58514999999999995</v>
      </c>
      <c r="H165">
        <f t="shared" si="14"/>
        <v>1597036287.9104791</v>
      </c>
      <c r="I165">
        <f t="shared" si="15"/>
        <v>2944844832.5900922</v>
      </c>
      <c r="J165">
        <f t="shared" si="16"/>
        <v>1221668878.8</v>
      </c>
      <c r="K165">
        <f t="shared" si="17"/>
        <v>1597036287.9104791</v>
      </c>
      <c r="L165">
        <f t="shared" si="18"/>
        <v>2036114798</v>
      </c>
      <c r="M165">
        <f t="shared" si="19"/>
        <v>1860483393.9641917</v>
      </c>
      <c r="N165">
        <f t="shared" si="20"/>
        <v>2036114798</v>
      </c>
    </row>
    <row r="166" spans="1:14" x14ac:dyDescent="0.2">
      <c r="A166" s="55" t="s">
        <v>171</v>
      </c>
      <c r="B166" s="55">
        <v>496783055</v>
      </c>
      <c r="C166" s="55">
        <v>19.43</v>
      </c>
      <c r="D166" s="55">
        <v>23.48</v>
      </c>
      <c r="E166" s="55">
        <v>29.54</v>
      </c>
      <c r="F166" s="55">
        <v>-0.17249</v>
      </c>
      <c r="G166" s="55">
        <v>-0.34225</v>
      </c>
      <c r="H166">
        <f t="shared" si="14"/>
        <v>360200883.37301058</v>
      </c>
      <c r="I166">
        <f t="shared" si="15"/>
        <v>453165842.64538193</v>
      </c>
      <c r="J166">
        <f t="shared" si="16"/>
        <v>298069833</v>
      </c>
      <c r="K166">
        <f t="shared" si="17"/>
        <v>360200883.37301058</v>
      </c>
      <c r="L166">
        <f t="shared" si="18"/>
        <v>453165842.64538193</v>
      </c>
      <c r="M166">
        <f t="shared" si="19"/>
        <v>442150186.34920424</v>
      </c>
      <c r="N166">
        <f t="shared" si="20"/>
        <v>479336170.05815279</v>
      </c>
    </row>
    <row r="167" spans="1:14" x14ac:dyDescent="0.2">
      <c r="A167" s="55" t="s">
        <v>172</v>
      </c>
      <c r="B167" s="55">
        <v>2232649566</v>
      </c>
      <c r="C167" s="55">
        <v>105.22</v>
      </c>
      <c r="D167" s="55">
        <v>122.5</v>
      </c>
      <c r="E167" s="55">
        <v>88.16</v>
      </c>
      <c r="F167" s="55">
        <v>-0.14105999999999999</v>
      </c>
      <c r="G167" s="55">
        <v>0.19351199999999999</v>
      </c>
      <c r="H167">
        <f t="shared" si="14"/>
        <v>1559584766.8055975</v>
      </c>
      <c r="I167">
        <f t="shared" si="15"/>
        <v>1122393188.8410003</v>
      </c>
      <c r="J167">
        <f t="shared" si="16"/>
        <v>1339589739.5999999</v>
      </c>
      <c r="K167">
        <f t="shared" si="17"/>
        <v>1559584766.8055975</v>
      </c>
      <c r="L167">
        <f t="shared" si="18"/>
        <v>1339589739.5999999</v>
      </c>
      <c r="M167">
        <f t="shared" si="19"/>
        <v>1963423646.3222389</v>
      </c>
      <c r="N167">
        <f t="shared" si="20"/>
        <v>1788547015.1364002</v>
      </c>
    </row>
    <row r="168" spans="1:14" x14ac:dyDescent="0.2">
      <c r="A168" s="55" t="s">
        <v>173</v>
      </c>
      <c r="B168" s="55">
        <v>1549504099</v>
      </c>
      <c r="C168" s="55">
        <v>13.64</v>
      </c>
      <c r="D168" s="55">
        <v>15.54</v>
      </c>
      <c r="E168" s="55">
        <v>2.69</v>
      </c>
      <c r="F168" s="55">
        <v>-0.12227</v>
      </c>
      <c r="G168" s="55">
        <v>4.0706319999999998</v>
      </c>
      <c r="H168">
        <f t="shared" si="14"/>
        <v>1059212353.9129344</v>
      </c>
      <c r="I168">
        <f t="shared" si="15"/>
        <v>183350410.63914716</v>
      </c>
      <c r="J168">
        <f t="shared" si="16"/>
        <v>929702459.39999998</v>
      </c>
      <c r="K168">
        <f t="shared" si="17"/>
        <v>1059212353.9129344</v>
      </c>
      <c r="L168">
        <f t="shared" si="18"/>
        <v>929702459.39999998</v>
      </c>
      <c r="M168">
        <f t="shared" si="19"/>
        <v>1353387400.9651737</v>
      </c>
      <c r="N168">
        <f t="shared" si="20"/>
        <v>1003042623.6556587</v>
      </c>
    </row>
    <row r="169" spans="1:14" x14ac:dyDescent="0.2">
      <c r="A169" s="55" t="s">
        <v>174</v>
      </c>
      <c r="B169" s="55">
        <v>144469290</v>
      </c>
      <c r="C169" s="55">
        <v>10.69</v>
      </c>
      <c r="D169" s="55">
        <v>29.48</v>
      </c>
      <c r="E169" s="55">
        <v>28.25</v>
      </c>
      <c r="F169" s="55">
        <v>-0.63737999999999995</v>
      </c>
      <c r="G169" s="55">
        <v>-0.62158999999999998</v>
      </c>
      <c r="H169">
        <f t="shared" si="14"/>
        <v>239042452.15376976</v>
      </c>
      <c r="I169">
        <f t="shared" si="15"/>
        <v>229067873.47057423</v>
      </c>
      <c r="J169">
        <f t="shared" si="16"/>
        <v>86681574</v>
      </c>
      <c r="K169">
        <f t="shared" si="17"/>
        <v>144469290</v>
      </c>
      <c r="L169">
        <f t="shared" si="18"/>
        <v>144469290</v>
      </c>
      <c r="M169">
        <f t="shared" si="19"/>
        <v>144469290</v>
      </c>
      <c r="N169">
        <f t="shared" si="20"/>
        <v>144469290</v>
      </c>
    </row>
    <row r="170" spans="1:14" x14ac:dyDescent="0.2">
      <c r="A170" s="55" t="s">
        <v>175</v>
      </c>
      <c r="B170" s="55">
        <v>740501393</v>
      </c>
      <c r="C170" s="55">
        <v>111.78</v>
      </c>
      <c r="D170" s="55">
        <v>121.49</v>
      </c>
      <c r="E170" s="55">
        <v>41.55</v>
      </c>
      <c r="F170" s="55">
        <v>-7.9920000000000005E-2</v>
      </c>
      <c r="G170" s="55">
        <v>1.690253</v>
      </c>
      <c r="H170">
        <f t="shared" si="14"/>
        <v>482893700.33040601</v>
      </c>
      <c r="I170">
        <f t="shared" si="15"/>
        <v>165152064.06237626</v>
      </c>
      <c r="J170">
        <f t="shared" si="16"/>
        <v>444300835.80000001</v>
      </c>
      <c r="K170">
        <f t="shared" si="17"/>
        <v>482893700.33040601</v>
      </c>
      <c r="L170">
        <f t="shared" si="18"/>
        <v>444300835.80000001</v>
      </c>
      <c r="M170">
        <f t="shared" si="19"/>
        <v>637458315.9321624</v>
      </c>
      <c r="N170">
        <f t="shared" si="20"/>
        <v>510361661.42495048</v>
      </c>
    </row>
    <row r="171" spans="1:14" x14ac:dyDescent="0.2">
      <c r="A171" s="55" t="s">
        <v>176</v>
      </c>
      <c r="B171" s="55">
        <v>2046456063</v>
      </c>
      <c r="C171" s="55">
        <v>7.71</v>
      </c>
      <c r="D171" s="55">
        <v>12.31</v>
      </c>
      <c r="E171" s="55">
        <v>6.19</v>
      </c>
      <c r="F171" s="55">
        <v>-0.37368000000000001</v>
      </c>
      <c r="G171" s="55">
        <v>0.245557</v>
      </c>
      <c r="H171">
        <f t="shared" si="14"/>
        <v>1960457334.5893471</v>
      </c>
      <c r="I171">
        <f t="shared" si="15"/>
        <v>985802847.88251352</v>
      </c>
      <c r="J171">
        <f t="shared" si="16"/>
        <v>1227873637.8</v>
      </c>
      <c r="K171">
        <f t="shared" si="17"/>
        <v>1960457334.5893471</v>
      </c>
      <c r="L171">
        <f t="shared" si="18"/>
        <v>1227873637.8</v>
      </c>
      <c r="M171">
        <f t="shared" si="19"/>
        <v>2012056571.6357388</v>
      </c>
      <c r="N171">
        <f t="shared" si="20"/>
        <v>1622194776.9530053</v>
      </c>
    </row>
    <row r="172" spans="1:14" x14ac:dyDescent="0.2">
      <c r="A172" s="55" t="s">
        <v>177</v>
      </c>
      <c r="B172" s="55">
        <v>401917655</v>
      </c>
      <c r="C172" s="55">
        <v>69.42</v>
      </c>
      <c r="D172" s="55">
        <v>91.93</v>
      </c>
      <c r="E172" s="55">
        <v>79.17</v>
      </c>
      <c r="F172" s="55">
        <v>-0.24485999999999999</v>
      </c>
      <c r="G172" s="55">
        <v>-0.12315</v>
      </c>
      <c r="H172">
        <f t="shared" si="14"/>
        <v>319345542.54840159</v>
      </c>
      <c r="I172">
        <f t="shared" si="15"/>
        <v>275019208.53053546</v>
      </c>
      <c r="J172">
        <f t="shared" si="16"/>
        <v>241150593</v>
      </c>
      <c r="K172">
        <f t="shared" si="17"/>
        <v>319345542.54840159</v>
      </c>
      <c r="L172">
        <f t="shared" si="18"/>
        <v>275019208.53053546</v>
      </c>
      <c r="M172">
        <f t="shared" si="19"/>
        <v>368888810.01936066</v>
      </c>
      <c r="N172">
        <f t="shared" si="20"/>
        <v>351158276.41221416</v>
      </c>
    </row>
    <row r="173" spans="1:14" x14ac:dyDescent="0.2">
      <c r="A173" s="55" t="s">
        <v>178</v>
      </c>
      <c r="B173" s="55">
        <v>2404105479</v>
      </c>
      <c r="C173" s="55">
        <v>39.299999999999997</v>
      </c>
      <c r="D173" s="55">
        <v>20.05</v>
      </c>
      <c r="E173" s="55">
        <v>24.55</v>
      </c>
      <c r="F173" s="55">
        <v>0.96009999999999995</v>
      </c>
      <c r="G173" s="55">
        <v>0.60081499999999999</v>
      </c>
      <c r="H173">
        <f t="shared" si="14"/>
        <v>735913110.24947703</v>
      </c>
      <c r="I173">
        <f t="shared" si="15"/>
        <v>901080566.71133149</v>
      </c>
      <c r="J173">
        <f t="shared" si="16"/>
        <v>1442463287.3999999</v>
      </c>
      <c r="K173">
        <f t="shared" si="17"/>
        <v>1442463287.3999999</v>
      </c>
      <c r="L173">
        <f t="shared" si="18"/>
        <v>1442463287.3999999</v>
      </c>
      <c r="M173">
        <f t="shared" si="19"/>
        <v>1736828531.4997907</v>
      </c>
      <c r="N173">
        <f t="shared" si="20"/>
        <v>1802895514.0845327</v>
      </c>
    </row>
    <row r="174" spans="1:14" x14ac:dyDescent="0.2">
      <c r="A174" s="55" t="s">
        <v>179</v>
      </c>
      <c r="B174" s="55">
        <v>6476994490</v>
      </c>
      <c r="C174" s="55">
        <v>110.08</v>
      </c>
      <c r="D174" s="55">
        <v>118.65</v>
      </c>
      <c r="E174" s="55">
        <v>27.04</v>
      </c>
      <c r="F174" s="55">
        <v>-7.2230000000000003E-2</v>
      </c>
      <c r="G174" s="55">
        <v>3.0710060000000001</v>
      </c>
      <c r="H174">
        <f t="shared" si="14"/>
        <v>4188750114.7913818</v>
      </c>
      <c r="I174">
        <f t="shared" si="15"/>
        <v>954603528.955742</v>
      </c>
      <c r="J174">
        <f t="shared" si="16"/>
        <v>3886196694</v>
      </c>
      <c r="K174">
        <f t="shared" si="17"/>
        <v>4188750114.7913818</v>
      </c>
      <c r="L174">
        <f t="shared" si="18"/>
        <v>3886196694</v>
      </c>
      <c r="M174">
        <f t="shared" si="19"/>
        <v>5561696739.9165525</v>
      </c>
      <c r="N174">
        <f t="shared" si="20"/>
        <v>4268038105.5822968</v>
      </c>
    </row>
    <row r="175" spans="1:14" x14ac:dyDescent="0.2">
      <c r="A175" s="55" t="s">
        <v>180</v>
      </c>
      <c r="B175" s="55">
        <v>3035402518</v>
      </c>
      <c r="C175" s="55">
        <v>63.62</v>
      </c>
      <c r="D175" s="55">
        <v>50.34</v>
      </c>
      <c r="E175" s="55">
        <v>45.59</v>
      </c>
      <c r="F175" s="55">
        <v>0.26380599999999998</v>
      </c>
      <c r="G175" s="55">
        <v>0.39548100000000003</v>
      </c>
      <c r="H175">
        <f t="shared" si="14"/>
        <v>1441076803.56004</v>
      </c>
      <c r="I175">
        <f t="shared" si="15"/>
        <v>1305099468.068716</v>
      </c>
      <c r="J175">
        <f t="shared" si="16"/>
        <v>1821241510.8</v>
      </c>
      <c r="K175">
        <f t="shared" si="17"/>
        <v>1821241510.8</v>
      </c>
      <c r="L175">
        <f t="shared" si="18"/>
        <v>1821241510.8</v>
      </c>
      <c r="M175">
        <f t="shared" si="19"/>
        <v>2397672232.2240162</v>
      </c>
      <c r="N175">
        <f t="shared" si="20"/>
        <v>2343281298.0274863</v>
      </c>
    </row>
    <row r="176" spans="1:14" x14ac:dyDescent="0.2">
      <c r="A176" s="55" t="s">
        <v>181</v>
      </c>
      <c r="B176" s="55">
        <v>4066043072</v>
      </c>
      <c r="C176" s="55">
        <v>248.76</v>
      </c>
      <c r="D176" s="55">
        <v>182.13</v>
      </c>
      <c r="E176" s="55">
        <v>65.760000000000005</v>
      </c>
      <c r="F176" s="55">
        <v>0.365838</v>
      </c>
      <c r="G176" s="55">
        <v>2.7828469999999998</v>
      </c>
      <c r="H176">
        <f t="shared" si="14"/>
        <v>1786175112.4218242</v>
      </c>
      <c r="I176">
        <f t="shared" si="15"/>
        <v>644917926.41891158</v>
      </c>
      <c r="J176">
        <f t="shared" si="16"/>
        <v>2439625843.1999998</v>
      </c>
      <c r="K176">
        <f t="shared" si="17"/>
        <v>2439625843.1999998</v>
      </c>
      <c r="L176">
        <f t="shared" si="18"/>
        <v>2439625843.1999998</v>
      </c>
      <c r="M176">
        <f t="shared" si="19"/>
        <v>3154095888.1687298</v>
      </c>
      <c r="N176">
        <f t="shared" si="20"/>
        <v>2697593013.7675648</v>
      </c>
    </row>
    <row r="177" spans="1:14" x14ac:dyDescent="0.2">
      <c r="A177" s="55" t="s">
        <v>182</v>
      </c>
      <c r="B177" s="55">
        <v>1550901975</v>
      </c>
      <c r="C177" s="55">
        <v>54.69</v>
      </c>
      <c r="D177" s="55">
        <v>61</v>
      </c>
      <c r="E177" s="55">
        <v>41.14</v>
      </c>
      <c r="F177" s="55">
        <v>-0.10344</v>
      </c>
      <c r="G177" s="55">
        <v>0.32936300000000002</v>
      </c>
      <c r="H177">
        <f t="shared" si="14"/>
        <v>1037901741.0993129</v>
      </c>
      <c r="I177">
        <f t="shared" si="15"/>
        <v>699990284.82062459</v>
      </c>
      <c r="J177">
        <f t="shared" si="16"/>
        <v>930541185</v>
      </c>
      <c r="K177">
        <f t="shared" si="17"/>
        <v>1037901741.0993129</v>
      </c>
      <c r="L177">
        <f t="shared" si="18"/>
        <v>930541185</v>
      </c>
      <c r="M177">
        <f t="shared" si="19"/>
        <v>1345701881.4397252</v>
      </c>
      <c r="N177">
        <f t="shared" si="20"/>
        <v>1210537298.9282498</v>
      </c>
    </row>
    <row r="178" spans="1:14" x14ac:dyDescent="0.2">
      <c r="A178" s="55" t="s">
        <v>183</v>
      </c>
      <c r="B178" s="55">
        <v>792516253</v>
      </c>
      <c r="C178" s="55">
        <v>54.52</v>
      </c>
      <c r="D178" s="55">
        <v>68.25</v>
      </c>
      <c r="E178" s="55">
        <v>59.84</v>
      </c>
      <c r="F178" s="55">
        <v>-0.20116999999999999</v>
      </c>
      <c r="G178" s="55">
        <v>-8.8900000000000007E-2</v>
      </c>
      <c r="H178">
        <f t="shared" si="14"/>
        <v>595257754.21554017</v>
      </c>
      <c r="I178">
        <f t="shared" si="15"/>
        <v>521907311.82087582</v>
      </c>
      <c r="J178">
        <f t="shared" si="16"/>
        <v>475509751.80000001</v>
      </c>
      <c r="K178">
        <f t="shared" si="17"/>
        <v>595257754.21554017</v>
      </c>
      <c r="L178">
        <f t="shared" si="18"/>
        <v>521907311.82087582</v>
      </c>
      <c r="M178">
        <f t="shared" si="19"/>
        <v>713612853.48621607</v>
      </c>
      <c r="N178">
        <f t="shared" si="20"/>
        <v>684272676.52835035</v>
      </c>
    </row>
    <row r="179" spans="1:14" x14ac:dyDescent="0.2">
      <c r="A179" s="55" t="s">
        <v>184</v>
      </c>
      <c r="B179" s="55">
        <v>133954326</v>
      </c>
      <c r="C179" s="55">
        <v>4.01</v>
      </c>
      <c r="D179" s="55">
        <v>6.13</v>
      </c>
      <c r="E179" s="55">
        <v>16.649999999999999</v>
      </c>
      <c r="F179" s="55">
        <v>-0.34583999999999998</v>
      </c>
      <c r="G179" s="55">
        <v>-0.75915999999999995</v>
      </c>
      <c r="H179">
        <f t="shared" si="14"/>
        <v>122863818.63764215</v>
      </c>
      <c r="I179">
        <f t="shared" si="15"/>
        <v>333717802.69058287</v>
      </c>
      <c r="J179">
        <f t="shared" si="16"/>
        <v>80372595.599999994</v>
      </c>
      <c r="K179">
        <f t="shared" si="17"/>
        <v>122863818.63764215</v>
      </c>
      <c r="L179">
        <f t="shared" si="18"/>
        <v>133954326</v>
      </c>
      <c r="M179">
        <f t="shared" si="19"/>
        <v>129518123.05505686</v>
      </c>
      <c r="N179">
        <f t="shared" si="20"/>
        <v>133954326</v>
      </c>
    </row>
    <row r="180" spans="1:14" x14ac:dyDescent="0.2">
      <c r="A180" s="55" t="s">
        <v>185</v>
      </c>
      <c r="B180" s="55">
        <v>2694143386</v>
      </c>
      <c r="C180" s="55">
        <v>19.25</v>
      </c>
      <c r="D180" s="55">
        <v>14.02</v>
      </c>
      <c r="E180" s="55">
        <v>8.8800000000000008</v>
      </c>
      <c r="F180" s="55">
        <v>0.37303900000000001</v>
      </c>
      <c r="G180" s="55">
        <v>1.1677930000000001</v>
      </c>
      <c r="H180">
        <f t="shared" si="14"/>
        <v>1177305256.1507721</v>
      </c>
      <c r="I180">
        <f t="shared" si="15"/>
        <v>745682835.76891339</v>
      </c>
      <c r="J180">
        <f t="shared" si="16"/>
        <v>1616486031.5999999</v>
      </c>
      <c r="K180">
        <f t="shared" si="17"/>
        <v>1616486031.5999999</v>
      </c>
      <c r="L180">
        <f t="shared" si="18"/>
        <v>1616486031.5999999</v>
      </c>
      <c r="M180">
        <f t="shared" si="19"/>
        <v>2087408134.0603089</v>
      </c>
      <c r="N180">
        <f t="shared" si="20"/>
        <v>1914759165.9075656</v>
      </c>
    </row>
    <row r="181" spans="1:14" x14ac:dyDescent="0.2">
      <c r="A181" s="55" t="s">
        <v>186</v>
      </c>
      <c r="B181" s="55">
        <v>354714832</v>
      </c>
      <c r="C181" s="55">
        <v>18.09</v>
      </c>
      <c r="D181" s="55">
        <v>17.64</v>
      </c>
      <c r="E181" s="55">
        <v>16.5</v>
      </c>
      <c r="F181" s="55">
        <v>2.5510000000000001E-2</v>
      </c>
      <c r="G181" s="55">
        <v>9.6364000000000005E-2</v>
      </c>
      <c r="H181">
        <f t="shared" si="14"/>
        <v>207534689.27655509</v>
      </c>
      <c r="I181">
        <f t="shared" si="15"/>
        <v>194122480.49005622</v>
      </c>
      <c r="J181">
        <f t="shared" si="16"/>
        <v>212828899.19999999</v>
      </c>
      <c r="K181">
        <f t="shared" si="17"/>
        <v>212828899.19999999</v>
      </c>
      <c r="L181">
        <f t="shared" si="18"/>
        <v>212828899.19999999</v>
      </c>
      <c r="M181">
        <f t="shared" si="19"/>
        <v>295842774.910622</v>
      </c>
      <c r="N181">
        <f t="shared" si="20"/>
        <v>290477891.3960225</v>
      </c>
    </row>
    <row r="182" spans="1:14" x14ac:dyDescent="0.2">
      <c r="A182" s="55" t="s">
        <v>187</v>
      </c>
      <c r="B182" s="55">
        <v>364348859</v>
      </c>
      <c r="C182" s="55">
        <v>25.3</v>
      </c>
      <c r="D182" s="55">
        <v>32.5</v>
      </c>
      <c r="E182" s="55">
        <v>19.41</v>
      </c>
      <c r="F182" s="55">
        <v>-0.22153999999999999</v>
      </c>
      <c r="G182" s="55">
        <v>0.303452</v>
      </c>
      <c r="H182">
        <f t="shared" si="14"/>
        <v>280822798.08853376</v>
      </c>
      <c r="I182">
        <f t="shared" si="15"/>
        <v>167715662.25683799</v>
      </c>
      <c r="J182">
        <f t="shared" si="16"/>
        <v>218609315.40000001</v>
      </c>
      <c r="K182">
        <f t="shared" si="17"/>
        <v>280822798.08853376</v>
      </c>
      <c r="L182">
        <f t="shared" si="18"/>
        <v>218609315.40000001</v>
      </c>
      <c r="M182">
        <f t="shared" si="19"/>
        <v>330938434.63541353</v>
      </c>
      <c r="N182">
        <f t="shared" si="20"/>
        <v>285695580.30273521</v>
      </c>
    </row>
    <row r="183" spans="1:14" x14ac:dyDescent="0.2">
      <c r="A183" s="55" t="s">
        <v>188</v>
      </c>
      <c r="B183" s="55">
        <v>3403008795</v>
      </c>
      <c r="C183" s="55">
        <v>228.37</v>
      </c>
      <c r="D183" s="55">
        <v>140.36000000000001</v>
      </c>
      <c r="E183" s="55">
        <v>55.61</v>
      </c>
      <c r="F183" s="55">
        <v>0.62702999999999998</v>
      </c>
      <c r="G183" s="55">
        <v>3.1066349999999998</v>
      </c>
      <c r="H183">
        <f t="shared" si="14"/>
        <v>1254927860.5803213</v>
      </c>
      <c r="I183">
        <f t="shared" si="15"/>
        <v>497196677.32827485</v>
      </c>
      <c r="J183">
        <f t="shared" si="16"/>
        <v>2041805277</v>
      </c>
      <c r="K183">
        <f t="shared" si="17"/>
        <v>2041805277</v>
      </c>
      <c r="L183">
        <f t="shared" si="18"/>
        <v>2041805277</v>
      </c>
      <c r="M183">
        <f t="shared" si="19"/>
        <v>2543776421.2321281</v>
      </c>
      <c r="N183">
        <f t="shared" si="20"/>
        <v>2240683947.9313102</v>
      </c>
    </row>
    <row r="184" spans="1:14" x14ac:dyDescent="0.2">
      <c r="A184" s="55" t="s">
        <v>189</v>
      </c>
      <c r="B184" s="55">
        <v>700733776</v>
      </c>
      <c r="C184" s="55">
        <v>40.75</v>
      </c>
      <c r="D184" s="55">
        <v>43.71</v>
      </c>
      <c r="E184" s="55">
        <v>41.77</v>
      </c>
      <c r="F184" s="55">
        <v>-6.7720000000000002E-2</v>
      </c>
      <c r="G184" s="55">
        <v>-2.4420000000000001E-2</v>
      </c>
      <c r="H184">
        <f t="shared" si="14"/>
        <v>450980677.04981339</v>
      </c>
      <c r="I184">
        <f t="shared" si="15"/>
        <v>430964416.65470797</v>
      </c>
      <c r="J184">
        <f t="shared" si="16"/>
        <v>420440265.59999996</v>
      </c>
      <c r="K184">
        <f t="shared" si="17"/>
        <v>450980677.04981339</v>
      </c>
      <c r="L184">
        <f t="shared" si="18"/>
        <v>430964416.65470797</v>
      </c>
      <c r="M184">
        <f t="shared" si="19"/>
        <v>600832536.41992533</v>
      </c>
      <c r="N184">
        <f t="shared" si="20"/>
        <v>592826032.26188314</v>
      </c>
    </row>
    <row r="185" spans="1:14" x14ac:dyDescent="0.2">
      <c r="A185" s="55" t="s">
        <v>190</v>
      </c>
      <c r="B185" s="55">
        <v>452069434</v>
      </c>
      <c r="C185" s="55">
        <v>6.47</v>
      </c>
      <c r="D185" s="55">
        <v>5.0599999999999996</v>
      </c>
      <c r="E185" s="55">
        <v>3.62</v>
      </c>
      <c r="F185" s="55">
        <v>0.27865600000000001</v>
      </c>
      <c r="G185" s="55">
        <v>0.78729300000000002</v>
      </c>
      <c r="H185">
        <f t="shared" si="14"/>
        <v>212130283.98568496</v>
      </c>
      <c r="I185">
        <f t="shared" si="15"/>
        <v>151761160.81694493</v>
      </c>
      <c r="J185">
        <f t="shared" si="16"/>
        <v>271241660.39999998</v>
      </c>
      <c r="K185">
        <f t="shared" si="17"/>
        <v>271241660.39999998</v>
      </c>
      <c r="L185">
        <f t="shared" si="18"/>
        <v>271241660.39999998</v>
      </c>
      <c r="M185">
        <f t="shared" si="19"/>
        <v>356093773.99427402</v>
      </c>
      <c r="N185">
        <f t="shared" si="20"/>
        <v>331946124.72677791</v>
      </c>
    </row>
    <row r="186" spans="1:14" x14ac:dyDescent="0.2">
      <c r="A186" s="55" t="s">
        <v>191</v>
      </c>
      <c r="B186" s="55">
        <v>367293475</v>
      </c>
      <c r="C186" s="55">
        <v>16.62</v>
      </c>
      <c r="D186" s="55">
        <v>19.23</v>
      </c>
      <c r="E186" s="55">
        <v>20.32</v>
      </c>
      <c r="F186" s="55">
        <v>-0.13572999999999999</v>
      </c>
      <c r="G186" s="55">
        <v>-0.18209</v>
      </c>
      <c r="H186">
        <f t="shared" si="14"/>
        <v>254985230.30997258</v>
      </c>
      <c r="I186">
        <f t="shared" si="15"/>
        <v>269438061.64492422</v>
      </c>
      <c r="J186">
        <f t="shared" si="16"/>
        <v>220376085</v>
      </c>
      <c r="K186">
        <f t="shared" si="17"/>
        <v>254985230.30997258</v>
      </c>
      <c r="L186">
        <f t="shared" si="18"/>
        <v>269438061.64492422</v>
      </c>
      <c r="M186">
        <f t="shared" si="19"/>
        <v>322370177.12398905</v>
      </c>
      <c r="N186">
        <f t="shared" si="20"/>
        <v>328151309.65796971</v>
      </c>
    </row>
    <row r="187" spans="1:14" x14ac:dyDescent="0.2">
      <c r="A187" s="55" t="s">
        <v>192</v>
      </c>
      <c r="B187" s="55">
        <v>2942851570</v>
      </c>
      <c r="C187" s="55">
        <v>22.94</v>
      </c>
      <c r="D187" s="55">
        <v>20.2</v>
      </c>
      <c r="E187" s="55">
        <v>22.03</v>
      </c>
      <c r="F187" s="55">
        <v>0.13564399999999999</v>
      </c>
      <c r="G187" s="55">
        <v>4.1307000000000003E-2</v>
      </c>
      <c r="H187">
        <f t="shared" si="14"/>
        <v>1554810259.2009466</v>
      </c>
      <c r="I187">
        <f t="shared" si="15"/>
        <v>1695667984.5617094</v>
      </c>
      <c r="J187">
        <f t="shared" si="16"/>
        <v>1765710942</v>
      </c>
      <c r="K187">
        <f t="shared" si="17"/>
        <v>1765710942</v>
      </c>
      <c r="L187">
        <f t="shared" si="18"/>
        <v>1765710942</v>
      </c>
      <c r="M187">
        <f t="shared" si="19"/>
        <v>2387635045.6803784</v>
      </c>
      <c r="N187">
        <f t="shared" si="20"/>
        <v>2443978135.8246837</v>
      </c>
    </row>
    <row r="188" spans="1:14" x14ac:dyDescent="0.2">
      <c r="A188" s="55" t="s">
        <v>193</v>
      </c>
      <c r="B188" s="55">
        <v>246504327</v>
      </c>
      <c r="C188" s="55">
        <v>29.81</v>
      </c>
      <c r="D188" s="55">
        <v>29.93</v>
      </c>
      <c r="E188" s="55">
        <v>20.399999999999999</v>
      </c>
      <c r="F188" s="55">
        <v>-4.0099999999999997E-3</v>
      </c>
      <c r="G188" s="55">
        <v>0.46127499999999999</v>
      </c>
      <c r="H188">
        <f t="shared" si="14"/>
        <v>148498073.47463328</v>
      </c>
      <c r="I188">
        <f t="shared" si="15"/>
        <v>101214758.4814631</v>
      </c>
      <c r="J188">
        <f t="shared" si="16"/>
        <v>147902596.19999999</v>
      </c>
      <c r="K188">
        <f t="shared" si="17"/>
        <v>148498073.47463328</v>
      </c>
      <c r="L188">
        <f t="shared" si="18"/>
        <v>147902596.19999999</v>
      </c>
      <c r="M188">
        <f t="shared" si="19"/>
        <v>207301825.58985332</v>
      </c>
      <c r="N188">
        <f t="shared" si="20"/>
        <v>188388499.59258524</v>
      </c>
    </row>
    <row r="189" spans="1:14" x14ac:dyDescent="0.2">
      <c r="A189" s="55" t="s">
        <v>194</v>
      </c>
      <c r="B189" s="55">
        <v>1375003014</v>
      </c>
      <c r="C189" s="55">
        <v>46.76</v>
      </c>
      <c r="D189" s="55">
        <v>45.71</v>
      </c>
      <c r="E189" s="55">
        <v>30.32</v>
      </c>
      <c r="F189" s="55">
        <v>2.2970999999999998E-2</v>
      </c>
      <c r="G189" s="55">
        <v>0.54221600000000003</v>
      </c>
      <c r="H189">
        <f t="shared" si="14"/>
        <v>806476242.63053393</v>
      </c>
      <c r="I189">
        <f t="shared" si="15"/>
        <v>534945693.98839068</v>
      </c>
      <c r="J189">
        <f t="shared" si="16"/>
        <v>825001808.39999998</v>
      </c>
      <c r="K189">
        <f t="shared" si="17"/>
        <v>825001808.39999998</v>
      </c>
      <c r="L189">
        <f t="shared" si="18"/>
        <v>825001808.39999998</v>
      </c>
      <c r="M189">
        <f t="shared" si="19"/>
        <v>1147592305.4522135</v>
      </c>
      <c r="N189">
        <f t="shared" si="20"/>
        <v>1038980085.9953563</v>
      </c>
    </row>
    <row r="190" spans="1:14" x14ac:dyDescent="0.2">
      <c r="A190" s="55" t="s">
        <v>195</v>
      </c>
      <c r="B190" s="55">
        <v>1611032281</v>
      </c>
      <c r="C190" s="55">
        <v>52.87</v>
      </c>
      <c r="D190" s="55">
        <v>32.26</v>
      </c>
      <c r="E190" s="55">
        <v>20.79</v>
      </c>
      <c r="F190" s="55">
        <v>0.638872</v>
      </c>
      <c r="G190" s="55">
        <v>1.54305</v>
      </c>
      <c r="H190">
        <f t="shared" si="14"/>
        <v>589807726.65589499</v>
      </c>
      <c r="I190">
        <f t="shared" si="15"/>
        <v>380102384.38095987</v>
      </c>
      <c r="J190">
        <f t="shared" si="16"/>
        <v>966619368.5999999</v>
      </c>
      <c r="K190">
        <f t="shared" si="17"/>
        <v>966619368.5999999</v>
      </c>
      <c r="L190">
        <f t="shared" si="18"/>
        <v>966619368.5999999</v>
      </c>
      <c r="M190">
        <f t="shared" si="19"/>
        <v>1202542459.262358</v>
      </c>
      <c r="N190">
        <f t="shared" si="20"/>
        <v>1118660322.3523839</v>
      </c>
    </row>
    <row r="191" spans="1:14" x14ac:dyDescent="0.2">
      <c r="A191" s="55" t="s">
        <v>196</v>
      </c>
      <c r="B191" s="55">
        <v>7628398</v>
      </c>
      <c r="C191" s="55">
        <v>0.22</v>
      </c>
      <c r="D191" s="55">
        <v>4.22</v>
      </c>
      <c r="E191" s="55">
        <v>11.03</v>
      </c>
      <c r="F191" s="55">
        <v>-0.94786999999999999</v>
      </c>
      <c r="G191" s="55">
        <v>-0.98004999999999998</v>
      </c>
      <c r="H191">
        <f t="shared" si="14"/>
        <v>87800475.73374255</v>
      </c>
      <c r="I191">
        <f t="shared" si="15"/>
        <v>229425503.75939822</v>
      </c>
      <c r="J191">
        <f t="shared" si="16"/>
        <v>4577038.8</v>
      </c>
      <c r="K191">
        <f t="shared" si="17"/>
        <v>7628398</v>
      </c>
      <c r="L191">
        <f t="shared" si="18"/>
        <v>7628398</v>
      </c>
      <c r="M191">
        <f t="shared" si="19"/>
        <v>7628398</v>
      </c>
      <c r="N191">
        <f t="shared" si="20"/>
        <v>7628398</v>
      </c>
    </row>
    <row r="192" spans="1:14" x14ac:dyDescent="0.2">
      <c r="A192" s="55" t="s">
        <v>197</v>
      </c>
      <c r="B192" s="55">
        <v>52651818</v>
      </c>
      <c r="C192" s="55">
        <v>3.04</v>
      </c>
      <c r="D192" s="55">
        <v>35.49</v>
      </c>
      <c r="E192" s="55">
        <v>15.34</v>
      </c>
      <c r="F192" s="55">
        <v>-0.91434000000000004</v>
      </c>
      <c r="G192" s="55">
        <v>-0.80183000000000004</v>
      </c>
      <c r="H192">
        <f t="shared" si="14"/>
        <v>368796296.9880926</v>
      </c>
      <c r="I192">
        <f t="shared" si="15"/>
        <v>159414092.95049706</v>
      </c>
      <c r="J192">
        <f t="shared" si="16"/>
        <v>31591090.799999997</v>
      </c>
      <c r="K192">
        <f t="shared" si="17"/>
        <v>52651818</v>
      </c>
      <c r="L192">
        <f t="shared" si="18"/>
        <v>52651818</v>
      </c>
      <c r="M192">
        <f t="shared" si="19"/>
        <v>52651818</v>
      </c>
      <c r="N192">
        <f t="shared" si="20"/>
        <v>52651818</v>
      </c>
    </row>
    <row r="193" spans="1:14" x14ac:dyDescent="0.2">
      <c r="A193" s="55" t="s">
        <v>198</v>
      </c>
      <c r="B193" s="55">
        <v>2329846632</v>
      </c>
      <c r="C193" s="55">
        <v>17.77</v>
      </c>
      <c r="D193" s="55">
        <v>24.49</v>
      </c>
      <c r="E193" s="55">
        <v>22.55</v>
      </c>
      <c r="F193" s="55">
        <v>-0.27439999999999998</v>
      </c>
      <c r="G193" s="55">
        <v>-0.21196999999999999</v>
      </c>
      <c r="H193">
        <f t="shared" si="14"/>
        <v>1926554546.8577728</v>
      </c>
      <c r="I193">
        <f t="shared" si="15"/>
        <v>1773927362.1562631</v>
      </c>
      <c r="J193">
        <f t="shared" si="16"/>
        <v>1397907979.2</v>
      </c>
      <c r="K193">
        <f t="shared" si="17"/>
        <v>1926554546.8577728</v>
      </c>
      <c r="L193">
        <f t="shared" si="18"/>
        <v>1773927362.1562631</v>
      </c>
      <c r="M193">
        <f t="shared" si="19"/>
        <v>2168529797.943109</v>
      </c>
      <c r="N193">
        <f t="shared" si="20"/>
        <v>2107478924.0625052</v>
      </c>
    </row>
    <row r="194" spans="1:14" x14ac:dyDescent="0.2">
      <c r="A194" s="55" t="s">
        <v>199</v>
      </c>
      <c r="B194" s="55">
        <v>2952616471</v>
      </c>
      <c r="C194" s="55">
        <v>372.83</v>
      </c>
      <c r="D194" s="55">
        <v>291.02</v>
      </c>
      <c r="E194" s="55">
        <v>143.9</v>
      </c>
      <c r="F194" s="55">
        <v>0.281115</v>
      </c>
      <c r="G194" s="55">
        <v>1.5908960000000001</v>
      </c>
      <c r="H194">
        <f t="shared" ref="H194:H257" si="21">$B194/(1+F194)*ownership_stake</f>
        <v>1382834392.3847585</v>
      </c>
      <c r="I194">
        <f t="shared" ref="I194:I257" si="22">$B194/(1+G194)*ownership_stake</f>
        <v>683767269.16093898</v>
      </c>
      <c r="J194">
        <f t="shared" ref="J194:J257" si="23">B194*ownership_stake</f>
        <v>1771569882.5999999</v>
      </c>
      <c r="K194">
        <f t="shared" ref="K194:K257" si="24">MAX($B194*ownership_stake,MIN($B194,liq_pref*H194))</f>
        <v>1771569882.5999999</v>
      </c>
      <c r="L194">
        <f t="shared" ref="L194:L257" si="25">MAX($B194*ownership_stake,MIN($B194,liq_pref*I194))</f>
        <v>1771569882.5999999</v>
      </c>
      <c r="M194">
        <f t="shared" ref="M194:M257" si="26">MAX($B194*ownership_stake,MIN($B194,liq_pref*H194 + ($B194 - liq_pref*H194)*ownership_stake))</f>
        <v>2324703639.5539036</v>
      </c>
      <c r="N194">
        <f t="shared" ref="N194:N257" si="27">MAX($B194*ownership_stake,MIN($B194,liq_pref*I194 + ($B194 - liq_pref*I194)*ownership_stake))</f>
        <v>2045076790.2643754</v>
      </c>
    </row>
    <row r="195" spans="1:14" x14ac:dyDescent="0.2">
      <c r="A195" s="55" t="s">
        <v>200</v>
      </c>
      <c r="B195" s="55">
        <v>493911705</v>
      </c>
      <c r="C195" s="55">
        <v>28.93</v>
      </c>
      <c r="D195" s="55">
        <v>32.47</v>
      </c>
      <c r="E195" s="55">
        <v>79.73</v>
      </c>
      <c r="F195" s="55">
        <v>-0.10902000000000001</v>
      </c>
      <c r="G195" s="55">
        <v>-0.63714999999999999</v>
      </c>
      <c r="H195">
        <f t="shared" si="21"/>
        <v>332607940.69451612</v>
      </c>
      <c r="I195">
        <f t="shared" si="22"/>
        <v>816720471.26911938</v>
      </c>
      <c r="J195">
        <f t="shared" si="23"/>
        <v>296347023</v>
      </c>
      <c r="K195">
        <f t="shared" si="24"/>
        <v>332607940.69451612</v>
      </c>
      <c r="L195">
        <f t="shared" si="25"/>
        <v>493911705</v>
      </c>
      <c r="M195">
        <f t="shared" si="26"/>
        <v>429390199.27780646</v>
      </c>
      <c r="N195">
        <f t="shared" si="27"/>
        <v>493911705</v>
      </c>
    </row>
    <row r="196" spans="1:14" x14ac:dyDescent="0.2">
      <c r="A196" s="55" t="s">
        <v>201</v>
      </c>
      <c r="B196" s="55">
        <v>3526610124</v>
      </c>
      <c r="C196" s="55">
        <v>35.46</v>
      </c>
      <c r="D196" s="55">
        <v>33.68</v>
      </c>
      <c r="E196" s="55">
        <v>37.26</v>
      </c>
      <c r="F196" s="55">
        <v>5.2850000000000001E-2</v>
      </c>
      <c r="G196" s="55">
        <v>-4.8309999999999999E-2</v>
      </c>
      <c r="H196">
        <f t="shared" si="21"/>
        <v>2009750747.3999143</v>
      </c>
      <c r="I196">
        <f t="shared" si="22"/>
        <v>2223377438.4515963</v>
      </c>
      <c r="J196">
        <f t="shared" si="23"/>
        <v>2115966074.3999999</v>
      </c>
      <c r="K196">
        <f t="shared" si="24"/>
        <v>2115966074.3999999</v>
      </c>
      <c r="L196">
        <f t="shared" si="25"/>
        <v>2223377438.4515963</v>
      </c>
      <c r="M196">
        <f t="shared" si="26"/>
        <v>2919866373.3599658</v>
      </c>
      <c r="N196">
        <f t="shared" si="27"/>
        <v>3005317049.7806387</v>
      </c>
    </row>
    <row r="197" spans="1:14" x14ac:dyDescent="0.2">
      <c r="A197" s="55" t="s">
        <v>202</v>
      </c>
      <c r="B197" s="55">
        <v>678926503</v>
      </c>
      <c r="C197" s="55">
        <v>54.02</v>
      </c>
      <c r="D197" s="55">
        <v>33.270000000000003</v>
      </c>
      <c r="E197" s="55">
        <v>23.84</v>
      </c>
      <c r="F197" s="55">
        <v>0.62368500000000004</v>
      </c>
      <c r="G197" s="55">
        <v>1.2659400000000001</v>
      </c>
      <c r="H197">
        <f t="shared" si="21"/>
        <v>250883577.66438684</v>
      </c>
      <c r="I197">
        <f t="shared" si="22"/>
        <v>179773472.28964579</v>
      </c>
      <c r="J197">
        <f t="shared" si="23"/>
        <v>407355901.80000001</v>
      </c>
      <c r="K197">
        <f t="shared" si="24"/>
        <v>407355901.80000001</v>
      </c>
      <c r="L197">
        <f t="shared" si="25"/>
        <v>407355901.80000001</v>
      </c>
      <c r="M197">
        <f t="shared" si="26"/>
        <v>507709332.86575472</v>
      </c>
      <c r="N197">
        <f t="shared" si="27"/>
        <v>479265290.71585828</v>
      </c>
    </row>
    <row r="198" spans="1:14" x14ac:dyDescent="0.2">
      <c r="A198" s="55" t="s">
        <v>203</v>
      </c>
      <c r="B198" s="55">
        <v>3995910400</v>
      </c>
      <c r="C198" s="55">
        <v>92.91</v>
      </c>
      <c r="D198" s="55">
        <v>64.11</v>
      </c>
      <c r="E198" s="55">
        <v>67.77</v>
      </c>
      <c r="F198" s="55">
        <v>0.44922800000000002</v>
      </c>
      <c r="G198" s="55">
        <v>0.37096099999999999</v>
      </c>
      <c r="H198">
        <f t="shared" si="21"/>
        <v>1654360970.1165035</v>
      </c>
      <c r="I198">
        <f t="shared" si="22"/>
        <v>1748807033.8981197</v>
      </c>
      <c r="J198">
        <f t="shared" si="23"/>
        <v>2397546240</v>
      </c>
      <c r="K198">
        <f t="shared" si="24"/>
        <v>2397546240</v>
      </c>
      <c r="L198">
        <f t="shared" si="25"/>
        <v>2397546240</v>
      </c>
      <c r="M198">
        <f t="shared" si="26"/>
        <v>3059290628.0466013</v>
      </c>
      <c r="N198">
        <f t="shared" si="27"/>
        <v>3097069053.559248</v>
      </c>
    </row>
    <row r="199" spans="1:14" x14ac:dyDescent="0.2">
      <c r="A199" s="55" t="s">
        <v>204</v>
      </c>
      <c r="B199" s="55">
        <v>4505783116</v>
      </c>
      <c r="C199" s="55">
        <v>23.62</v>
      </c>
      <c r="D199" s="55">
        <v>33.21</v>
      </c>
      <c r="E199" s="55">
        <v>13.4</v>
      </c>
      <c r="F199" s="55">
        <v>-0.28877000000000003</v>
      </c>
      <c r="G199" s="55">
        <v>0.762687</v>
      </c>
      <c r="H199">
        <f t="shared" si="21"/>
        <v>3801119004.5414281</v>
      </c>
      <c r="I199">
        <f t="shared" si="22"/>
        <v>1533720887.2590537</v>
      </c>
      <c r="J199">
        <f t="shared" si="23"/>
        <v>2703469869.5999999</v>
      </c>
      <c r="K199">
        <f t="shared" si="24"/>
        <v>3801119004.5414281</v>
      </c>
      <c r="L199">
        <f t="shared" si="25"/>
        <v>2703469869.5999999</v>
      </c>
      <c r="M199">
        <f t="shared" si="26"/>
        <v>4223917471.4165711</v>
      </c>
      <c r="N199">
        <f t="shared" si="27"/>
        <v>3316958224.5036211</v>
      </c>
    </row>
    <row r="200" spans="1:14" x14ac:dyDescent="0.2">
      <c r="A200" s="55" t="s">
        <v>205</v>
      </c>
      <c r="B200" s="55">
        <v>2180315912</v>
      </c>
      <c r="C200" s="55">
        <v>26.3</v>
      </c>
      <c r="D200" s="55">
        <v>25.29</v>
      </c>
      <c r="E200" s="55">
        <v>15.04</v>
      </c>
      <c r="F200" s="55">
        <v>3.9937E-2</v>
      </c>
      <c r="G200" s="55">
        <v>0.74866999999999995</v>
      </c>
      <c r="H200">
        <f t="shared" si="21"/>
        <v>1257950767.402256</v>
      </c>
      <c r="I200">
        <f t="shared" si="22"/>
        <v>748105444.25191712</v>
      </c>
      <c r="J200">
        <f t="shared" si="23"/>
        <v>1308189547.2</v>
      </c>
      <c r="K200">
        <f t="shared" si="24"/>
        <v>1308189547.2</v>
      </c>
      <c r="L200">
        <f t="shared" si="25"/>
        <v>1308189547.2</v>
      </c>
      <c r="M200">
        <f t="shared" si="26"/>
        <v>1811369854.1609025</v>
      </c>
      <c r="N200">
        <f t="shared" si="27"/>
        <v>1607431724.9007668</v>
      </c>
    </row>
    <row r="201" spans="1:14" x14ac:dyDescent="0.2">
      <c r="A201" s="55" t="s">
        <v>206</v>
      </c>
      <c r="B201" s="55">
        <v>2324801154</v>
      </c>
      <c r="C201" s="55">
        <v>10.75</v>
      </c>
      <c r="D201" s="55">
        <v>14.8</v>
      </c>
      <c r="E201" s="55">
        <v>18.77</v>
      </c>
      <c r="F201" s="55">
        <v>-0.27365</v>
      </c>
      <c r="G201" s="55">
        <v>-0.42727999999999999</v>
      </c>
      <c r="H201">
        <f t="shared" si="21"/>
        <v>1920397456.3227093</v>
      </c>
      <c r="I201">
        <f t="shared" si="22"/>
        <v>2435536898.3098197</v>
      </c>
      <c r="J201">
        <f t="shared" si="23"/>
        <v>1394880692.3999999</v>
      </c>
      <c r="K201">
        <f t="shared" si="24"/>
        <v>1920397456.3227093</v>
      </c>
      <c r="L201">
        <f t="shared" si="25"/>
        <v>2324801154</v>
      </c>
      <c r="M201">
        <f t="shared" si="26"/>
        <v>2163039674.9290838</v>
      </c>
      <c r="N201">
        <f t="shared" si="27"/>
        <v>2324801154</v>
      </c>
    </row>
    <row r="202" spans="1:14" x14ac:dyDescent="0.2">
      <c r="A202" s="55" t="s">
        <v>207</v>
      </c>
      <c r="B202" s="55">
        <v>5087983680</v>
      </c>
      <c r="C202" s="55">
        <v>89.19</v>
      </c>
      <c r="D202" s="55">
        <v>80.38</v>
      </c>
      <c r="E202" s="55">
        <v>33.78</v>
      </c>
      <c r="F202" s="55">
        <v>0.10960399999999999</v>
      </c>
      <c r="G202" s="55">
        <v>1.64032</v>
      </c>
      <c r="H202">
        <f t="shared" si="21"/>
        <v>2751242973.1688061</v>
      </c>
      <c r="I202">
        <f t="shared" si="22"/>
        <v>1156219779.4206762</v>
      </c>
      <c r="J202">
        <f t="shared" si="23"/>
        <v>3052790208</v>
      </c>
      <c r="K202">
        <f t="shared" si="24"/>
        <v>3052790208</v>
      </c>
      <c r="L202">
        <f t="shared" si="25"/>
        <v>3052790208</v>
      </c>
      <c r="M202">
        <f t="shared" si="26"/>
        <v>4153287397.2675223</v>
      </c>
      <c r="N202">
        <f t="shared" si="27"/>
        <v>3515278119.7682705</v>
      </c>
    </row>
    <row r="203" spans="1:14" x14ac:dyDescent="0.2">
      <c r="A203" s="55" t="s">
        <v>208</v>
      </c>
      <c r="B203" s="55">
        <v>2650088555</v>
      </c>
      <c r="C203" s="55">
        <v>47.82</v>
      </c>
      <c r="D203" s="55">
        <v>60.92</v>
      </c>
      <c r="E203" s="55">
        <v>50.83</v>
      </c>
      <c r="F203" s="55">
        <v>-0.21504000000000001</v>
      </c>
      <c r="G203" s="55">
        <v>-5.9220000000000002E-2</v>
      </c>
      <c r="H203">
        <f t="shared" si="21"/>
        <v>2025648610.120261</v>
      </c>
      <c r="I203">
        <f t="shared" si="22"/>
        <v>1690143426.7310104</v>
      </c>
      <c r="J203">
        <f t="shared" si="23"/>
        <v>1590053133</v>
      </c>
      <c r="K203">
        <f t="shared" si="24"/>
        <v>2025648610.120261</v>
      </c>
      <c r="L203">
        <f t="shared" si="25"/>
        <v>1690143426.7310104</v>
      </c>
      <c r="M203">
        <f t="shared" si="26"/>
        <v>2400312577.0481043</v>
      </c>
      <c r="N203">
        <f t="shared" si="27"/>
        <v>2266110503.6924043</v>
      </c>
    </row>
    <row r="204" spans="1:14" x14ac:dyDescent="0.2">
      <c r="A204" s="55" t="s">
        <v>209</v>
      </c>
      <c r="B204" s="55">
        <v>1627961074</v>
      </c>
      <c r="C204" s="55">
        <v>14.69</v>
      </c>
      <c r="D204" s="55">
        <v>11.6</v>
      </c>
      <c r="E204" s="55">
        <v>20.09</v>
      </c>
      <c r="F204" s="55">
        <v>0.26637899999999998</v>
      </c>
      <c r="G204" s="55">
        <v>-0.26878999999999997</v>
      </c>
      <c r="H204">
        <f t="shared" si="21"/>
        <v>771314625.71631396</v>
      </c>
      <c r="I204">
        <f t="shared" si="22"/>
        <v>1335836003.8839731</v>
      </c>
      <c r="J204">
        <f t="shared" si="23"/>
        <v>976776644.39999998</v>
      </c>
      <c r="K204">
        <f t="shared" si="24"/>
        <v>976776644.39999998</v>
      </c>
      <c r="L204">
        <f t="shared" si="25"/>
        <v>1335836003.8839731</v>
      </c>
      <c r="M204">
        <f t="shared" si="26"/>
        <v>1285302494.6865256</v>
      </c>
      <c r="N204">
        <f t="shared" si="27"/>
        <v>1511111045.9535892</v>
      </c>
    </row>
    <row r="205" spans="1:14" x14ac:dyDescent="0.2">
      <c r="A205" s="55" t="s">
        <v>210</v>
      </c>
      <c r="B205" s="55">
        <v>522579428</v>
      </c>
      <c r="C205" s="55">
        <v>4.13</v>
      </c>
      <c r="D205" s="55">
        <v>5.18</v>
      </c>
      <c r="E205" s="55">
        <v>3.85</v>
      </c>
      <c r="F205" s="55">
        <v>-0.20269999999999999</v>
      </c>
      <c r="G205" s="55">
        <v>7.2727E-2</v>
      </c>
      <c r="H205">
        <f t="shared" si="21"/>
        <v>393261829.67515361</v>
      </c>
      <c r="I205">
        <f t="shared" si="22"/>
        <v>292290262.85345668</v>
      </c>
      <c r="J205">
        <f t="shared" si="23"/>
        <v>313547656.80000001</v>
      </c>
      <c r="K205">
        <f t="shared" si="24"/>
        <v>393261829.67515361</v>
      </c>
      <c r="L205">
        <f t="shared" si="25"/>
        <v>313547656.80000001</v>
      </c>
      <c r="M205">
        <f t="shared" si="26"/>
        <v>470852388.67006147</v>
      </c>
      <c r="N205">
        <f t="shared" si="27"/>
        <v>430463761.94138265</v>
      </c>
    </row>
    <row r="206" spans="1:14" x14ac:dyDescent="0.2">
      <c r="A206" s="55" t="s">
        <v>211</v>
      </c>
      <c r="B206" s="55">
        <v>7553071769</v>
      </c>
      <c r="C206" s="55">
        <v>79.3</v>
      </c>
      <c r="D206" s="55">
        <v>43.87</v>
      </c>
      <c r="E206" s="55">
        <v>7.6</v>
      </c>
      <c r="F206" s="55">
        <v>0.80761300000000003</v>
      </c>
      <c r="G206" s="55">
        <v>9.4342109999999995</v>
      </c>
      <c r="H206">
        <f t="shared" si="21"/>
        <v>2507087004.4638977</v>
      </c>
      <c r="I206">
        <f t="shared" si="22"/>
        <v>434325418.70199865</v>
      </c>
      <c r="J206">
        <f t="shared" si="23"/>
        <v>4531843061.3999996</v>
      </c>
      <c r="K206">
        <f t="shared" si="24"/>
        <v>4531843061.3999996</v>
      </c>
      <c r="L206">
        <f t="shared" si="25"/>
        <v>4531843061.3999996</v>
      </c>
      <c r="M206">
        <f t="shared" si="26"/>
        <v>5534677863.1855583</v>
      </c>
      <c r="N206">
        <f t="shared" si="27"/>
        <v>4705573228.8807993</v>
      </c>
    </row>
    <row r="207" spans="1:14" x14ac:dyDescent="0.2">
      <c r="A207" s="55" t="s">
        <v>212</v>
      </c>
      <c r="B207" s="55">
        <v>280359731</v>
      </c>
      <c r="C207" s="55">
        <v>20.11</v>
      </c>
      <c r="D207" s="55">
        <v>22.69</v>
      </c>
      <c r="E207" s="55">
        <v>25.8</v>
      </c>
      <c r="F207" s="55">
        <v>-0.11371000000000001</v>
      </c>
      <c r="G207" s="55">
        <v>-0.22054000000000001</v>
      </c>
      <c r="H207">
        <f t="shared" si="21"/>
        <v>189797739.56605625</v>
      </c>
      <c r="I207">
        <f t="shared" si="22"/>
        <v>215810738.97313523</v>
      </c>
      <c r="J207">
        <f t="shared" si="23"/>
        <v>168215838.59999999</v>
      </c>
      <c r="K207">
        <f t="shared" si="24"/>
        <v>189797739.56605625</v>
      </c>
      <c r="L207">
        <f t="shared" si="25"/>
        <v>215810738.97313523</v>
      </c>
      <c r="M207">
        <f t="shared" si="26"/>
        <v>244134934.42642251</v>
      </c>
      <c r="N207">
        <f t="shared" si="27"/>
        <v>254540134.18925411</v>
      </c>
    </row>
    <row r="208" spans="1:14" x14ac:dyDescent="0.2">
      <c r="A208" s="55" t="s">
        <v>213</v>
      </c>
      <c r="B208" s="55">
        <v>1908149720</v>
      </c>
      <c r="C208" s="55">
        <v>13.86</v>
      </c>
      <c r="D208" s="55">
        <v>18.45</v>
      </c>
      <c r="E208" s="55">
        <v>17.059999999999999</v>
      </c>
      <c r="F208" s="55">
        <v>-0.24878</v>
      </c>
      <c r="G208" s="55">
        <v>-0.18756999999999999</v>
      </c>
      <c r="H208">
        <f t="shared" si="21"/>
        <v>1524040669.8437209</v>
      </c>
      <c r="I208">
        <f t="shared" si="22"/>
        <v>1409216587.2752113</v>
      </c>
      <c r="J208">
        <f t="shared" si="23"/>
        <v>1144889832</v>
      </c>
      <c r="K208">
        <f t="shared" si="24"/>
        <v>1524040669.8437209</v>
      </c>
      <c r="L208">
        <f t="shared" si="25"/>
        <v>1409216587.2752113</v>
      </c>
      <c r="M208">
        <f t="shared" si="26"/>
        <v>1754506099.9374883</v>
      </c>
      <c r="N208">
        <f t="shared" si="27"/>
        <v>1708576466.9100845</v>
      </c>
    </row>
    <row r="209" spans="1:14" x14ac:dyDescent="0.2">
      <c r="A209" s="55" t="s">
        <v>214</v>
      </c>
      <c r="B209" s="55">
        <v>511714800</v>
      </c>
      <c r="C209" s="55">
        <v>9.82</v>
      </c>
      <c r="D209" s="55">
        <v>10.050000000000001</v>
      </c>
      <c r="E209" s="55">
        <v>27.43</v>
      </c>
      <c r="F209" s="55">
        <v>-2.2890000000000001E-2</v>
      </c>
      <c r="G209" s="55">
        <v>-0.64200000000000002</v>
      </c>
      <c r="H209">
        <f t="shared" si="21"/>
        <v>314221408.02980214</v>
      </c>
      <c r="I209">
        <f t="shared" si="22"/>
        <v>857622569.83240223</v>
      </c>
      <c r="J209">
        <f t="shared" si="23"/>
        <v>307028880</v>
      </c>
      <c r="K209">
        <f t="shared" si="24"/>
        <v>314221408.02980214</v>
      </c>
      <c r="L209">
        <f t="shared" si="25"/>
        <v>511714800</v>
      </c>
      <c r="M209">
        <f t="shared" si="26"/>
        <v>432717443.21192086</v>
      </c>
      <c r="N209">
        <f t="shared" si="27"/>
        <v>511714800</v>
      </c>
    </row>
    <row r="210" spans="1:14" x14ac:dyDescent="0.2">
      <c r="A210" s="55" t="s">
        <v>215</v>
      </c>
      <c r="B210" s="55">
        <v>3112977520</v>
      </c>
      <c r="C210" s="55">
        <v>20.71</v>
      </c>
      <c r="D210" s="55">
        <v>14.24</v>
      </c>
      <c r="E210" s="55">
        <v>24.28</v>
      </c>
      <c r="F210" s="55">
        <v>0.45435399999999998</v>
      </c>
      <c r="G210" s="55">
        <v>-0.14702999999999999</v>
      </c>
      <c r="H210">
        <f t="shared" si="21"/>
        <v>1284272269.3374515</v>
      </c>
      <c r="I210">
        <f t="shared" si="22"/>
        <v>2189744670.9731879</v>
      </c>
      <c r="J210">
        <f t="shared" si="23"/>
        <v>1867786512</v>
      </c>
      <c r="K210">
        <f t="shared" si="24"/>
        <v>1867786512</v>
      </c>
      <c r="L210">
        <f t="shared" si="25"/>
        <v>2189744670.9731879</v>
      </c>
      <c r="M210">
        <f t="shared" si="26"/>
        <v>2381495419.7349806</v>
      </c>
      <c r="N210">
        <f t="shared" si="27"/>
        <v>2743684380.3892751</v>
      </c>
    </row>
    <row r="211" spans="1:14" x14ac:dyDescent="0.2">
      <c r="A211" s="55" t="s">
        <v>216</v>
      </c>
      <c r="B211" s="55">
        <v>722520315</v>
      </c>
      <c r="C211" s="55">
        <v>50.92</v>
      </c>
      <c r="D211" s="55">
        <v>57.24</v>
      </c>
      <c r="E211" s="55">
        <v>40.840000000000003</v>
      </c>
      <c r="F211" s="55">
        <v>-0.11040999999999999</v>
      </c>
      <c r="G211" s="55">
        <v>0.24681700000000001</v>
      </c>
      <c r="H211">
        <f t="shared" si="21"/>
        <v>487316841.46629345</v>
      </c>
      <c r="I211">
        <f t="shared" si="22"/>
        <v>347695122.05881053</v>
      </c>
      <c r="J211">
        <f t="shared" si="23"/>
        <v>433512189</v>
      </c>
      <c r="K211">
        <f t="shared" si="24"/>
        <v>487316841.46629345</v>
      </c>
      <c r="L211">
        <f t="shared" si="25"/>
        <v>433512189</v>
      </c>
      <c r="M211">
        <f t="shared" si="26"/>
        <v>628438925.58651733</v>
      </c>
      <c r="N211">
        <f t="shared" si="27"/>
        <v>572590237.82352424</v>
      </c>
    </row>
    <row r="212" spans="1:14" x14ac:dyDescent="0.2">
      <c r="A212" s="55" t="s">
        <v>217</v>
      </c>
      <c r="B212" s="55">
        <v>703860957</v>
      </c>
      <c r="C212" s="55">
        <v>19.71</v>
      </c>
      <c r="D212" s="55">
        <v>31.51</v>
      </c>
      <c r="E212" s="55">
        <v>32.799999999999997</v>
      </c>
      <c r="F212" s="55">
        <v>-0.37447999999999998</v>
      </c>
      <c r="G212" s="55">
        <v>-0.39909</v>
      </c>
      <c r="H212">
        <f t="shared" si="21"/>
        <v>675144798.24785769</v>
      </c>
      <c r="I212">
        <f t="shared" si="22"/>
        <v>702795051.17238843</v>
      </c>
      <c r="J212">
        <f t="shared" si="23"/>
        <v>422316574.19999999</v>
      </c>
      <c r="K212">
        <f t="shared" si="24"/>
        <v>675144798.24785769</v>
      </c>
      <c r="L212">
        <f t="shared" si="25"/>
        <v>702795051.17238843</v>
      </c>
      <c r="M212">
        <f t="shared" si="26"/>
        <v>692374493.49914312</v>
      </c>
      <c r="N212">
        <f t="shared" si="27"/>
        <v>703434594.66895533</v>
      </c>
    </row>
    <row r="213" spans="1:14" x14ac:dyDescent="0.2">
      <c r="A213" s="55" t="s">
        <v>218</v>
      </c>
      <c r="B213" s="55">
        <v>1171600870</v>
      </c>
      <c r="C213" s="55">
        <v>15.58</v>
      </c>
      <c r="D213" s="55">
        <v>16.13</v>
      </c>
      <c r="E213" s="55">
        <v>27.74</v>
      </c>
      <c r="F213" s="55">
        <v>-3.4099999999999998E-2</v>
      </c>
      <c r="G213" s="55">
        <v>-0.43836000000000003</v>
      </c>
      <c r="H213">
        <f t="shared" si="21"/>
        <v>727777743.03758156</v>
      </c>
      <c r="I213">
        <f t="shared" si="22"/>
        <v>1251621184.3885765</v>
      </c>
      <c r="J213">
        <f t="shared" si="23"/>
        <v>702960522</v>
      </c>
      <c r="K213">
        <f t="shared" si="24"/>
        <v>727777743.03758156</v>
      </c>
      <c r="L213">
        <f t="shared" si="25"/>
        <v>1171600870</v>
      </c>
      <c r="M213">
        <f t="shared" si="26"/>
        <v>994071619.21503258</v>
      </c>
      <c r="N213">
        <f t="shared" si="27"/>
        <v>1171600870</v>
      </c>
    </row>
    <row r="214" spans="1:14" x14ac:dyDescent="0.2">
      <c r="A214" s="55" t="s">
        <v>219</v>
      </c>
      <c r="B214" s="55">
        <v>661832645</v>
      </c>
      <c r="C214" s="55">
        <v>5.09</v>
      </c>
      <c r="D214" s="55">
        <v>10.97</v>
      </c>
      <c r="E214" s="55">
        <v>13.39</v>
      </c>
      <c r="F214" s="55">
        <v>-0.53600999999999999</v>
      </c>
      <c r="G214" s="55">
        <v>-0.61987000000000003</v>
      </c>
      <c r="H214">
        <f t="shared" si="21"/>
        <v>855836520.18362463</v>
      </c>
      <c r="I214">
        <f t="shared" si="22"/>
        <v>1044641535.7903876</v>
      </c>
      <c r="J214">
        <f t="shared" si="23"/>
        <v>397099587</v>
      </c>
      <c r="K214">
        <f t="shared" si="24"/>
        <v>661832645</v>
      </c>
      <c r="L214">
        <f t="shared" si="25"/>
        <v>661832645</v>
      </c>
      <c r="M214">
        <f t="shared" si="26"/>
        <v>661832645</v>
      </c>
      <c r="N214">
        <f t="shared" si="27"/>
        <v>661832645</v>
      </c>
    </row>
    <row r="215" spans="1:14" x14ac:dyDescent="0.2">
      <c r="A215" s="55" t="s">
        <v>220</v>
      </c>
      <c r="B215" s="55">
        <v>6568701453</v>
      </c>
      <c r="C215" s="55">
        <v>424.89</v>
      </c>
      <c r="D215" s="55">
        <v>395.97</v>
      </c>
      <c r="E215" s="55">
        <v>67.52</v>
      </c>
      <c r="F215" s="55">
        <v>7.3036000000000004E-2</v>
      </c>
      <c r="G215" s="55">
        <v>5.292802</v>
      </c>
      <c r="H215">
        <f t="shared" si="21"/>
        <v>3672962390.6374059</v>
      </c>
      <c r="I215">
        <f t="shared" si="22"/>
        <v>626306194.25178158</v>
      </c>
      <c r="J215">
        <f t="shared" si="23"/>
        <v>3941220871.7999997</v>
      </c>
      <c r="K215">
        <f t="shared" si="24"/>
        <v>3941220871.7999997</v>
      </c>
      <c r="L215">
        <f t="shared" si="25"/>
        <v>3941220871.7999997</v>
      </c>
      <c r="M215">
        <f t="shared" si="26"/>
        <v>5410405828.0549622</v>
      </c>
      <c r="N215">
        <f t="shared" si="27"/>
        <v>4191743349.5007124</v>
      </c>
    </row>
    <row r="216" spans="1:14" x14ac:dyDescent="0.2">
      <c r="A216" s="55" t="s">
        <v>221</v>
      </c>
      <c r="B216" s="55">
        <v>1092906403</v>
      </c>
      <c r="C216" s="55">
        <v>12.06</v>
      </c>
      <c r="D216" s="55">
        <v>16.21</v>
      </c>
      <c r="E216" s="55">
        <v>17.95</v>
      </c>
      <c r="F216" s="55">
        <v>-0.25601000000000002</v>
      </c>
      <c r="G216" s="55">
        <v>-0.32812999999999998</v>
      </c>
      <c r="H216">
        <f t="shared" si="21"/>
        <v>881387978.06422126</v>
      </c>
      <c r="I216">
        <f t="shared" si="22"/>
        <v>975998097.54863286</v>
      </c>
      <c r="J216">
        <f t="shared" si="23"/>
        <v>655743841.79999995</v>
      </c>
      <c r="K216">
        <f t="shared" si="24"/>
        <v>881387978.06422126</v>
      </c>
      <c r="L216">
        <f t="shared" si="25"/>
        <v>975998097.54863286</v>
      </c>
      <c r="M216">
        <f t="shared" si="26"/>
        <v>1008299033.0256885</v>
      </c>
      <c r="N216">
        <f t="shared" si="27"/>
        <v>1046143080.8194531</v>
      </c>
    </row>
    <row r="217" spans="1:14" x14ac:dyDescent="0.2">
      <c r="A217" s="55" t="s">
        <v>222</v>
      </c>
      <c r="B217" s="55">
        <v>526076702</v>
      </c>
      <c r="C217" s="55">
        <v>10.34</v>
      </c>
      <c r="D217" s="55">
        <v>12.14</v>
      </c>
      <c r="E217" s="55">
        <v>17.59</v>
      </c>
      <c r="F217" s="55">
        <v>-0.14827000000000001</v>
      </c>
      <c r="G217" s="55">
        <v>-0.41216999999999998</v>
      </c>
      <c r="H217">
        <f t="shared" si="21"/>
        <v>370593992.46240002</v>
      </c>
      <c r="I217">
        <f t="shared" si="22"/>
        <v>536968207.13471568</v>
      </c>
      <c r="J217">
        <f t="shared" si="23"/>
        <v>315646021.19999999</v>
      </c>
      <c r="K217">
        <f t="shared" si="24"/>
        <v>370593992.46240002</v>
      </c>
      <c r="L217">
        <f t="shared" si="25"/>
        <v>526076702</v>
      </c>
      <c r="M217">
        <f t="shared" si="26"/>
        <v>463883618.18496001</v>
      </c>
      <c r="N217">
        <f t="shared" si="27"/>
        <v>526076702</v>
      </c>
    </row>
    <row r="218" spans="1:14" x14ac:dyDescent="0.2">
      <c r="A218" s="55" t="s">
        <v>223</v>
      </c>
      <c r="B218" s="55">
        <v>1804382652</v>
      </c>
      <c r="C218" s="55">
        <v>64.489999999999995</v>
      </c>
      <c r="D218" s="55">
        <v>49.03</v>
      </c>
      <c r="E218" s="55">
        <v>16.11</v>
      </c>
      <c r="F218" s="55">
        <v>0.31531700000000001</v>
      </c>
      <c r="G218" s="55">
        <v>3.003104</v>
      </c>
      <c r="H218">
        <f t="shared" si="21"/>
        <v>823094045.92200959</v>
      </c>
      <c r="I218">
        <f t="shared" si="22"/>
        <v>270447530.51631933</v>
      </c>
      <c r="J218">
        <f t="shared" si="23"/>
        <v>1082629591.2</v>
      </c>
      <c r="K218">
        <f t="shared" si="24"/>
        <v>1082629591.2</v>
      </c>
      <c r="L218">
        <f t="shared" si="25"/>
        <v>1082629591.2</v>
      </c>
      <c r="M218">
        <f t="shared" si="26"/>
        <v>1411867209.5688038</v>
      </c>
      <c r="N218">
        <f t="shared" si="27"/>
        <v>1190808603.4065278</v>
      </c>
    </row>
    <row r="219" spans="1:14" x14ac:dyDescent="0.2">
      <c r="A219" s="55" t="s">
        <v>224</v>
      </c>
      <c r="B219" s="55">
        <v>474631522</v>
      </c>
      <c r="C219" s="55">
        <v>14.83</v>
      </c>
      <c r="D219" s="55">
        <v>15.23</v>
      </c>
      <c r="E219" s="55">
        <v>13.35</v>
      </c>
      <c r="F219" s="55">
        <v>-2.6259999999999999E-2</v>
      </c>
      <c r="G219" s="55">
        <v>0.110861</v>
      </c>
      <c r="H219">
        <f t="shared" si="21"/>
        <v>292458883.48018974</v>
      </c>
      <c r="I219">
        <f t="shared" si="22"/>
        <v>256358728.22972447</v>
      </c>
      <c r="J219">
        <f t="shared" si="23"/>
        <v>284778913.19999999</v>
      </c>
      <c r="K219">
        <f t="shared" si="24"/>
        <v>292458883.48018974</v>
      </c>
      <c r="L219">
        <f t="shared" si="25"/>
        <v>284778913.19999999</v>
      </c>
      <c r="M219">
        <f t="shared" si="26"/>
        <v>401762466.59207588</v>
      </c>
      <c r="N219">
        <f t="shared" si="27"/>
        <v>387322404.49188977</v>
      </c>
    </row>
    <row r="220" spans="1:14" x14ac:dyDescent="0.2">
      <c r="A220" s="55" t="s">
        <v>225</v>
      </c>
      <c r="B220" s="55">
        <v>1039476724</v>
      </c>
      <c r="C220" s="55">
        <v>30.26</v>
      </c>
      <c r="D220" s="55">
        <v>34.93</v>
      </c>
      <c r="E220" s="55">
        <v>13.26</v>
      </c>
      <c r="F220" s="55">
        <v>-0.13370000000000001</v>
      </c>
      <c r="G220" s="55">
        <v>1.2820510000000001</v>
      </c>
      <c r="H220">
        <f t="shared" si="21"/>
        <v>719942322.98280036</v>
      </c>
      <c r="I220">
        <f t="shared" si="22"/>
        <v>273300655.59446305</v>
      </c>
      <c r="J220">
        <f t="shared" si="23"/>
        <v>623686034.39999998</v>
      </c>
      <c r="K220">
        <f t="shared" si="24"/>
        <v>719942322.98280036</v>
      </c>
      <c r="L220">
        <f t="shared" si="25"/>
        <v>623686034.39999998</v>
      </c>
      <c r="M220">
        <f t="shared" si="26"/>
        <v>911662963.5931201</v>
      </c>
      <c r="N220">
        <f t="shared" si="27"/>
        <v>733006296.6377852</v>
      </c>
    </row>
    <row r="221" spans="1:14" x14ac:dyDescent="0.2">
      <c r="A221" s="55" t="s">
        <v>226</v>
      </c>
      <c r="B221" s="55">
        <v>627575257</v>
      </c>
      <c r="C221" s="55">
        <v>2.83</v>
      </c>
      <c r="D221" s="55">
        <v>0.69</v>
      </c>
      <c r="E221" s="55">
        <v>13.35</v>
      </c>
      <c r="F221" s="55">
        <v>3.1014490000000001</v>
      </c>
      <c r="G221" s="55">
        <v>-0.78800999999999999</v>
      </c>
      <c r="H221">
        <f t="shared" si="21"/>
        <v>91807835.279677972</v>
      </c>
      <c r="I221">
        <f t="shared" si="22"/>
        <v>1776240172.6496532</v>
      </c>
      <c r="J221">
        <f t="shared" si="23"/>
        <v>376545154.19999999</v>
      </c>
      <c r="K221">
        <f t="shared" si="24"/>
        <v>376545154.19999999</v>
      </c>
      <c r="L221">
        <f t="shared" si="25"/>
        <v>627575257</v>
      </c>
      <c r="M221">
        <f t="shared" si="26"/>
        <v>413268288.31187117</v>
      </c>
      <c r="N221">
        <f t="shared" si="27"/>
        <v>627575257</v>
      </c>
    </row>
    <row r="222" spans="1:14" x14ac:dyDescent="0.2">
      <c r="A222" s="55" t="s">
        <v>227</v>
      </c>
      <c r="B222" s="55">
        <v>436255146</v>
      </c>
      <c r="C222" s="55">
        <v>165.21</v>
      </c>
      <c r="D222" s="55">
        <v>187.39</v>
      </c>
      <c r="E222" s="55">
        <v>151.38999999999999</v>
      </c>
      <c r="F222" s="55">
        <v>-0.11836000000000001</v>
      </c>
      <c r="G222" s="55">
        <v>9.1286999999999993E-2</v>
      </c>
      <c r="H222">
        <f t="shared" si="21"/>
        <v>296893389.1384238</v>
      </c>
      <c r="I222">
        <f t="shared" si="22"/>
        <v>239857239.75452837</v>
      </c>
      <c r="J222">
        <f t="shared" si="23"/>
        <v>261753087.59999999</v>
      </c>
      <c r="K222">
        <f t="shared" si="24"/>
        <v>296893389.1384238</v>
      </c>
      <c r="L222">
        <f t="shared" si="25"/>
        <v>261753087.59999999</v>
      </c>
      <c r="M222">
        <f t="shared" si="26"/>
        <v>380510443.25536954</v>
      </c>
      <c r="N222">
        <f t="shared" si="27"/>
        <v>357695983.50181133</v>
      </c>
    </row>
    <row r="223" spans="1:14" x14ac:dyDescent="0.2">
      <c r="A223" s="55" t="s">
        <v>228</v>
      </c>
      <c r="B223" s="55">
        <v>1819294380</v>
      </c>
      <c r="C223" s="55">
        <v>11.37</v>
      </c>
      <c r="D223" s="55">
        <v>11.18</v>
      </c>
      <c r="E223" s="55">
        <v>4.07</v>
      </c>
      <c r="F223" s="55">
        <v>1.6995E-2</v>
      </c>
      <c r="G223" s="55">
        <v>1.793612</v>
      </c>
      <c r="H223">
        <f t="shared" si="21"/>
        <v>1073335294.6671319</v>
      </c>
      <c r="I223">
        <f t="shared" si="22"/>
        <v>390740241.66562855</v>
      </c>
      <c r="J223">
        <f t="shared" si="23"/>
        <v>1091576628</v>
      </c>
      <c r="K223">
        <f t="shared" si="24"/>
        <v>1091576628</v>
      </c>
      <c r="L223">
        <f t="shared" si="25"/>
        <v>1091576628</v>
      </c>
      <c r="M223">
        <f t="shared" si="26"/>
        <v>1520910745.8668528</v>
      </c>
      <c r="N223">
        <f t="shared" si="27"/>
        <v>1247872724.6662514</v>
      </c>
    </row>
    <row r="224" spans="1:14" x14ac:dyDescent="0.2">
      <c r="A224" s="55" t="s">
        <v>229</v>
      </c>
      <c r="B224" s="55">
        <v>680727468</v>
      </c>
      <c r="C224" s="55">
        <v>46.52</v>
      </c>
      <c r="D224" s="55">
        <v>77.75</v>
      </c>
      <c r="E224" s="55">
        <v>85.36</v>
      </c>
      <c r="F224" s="55">
        <v>-0.40167000000000003</v>
      </c>
      <c r="G224" s="55">
        <v>-0.45501000000000003</v>
      </c>
      <c r="H224">
        <f t="shared" si="21"/>
        <v>682627447.72951376</v>
      </c>
      <c r="I224">
        <f t="shared" si="22"/>
        <v>749438486.57773542</v>
      </c>
      <c r="J224">
        <f t="shared" si="23"/>
        <v>408436480.80000001</v>
      </c>
      <c r="K224">
        <f t="shared" si="24"/>
        <v>680727468</v>
      </c>
      <c r="L224">
        <f t="shared" si="25"/>
        <v>680727468</v>
      </c>
      <c r="M224">
        <f t="shared" si="26"/>
        <v>680727468</v>
      </c>
      <c r="N224">
        <f t="shared" si="27"/>
        <v>680727468</v>
      </c>
    </row>
    <row r="225" spans="1:14" x14ac:dyDescent="0.2">
      <c r="A225" s="55" t="s">
        <v>230</v>
      </c>
      <c r="B225" s="55">
        <v>3034679361</v>
      </c>
      <c r="C225" s="55">
        <v>70.069999999999993</v>
      </c>
      <c r="D225" s="55">
        <v>95.67</v>
      </c>
      <c r="E225" s="55">
        <v>37.4</v>
      </c>
      <c r="F225" s="55">
        <v>-0.26758999999999999</v>
      </c>
      <c r="G225" s="55">
        <v>0.873529</v>
      </c>
      <c r="H225">
        <f t="shared" si="21"/>
        <v>2486049639.6826911</v>
      </c>
      <c r="I225">
        <f t="shared" si="22"/>
        <v>971859851.96919823</v>
      </c>
      <c r="J225">
        <f t="shared" si="23"/>
        <v>1820807616.5999999</v>
      </c>
      <c r="K225">
        <f t="shared" si="24"/>
        <v>2486049639.6826911</v>
      </c>
      <c r="L225">
        <f t="shared" si="25"/>
        <v>1820807616.5999999</v>
      </c>
      <c r="M225">
        <f t="shared" si="26"/>
        <v>2815227472.4730763</v>
      </c>
      <c r="N225">
        <f t="shared" si="27"/>
        <v>2209551557.3876791</v>
      </c>
    </row>
    <row r="226" spans="1:14" x14ac:dyDescent="0.2">
      <c r="A226" s="55" t="s">
        <v>231</v>
      </c>
      <c r="B226" s="55">
        <v>433074362</v>
      </c>
      <c r="C226" s="55">
        <v>341.21</v>
      </c>
      <c r="D226" s="55">
        <v>292.48</v>
      </c>
      <c r="E226" s="55">
        <v>219.95</v>
      </c>
      <c r="F226" s="55">
        <v>0.16661000000000001</v>
      </c>
      <c r="G226" s="55">
        <v>0.55130699999999999</v>
      </c>
      <c r="H226">
        <f t="shared" si="21"/>
        <v>222734776.14626998</v>
      </c>
      <c r="I226">
        <f t="shared" si="22"/>
        <v>167500447.81593844</v>
      </c>
      <c r="J226">
        <f t="shared" si="23"/>
        <v>259844617.19999999</v>
      </c>
      <c r="K226">
        <f t="shared" si="24"/>
        <v>259844617.19999999</v>
      </c>
      <c r="L226">
        <f t="shared" si="25"/>
        <v>259844617.19999999</v>
      </c>
      <c r="M226">
        <f t="shared" si="26"/>
        <v>348938527.658508</v>
      </c>
      <c r="N226">
        <f t="shared" si="27"/>
        <v>326844796.32637537</v>
      </c>
    </row>
    <row r="227" spans="1:14" x14ac:dyDescent="0.2">
      <c r="A227" s="55" t="s">
        <v>232</v>
      </c>
      <c r="B227" s="55">
        <v>1781827534</v>
      </c>
      <c r="C227" s="55">
        <v>28.33</v>
      </c>
      <c r="D227" s="55">
        <v>26.65</v>
      </c>
      <c r="E227" s="55">
        <v>33.6</v>
      </c>
      <c r="F227" s="55">
        <v>6.3038999999999998E-2</v>
      </c>
      <c r="G227" s="55">
        <v>-0.15684999999999999</v>
      </c>
      <c r="H227">
        <f t="shared" si="21"/>
        <v>1005698304.9540043</v>
      </c>
      <c r="I227">
        <f t="shared" si="22"/>
        <v>1267979031.4890587</v>
      </c>
      <c r="J227">
        <f t="shared" si="23"/>
        <v>1069096520.4</v>
      </c>
      <c r="K227">
        <f t="shared" si="24"/>
        <v>1069096520.4</v>
      </c>
      <c r="L227">
        <f t="shared" si="25"/>
        <v>1267979031.4890587</v>
      </c>
      <c r="M227">
        <f t="shared" si="26"/>
        <v>1471375842.3816018</v>
      </c>
      <c r="N227">
        <f t="shared" si="27"/>
        <v>1576288132.9956236</v>
      </c>
    </row>
    <row r="228" spans="1:14" x14ac:dyDescent="0.2">
      <c r="A228" s="55" t="s">
        <v>233</v>
      </c>
      <c r="B228" s="55">
        <v>167549768</v>
      </c>
      <c r="C228" s="55">
        <v>5</v>
      </c>
      <c r="D228" s="55">
        <v>6.39</v>
      </c>
      <c r="E228" s="55">
        <v>24.52</v>
      </c>
      <c r="F228" s="55">
        <v>-0.21753</v>
      </c>
      <c r="G228" s="55">
        <v>-0.79608000000000001</v>
      </c>
      <c r="H228">
        <f t="shared" si="21"/>
        <v>128477591.21755466</v>
      </c>
      <c r="I228">
        <f t="shared" si="22"/>
        <v>492986763.43664181</v>
      </c>
      <c r="J228">
        <f t="shared" si="23"/>
        <v>100529860.8</v>
      </c>
      <c r="K228">
        <f t="shared" si="24"/>
        <v>128477591.21755466</v>
      </c>
      <c r="L228">
        <f t="shared" si="25"/>
        <v>167549768</v>
      </c>
      <c r="M228">
        <f t="shared" si="26"/>
        <v>151920897.28702188</v>
      </c>
      <c r="N228">
        <f t="shared" si="27"/>
        <v>167549768</v>
      </c>
    </row>
    <row r="229" spans="1:14" x14ac:dyDescent="0.2">
      <c r="A229" s="55" t="s">
        <v>234</v>
      </c>
      <c r="B229" s="55">
        <v>851712989</v>
      </c>
      <c r="C229" s="55">
        <v>20.74</v>
      </c>
      <c r="D229" s="55">
        <v>19.489999999999998</v>
      </c>
      <c r="E229" s="55">
        <v>49.56</v>
      </c>
      <c r="F229" s="55">
        <v>6.4134999999999998E-2</v>
      </c>
      <c r="G229" s="55">
        <v>-0.58152000000000004</v>
      </c>
      <c r="H229">
        <f t="shared" si="21"/>
        <v>480228348.28287762</v>
      </c>
      <c r="I229">
        <f t="shared" si="22"/>
        <v>1221152249.5698721</v>
      </c>
      <c r="J229">
        <f t="shared" si="23"/>
        <v>511027793.39999998</v>
      </c>
      <c r="K229">
        <f t="shared" si="24"/>
        <v>511027793.39999998</v>
      </c>
      <c r="L229">
        <f t="shared" si="25"/>
        <v>851712989</v>
      </c>
      <c r="M229">
        <f t="shared" si="26"/>
        <v>703119132.71315098</v>
      </c>
      <c r="N229">
        <f t="shared" si="27"/>
        <v>851712989</v>
      </c>
    </row>
    <row r="230" spans="1:14" x14ac:dyDescent="0.2">
      <c r="A230" s="55" t="s">
        <v>235</v>
      </c>
      <c r="B230" s="55">
        <v>770138259</v>
      </c>
      <c r="C230" s="55">
        <v>41.62</v>
      </c>
      <c r="D230" s="55">
        <v>20.87</v>
      </c>
      <c r="E230" s="55">
        <v>23.43</v>
      </c>
      <c r="F230" s="55">
        <v>0.99424999999999997</v>
      </c>
      <c r="G230" s="55">
        <v>0.77635500000000002</v>
      </c>
      <c r="H230">
        <f t="shared" si="21"/>
        <v>231707637.15682587</v>
      </c>
      <c r="I230">
        <f t="shared" si="22"/>
        <v>260129847.58114225</v>
      </c>
      <c r="J230">
        <f t="shared" si="23"/>
        <v>462082955.39999998</v>
      </c>
      <c r="K230">
        <f t="shared" si="24"/>
        <v>462082955.39999998</v>
      </c>
      <c r="L230">
        <f t="shared" si="25"/>
        <v>462082955.39999998</v>
      </c>
      <c r="M230">
        <f t="shared" si="26"/>
        <v>554766010.26273036</v>
      </c>
      <c r="N230">
        <f t="shared" si="27"/>
        <v>566134894.43245697</v>
      </c>
    </row>
    <row r="231" spans="1:14" x14ac:dyDescent="0.2">
      <c r="A231" s="55" t="s">
        <v>236</v>
      </c>
      <c r="B231" s="55">
        <v>2357637334</v>
      </c>
      <c r="C231" s="55">
        <v>18.55</v>
      </c>
      <c r="D231" s="55">
        <v>30.19</v>
      </c>
      <c r="E231" s="55">
        <v>19.98</v>
      </c>
      <c r="F231" s="55">
        <v>-0.38556000000000001</v>
      </c>
      <c r="G231" s="55">
        <v>-7.1569999999999995E-2</v>
      </c>
      <c r="H231">
        <f t="shared" si="21"/>
        <v>2302230324.1976433</v>
      </c>
      <c r="I231">
        <f t="shared" si="22"/>
        <v>1523628491.5394804</v>
      </c>
      <c r="J231">
        <f t="shared" si="23"/>
        <v>1414582400.3999999</v>
      </c>
      <c r="K231">
        <f t="shared" si="24"/>
        <v>2302230324.1976433</v>
      </c>
      <c r="L231">
        <f t="shared" si="25"/>
        <v>1523628491.5394804</v>
      </c>
      <c r="M231">
        <f t="shared" si="26"/>
        <v>2335474530.0790572</v>
      </c>
      <c r="N231">
        <f t="shared" si="27"/>
        <v>2024033797.0157921</v>
      </c>
    </row>
    <row r="232" spans="1:14" x14ac:dyDescent="0.2">
      <c r="A232" s="55" t="s">
        <v>237</v>
      </c>
      <c r="B232" s="55">
        <v>1013335354</v>
      </c>
      <c r="C232" s="55">
        <v>9.9600000000000009</v>
      </c>
      <c r="D232" s="55">
        <v>14.66</v>
      </c>
      <c r="E232" s="55">
        <v>13.66</v>
      </c>
      <c r="F232" s="55">
        <v>-0.3206</v>
      </c>
      <c r="G232" s="55">
        <v>-0.27085999999999999</v>
      </c>
      <c r="H232">
        <f t="shared" si="21"/>
        <v>894909055.63732708</v>
      </c>
      <c r="I232">
        <f t="shared" si="22"/>
        <v>833860729.62668347</v>
      </c>
      <c r="J232">
        <f t="shared" si="23"/>
        <v>608001212.39999998</v>
      </c>
      <c r="K232">
        <f t="shared" si="24"/>
        <v>894909055.63732708</v>
      </c>
      <c r="L232">
        <f t="shared" si="25"/>
        <v>833860729.62668347</v>
      </c>
      <c r="M232">
        <f t="shared" si="26"/>
        <v>965964834.65493083</v>
      </c>
      <c r="N232">
        <f t="shared" si="27"/>
        <v>941545504.25067341</v>
      </c>
    </row>
    <row r="233" spans="1:14" x14ac:dyDescent="0.2">
      <c r="A233" s="55" t="s">
        <v>238</v>
      </c>
      <c r="B233" s="55">
        <v>2700893063</v>
      </c>
      <c r="C233" s="55">
        <v>11.75</v>
      </c>
      <c r="D233" s="55">
        <v>15.64</v>
      </c>
      <c r="E233" s="55">
        <v>18.23</v>
      </c>
      <c r="F233" s="55">
        <v>-0.24872</v>
      </c>
      <c r="G233" s="55">
        <v>-0.35546</v>
      </c>
      <c r="H233">
        <f t="shared" si="21"/>
        <v>2157033113.8856354</v>
      </c>
      <c r="I233">
        <f t="shared" si="22"/>
        <v>2514251773.0474448</v>
      </c>
      <c r="J233">
        <f t="shared" si="23"/>
        <v>1620535837.8</v>
      </c>
      <c r="K233">
        <f t="shared" si="24"/>
        <v>2157033113.8856354</v>
      </c>
      <c r="L233">
        <f t="shared" si="25"/>
        <v>2514251773.0474448</v>
      </c>
      <c r="M233">
        <f t="shared" si="26"/>
        <v>2483349083.3542542</v>
      </c>
      <c r="N233">
        <f t="shared" si="27"/>
        <v>2626236547.0189781</v>
      </c>
    </row>
    <row r="234" spans="1:14" x14ac:dyDescent="0.2">
      <c r="A234" s="55" t="s">
        <v>239</v>
      </c>
      <c r="B234" s="55">
        <v>387049077</v>
      </c>
      <c r="C234" s="55">
        <v>11.48</v>
      </c>
      <c r="D234" s="55">
        <v>15.66</v>
      </c>
      <c r="E234" s="55">
        <v>29.21</v>
      </c>
      <c r="F234" s="55">
        <v>-0.26691999999999999</v>
      </c>
      <c r="G234" s="55">
        <v>-0.60697999999999996</v>
      </c>
      <c r="H234">
        <f t="shared" si="21"/>
        <v>316785952.69274843</v>
      </c>
      <c r="I234">
        <f t="shared" si="22"/>
        <v>590884550.91343939</v>
      </c>
      <c r="J234">
        <f t="shared" si="23"/>
        <v>232229446.19999999</v>
      </c>
      <c r="K234">
        <f t="shared" si="24"/>
        <v>316785952.69274843</v>
      </c>
      <c r="L234">
        <f t="shared" si="25"/>
        <v>387049077</v>
      </c>
      <c r="M234">
        <f t="shared" si="26"/>
        <v>358943827.27709937</v>
      </c>
      <c r="N234">
        <f t="shared" si="27"/>
        <v>387049077</v>
      </c>
    </row>
    <row r="235" spans="1:14" x14ac:dyDescent="0.2">
      <c r="A235" s="55" t="s">
        <v>240</v>
      </c>
      <c r="B235" s="55">
        <v>2842500380</v>
      </c>
      <c r="C235" s="55">
        <v>130</v>
      </c>
      <c r="D235" s="55">
        <v>91.91</v>
      </c>
      <c r="E235" s="55">
        <v>56.76</v>
      </c>
      <c r="F235" s="55">
        <v>0.41442699999999999</v>
      </c>
      <c r="G235" s="55">
        <v>1.2903450000000001</v>
      </c>
      <c r="H235">
        <f t="shared" si="21"/>
        <v>1205788795.0385563</v>
      </c>
      <c r="I235">
        <f t="shared" si="22"/>
        <v>744647739.96930587</v>
      </c>
      <c r="J235">
        <f t="shared" si="23"/>
        <v>1705500228</v>
      </c>
      <c r="K235">
        <f t="shared" si="24"/>
        <v>1705500228</v>
      </c>
      <c r="L235">
        <f t="shared" si="25"/>
        <v>1705500228</v>
      </c>
      <c r="M235">
        <f t="shared" si="26"/>
        <v>2187815746.0154223</v>
      </c>
      <c r="N235">
        <f t="shared" si="27"/>
        <v>2003359323.9877224</v>
      </c>
    </row>
    <row r="236" spans="1:14" x14ac:dyDescent="0.2">
      <c r="A236" s="55" t="s">
        <v>241</v>
      </c>
      <c r="B236" s="55">
        <v>2561557700</v>
      </c>
      <c r="C236" s="55">
        <v>83.98</v>
      </c>
      <c r="D236" s="55">
        <v>94.66</v>
      </c>
      <c r="E236" s="55">
        <v>88.72</v>
      </c>
      <c r="F236" s="55">
        <v>-0.11282</v>
      </c>
      <c r="G236" s="55">
        <v>-5.3429999999999998E-2</v>
      </c>
      <c r="H236">
        <f t="shared" si="21"/>
        <v>1732381951.80234</v>
      </c>
      <c r="I236">
        <f t="shared" si="22"/>
        <v>1623688285.071363</v>
      </c>
      <c r="J236">
        <f t="shared" si="23"/>
        <v>1536934620</v>
      </c>
      <c r="K236">
        <f t="shared" si="24"/>
        <v>1732381951.80234</v>
      </c>
      <c r="L236">
        <f t="shared" si="25"/>
        <v>1623688285.071363</v>
      </c>
      <c r="M236">
        <f t="shared" si="26"/>
        <v>2229887400.7209358</v>
      </c>
      <c r="N236">
        <f t="shared" si="27"/>
        <v>2186409934.0285454</v>
      </c>
    </row>
    <row r="237" spans="1:14" x14ac:dyDescent="0.2">
      <c r="A237" s="55" t="s">
        <v>242</v>
      </c>
      <c r="B237" s="55">
        <v>1871970066</v>
      </c>
      <c r="C237" s="55">
        <v>9.31</v>
      </c>
      <c r="D237" s="55">
        <v>9.4499999999999993</v>
      </c>
      <c r="E237" s="55">
        <v>10.62</v>
      </c>
      <c r="F237" s="55">
        <v>-1.481E-2</v>
      </c>
      <c r="G237" s="55">
        <v>-0.12335</v>
      </c>
      <c r="H237">
        <f t="shared" si="21"/>
        <v>1140066423.32951</v>
      </c>
      <c r="I237">
        <f t="shared" si="22"/>
        <v>1281220600.6958306</v>
      </c>
      <c r="J237">
        <f t="shared" si="23"/>
        <v>1123182039.5999999</v>
      </c>
      <c r="K237">
        <f t="shared" si="24"/>
        <v>1140066423.32951</v>
      </c>
      <c r="L237">
        <f t="shared" si="25"/>
        <v>1281220600.6958306</v>
      </c>
      <c r="M237">
        <f t="shared" si="26"/>
        <v>1579208608.9318039</v>
      </c>
      <c r="N237">
        <f t="shared" si="27"/>
        <v>1635670279.8783321</v>
      </c>
    </row>
    <row r="238" spans="1:14" x14ac:dyDescent="0.2">
      <c r="A238" s="55" t="s">
        <v>243</v>
      </c>
      <c r="B238" s="55">
        <v>685370126</v>
      </c>
      <c r="C238" s="55">
        <v>21.08</v>
      </c>
      <c r="D238" s="55">
        <v>32.17</v>
      </c>
      <c r="E238" s="55">
        <v>37.479999999999997</v>
      </c>
      <c r="F238" s="55">
        <v>-0.34472999999999998</v>
      </c>
      <c r="G238" s="55">
        <v>-0.43757000000000001</v>
      </c>
      <c r="H238">
        <f t="shared" si="21"/>
        <v>627561273.36822987</v>
      </c>
      <c r="I238">
        <f t="shared" si="22"/>
        <v>731152455.59447396</v>
      </c>
      <c r="J238">
        <f t="shared" si="23"/>
        <v>411222075.59999996</v>
      </c>
      <c r="K238">
        <f t="shared" si="24"/>
        <v>627561273.36822987</v>
      </c>
      <c r="L238">
        <f t="shared" si="25"/>
        <v>685370126</v>
      </c>
      <c r="M238">
        <f t="shared" si="26"/>
        <v>662246584.94729197</v>
      </c>
      <c r="N238">
        <f t="shared" si="27"/>
        <v>685370126</v>
      </c>
    </row>
    <row r="239" spans="1:14" x14ac:dyDescent="0.2">
      <c r="A239" s="55" t="s">
        <v>244</v>
      </c>
      <c r="B239" s="55">
        <v>379997733</v>
      </c>
      <c r="C239" s="55">
        <v>8.17</v>
      </c>
      <c r="D239" s="55">
        <v>8.66</v>
      </c>
      <c r="E239" s="55">
        <v>4.49</v>
      </c>
      <c r="F239" s="55">
        <v>-5.6579999999999998E-2</v>
      </c>
      <c r="G239" s="55">
        <v>0.81959899999999997</v>
      </c>
      <c r="H239">
        <f t="shared" si="21"/>
        <v>241672468.04180533</v>
      </c>
      <c r="I239">
        <f t="shared" si="22"/>
        <v>125301585.56912814</v>
      </c>
      <c r="J239">
        <f t="shared" si="23"/>
        <v>227998639.79999998</v>
      </c>
      <c r="K239">
        <f t="shared" si="24"/>
        <v>241672468.04180533</v>
      </c>
      <c r="L239">
        <f t="shared" si="25"/>
        <v>227998639.79999998</v>
      </c>
      <c r="M239">
        <f t="shared" si="26"/>
        <v>324667627.01672214</v>
      </c>
      <c r="N239">
        <f t="shared" si="27"/>
        <v>278119274.02765125</v>
      </c>
    </row>
    <row r="240" spans="1:14" x14ac:dyDescent="0.2">
      <c r="A240" s="55" t="s">
        <v>245</v>
      </c>
      <c r="B240" s="55">
        <v>1588615227</v>
      </c>
      <c r="C240" s="55">
        <v>12.82</v>
      </c>
      <c r="D240" s="55">
        <v>11.27</v>
      </c>
      <c r="E240" s="55">
        <v>10.58</v>
      </c>
      <c r="F240" s="55">
        <v>0.13753299999999999</v>
      </c>
      <c r="G240" s="55">
        <v>0.21171999999999999</v>
      </c>
      <c r="H240">
        <f t="shared" si="21"/>
        <v>837926579.88823187</v>
      </c>
      <c r="I240">
        <f t="shared" si="22"/>
        <v>786624910.21027958</v>
      </c>
      <c r="J240">
        <f t="shared" si="23"/>
        <v>953169136.19999993</v>
      </c>
      <c r="K240">
        <f t="shared" si="24"/>
        <v>953169136.19999993</v>
      </c>
      <c r="L240">
        <f t="shared" si="25"/>
        <v>953169136.19999993</v>
      </c>
      <c r="M240">
        <f t="shared" si="26"/>
        <v>1288339768.1552927</v>
      </c>
      <c r="N240">
        <f t="shared" si="27"/>
        <v>1267819100.2841117</v>
      </c>
    </row>
    <row r="241" spans="1:14" x14ac:dyDescent="0.2">
      <c r="A241" s="55" t="s">
        <v>246</v>
      </c>
      <c r="B241" s="55">
        <v>674191979</v>
      </c>
      <c r="C241" s="55">
        <v>12.37</v>
      </c>
      <c r="D241" s="55">
        <v>14.05</v>
      </c>
      <c r="E241" s="55">
        <v>18.239999999999998</v>
      </c>
      <c r="F241" s="55">
        <v>-0.11957</v>
      </c>
      <c r="G241" s="55">
        <v>-0.32181999999999999</v>
      </c>
      <c r="H241">
        <f t="shared" si="21"/>
        <v>459451844.43964875</v>
      </c>
      <c r="I241">
        <f t="shared" si="22"/>
        <v>596471714.58904719</v>
      </c>
      <c r="J241">
        <f t="shared" si="23"/>
        <v>404515187.39999998</v>
      </c>
      <c r="K241">
        <f t="shared" si="24"/>
        <v>459451844.43964875</v>
      </c>
      <c r="L241">
        <f t="shared" si="25"/>
        <v>596471714.58904719</v>
      </c>
      <c r="M241">
        <f t="shared" si="26"/>
        <v>588295925.17585945</v>
      </c>
      <c r="N241">
        <f t="shared" si="27"/>
        <v>643103873.23561883</v>
      </c>
    </row>
    <row r="242" spans="1:14" x14ac:dyDescent="0.2">
      <c r="A242" s="55" t="s">
        <v>247</v>
      </c>
      <c r="B242" s="55">
        <v>533821530</v>
      </c>
      <c r="C242" s="55">
        <v>34.950000000000003</v>
      </c>
      <c r="D242" s="55">
        <v>30.89</v>
      </c>
      <c r="E242" s="55">
        <v>33.9</v>
      </c>
      <c r="F242" s="55">
        <v>0.131434</v>
      </c>
      <c r="G242" s="55">
        <v>3.0973000000000001E-2</v>
      </c>
      <c r="H242">
        <f t="shared" si="21"/>
        <v>283085816.75997007</v>
      </c>
      <c r="I242">
        <f t="shared" si="22"/>
        <v>310670519.98451948</v>
      </c>
      <c r="J242">
        <f t="shared" si="23"/>
        <v>320292918</v>
      </c>
      <c r="K242">
        <f t="shared" si="24"/>
        <v>320292918</v>
      </c>
      <c r="L242">
        <f t="shared" si="25"/>
        <v>320292918</v>
      </c>
      <c r="M242">
        <f t="shared" si="26"/>
        <v>433527244.70398802</v>
      </c>
      <c r="N242">
        <f t="shared" si="27"/>
        <v>444561125.99380779</v>
      </c>
    </row>
    <row r="243" spans="1:14" x14ac:dyDescent="0.2">
      <c r="A243" s="55" t="s">
        <v>248</v>
      </c>
      <c r="B243" s="55">
        <v>3308777949</v>
      </c>
      <c r="C243" s="55">
        <v>118.44</v>
      </c>
      <c r="D243" s="55">
        <v>83.93</v>
      </c>
      <c r="E243" s="55">
        <v>62.09</v>
      </c>
      <c r="F243" s="55">
        <v>0.41117599999999999</v>
      </c>
      <c r="G243" s="55">
        <v>0.90755399999999997</v>
      </c>
      <c r="H243">
        <f t="shared" si="21"/>
        <v>1406817271.1270599</v>
      </c>
      <c r="I243">
        <f t="shared" si="22"/>
        <v>1040739485.9595062</v>
      </c>
      <c r="J243">
        <f t="shared" si="23"/>
        <v>1985266769.3999999</v>
      </c>
      <c r="K243">
        <f t="shared" si="24"/>
        <v>1985266769.3999999</v>
      </c>
      <c r="L243">
        <f t="shared" si="25"/>
        <v>1985266769.3999999</v>
      </c>
      <c r="M243">
        <f t="shared" si="26"/>
        <v>2547993677.8508239</v>
      </c>
      <c r="N243">
        <f t="shared" si="27"/>
        <v>2401562563.7838025</v>
      </c>
    </row>
    <row r="244" spans="1:14" x14ac:dyDescent="0.2">
      <c r="A244" s="55" t="s">
        <v>249</v>
      </c>
      <c r="B244" s="55">
        <v>45613295</v>
      </c>
      <c r="C244" s="55">
        <v>1.5</v>
      </c>
      <c r="D244" s="55">
        <v>12.32</v>
      </c>
      <c r="E244" s="55">
        <v>13.7</v>
      </c>
      <c r="F244" s="55">
        <v>-0.87824999999999998</v>
      </c>
      <c r="G244" s="55">
        <v>-0.89051000000000002</v>
      </c>
      <c r="H244">
        <f t="shared" si="21"/>
        <v>224788312.11498967</v>
      </c>
      <c r="I244">
        <f t="shared" si="22"/>
        <v>249958690.29135084</v>
      </c>
      <c r="J244">
        <f t="shared" si="23"/>
        <v>27367977</v>
      </c>
      <c r="K244">
        <f t="shared" si="24"/>
        <v>45613295</v>
      </c>
      <c r="L244">
        <f t="shared" si="25"/>
        <v>45613295</v>
      </c>
      <c r="M244">
        <f t="shared" si="26"/>
        <v>45613295</v>
      </c>
      <c r="N244">
        <f t="shared" si="27"/>
        <v>45613295</v>
      </c>
    </row>
    <row r="245" spans="1:14" x14ac:dyDescent="0.2">
      <c r="A245" s="55" t="s">
        <v>250</v>
      </c>
      <c r="B245" s="55">
        <v>338986441</v>
      </c>
      <c r="C245" s="55">
        <v>1.43</v>
      </c>
      <c r="D245" s="55">
        <v>5.39</v>
      </c>
      <c r="E245" s="55">
        <v>14.13</v>
      </c>
      <c r="F245" s="55">
        <v>-0.73468999999999995</v>
      </c>
      <c r="G245" s="55">
        <v>-0.89880000000000004</v>
      </c>
      <c r="H245">
        <f t="shared" si="21"/>
        <v>766619669.8202101</v>
      </c>
      <c r="I245">
        <f t="shared" si="22"/>
        <v>2009801033.5968385</v>
      </c>
      <c r="J245">
        <f t="shared" si="23"/>
        <v>203391864.59999999</v>
      </c>
      <c r="K245">
        <f t="shared" si="24"/>
        <v>338986441</v>
      </c>
      <c r="L245">
        <f t="shared" si="25"/>
        <v>338986441</v>
      </c>
      <c r="M245">
        <f t="shared" si="26"/>
        <v>338986441</v>
      </c>
      <c r="N245">
        <f t="shared" si="27"/>
        <v>338986441</v>
      </c>
    </row>
    <row r="246" spans="1:14" x14ac:dyDescent="0.2">
      <c r="A246" s="55" t="s">
        <v>251</v>
      </c>
      <c r="B246" s="55">
        <v>1960146388</v>
      </c>
      <c r="C246" s="55">
        <v>45.81</v>
      </c>
      <c r="D246" s="55">
        <v>40.67</v>
      </c>
      <c r="E246" s="55">
        <v>44.77</v>
      </c>
      <c r="F246" s="55">
        <v>0.126383</v>
      </c>
      <c r="G246" s="55">
        <v>2.3230000000000001E-2</v>
      </c>
      <c r="H246">
        <f t="shared" si="21"/>
        <v>1044127825.7928253</v>
      </c>
      <c r="I246">
        <f t="shared" si="22"/>
        <v>1149387559.7861671</v>
      </c>
      <c r="J246">
        <f t="shared" si="23"/>
        <v>1176087832.8</v>
      </c>
      <c r="K246">
        <f t="shared" si="24"/>
        <v>1176087832.8</v>
      </c>
      <c r="L246">
        <f t="shared" si="25"/>
        <v>1176087832.8</v>
      </c>
      <c r="M246">
        <f t="shared" si="26"/>
        <v>1593738963.1171303</v>
      </c>
      <c r="N246">
        <f t="shared" si="27"/>
        <v>1635842856.7144668</v>
      </c>
    </row>
    <row r="247" spans="1:14" x14ac:dyDescent="0.2">
      <c r="A247" s="55" t="s">
        <v>252</v>
      </c>
      <c r="B247" s="55">
        <v>860328379</v>
      </c>
      <c r="C247" s="55">
        <v>8.9600000000000009</v>
      </c>
      <c r="D247" s="55">
        <v>8.4600000000000009</v>
      </c>
      <c r="E247" s="55">
        <v>30.85</v>
      </c>
      <c r="F247" s="55">
        <v>5.9102000000000002E-2</v>
      </c>
      <c r="G247" s="55">
        <v>-0.70955999999999997</v>
      </c>
      <c r="H247">
        <f t="shared" si="21"/>
        <v>487391230.87294704</v>
      </c>
      <c r="I247">
        <f t="shared" si="22"/>
        <v>1777293166.919157</v>
      </c>
      <c r="J247">
        <f t="shared" si="23"/>
        <v>516197027.39999998</v>
      </c>
      <c r="K247">
        <f t="shared" si="24"/>
        <v>516197027.39999998</v>
      </c>
      <c r="L247">
        <f t="shared" si="25"/>
        <v>860328379</v>
      </c>
      <c r="M247">
        <f t="shared" si="26"/>
        <v>711153519.74917877</v>
      </c>
      <c r="N247">
        <f t="shared" si="27"/>
        <v>860328379</v>
      </c>
    </row>
    <row r="248" spans="1:14" x14ac:dyDescent="0.2">
      <c r="A248" s="55" t="s">
        <v>253</v>
      </c>
      <c r="B248" s="55">
        <v>511801385</v>
      </c>
      <c r="C248" s="55">
        <v>20.47</v>
      </c>
      <c r="D248" s="55">
        <v>21.41</v>
      </c>
      <c r="E248" s="55">
        <v>21.14</v>
      </c>
      <c r="F248" s="55">
        <v>-4.3900000000000002E-2</v>
      </c>
      <c r="G248" s="55">
        <v>-3.1690000000000003E-2</v>
      </c>
      <c r="H248">
        <f t="shared" si="21"/>
        <v>321180662.0646376</v>
      </c>
      <c r="I248">
        <f t="shared" si="22"/>
        <v>317130702.97735226</v>
      </c>
      <c r="J248">
        <f t="shared" si="23"/>
        <v>307080831</v>
      </c>
      <c r="K248">
        <f t="shared" si="24"/>
        <v>321180662.0646376</v>
      </c>
      <c r="L248">
        <f t="shared" si="25"/>
        <v>317130702.97735226</v>
      </c>
      <c r="M248">
        <f t="shared" si="26"/>
        <v>435553095.82585502</v>
      </c>
      <c r="N248">
        <f t="shared" si="27"/>
        <v>433933112.19094092</v>
      </c>
    </row>
    <row r="249" spans="1:14" x14ac:dyDescent="0.2">
      <c r="A249" s="55" t="s">
        <v>254</v>
      </c>
      <c r="B249" s="55">
        <v>82496197</v>
      </c>
      <c r="C249" s="55">
        <v>1.8</v>
      </c>
      <c r="D249" s="55">
        <v>13.15</v>
      </c>
      <c r="E249" s="55">
        <v>65.66</v>
      </c>
      <c r="F249" s="55">
        <v>-0.86312</v>
      </c>
      <c r="G249" s="55">
        <v>-0.97258999999999995</v>
      </c>
      <c r="H249">
        <f t="shared" si="21"/>
        <v>361613955.28930449</v>
      </c>
      <c r="I249">
        <f t="shared" si="22"/>
        <v>1805827004.7427917</v>
      </c>
      <c r="J249">
        <f t="shared" si="23"/>
        <v>49497718.199999996</v>
      </c>
      <c r="K249">
        <f t="shared" si="24"/>
        <v>82496197</v>
      </c>
      <c r="L249">
        <f t="shared" si="25"/>
        <v>82496197</v>
      </c>
      <c r="M249">
        <f t="shared" si="26"/>
        <v>82496197</v>
      </c>
      <c r="N249">
        <f t="shared" si="27"/>
        <v>82496197</v>
      </c>
    </row>
    <row r="250" spans="1:14" x14ac:dyDescent="0.2">
      <c r="A250" s="55" t="s">
        <v>255</v>
      </c>
      <c r="B250" s="55">
        <v>333693903</v>
      </c>
      <c r="C250" s="55">
        <v>27.77</v>
      </c>
      <c r="D250" s="55">
        <v>35.450000000000003</v>
      </c>
      <c r="E250" s="55">
        <v>31.4</v>
      </c>
      <c r="F250" s="55">
        <v>-0.21664</v>
      </c>
      <c r="G250" s="55">
        <v>-0.11561</v>
      </c>
      <c r="H250">
        <f t="shared" si="21"/>
        <v>255586629.13602939</v>
      </c>
      <c r="I250">
        <f t="shared" si="22"/>
        <v>226389196.84754461</v>
      </c>
      <c r="J250">
        <f t="shared" si="23"/>
        <v>200216341.79999998</v>
      </c>
      <c r="K250">
        <f t="shared" si="24"/>
        <v>255586629.13602939</v>
      </c>
      <c r="L250">
        <f t="shared" si="25"/>
        <v>226389196.84754461</v>
      </c>
      <c r="M250">
        <f t="shared" si="26"/>
        <v>302450993.45441175</v>
      </c>
      <c r="N250">
        <f t="shared" si="27"/>
        <v>290772020.53901786</v>
      </c>
    </row>
    <row r="251" spans="1:14" x14ac:dyDescent="0.2">
      <c r="A251" s="55" t="s">
        <v>256</v>
      </c>
      <c r="B251" s="55">
        <v>1163724039</v>
      </c>
      <c r="C251" s="55">
        <v>51.94</v>
      </c>
      <c r="D251" s="55">
        <v>57.54</v>
      </c>
      <c r="E251" s="55">
        <v>31.86</v>
      </c>
      <c r="F251" s="55">
        <v>-9.7320000000000004E-2</v>
      </c>
      <c r="G251" s="55">
        <v>0.63025699999999996</v>
      </c>
      <c r="H251">
        <f t="shared" si="21"/>
        <v>773512677.13918543</v>
      </c>
      <c r="I251">
        <f t="shared" si="22"/>
        <v>428297147.87300414</v>
      </c>
      <c r="J251">
        <f t="shared" si="23"/>
        <v>698234423.39999998</v>
      </c>
      <c r="K251">
        <f t="shared" si="24"/>
        <v>773512677.13918543</v>
      </c>
      <c r="L251">
        <f t="shared" si="25"/>
        <v>698234423.39999998</v>
      </c>
      <c r="M251">
        <f t="shared" si="26"/>
        <v>1007639494.2556741</v>
      </c>
      <c r="N251">
        <f t="shared" si="27"/>
        <v>869553282.54920161</v>
      </c>
    </row>
    <row r="252" spans="1:14" x14ac:dyDescent="0.2">
      <c r="A252" s="55" t="s">
        <v>257</v>
      </c>
      <c r="B252" s="55">
        <v>1070597849</v>
      </c>
      <c r="C252" s="55">
        <v>9.68</v>
      </c>
      <c r="D252" s="55">
        <v>10.74</v>
      </c>
      <c r="E252" s="55">
        <v>15.71</v>
      </c>
      <c r="F252" s="55">
        <v>-9.8699999999999996E-2</v>
      </c>
      <c r="G252" s="55">
        <v>-0.38383</v>
      </c>
      <c r="H252">
        <f t="shared" si="21"/>
        <v>712702440.25296795</v>
      </c>
      <c r="I252">
        <f t="shared" si="22"/>
        <v>1042502409.0754175</v>
      </c>
      <c r="J252">
        <f t="shared" si="23"/>
        <v>642358709.39999998</v>
      </c>
      <c r="K252">
        <f t="shared" si="24"/>
        <v>712702440.25296795</v>
      </c>
      <c r="L252">
        <f t="shared" si="25"/>
        <v>1042502409.0754175</v>
      </c>
      <c r="M252">
        <f t="shared" si="26"/>
        <v>927439685.50118721</v>
      </c>
      <c r="N252">
        <f t="shared" si="27"/>
        <v>1059359673.030167</v>
      </c>
    </row>
    <row r="253" spans="1:14" x14ac:dyDescent="0.2">
      <c r="A253" s="55" t="s">
        <v>258</v>
      </c>
      <c r="B253" s="55">
        <v>604385313</v>
      </c>
      <c r="C253" s="55">
        <v>8.1300000000000008</v>
      </c>
      <c r="D253" s="55">
        <v>9.99</v>
      </c>
      <c r="E253" s="55">
        <v>19.95</v>
      </c>
      <c r="F253" s="55">
        <v>-0.18618999999999999</v>
      </c>
      <c r="G253" s="55">
        <v>-0.59248000000000001</v>
      </c>
      <c r="H253">
        <f t="shared" si="21"/>
        <v>445596868.80230027</v>
      </c>
      <c r="I253">
        <f t="shared" si="22"/>
        <v>889848811.83745575</v>
      </c>
      <c r="J253">
        <f t="shared" si="23"/>
        <v>362631187.80000001</v>
      </c>
      <c r="K253">
        <f t="shared" si="24"/>
        <v>445596868.80230027</v>
      </c>
      <c r="L253">
        <f t="shared" si="25"/>
        <v>604385313</v>
      </c>
      <c r="M253">
        <f t="shared" si="26"/>
        <v>540869935.32092011</v>
      </c>
      <c r="N253">
        <f t="shared" si="27"/>
        <v>604385313</v>
      </c>
    </row>
    <row r="254" spans="1:14" x14ac:dyDescent="0.2">
      <c r="A254" s="55" t="s">
        <v>259</v>
      </c>
      <c r="B254" s="55">
        <v>925931440</v>
      </c>
      <c r="C254" s="55">
        <v>12.12</v>
      </c>
      <c r="D254" s="55">
        <v>13.72</v>
      </c>
      <c r="E254" s="55">
        <v>16.850000000000001</v>
      </c>
      <c r="F254" s="55">
        <v>-0.11662</v>
      </c>
      <c r="G254" s="55">
        <v>-0.28071000000000002</v>
      </c>
      <c r="H254">
        <f t="shared" si="21"/>
        <v>628901338.0425185</v>
      </c>
      <c r="I254">
        <f t="shared" si="22"/>
        <v>772371177.13300622</v>
      </c>
      <c r="J254">
        <f t="shared" si="23"/>
        <v>555558864</v>
      </c>
      <c r="K254">
        <f t="shared" si="24"/>
        <v>628901338.0425185</v>
      </c>
      <c r="L254">
        <f t="shared" si="25"/>
        <v>772371177.13300622</v>
      </c>
      <c r="M254">
        <f t="shared" si="26"/>
        <v>807119399.2170074</v>
      </c>
      <c r="N254">
        <f t="shared" si="27"/>
        <v>864507334.85320246</v>
      </c>
    </row>
    <row r="255" spans="1:14" x14ac:dyDescent="0.2">
      <c r="A255" s="55" t="s">
        <v>260</v>
      </c>
      <c r="B255" s="55">
        <v>1450992046</v>
      </c>
      <c r="C255" s="55">
        <v>40.76</v>
      </c>
      <c r="D255" s="55">
        <v>54.98</v>
      </c>
      <c r="E255" s="55">
        <v>45.15</v>
      </c>
      <c r="F255" s="55">
        <v>-0.25863999999999998</v>
      </c>
      <c r="G255" s="55">
        <v>-9.7229999999999997E-2</v>
      </c>
      <c r="H255">
        <f t="shared" si="21"/>
        <v>1174321824.2149563</v>
      </c>
      <c r="I255">
        <f t="shared" si="22"/>
        <v>964359945.05798817</v>
      </c>
      <c r="J255">
        <f t="shared" si="23"/>
        <v>870595227.60000002</v>
      </c>
      <c r="K255">
        <f t="shared" si="24"/>
        <v>1174321824.2149563</v>
      </c>
      <c r="L255">
        <f t="shared" si="25"/>
        <v>964359945.05798817</v>
      </c>
      <c r="M255">
        <f t="shared" si="26"/>
        <v>1340323957.2859826</v>
      </c>
      <c r="N255">
        <f t="shared" si="27"/>
        <v>1256339205.6231952</v>
      </c>
    </row>
    <row r="256" spans="1:14" x14ac:dyDescent="0.2">
      <c r="A256" s="55" t="s">
        <v>261</v>
      </c>
      <c r="B256" s="55">
        <v>177230762</v>
      </c>
      <c r="C256" s="55">
        <v>5.94</v>
      </c>
      <c r="D256" s="55">
        <v>8.73</v>
      </c>
      <c r="E256" s="55">
        <v>11.51</v>
      </c>
      <c r="F256" s="55">
        <v>-0.31958999999999999</v>
      </c>
      <c r="G256" s="55">
        <v>-0.48393000000000003</v>
      </c>
      <c r="H256">
        <f t="shared" si="21"/>
        <v>156285852.94160876</v>
      </c>
      <c r="I256">
        <f t="shared" si="22"/>
        <v>206054328.288798</v>
      </c>
      <c r="J256">
        <f t="shared" si="23"/>
        <v>106338457.2</v>
      </c>
      <c r="K256">
        <f t="shared" si="24"/>
        <v>156285852.94160876</v>
      </c>
      <c r="L256">
        <f t="shared" si="25"/>
        <v>177230762</v>
      </c>
      <c r="M256">
        <f t="shared" si="26"/>
        <v>168852798.37664351</v>
      </c>
      <c r="N256">
        <f t="shared" si="27"/>
        <v>177230762</v>
      </c>
    </row>
    <row r="257" spans="1:14" x14ac:dyDescent="0.2">
      <c r="A257" s="55" t="s">
        <v>262</v>
      </c>
      <c r="B257" s="55">
        <v>690982339</v>
      </c>
      <c r="C257" s="55">
        <v>24.26</v>
      </c>
      <c r="D257" s="55">
        <v>46.83</v>
      </c>
      <c r="E257" s="55">
        <v>55.82</v>
      </c>
      <c r="F257" s="55">
        <v>-0.48196</v>
      </c>
      <c r="G257" s="55">
        <v>-0.56538999999999995</v>
      </c>
      <c r="H257">
        <f t="shared" si="21"/>
        <v>800303844.10470223</v>
      </c>
      <c r="I257">
        <f t="shared" si="22"/>
        <v>953934339.75288177</v>
      </c>
      <c r="J257">
        <f t="shared" si="23"/>
        <v>414589403.39999998</v>
      </c>
      <c r="K257">
        <f t="shared" si="24"/>
        <v>690982339</v>
      </c>
      <c r="L257">
        <f t="shared" si="25"/>
        <v>690982339</v>
      </c>
      <c r="M257">
        <f t="shared" si="26"/>
        <v>690982339</v>
      </c>
      <c r="N257">
        <f t="shared" si="27"/>
        <v>690982339</v>
      </c>
    </row>
    <row r="258" spans="1:14" x14ac:dyDescent="0.2">
      <c r="A258" s="55" t="s">
        <v>263</v>
      </c>
      <c r="B258" s="55">
        <v>555601268</v>
      </c>
      <c r="C258" s="55">
        <v>58.67</v>
      </c>
      <c r="D258" s="55">
        <v>57.81</v>
      </c>
      <c r="E258" s="55">
        <v>32.409999999999997</v>
      </c>
      <c r="F258" s="55">
        <v>1.4876E-2</v>
      </c>
      <c r="G258" s="55">
        <v>0.81024399999999996</v>
      </c>
      <c r="H258">
        <f t="shared" ref="H258:H321" si="28">$B258/(1+F258)*ownership_stake</f>
        <v>328474375.98287863</v>
      </c>
      <c r="I258">
        <f t="shared" ref="I258:I321" si="29">$B258/(1+G258)*ownership_stake</f>
        <v>184152390.94840252</v>
      </c>
      <c r="J258">
        <f t="shared" ref="J258:J321" si="30">B258*ownership_stake</f>
        <v>333360760.80000001</v>
      </c>
      <c r="K258">
        <f t="shared" ref="K258:K321" si="31">MAX($B258*ownership_stake,MIN($B258,liq_pref*H258))</f>
        <v>333360760.80000001</v>
      </c>
      <c r="L258">
        <f t="shared" ref="L258:L321" si="32">MAX($B258*ownership_stake,MIN($B258,liq_pref*I258))</f>
        <v>333360760.80000001</v>
      </c>
      <c r="M258">
        <f t="shared" ref="M258:M321" si="33">MAX($B258*ownership_stake,MIN($B258,liq_pref*H258 + ($B258 - liq_pref*H258)*ownership_stake))</f>
        <v>464750511.19315147</v>
      </c>
      <c r="N258">
        <f t="shared" ref="N258:N321" si="34">MAX($B258*ownership_stake,MIN($B258,liq_pref*I258 + ($B258 - liq_pref*I258)*ownership_stake))</f>
        <v>407021717.17936099</v>
      </c>
    </row>
    <row r="259" spans="1:14" x14ac:dyDescent="0.2">
      <c r="A259" s="55" t="s">
        <v>264</v>
      </c>
      <c r="B259" s="55">
        <v>67662114</v>
      </c>
      <c r="C259" s="55">
        <v>5.6</v>
      </c>
      <c r="D259" s="55">
        <v>30.65</v>
      </c>
      <c r="E259" s="55">
        <v>39.53</v>
      </c>
      <c r="F259" s="55">
        <v>-0.81728999999999996</v>
      </c>
      <c r="G259" s="55">
        <v>-0.85833999999999999</v>
      </c>
      <c r="H259">
        <f t="shared" si="28"/>
        <v>222195109.1894258</v>
      </c>
      <c r="I259">
        <f t="shared" si="29"/>
        <v>286582439.6442185</v>
      </c>
      <c r="J259">
        <f t="shared" si="30"/>
        <v>40597268.399999999</v>
      </c>
      <c r="K259">
        <f t="shared" si="31"/>
        <v>67662114</v>
      </c>
      <c r="L259">
        <f t="shared" si="32"/>
        <v>67662114</v>
      </c>
      <c r="M259">
        <f t="shared" si="33"/>
        <v>67662114</v>
      </c>
      <c r="N259">
        <f t="shared" si="34"/>
        <v>67662114</v>
      </c>
    </row>
    <row r="260" spans="1:14" x14ac:dyDescent="0.2">
      <c r="A260" s="55" t="s">
        <v>265</v>
      </c>
      <c r="B260" s="55">
        <v>190044221</v>
      </c>
      <c r="C260" s="55">
        <v>7.27</v>
      </c>
      <c r="D260" s="55">
        <v>9.0399999999999991</v>
      </c>
      <c r="E260" s="55">
        <v>60.72</v>
      </c>
      <c r="F260" s="55">
        <v>-0.1958</v>
      </c>
      <c r="G260" s="55">
        <v>-0.88027</v>
      </c>
      <c r="H260">
        <f t="shared" si="28"/>
        <v>141788774.68291467</v>
      </c>
      <c r="I260">
        <f t="shared" si="29"/>
        <v>952363923.82861435</v>
      </c>
      <c r="J260">
        <f t="shared" si="30"/>
        <v>114026532.59999999</v>
      </c>
      <c r="K260">
        <f t="shared" si="31"/>
        <v>141788774.68291467</v>
      </c>
      <c r="L260">
        <f t="shared" si="32"/>
        <v>190044221</v>
      </c>
      <c r="M260">
        <f t="shared" si="33"/>
        <v>170742042.47316587</v>
      </c>
      <c r="N260">
        <f t="shared" si="34"/>
        <v>190044221</v>
      </c>
    </row>
    <row r="261" spans="1:14" x14ac:dyDescent="0.2">
      <c r="A261" s="55" t="s">
        <v>266</v>
      </c>
      <c r="B261" s="55">
        <v>1087212732</v>
      </c>
      <c r="C261" s="55">
        <v>42.56</v>
      </c>
      <c r="D261" s="55">
        <v>43.45</v>
      </c>
      <c r="E261" s="55">
        <v>44.62</v>
      </c>
      <c r="F261" s="55">
        <v>-2.0480000000000002E-2</v>
      </c>
      <c r="G261" s="55">
        <v>-4.6170000000000003E-2</v>
      </c>
      <c r="H261">
        <f t="shared" si="28"/>
        <v>665966635.90329969</v>
      </c>
      <c r="I261">
        <f t="shared" si="29"/>
        <v>683903462.04250228</v>
      </c>
      <c r="J261">
        <f t="shared" si="30"/>
        <v>652327639.19999993</v>
      </c>
      <c r="K261">
        <f t="shared" si="31"/>
        <v>665966635.90329969</v>
      </c>
      <c r="L261">
        <f t="shared" si="32"/>
        <v>683903462.04250228</v>
      </c>
      <c r="M261">
        <f t="shared" si="33"/>
        <v>918714293.56131983</v>
      </c>
      <c r="N261">
        <f t="shared" si="34"/>
        <v>925889024.01700091</v>
      </c>
    </row>
    <row r="262" spans="1:14" x14ac:dyDescent="0.2">
      <c r="A262" s="55" t="s">
        <v>267</v>
      </c>
      <c r="B262" s="55">
        <v>8610472</v>
      </c>
      <c r="C262" s="55">
        <v>5.81</v>
      </c>
      <c r="D262" s="55">
        <v>69.3</v>
      </c>
      <c r="E262" s="55">
        <v>407.1</v>
      </c>
      <c r="F262" s="55">
        <v>-0.91615999999999997</v>
      </c>
      <c r="G262" s="55">
        <v>-0.98573</v>
      </c>
      <c r="H262">
        <f t="shared" si="28"/>
        <v>61620744.274809137</v>
      </c>
      <c r="I262">
        <f t="shared" si="29"/>
        <v>362038065.87245959</v>
      </c>
      <c r="J262">
        <f t="shared" si="30"/>
        <v>5166283.2</v>
      </c>
      <c r="K262">
        <f t="shared" si="31"/>
        <v>8610472</v>
      </c>
      <c r="L262">
        <f t="shared" si="32"/>
        <v>8610472</v>
      </c>
      <c r="M262">
        <f t="shared" si="33"/>
        <v>8610472</v>
      </c>
      <c r="N262">
        <f t="shared" si="34"/>
        <v>8610472</v>
      </c>
    </row>
    <row r="263" spans="1:14" x14ac:dyDescent="0.2">
      <c r="A263" s="55" t="s">
        <v>268</v>
      </c>
      <c r="B263" s="55">
        <v>9317393303</v>
      </c>
      <c r="C263" s="55">
        <v>171.91</v>
      </c>
      <c r="D263" s="55">
        <v>73.44</v>
      </c>
      <c r="E263" s="55">
        <v>9.5</v>
      </c>
      <c r="F263" s="55">
        <v>1.340822</v>
      </c>
      <c r="G263" s="55">
        <v>17.095790000000001</v>
      </c>
      <c r="H263">
        <f t="shared" si="28"/>
        <v>2388236261.3645973</v>
      </c>
      <c r="I263">
        <f t="shared" si="29"/>
        <v>308935723.82305491</v>
      </c>
      <c r="J263">
        <f t="shared" si="30"/>
        <v>5590435981.8000002</v>
      </c>
      <c r="K263">
        <f t="shared" si="31"/>
        <v>5590435981.8000002</v>
      </c>
      <c r="L263">
        <f t="shared" si="32"/>
        <v>5590435981.8000002</v>
      </c>
      <c r="M263">
        <f t="shared" si="33"/>
        <v>6545730486.3458385</v>
      </c>
      <c r="N263">
        <f t="shared" si="34"/>
        <v>5714010271.3292217</v>
      </c>
    </row>
    <row r="264" spans="1:14" x14ac:dyDescent="0.2">
      <c r="A264" s="55" t="s">
        <v>269</v>
      </c>
      <c r="B264" s="55">
        <v>11420000000</v>
      </c>
      <c r="C264" s="55">
        <v>243.52</v>
      </c>
      <c r="D264" s="55">
        <v>147.26</v>
      </c>
      <c r="E264" s="55">
        <v>67</v>
      </c>
      <c r="F264" s="55">
        <v>0.65367399999999998</v>
      </c>
      <c r="G264" s="55">
        <v>2.6346270000000001</v>
      </c>
      <c r="H264">
        <f t="shared" si="28"/>
        <v>4143501076.9958282</v>
      </c>
      <c r="I264">
        <f t="shared" si="29"/>
        <v>1885200324.5449946</v>
      </c>
      <c r="J264">
        <f t="shared" si="30"/>
        <v>6852000000</v>
      </c>
      <c r="K264">
        <f t="shared" si="31"/>
        <v>6852000000</v>
      </c>
      <c r="L264">
        <f t="shared" si="32"/>
        <v>6852000000</v>
      </c>
      <c r="M264">
        <f t="shared" si="33"/>
        <v>8509400430.7983303</v>
      </c>
      <c r="N264">
        <f t="shared" si="34"/>
        <v>7606080129.8179979</v>
      </c>
    </row>
    <row r="265" spans="1:14" x14ac:dyDescent="0.2">
      <c r="A265" s="55" t="s">
        <v>270</v>
      </c>
      <c r="B265" s="55">
        <v>2163519683</v>
      </c>
      <c r="C265" s="55">
        <v>32.049999999999997</v>
      </c>
      <c r="D265" s="55">
        <v>36.07</v>
      </c>
      <c r="E265" s="55">
        <v>45.83</v>
      </c>
      <c r="F265" s="55">
        <v>-0.11144999999999999</v>
      </c>
      <c r="G265" s="55">
        <v>-0.30068</v>
      </c>
      <c r="H265">
        <f t="shared" si="28"/>
        <v>1460932766.6422825</v>
      </c>
      <c r="I265">
        <f t="shared" si="29"/>
        <v>1856248655.5511069</v>
      </c>
      <c r="J265">
        <f t="shared" si="30"/>
        <v>1298111809.8</v>
      </c>
      <c r="K265">
        <f t="shared" si="31"/>
        <v>1460932766.6422825</v>
      </c>
      <c r="L265">
        <f t="shared" si="32"/>
        <v>1856248655.5511069</v>
      </c>
      <c r="M265">
        <f t="shared" si="33"/>
        <v>1882484916.456913</v>
      </c>
      <c r="N265">
        <f t="shared" si="34"/>
        <v>2040611272.0204427</v>
      </c>
    </row>
    <row r="266" spans="1:14" x14ac:dyDescent="0.2">
      <c r="A266" s="55" t="s">
        <v>271</v>
      </c>
      <c r="B266" s="55">
        <v>3553776254</v>
      </c>
      <c r="C266" s="55">
        <v>90.38</v>
      </c>
      <c r="D266" s="55">
        <v>92.7</v>
      </c>
      <c r="E266" s="55">
        <v>74.64</v>
      </c>
      <c r="F266" s="55">
        <v>-2.503E-2</v>
      </c>
      <c r="G266" s="55">
        <v>0.21087900000000001</v>
      </c>
      <c r="H266">
        <f t="shared" si="28"/>
        <v>2187006525.7392535</v>
      </c>
      <c r="I266">
        <f t="shared" si="29"/>
        <v>1760923884.5499837</v>
      </c>
      <c r="J266">
        <f t="shared" si="30"/>
        <v>2132265752.3999999</v>
      </c>
      <c r="K266">
        <f t="shared" si="31"/>
        <v>2187006525.7392535</v>
      </c>
      <c r="L266">
        <f t="shared" si="32"/>
        <v>2132265752.3999999</v>
      </c>
      <c r="M266">
        <f t="shared" si="33"/>
        <v>3007068362.6957016</v>
      </c>
      <c r="N266">
        <f t="shared" si="34"/>
        <v>2836635306.2199936</v>
      </c>
    </row>
    <row r="267" spans="1:14" x14ac:dyDescent="0.2">
      <c r="A267" s="55" t="s">
        <v>272</v>
      </c>
      <c r="B267" s="55">
        <v>6655957768</v>
      </c>
      <c r="C267" s="55">
        <v>119.71</v>
      </c>
      <c r="D267" s="55">
        <v>91.2</v>
      </c>
      <c r="E267" s="55">
        <v>47.14</v>
      </c>
      <c r="F267" s="55">
        <v>0.31261</v>
      </c>
      <c r="G267" s="55">
        <v>1.5394570000000001</v>
      </c>
      <c r="H267">
        <f t="shared" si="28"/>
        <v>3042468563.2442231</v>
      </c>
      <c r="I267">
        <f t="shared" si="29"/>
        <v>1572609680.2584174</v>
      </c>
      <c r="J267">
        <f t="shared" si="30"/>
        <v>3993574660.7999997</v>
      </c>
      <c r="K267">
        <f t="shared" si="31"/>
        <v>3993574660.7999997</v>
      </c>
      <c r="L267">
        <f t="shared" si="32"/>
        <v>3993574660.7999997</v>
      </c>
      <c r="M267">
        <f t="shared" si="33"/>
        <v>5210562086.0976887</v>
      </c>
      <c r="N267">
        <f t="shared" si="34"/>
        <v>4622618532.903367</v>
      </c>
    </row>
    <row r="268" spans="1:14" x14ac:dyDescent="0.2">
      <c r="A268" s="55" t="s">
        <v>273</v>
      </c>
      <c r="B268" s="55">
        <v>260430122</v>
      </c>
      <c r="C268" s="55">
        <v>12.33</v>
      </c>
      <c r="D268" s="55">
        <v>51.07</v>
      </c>
      <c r="E268" s="55">
        <v>95.95</v>
      </c>
      <c r="F268" s="55">
        <v>-0.75856999999999997</v>
      </c>
      <c r="G268" s="55">
        <v>-0.87150000000000005</v>
      </c>
      <c r="H268">
        <f t="shared" si="28"/>
        <v>647218958.70438623</v>
      </c>
      <c r="I268">
        <f t="shared" si="29"/>
        <v>1216016133.8521404</v>
      </c>
      <c r="J268">
        <f t="shared" si="30"/>
        <v>156258073.19999999</v>
      </c>
      <c r="K268">
        <f t="shared" si="31"/>
        <v>260430122</v>
      </c>
      <c r="L268">
        <f t="shared" si="32"/>
        <v>260430122</v>
      </c>
      <c r="M268">
        <f t="shared" si="33"/>
        <v>260430122</v>
      </c>
      <c r="N268">
        <f t="shared" si="34"/>
        <v>260430122</v>
      </c>
    </row>
    <row r="269" spans="1:14" x14ac:dyDescent="0.2">
      <c r="A269" s="55" t="s">
        <v>274</v>
      </c>
      <c r="B269" s="55">
        <v>2746480582</v>
      </c>
      <c r="C269" s="55">
        <v>53.02</v>
      </c>
      <c r="D269" s="55">
        <v>67.25</v>
      </c>
      <c r="E269" s="55">
        <v>56.27</v>
      </c>
      <c r="F269" s="55">
        <v>-0.21160000000000001</v>
      </c>
      <c r="G269" s="55">
        <v>-5.7759999999999999E-2</v>
      </c>
      <c r="H269">
        <f t="shared" si="28"/>
        <v>2090167870.6240487</v>
      </c>
      <c r="I269">
        <f t="shared" si="29"/>
        <v>1748905108.2526746</v>
      </c>
      <c r="J269">
        <f t="shared" si="30"/>
        <v>1647888349.2</v>
      </c>
      <c r="K269">
        <f t="shared" si="31"/>
        <v>2090167870.6240487</v>
      </c>
      <c r="L269">
        <f t="shared" si="32"/>
        <v>1748905108.2526746</v>
      </c>
      <c r="M269">
        <f t="shared" si="33"/>
        <v>2483955497.4496193</v>
      </c>
      <c r="N269">
        <f t="shared" si="34"/>
        <v>2347450392.50107</v>
      </c>
    </row>
    <row r="270" spans="1:14" x14ac:dyDescent="0.2">
      <c r="A270" s="55" t="s">
        <v>275</v>
      </c>
      <c r="B270" s="55">
        <v>1663689954</v>
      </c>
      <c r="C270" s="55">
        <v>57.18</v>
      </c>
      <c r="D270" s="55">
        <v>50.84</v>
      </c>
      <c r="E270" s="55">
        <v>24.5</v>
      </c>
      <c r="F270" s="55">
        <v>0.124705</v>
      </c>
      <c r="G270" s="55">
        <v>1.3338779999999999</v>
      </c>
      <c r="H270">
        <f t="shared" si="28"/>
        <v>887534039.94825304</v>
      </c>
      <c r="I270">
        <f t="shared" si="29"/>
        <v>427706149.33599788</v>
      </c>
      <c r="J270">
        <f t="shared" si="30"/>
        <v>998213972.39999998</v>
      </c>
      <c r="K270">
        <f t="shared" si="31"/>
        <v>998213972.39999998</v>
      </c>
      <c r="L270">
        <f t="shared" si="32"/>
        <v>998213972.39999998</v>
      </c>
      <c r="M270">
        <f t="shared" si="33"/>
        <v>1353227588.3793011</v>
      </c>
      <c r="N270">
        <f t="shared" si="34"/>
        <v>1169296432.1343992</v>
      </c>
    </row>
    <row r="271" spans="1:14" x14ac:dyDescent="0.2">
      <c r="A271" s="55" t="s">
        <v>276</v>
      </c>
      <c r="B271" s="55">
        <v>775148866</v>
      </c>
      <c r="C271" s="55">
        <v>13.73</v>
      </c>
      <c r="D271" s="55">
        <v>9.02</v>
      </c>
      <c r="E271" s="55">
        <v>26</v>
      </c>
      <c r="F271" s="55">
        <v>0.522173</v>
      </c>
      <c r="G271" s="55">
        <v>-0.47192000000000001</v>
      </c>
      <c r="H271">
        <f t="shared" si="28"/>
        <v>305543009.63162529</v>
      </c>
      <c r="I271">
        <f t="shared" si="29"/>
        <v>880717542.03908503</v>
      </c>
      <c r="J271">
        <f t="shared" si="30"/>
        <v>465089319.59999996</v>
      </c>
      <c r="K271">
        <f t="shared" si="31"/>
        <v>465089319.59999996</v>
      </c>
      <c r="L271">
        <f t="shared" si="32"/>
        <v>775148866</v>
      </c>
      <c r="M271">
        <f t="shared" si="33"/>
        <v>587306523.45265007</v>
      </c>
      <c r="N271">
        <f t="shared" si="34"/>
        <v>775148866</v>
      </c>
    </row>
    <row r="272" spans="1:14" x14ac:dyDescent="0.2">
      <c r="A272" s="55" t="s">
        <v>277</v>
      </c>
      <c r="B272" s="55">
        <v>1698038382</v>
      </c>
      <c r="C272" s="55">
        <v>31.45</v>
      </c>
      <c r="D272" s="55">
        <v>26.94</v>
      </c>
      <c r="E272" s="55">
        <v>23.86</v>
      </c>
      <c r="F272" s="55">
        <v>0.167409</v>
      </c>
      <c r="G272" s="55">
        <v>0.318106</v>
      </c>
      <c r="H272">
        <f t="shared" si="28"/>
        <v>872721581.89631903</v>
      </c>
      <c r="I272">
        <f t="shared" si="29"/>
        <v>772944686.69439328</v>
      </c>
      <c r="J272">
        <f t="shared" si="30"/>
        <v>1018823029.1999999</v>
      </c>
      <c r="K272">
        <f t="shared" si="31"/>
        <v>1018823029.1999999</v>
      </c>
      <c r="L272">
        <f t="shared" si="32"/>
        <v>1018823029.1999999</v>
      </c>
      <c r="M272">
        <f t="shared" si="33"/>
        <v>1367911661.9585276</v>
      </c>
      <c r="N272">
        <f t="shared" si="34"/>
        <v>1328000903.8777573</v>
      </c>
    </row>
    <row r="273" spans="1:14" x14ac:dyDescent="0.2">
      <c r="A273" s="55" t="s">
        <v>278</v>
      </c>
      <c r="B273" s="55">
        <v>1936405944</v>
      </c>
      <c r="C273" s="55">
        <v>39.86</v>
      </c>
      <c r="D273" s="55">
        <v>44.56</v>
      </c>
      <c r="E273" s="55">
        <v>44.64</v>
      </c>
      <c r="F273" s="55">
        <v>-0.10548</v>
      </c>
      <c r="G273" s="55">
        <v>-0.10707999999999999</v>
      </c>
      <c r="H273">
        <f t="shared" si="28"/>
        <v>1298845823.9055581</v>
      </c>
      <c r="I273">
        <f t="shared" si="29"/>
        <v>1301173191.7752988</v>
      </c>
      <c r="J273">
        <f t="shared" si="30"/>
        <v>1161843566.3999999</v>
      </c>
      <c r="K273">
        <f t="shared" si="31"/>
        <v>1298845823.9055581</v>
      </c>
      <c r="L273">
        <f t="shared" si="32"/>
        <v>1301173191.7752988</v>
      </c>
      <c r="M273">
        <f t="shared" si="33"/>
        <v>1681381895.9622233</v>
      </c>
      <c r="N273">
        <f t="shared" si="34"/>
        <v>1682312843.1101196</v>
      </c>
    </row>
    <row r="274" spans="1:14" x14ac:dyDescent="0.2">
      <c r="A274" s="55" t="s">
        <v>279</v>
      </c>
      <c r="B274" s="55">
        <v>3775785759</v>
      </c>
      <c r="C274" s="55">
        <v>24.62</v>
      </c>
      <c r="D274" s="55">
        <v>25.2</v>
      </c>
      <c r="E274" s="55">
        <v>16.05</v>
      </c>
      <c r="F274" s="55">
        <v>-2.3019999999999999E-2</v>
      </c>
      <c r="G274" s="55">
        <v>0.53395599999999999</v>
      </c>
      <c r="H274">
        <f t="shared" si="28"/>
        <v>2318851414.972671</v>
      </c>
      <c r="I274">
        <f t="shared" si="29"/>
        <v>1476881641.5855474</v>
      </c>
      <c r="J274">
        <f t="shared" si="30"/>
        <v>2265471455.4000001</v>
      </c>
      <c r="K274">
        <f t="shared" si="31"/>
        <v>2318851414.972671</v>
      </c>
      <c r="L274">
        <f t="shared" si="32"/>
        <v>2265471455.4000001</v>
      </c>
      <c r="M274">
        <f t="shared" si="33"/>
        <v>3193012021.3890686</v>
      </c>
      <c r="N274">
        <f t="shared" si="34"/>
        <v>2856224112.0342188</v>
      </c>
    </row>
    <row r="275" spans="1:14" x14ac:dyDescent="0.2">
      <c r="A275" s="55" t="s">
        <v>280</v>
      </c>
      <c r="B275" s="55">
        <v>487669208</v>
      </c>
      <c r="C275" s="55">
        <v>33.31</v>
      </c>
      <c r="D275" s="55">
        <v>30.87</v>
      </c>
      <c r="E275" s="55">
        <v>32.75</v>
      </c>
      <c r="F275" s="55">
        <v>7.9041E-2</v>
      </c>
      <c r="G275" s="55">
        <v>1.7099E-2</v>
      </c>
      <c r="H275">
        <f t="shared" si="28"/>
        <v>271168125.02954012</v>
      </c>
      <c r="I275">
        <f t="shared" si="29"/>
        <v>287682442.71206635</v>
      </c>
      <c r="J275">
        <f t="shared" si="30"/>
        <v>292601524.80000001</v>
      </c>
      <c r="K275">
        <f t="shared" si="31"/>
        <v>292601524.80000001</v>
      </c>
      <c r="L275">
        <f t="shared" si="32"/>
        <v>292601524.80000001</v>
      </c>
      <c r="M275">
        <f t="shared" si="33"/>
        <v>401068774.81181604</v>
      </c>
      <c r="N275">
        <f t="shared" si="34"/>
        <v>407674501.88482654</v>
      </c>
    </row>
    <row r="276" spans="1:14" x14ac:dyDescent="0.2">
      <c r="A276" s="55" t="s">
        <v>281</v>
      </c>
      <c r="B276" s="55">
        <v>2007252663</v>
      </c>
      <c r="C276" s="55">
        <v>19.05</v>
      </c>
      <c r="D276" s="55">
        <v>25.64</v>
      </c>
      <c r="E276" s="55">
        <v>32.630000000000003</v>
      </c>
      <c r="F276" s="55">
        <v>-0.25702000000000003</v>
      </c>
      <c r="G276" s="55">
        <v>-0.41617999999999999</v>
      </c>
      <c r="H276">
        <f t="shared" si="28"/>
        <v>1620974451.2638295</v>
      </c>
      <c r="I276">
        <f t="shared" si="29"/>
        <v>2062881706.3478467</v>
      </c>
      <c r="J276">
        <f t="shared" si="30"/>
        <v>1204351597.8</v>
      </c>
      <c r="K276">
        <f t="shared" si="31"/>
        <v>1620974451.2638295</v>
      </c>
      <c r="L276">
        <f t="shared" si="32"/>
        <v>2007252663</v>
      </c>
      <c r="M276">
        <f t="shared" si="33"/>
        <v>1852741378.3055317</v>
      </c>
      <c r="N276">
        <f t="shared" si="34"/>
        <v>2007252663</v>
      </c>
    </row>
    <row r="277" spans="1:14" x14ac:dyDescent="0.2">
      <c r="A277" s="55" t="s">
        <v>282</v>
      </c>
      <c r="B277" s="55">
        <v>857377002</v>
      </c>
      <c r="C277" s="55">
        <v>15.86</v>
      </c>
      <c r="D277" s="55">
        <v>22.95</v>
      </c>
      <c r="E277" s="55">
        <v>7.89</v>
      </c>
      <c r="F277" s="55">
        <v>-0.30892999999999998</v>
      </c>
      <c r="G277" s="55">
        <v>1.0101389999999999</v>
      </c>
      <c r="H277">
        <f t="shared" si="28"/>
        <v>744390873.86227143</v>
      </c>
      <c r="I277">
        <f t="shared" si="29"/>
        <v>255915735.7774761</v>
      </c>
      <c r="J277">
        <f t="shared" si="30"/>
        <v>514426201.19999999</v>
      </c>
      <c r="K277">
        <f t="shared" si="31"/>
        <v>744390873.86227143</v>
      </c>
      <c r="L277">
        <f t="shared" si="32"/>
        <v>514426201.19999999</v>
      </c>
      <c r="M277">
        <f t="shared" si="33"/>
        <v>812182550.74490857</v>
      </c>
      <c r="N277">
        <f t="shared" si="34"/>
        <v>616792495.5109905</v>
      </c>
    </row>
    <row r="278" spans="1:14" x14ac:dyDescent="0.2">
      <c r="A278" s="55" t="s">
        <v>283</v>
      </c>
      <c r="B278" s="55">
        <v>2515589362</v>
      </c>
      <c r="C278" s="55">
        <v>100.13</v>
      </c>
      <c r="D278" s="55">
        <v>95.99</v>
      </c>
      <c r="E278" s="55">
        <v>68.12</v>
      </c>
      <c r="F278" s="55">
        <v>4.3129000000000001E-2</v>
      </c>
      <c r="G278" s="55">
        <v>0.46990599999999999</v>
      </c>
      <c r="H278">
        <f t="shared" si="28"/>
        <v>1446948188.7666819</v>
      </c>
      <c r="I278">
        <f t="shared" si="29"/>
        <v>1026836829.8380984</v>
      </c>
      <c r="J278">
        <f t="shared" si="30"/>
        <v>1509353617.2</v>
      </c>
      <c r="K278">
        <f t="shared" si="31"/>
        <v>1509353617.2</v>
      </c>
      <c r="L278">
        <f t="shared" si="32"/>
        <v>1509353617.2</v>
      </c>
      <c r="M278">
        <f t="shared" si="33"/>
        <v>2088132892.7066727</v>
      </c>
      <c r="N278">
        <f t="shared" si="34"/>
        <v>1920088349.1352391</v>
      </c>
    </row>
    <row r="279" spans="1:14" x14ac:dyDescent="0.2">
      <c r="A279" s="55" t="s">
        <v>284</v>
      </c>
      <c r="B279" s="55">
        <v>4347297429</v>
      </c>
      <c r="C279" s="55">
        <v>281.19</v>
      </c>
      <c r="D279" s="55">
        <v>244.98</v>
      </c>
      <c r="E279" s="55">
        <v>179.01</v>
      </c>
      <c r="F279" s="55">
        <v>0.14780799999999999</v>
      </c>
      <c r="G279" s="55">
        <v>0.57080600000000004</v>
      </c>
      <c r="H279">
        <f t="shared" si="28"/>
        <v>2272486737.6773815</v>
      </c>
      <c r="I279">
        <f t="shared" si="29"/>
        <v>1660535073.9683955</v>
      </c>
      <c r="J279">
        <f t="shared" si="30"/>
        <v>2608378457.4000001</v>
      </c>
      <c r="K279">
        <f t="shared" si="31"/>
        <v>2608378457.4000001</v>
      </c>
      <c r="L279">
        <f t="shared" si="32"/>
        <v>2608378457.4000001</v>
      </c>
      <c r="M279">
        <f t="shared" si="33"/>
        <v>3517373152.4709525</v>
      </c>
      <c r="N279">
        <f t="shared" si="34"/>
        <v>3272592486.9873581</v>
      </c>
    </row>
    <row r="280" spans="1:14" x14ac:dyDescent="0.2">
      <c r="A280" s="55" t="s">
        <v>285</v>
      </c>
      <c r="B280" s="55">
        <v>5514262761</v>
      </c>
      <c r="C280" s="55">
        <v>53.06</v>
      </c>
      <c r="D280" s="55">
        <v>43.47</v>
      </c>
      <c r="E280" s="55">
        <v>42.87</v>
      </c>
      <c r="F280" s="55">
        <v>0.220612</v>
      </c>
      <c r="G280" s="55">
        <v>0.23769499999999999</v>
      </c>
      <c r="H280">
        <f t="shared" si="28"/>
        <v>2710572775.4601789</v>
      </c>
      <c r="I280">
        <f t="shared" si="29"/>
        <v>2673160719.4017911</v>
      </c>
      <c r="J280">
        <f t="shared" si="30"/>
        <v>3308557656.5999999</v>
      </c>
      <c r="K280">
        <f t="shared" si="31"/>
        <v>3308557656.5999999</v>
      </c>
      <c r="L280">
        <f t="shared" si="32"/>
        <v>3308557656.5999999</v>
      </c>
      <c r="M280">
        <f t="shared" si="33"/>
        <v>4392786766.784071</v>
      </c>
      <c r="N280">
        <f t="shared" si="34"/>
        <v>4377821944.3607159</v>
      </c>
    </row>
    <row r="281" spans="1:14" x14ac:dyDescent="0.2">
      <c r="A281" s="55" t="s">
        <v>286</v>
      </c>
      <c r="B281" s="55">
        <v>455512417</v>
      </c>
      <c r="C281" s="55">
        <v>2.6</v>
      </c>
      <c r="D281" s="55">
        <v>5.61</v>
      </c>
      <c r="E281" s="55">
        <v>46.56</v>
      </c>
      <c r="F281" s="55">
        <v>-0.53654000000000002</v>
      </c>
      <c r="G281" s="55">
        <v>-0.94416</v>
      </c>
      <c r="H281">
        <f t="shared" si="28"/>
        <v>589710978.72524059</v>
      </c>
      <c r="I281">
        <f t="shared" si="29"/>
        <v>4894474394.6991405</v>
      </c>
      <c r="J281">
        <f t="shared" si="30"/>
        <v>273307450.19999999</v>
      </c>
      <c r="K281">
        <f t="shared" si="31"/>
        <v>455512417</v>
      </c>
      <c r="L281">
        <f t="shared" si="32"/>
        <v>455512417</v>
      </c>
      <c r="M281">
        <f t="shared" si="33"/>
        <v>455512417</v>
      </c>
      <c r="N281">
        <f t="shared" si="34"/>
        <v>455512417</v>
      </c>
    </row>
    <row r="282" spans="1:14" x14ac:dyDescent="0.2">
      <c r="A282" s="55" t="s">
        <v>287</v>
      </c>
      <c r="B282" s="55">
        <v>1564681455</v>
      </c>
      <c r="C282" s="55">
        <v>10.01</v>
      </c>
      <c r="D282" s="55">
        <v>8.01</v>
      </c>
      <c r="E282" s="55">
        <v>15.52</v>
      </c>
      <c r="F282" s="55">
        <v>0.24968799999999999</v>
      </c>
      <c r="G282" s="55">
        <v>-0.35503000000000001</v>
      </c>
      <c r="H282">
        <f t="shared" si="28"/>
        <v>751234606.55779684</v>
      </c>
      <c r="I282">
        <f t="shared" si="29"/>
        <v>1455585334.2015908</v>
      </c>
      <c r="J282">
        <f t="shared" si="30"/>
        <v>938808873</v>
      </c>
      <c r="K282">
        <f t="shared" si="31"/>
        <v>938808873</v>
      </c>
      <c r="L282">
        <f t="shared" si="32"/>
        <v>1455585334.2015908</v>
      </c>
      <c r="M282">
        <f t="shared" si="33"/>
        <v>1239302715.6231186</v>
      </c>
      <c r="N282">
        <f t="shared" si="34"/>
        <v>1521043006.6806364</v>
      </c>
    </row>
    <row r="283" spans="1:14" x14ac:dyDescent="0.2">
      <c r="A283" s="55" t="s">
        <v>288</v>
      </c>
      <c r="B283" s="55">
        <v>772909227</v>
      </c>
      <c r="C283" s="55">
        <v>31.45</v>
      </c>
      <c r="D283" s="55">
        <v>29.96</v>
      </c>
      <c r="E283" s="55">
        <v>19.32</v>
      </c>
      <c r="F283" s="55">
        <v>4.9732999999999999E-2</v>
      </c>
      <c r="G283" s="55">
        <v>0.62784700000000004</v>
      </c>
      <c r="H283">
        <f t="shared" si="28"/>
        <v>441774752.43704826</v>
      </c>
      <c r="I283">
        <f t="shared" si="29"/>
        <v>284882753.84603095</v>
      </c>
      <c r="J283">
        <f t="shared" si="30"/>
        <v>463745536.19999999</v>
      </c>
      <c r="K283">
        <f t="shared" si="31"/>
        <v>463745536.19999999</v>
      </c>
      <c r="L283">
        <f t="shared" si="32"/>
        <v>463745536.19999999</v>
      </c>
      <c r="M283">
        <f t="shared" si="33"/>
        <v>640455437.17481923</v>
      </c>
      <c r="N283">
        <f t="shared" si="34"/>
        <v>577698637.73841238</v>
      </c>
    </row>
    <row r="284" spans="1:14" x14ac:dyDescent="0.2">
      <c r="A284" s="55" t="s">
        <v>289</v>
      </c>
      <c r="B284" s="55">
        <v>4319611288</v>
      </c>
      <c r="C284" s="55">
        <v>10.25</v>
      </c>
      <c r="D284" s="55">
        <v>6.7</v>
      </c>
      <c r="E284" s="55">
        <v>19.66</v>
      </c>
      <c r="F284" s="55">
        <v>0.52985099999999996</v>
      </c>
      <c r="G284" s="55">
        <v>-0.47864000000000001</v>
      </c>
      <c r="H284">
        <f t="shared" si="28"/>
        <v>1694130194.9013336</v>
      </c>
      <c r="I284">
        <f t="shared" si="29"/>
        <v>4971165361.3625898</v>
      </c>
      <c r="J284">
        <f t="shared" si="30"/>
        <v>2591766772.7999997</v>
      </c>
      <c r="K284">
        <f t="shared" si="31"/>
        <v>2591766772.7999997</v>
      </c>
      <c r="L284">
        <f t="shared" si="32"/>
        <v>4319611288</v>
      </c>
      <c r="M284">
        <f t="shared" si="33"/>
        <v>3269418850.7605333</v>
      </c>
      <c r="N284">
        <f t="shared" si="34"/>
        <v>4319611288</v>
      </c>
    </row>
    <row r="285" spans="1:14" x14ac:dyDescent="0.2">
      <c r="A285" s="55" t="s">
        <v>290</v>
      </c>
      <c r="B285" s="55">
        <v>334387607</v>
      </c>
      <c r="C285" s="55">
        <v>4.0599999999999996</v>
      </c>
      <c r="D285" s="55">
        <v>6.41</v>
      </c>
      <c r="E285" s="55">
        <v>3.86</v>
      </c>
      <c r="F285" s="55">
        <v>-0.36660999999999999</v>
      </c>
      <c r="G285" s="55">
        <v>5.1812999999999998E-2</v>
      </c>
      <c r="H285">
        <f t="shared" si="28"/>
        <v>316759917.58632123</v>
      </c>
      <c r="I285">
        <f t="shared" si="29"/>
        <v>190749272.16149637</v>
      </c>
      <c r="J285">
        <f t="shared" si="30"/>
        <v>200632564.19999999</v>
      </c>
      <c r="K285">
        <f t="shared" si="31"/>
        <v>316759917.58632123</v>
      </c>
      <c r="L285">
        <f t="shared" si="32"/>
        <v>200632564.19999999</v>
      </c>
      <c r="M285">
        <f t="shared" si="33"/>
        <v>327336531.23452848</v>
      </c>
      <c r="N285">
        <f t="shared" si="34"/>
        <v>276932273.06459856</v>
      </c>
    </row>
    <row r="286" spans="1:14" x14ac:dyDescent="0.2">
      <c r="A286" s="55" t="s">
        <v>291</v>
      </c>
      <c r="B286" s="55">
        <v>508376203</v>
      </c>
      <c r="C286" s="55">
        <v>15.58</v>
      </c>
      <c r="D286" s="55">
        <v>15.95</v>
      </c>
      <c r="E286" s="55">
        <v>5.61</v>
      </c>
      <c r="F286" s="55">
        <v>-2.3199999999999998E-2</v>
      </c>
      <c r="G286" s="55">
        <v>1.7771840000000001</v>
      </c>
      <c r="H286">
        <f t="shared" si="28"/>
        <v>312270394.96314496</v>
      </c>
      <c r="I286">
        <f t="shared" si="29"/>
        <v>109832737.69400947</v>
      </c>
      <c r="J286">
        <f t="shared" si="30"/>
        <v>305025721.80000001</v>
      </c>
      <c r="K286">
        <f t="shared" si="31"/>
        <v>312270394.96314496</v>
      </c>
      <c r="L286">
        <f t="shared" si="32"/>
        <v>305025721.80000001</v>
      </c>
      <c r="M286">
        <f t="shared" si="33"/>
        <v>429933879.785258</v>
      </c>
      <c r="N286">
        <f t="shared" si="34"/>
        <v>348958816.87760377</v>
      </c>
    </row>
    <row r="287" spans="1:14" x14ac:dyDescent="0.2">
      <c r="A287" s="55" t="s">
        <v>292</v>
      </c>
      <c r="B287" s="55">
        <v>901015853</v>
      </c>
      <c r="C287" s="55">
        <v>11.19</v>
      </c>
      <c r="D287" s="55">
        <v>18.55</v>
      </c>
      <c r="E287" s="55">
        <v>7.37</v>
      </c>
      <c r="F287" s="55">
        <v>-0.39677000000000001</v>
      </c>
      <c r="G287" s="55">
        <v>0.51831799999999995</v>
      </c>
      <c r="H287">
        <f t="shared" si="28"/>
        <v>896191356.19912815</v>
      </c>
      <c r="I287">
        <f t="shared" si="29"/>
        <v>356058158.96274698</v>
      </c>
      <c r="J287">
        <f t="shared" si="30"/>
        <v>540609511.79999995</v>
      </c>
      <c r="K287">
        <f t="shared" si="31"/>
        <v>896191356.19912815</v>
      </c>
      <c r="L287">
        <f t="shared" si="32"/>
        <v>540609511.79999995</v>
      </c>
      <c r="M287">
        <f t="shared" si="33"/>
        <v>899086054.27965128</v>
      </c>
      <c r="N287">
        <f t="shared" si="34"/>
        <v>683032775.3850987</v>
      </c>
    </row>
    <row r="288" spans="1:14" x14ac:dyDescent="0.2">
      <c r="A288" s="55" t="s">
        <v>293</v>
      </c>
      <c r="B288" s="55">
        <v>2587822095</v>
      </c>
      <c r="C288" s="55">
        <v>42.04</v>
      </c>
      <c r="D288" s="55">
        <v>36.28</v>
      </c>
      <c r="E288" s="55">
        <v>28.77</v>
      </c>
      <c r="F288" s="55">
        <v>0.15876499999999999</v>
      </c>
      <c r="G288" s="55">
        <v>0.46124399999999999</v>
      </c>
      <c r="H288">
        <f t="shared" si="28"/>
        <v>1339955260.1260822</v>
      </c>
      <c r="I288">
        <f t="shared" si="29"/>
        <v>1062583153.1215868</v>
      </c>
      <c r="J288">
        <f t="shared" si="30"/>
        <v>1552693257</v>
      </c>
      <c r="K288">
        <f t="shared" si="31"/>
        <v>1552693257</v>
      </c>
      <c r="L288">
        <f t="shared" si="32"/>
        <v>1552693257</v>
      </c>
      <c r="M288">
        <f t="shared" si="33"/>
        <v>2088675361.0504327</v>
      </c>
      <c r="N288">
        <f t="shared" si="34"/>
        <v>1977726518.2486348</v>
      </c>
    </row>
    <row r="289" spans="1:14" x14ac:dyDescent="0.2">
      <c r="A289" s="55" t="s">
        <v>294</v>
      </c>
      <c r="B289" s="55">
        <v>4916345598</v>
      </c>
      <c r="C289" s="55">
        <v>31.04</v>
      </c>
      <c r="D289" s="55">
        <v>35.14</v>
      </c>
      <c r="E289" s="55">
        <v>12.31</v>
      </c>
      <c r="F289" s="55">
        <v>-0.11668000000000001</v>
      </c>
      <c r="G289" s="55">
        <v>1.5215270000000001</v>
      </c>
      <c r="H289">
        <f t="shared" si="28"/>
        <v>3339454963.9994569</v>
      </c>
      <c r="I289">
        <f t="shared" si="29"/>
        <v>1169849602.5622571</v>
      </c>
      <c r="J289">
        <f t="shared" si="30"/>
        <v>2949807358.7999997</v>
      </c>
      <c r="K289">
        <f t="shared" si="31"/>
        <v>3339454963.9994569</v>
      </c>
      <c r="L289">
        <f t="shared" si="32"/>
        <v>2949807358.7999997</v>
      </c>
      <c r="M289">
        <f t="shared" si="33"/>
        <v>4285589344.3997827</v>
      </c>
      <c r="N289">
        <f t="shared" si="34"/>
        <v>3417747199.8249025</v>
      </c>
    </row>
    <row r="290" spans="1:14" x14ac:dyDescent="0.2">
      <c r="A290" s="55" t="s">
        <v>295</v>
      </c>
      <c r="B290" s="55">
        <v>1830205661</v>
      </c>
      <c r="C290" s="55">
        <v>12.53</v>
      </c>
      <c r="D290" s="55">
        <v>15.95</v>
      </c>
      <c r="E290" s="55">
        <v>5.43</v>
      </c>
      <c r="F290" s="55">
        <v>-0.21442</v>
      </c>
      <c r="G290" s="55">
        <v>1.3075509999999999</v>
      </c>
      <c r="H290">
        <f t="shared" si="28"/>
        <v>1397850501.0310853</v>
      </c>
      <c r="I290">
        <f t="shared" si="29"/>
        <v>475882611.73859209</v>
      </c>
      <c r="J290">
        <f t="shared" si="30"/>
        <v>1098123396.5999999</v>
      </c>
      <c r="K290">
        <f t="shared" si="31"/>
        <v>1397850501.0310853</v>
      </c>
      <c r="L290">
        <f t="shared" si="32"/>
        <v>1098123396.5999999</v>
      </c>
      <c r="M290">
        <f t="shared" si="33"/>
        <v>1657263597.012434</v>
      </c>
      <c r="N290">
        <f t="shared" si="34"/>
        <v>1288476441.2954369</v>
      </c>
    </row>
    <row r="291" spans="1:14" x14ac:dyDescent="0.2">
      <c r="A291" s="55" t="s">
        <v>296</v>
      </c>
      <c r="B291" s="55">
        <v>3787063864</v>
      </c>
      <c r="C291" s="55">
        <v>78.72</v>
      </c>
      <c r="D291" s="55">
        <v>106.21</v>
      </c>
      <c r="E291" s="55">
        <v>54.18</v>
      </c>
      <c r="F291" s="55">
        <v>-0.25883</v>
      </c>
      <c r="G291" s="55">
        <v>0.45293499999999998</v>
      </c>
      <c r="H291">
        <f t="shared" si="28"/>
        <v>3065745130.5368538</v>
      </c>
      <c r="I291">
        <f t="shared" si="29"/>
        <v>1563895369.3042014</v>
      </c>
      <c r="J291">
        <f t="shared" si="30"/>
        <v>2272238318.4000001</v>
      </c>
      <c r="K291">
        <f t="shared" si="31"/>
        <v>3065745130.5368538</v>
      </c>
      <c r="L291">
        <f t="shared" si="32"/>
        <v>2272238318.4000001</v>
      </c>
      <c r="M291">
        <f t="shared" si="33"/>
        <v>3498536370.6147413</v>
      </c>
      <c r="N291">
        <f t="shared" si="34"/>
        <v>2897796466.1216807</v>
      </c>
    </row>
    <row r="292" spans="1:14" x14ac:dyDescent="0.2">
      <c r="A292" s="55" t="s">
        <v>297</v>
      </c>
      <c r="B292" s="55">
        <v>1544764800</v>
      </c>
      <c r="C292" s="55">
        <v>12.59</v>
      </c>
      <c r="D292" s="55">
        <v>18.84</v>
      </c>
      <c r="E292" s="55">
        <v>7.5</v>
      </c>
      <c r="F292" s="55">
        <v>-0.33173999999999998</v>
      </c>
      <c r="G292" s="55">
        <v>0.67866700000000002</v>
      </c>
      <c r="H292">
        <f t="shared" si="28"/>
        <v>1386973453.4462633</v>
      </c>
      <c r="I292">
        <f t="shared" si="29"/>
        <v>552139810.9333179</v>
      </c>
      <c r="J292">
        <f t="shared" si="30"/>
        <v>926858880</v>
      </c>
      <c r="K292">
        <f t="shared" si="31"/>
        <v>1386973453.4462633</v>
      </c>
      <c r="L292">
        <f t="shared" si="32"/>
        <v>926858880</v>
      </c>
      <c r="M292">
        <f t="shared" si="33"/>
        <v>1481648261.3785052</v>
      </c>
      <c r="N292">
        <f t="shared" si="34"/>
        <v>1147714804.3733273</v>
      </c>
    </row>
    <row r="293" spans="1:14" x14ac:dyDescent="0.2">
      <c r="A293" s="55" t="s">
        <v>298</v>
      </c>
      <c r="B293" s="55">
        <v>1509358274</v>
      </c>
      <c r="C293" s="55">
        <v>20.64</v>
      </c>
      <c r="D293" s="55">
        <v>40.5</v>
      </c>
      <c r="E293" s="55">
        <v>33.42</v>
      </c>
      <c r="F293" s="55">
        <v>-0.49036999999999997</v>
      </c>
      <c r="G293" s="55">
        <v>-0.38241000000000003</v>
      </c>
      <c r="H293">
        <f t="shared" si="28"/>
        <v>1777004816.0430114</v>
      </c>
      <c r="I293">
        <f t="shared" si="29"/>
        <v>1466369216.4704738</v>
      </c>
      <c r="J293">
        <f t="shared" si="30"/>
        <v>905614964.39999998</v>
      </c>
      <c r="K293">
        <f t="shared" si="31"/>
        <v>1509358274</v>
      </c>
      <c r="L293">
        <f t="shared" si="32"/>
        <v>1466369216.4704738</v>
      </c>
      <c r="M293">
        <f t="shared" si="33"/>
        <v>1509358274</v>
      </c>
      <c r="N293">
        <f t="shared" si="34"/>
        <v>1492162650.9881895</v>
      </c>
    </row>
    <row r="294" spans="1:14" x14ac:dyDescent="0.2">
      <c r="A294" s="55" t="s">
        <v>299</v>
      </c>
      <c r="B294" s="55">
        <v>1447094788</v>
      </c>
      <c r="C294" s="55">
        <v>29.71</v>
      </c>
      <c r="D294" s="55">
        <v>4.08</v>
      </c>
      <c r="E294" s="55">
        <v>27</v>
      </c>
      <c r="F294" s="55">
        <v>6.2818630000000004</v>
      </c>
      <c r="G294" s="55">
        <v>0.10037</v>
      </c>
      <c r="H294">
        <f t="shared" si="28"/>
        <v>119235540.79498611</v>
      </c>
      <c r="I294">
        <f t="shared" si="29"/>
        <v>789059019.05722618</v>
      </c>
      <c r="J294">
        <f t="shared" si="30"/>
        <v>868256872.79999995</v>
      </c>
      <c r="K294">
        <f t="shared" si="31"/>
        <v>868256872.79999995</v>
      </c>
      <c r="L294">
        <f t="shared" si="32"/>
        <v>868256872.79999995</v>
      </c>
      <c r="M294">
        <f t="shared" si="33"/>
        <v>915951089.11799455</v>
      </c>
      <c r="N294">
        <f t="shared" si="34"/>
        <v>1183880480.4228904</v>
      </c>
    </row>
    <row r="295" spans="1:14" x14ac:dyDescent="0.2">
      <c r="A295" s="55" t="s">
        <v>300</v>
      </c>
      <c r="B295" s="55">
        <v>574704163</v>
      </c>
      <c r="C295" s="55">
        <v>10.45</v>
      </c>
      <c r="D295" s="55">
        <v>9.27</v>
      </c>
      <c r="E295" s="55">
        <v>10.17</v>
      </c>
      <c r="F295" s="55">
        <v>0.12729199999999999</v>
      </c>
      <c r="G295" s="55">
        <v>2.7532000000000001E-2</v>
      </c>
      <c r="H295">
        <f t="shared" si="28"/>
        <v>305885695.80907166</v>
      </c>
      <c r="I295">
        <f t="shared" si="29"/>
        <v>335583220.5712328</v>
      </c>
      <c r="J295">
        <f t="shared" si="30"/>
        <v>344822497.80000001</v>
      </c>
      <c r="K295">
        <f t="shared" si="31"/>
        <v>344822497.80000001</v>
      </c>
      <c r="L295">
        <f t="shared" si="32"/>
        <v>344822497.80000001</v>
      </c>
      <c r="M295">
        <f t="shared" si="33"/>
        <v>467176776.12362862</v>
      </c>
      <c r="N295">
        <f t="shared" si="34"/>
        <v>479055786.02849311</v>
      </c>
    </row>
    <row r="296" spans="1:14" x14ac:dyDescent="0.2">
      <c r="A296" s="55" t="s">
        <v>301</v>
      </c>
      <c r="B296" s="55">
        <v>403346453</v>
      </c>
      <c r="C296" s="55">
        <v>23.41</v>
      </c>
      <c r="D296" s="55">
        <v>28.14</v>
      </c>
      <c r="E296" s="55">
        <v>46.02</v>
      </c>
      <c r="F296" s="55">
        <v>-0.16808999999999999</v>
      </c>
      <c r="G296" s="55">
        <v>-0.49131000000000002</v>
      </c>
      <c r="H296">
        <f t="shared" si="28"/>
        <v>290906314.14455885</v>
      </c>
      <c r="I296">
        <f t="shared" si="29"/>
        <v>475747256.28575361</v>
      </c>
      <c r="J296">
        <f t="shared" si="30"/>
        <v>242007871.79999998</v>
      </c>
      <c r="K296">
        <f t="shared" si="31"/>
        <v>290906314.14455885</v>
      </c>
      <c r="L296">
        <f t="shared" si="32"/>
        <v>403346453</v>
      </c>
      <c r="M296">
        <f t="shared" si="33"/>
        <v>358370397.45782351</v>
      </c>
      <c r="N296">
        <f t="shared" si="34"/>
        <v>403346453</v>
      </c>
    </row>
    <row r="297" spans="1:14" x14ac:dyDescent="0.2">
      <c r="A297" s="55" t="s">
        <v>302</v>
      </c>
      <c r="B297" s="55">
        <v>630066511</v>
      </c>
      <c r="C297" s="55">
        <v>6.86</v>
      </c>
      <c r="D297" s="55">
        <v>6.39</v>
      </c>
      <c r="E297" s="55">
        <v>14.71</v>
      </c>
      <c r="F297" s="55">
        <v>7.3552000000000006E-2</v>
      </c>
      <c r="G297" s="55">
        <v>-0.53364999999999996</v>
      </c>
      <c r="H297">
        <f t="shared" si="28"/>
        <v>352139352.91443729</v>
      </c>
      <c r="I297">
        <f t="shared" si="29"/>
        <v>810635588.29205525</v>
      </c>
      <c r="J297">
        <f t="shared" si="30"/>
        <v>378039906.59999996</v>
      </c>
      <c r="K297">
        <f t="shared" si="31"/>
        <v>378039906.59999996</v>
      </c>
      <c r="L297">
        <f t="shared" si="32"/>
        <v>630066511</v>
      </c>
      <c r="M297">
        <f t="shared" si="33"/>
        <v>518895647.76577491</v>
      </c>
      <c r="N297">
        <f t="shared" si="34"/>
        <v>630066511</v>
      </c>
    </row>
    <row r="298" spans="1:14" x14ac:dyDescent="0.2">
      <c r="A298" s="55" t="s">
        <v>303</v>
      </c>
      <c r="B298" s="55">
        <v>1647482292</v>
      </c>
      <c r="C298" s="55">
        <v>37.07</v>
      </c>
      <c r="D298" s="55">
        <v>38.49</v>
      </c>
      <c r="E298" s="55">
        <v>34.22</v>
      </c>
      <c r="F298" s="55">
        <v>-3.6889999999999999E-2</v>
      </c>
      <c r="G298" s="55">
        <v>8.3284999999999998E-2</v>
      </c>
      <c r="H298">
        <f t="shared" si="28"/>
        <v>1026351481.3468866</v>
      </c>
      <c r="I298">
        <f t="shared" si="29"/>
        <v>912492442.15511155</v>
      </c>
      <c r="J298">
        <f t="shared" si="30"/>
        <v>988489375.19999993</v>
      </c>
      <c r="K298">
        <f t="shared" si="31"/>
        <v>1026351481.3468866</v>
      </c>
      <c r="L298">
        <f t="shared" si="32"/>
        <v>988489375.19999993</v>
      </c>
      <c r="M298">
        <f t="shared" si="33"/>
        <v>1399029967.7387547</v>
      </c>
      <c r="N298">
        <f t="shared" si="34"/>
        <v>1353486352.0620446</v>
      </c>
    </row>
    <row r="299" spans="1:14" x14ac:dyDescent="0.2">
      <c r="A299" s="55" t="s">
        <v>304</v>
      </c>
      <c r="B299" s="55">
        <v>750769213</v>
      </c>
      <c r="C299" s="55">
        <v>24.75</v>
      </c>
      <c r="D299" s="55">
        <v>31.03</v>
      </c>
      <c r="E299" s="55">
        <v>32.869999999999997</v>
      </c>
      <c r="F299" s="55">
        <v>-0.20238</v>
      </c>
      <c r="G299" s="55">
        <v>-0.24703</v>
      </c>
      <c r="H299">
        <f t="shared" si="28"/>
        <v>564757062.00947821</v>
      </c>
      <c r="I299">
        <f t="shared" si="29"/>
        <v>598246314.99262917</v>
      </c>
      <c r="J299">
        <f t="shared" si="30"/>
        <v>450461527.80000001</v>
      </c>
      <c r="K299">
        <f t="shared" si="31"/>
        <v>564757062.00947821</v>
      </c>
      <c r="L299">
        <f t="shared" si="32"/>
        <v>598246314.99262917</v>
      </c>
      <c r="M299">
        <f t="shared" si="33"/>
        <v>676364352.60379124</v>
      </c>
      <c r="N299">
        <f t="shared" si="34"/>
        <v>689760053.79705167</v>
      </c>
    </row>
    <row r="300" spans="1:14" x14ac:dyDescent="0.2">
      <c r="A300" s="55" t="s">
        <v>305</v>
      </c>
      <c r="B300" s="55">
        <v>1394861633</v>
      </c>
      <c r="C300" s="55">
        <v>35.96</v>
      </c>
      <c r="D300" s="55">
        <v>42.66</v>
      </c>
      <c r="E300" s="55">
        <v>38.25</v>
      </c>
      <c r="F300" s="55">
        <v>-0.15706000000000001</v>
      </c>
      <c r="G300" s="55">
        <v>-5.987E-2</v>
      </c>
      <c r="H300">
        <f t="shared" si="28"/>
        <v>992854746.24528432</v>
      </c>
      <c r="I300">
        <f t="shared" si="29"/>
        <v>890214097.837533</v>
      </c>
      <c r="J300">
        <f t="shared" si="30"/>
        <v>836916979.79999995</v>
      </c>
      <c r="K300">
        <f t="shared" si="31"/>
        <v>992854746.24528432</v>
      </c>
      <c r="L300">
        <f t="shared" si="32"/>
        <v>890214097.837533</v>
      </c>
      <c r="M300">
        <f t="shared" si="33"/>
        <v>1234058878.2981138</v>
      </c>
      <c r="N300">
        <f t="shared" si="34"/>
        <v>1193002618.9350133</v>
      </c>
    </row>
    <row r="301" spans="1:14" x14ac:dyDescent="0.2">
      <c r="A301" s="55" t="s">
        <v>306</v>
      </c>
      <c r="B301" s="55">
        <v>2774872788</v>
      </c>
      <c r="C301" s="55">
        <v>16.96</v>
      </c>
      <c r="D301" s="55">
        <v>14.16</v>
      </c>
      <c r="E301" s="55">
        <v>11.2</v>
      </c>
      <c r="F301" s="55">
        <v>0.19774</v>
      </c>
      <c r="G301" s="55">
        <v>0.51428600000000002</v>
      </c>
      <c r="H301">
        <f t="shared" si="28"/>
        <v>1390054329.654182</v>
      </c>
      <c r="I301">
        <f t="shared" si="29"/>
        <v>1099477689.6834548</v>
      </c>
      <c r="J301">
        <f t="shared" si="30"/>
        <v>1664923672.8</v>
      </c>
      <c r="K301">
        <f t="shared" si="31"/>
        <v>1664923672.8</v>
      </c>
      <c r="L301">
        <f t="shared" si="32"/>
        <v>1664923672.8</v>
      </c>
      <c r="M301">
        <f t="shared" si="33"/>
        <v>2220945404.6616726</v>
      </c>
      <c r="N301">
        <f t="shared" si="34"/>
        <v>2104714748.6733818</v>
      </c>
    </row>
    <row r="302" spans="1:14" x14ac:dyDescent="0.2">
      <c r="A302" s="55" t="s">
        <v>307</v>
      </c>
      <c r="B302" s="55">
        <v>516566303</v>
      </c>
      <c r="C302" s="55">
        <v>40.75</v>
      </c>
      <c r="D302" s="55">
        <v>48.06</v>
      </c>
      <c r="E302" s="55">
        <v>25.71</v>
      </c>
      <c r="F302" s="55">
        <v>-0.15210000000000001</v>
      </c>
      <c r="G302" s="55">
        <v>0.58498600000000001</v>
      </c>
      <c r="H302">
        <f t="shared" si="28"/>
        <v>365538131.61929476</v>
      </c>
      <c r="I302">
        <f t="shared" si="29"/>
        <v>195547330.89125079</v>
      </c>
      <c r="J302">
        <f t="shared" si="30"/>
        <v>309939781.80000001</v>
      </c>
      <c r="K302">
        <f t="shared" si="31"/>
        <v>365538131.61929476</v>
      </c>
      <c r="L302">
        <f t="shared" si="32"/>
        <v>309939781.80000001</v>
      </c>
      <c r="M302">
        <f t="shared" si="33"/>
        <v>456155034.44771791</v>
      </c>
      <c r="N302">
        <f t="shared" si="34"/>
        <v>388158714.15650034</v>
      </c>
    </row>
    <row r="303" spans="1:14" x14ac:dyDescent="0.2">
      <c r="A303" s="55" t="s">
        <v>308</v>
      </c>
      <c r="B303" s="55">
        <v>588931072</v>
      </c>
      <c r="C303" s="55">
        <v>34.51</v>
      </c>
      <c r="D303" s="55">
        <v>32.25</v>
      </c>
      <c r="E303" s="55">
        <v>35.369999999999997</v>
      </c>
      <c r="F303" s="55">
        <v>7.0078000000000001E-2</v>
      </c>
      <c r="G303" s="55">
        <v>-2.4309999999999998E-2</v>
      </c>
      <c r="H303">
        <f t="shared" si="28"/>
        <v>330217650.67593199</v>
      </c>
      <c r="I303">
        <f t="shared" si="29"/>
        <v>362162821.38794088</v>
      </c>
      <c r="J303">
        <f t="shared" si="30"/>
        <v>353358643.19999999</v>
      </c>
      <c r="K303">
        <f t="shared" si="31"/>
        <v>353358643.19999999</v>
      </c>
      <c r="L303">
        <f t="shared" si="32"/>
        <v>362162821.38794088</v>
      </c>
      <c r="M303">
        <f t="shared" si="33"/>
        <v>485445703.4703728</v>
      </c>
      <c r="N303">
        <f t="shared" si="34"/>
        <v>498223771.75517631</v>
      </c>
    </row>
    <row r="304" spans="1:14" x14ac:dyDescent="0.2">
      <c r="A304" s="55" t="s">
        <v>309</v>
      </c>
      <c r="B304" s="55">
        <v>607676661</v>
      </c>
      <c r="C304" s="55">
        <v>1.5</v>
      </c>
      <c r="D304" s="55">
        <v>3.46</v>
      </c>
      <c r="E304" s="55">
        <v>5.8</v>
      </c>
      <c r="F304" s="55">
        <v>-0.56647000000000003</v>
      </c>
      <c r="G304" s="55">
        <v>-0.74138000000000004</v>
      </c>
      <c r="H304">
        <f t="shared" si="28"/>
        <v>841016761.46979439</v>
      </c>
      <c r="I304">
        <f t="shared" si="29"/>
        <v>1409813613.0229683</v>
      </c>
      <c r="J304">
        <f t="shared" si="30"/>
        <v>364605996.59999996</v>
      </c>
      <c r="K304">
        <f t="shared" si="31"/>
        <v>607676661</v>
      </c>
      <c r="L304">
        <f t="shared" si="32"/>
        <v>607676661</v>
      </c>
      <c r="M304">
        <f t="shared" si="33"/>
        <v>607676661</v>
      </c>
      <c r="N304">
        <f t="shared" si="34"/>
        <v>607676661</v>
      </c>
    </row>
    <row r="305" spans="1:14" x14ac:dyDescent="0.2">
      <c r="A305" s="55" t="s">
        <v>310</v>
      </c>
      <c r="B305" s="55">
        <v>1341785879</v>
      </c>
      <c r="C305" s="55">
        <v>13.61</v>
      </c>
      <c r="D305" s="55">
        <v>16.04</v>
      </c>
      <c r="E305" s="55">
        <v>13.74</v>
      </c>
      <c r="F305" s="55">
        <v>-0.1515</v>
      </c>
      <c r="G305" s="55">
        <v>-9.4599999999999997E-3</v>
      </c>
      <c r="H305">
        <f t="shared" si="28"/>
        <v>948817356.98291099</v>
      </c>
      <c r="I305">
        <f t="shared" si="29"/>
        <v>812760239.26343203</v>
      </c>
      <c r="J305">
        <f t="shared" si="30"/>
        <v>805071527.39999998</v>
      </c>
      <c r="K305">
        <f t="shared" si="31"/>
        <v>948817356.98291099</v>
      </c>
      <c r="L305">
        <f t="shared" si="32"/>
        <v>812760239.26343203</v>
      </c>
      <c r="M305">
        <f t="shared" si="33"/>
        <v>1184598470.1931643</v>
      </c>
      <c r="N305">
        <f t="shared" si="34"/>
        <v>1130175623.1053729</v>
      </c>
    </row>
    <row r="306" spans="1:14" x14ac:dyDescent="0.2">
      <c r="A306" s="55" t="s">
        <v>311</v>
      </c>
      <c r="B306" s="55">
        <v>5310553218</v>
      </c>
      <c r="C306" s="55">
        <v>119.01</v>
      </c>
      <c r="D306" s="55">
        <v>90.04</v>
      </c>
      <c r="E306" s="55">
        <v>85.85</v>
      </c>
      <c r="F306" s="55">
        <v>0.32174599999999998</v>
      </c>
      <c r="G306" s="55">
        <v>0.38625500000000001</v>
      </c>
      <c r="H306">
        <f t="shared" si="28"/>
        <v>2410699128.8795271</v>
      </c>
      <c r="I306">
        <f t="shared" si="29"/>
        <v>2298517899.5206509</v>
      </c>
      <c r="J306">
        <f t="shared" si="30"/>
        <v>3186331930.7999997</v>
      </c>
      <c r="K306">
        <f t="shared" si="31"/>
        <v>3186331930.7999997</v>
      </c>
      <c r="L306">
        <f t="shared" si="32"/>
        <v>3186331930.7999997</v>
      </c>
      <c r="M306">
        <f t="shared" si="33"/>
        <v>4150611582.3518105</v>
      </c>
      <c r="N306">
        <f t="shared" si="34"/>
        <v>4105739090.6082602</v>
      </c>
    </row>
    <row r="307" spans="1:14" x14ac:dyDescent="0.2">
      <c r="A307" s="55" t="s">
        <v>312</v>
      </c>
      <c r="B307" s="55">
        <v>2075754161</v>
      </c>
      <c r="C307" s="55">
        <v>23.13</v>
      </c>
      <c r="D307" s="55">
        <v>28.7</v>
      </c>
      <c r="E307" s="55">
        <v>28.08</v>
      </c>
      <c r="F307" s="55">
        <v>-0.19408</v>
      </c>
      <c r="G307" s="55">
        <v>-0.17627999999999999</v>
      </c>
      <c r="H307">
        <f t="shared" si="28"/>
        <v>1545379810.1548541</v>
      </c>
      <c r="I307">
        <f t="shared" si="29"/>
        <v>1511985257.8546107</v>
      </c>
      <c r="J307">
        <f t="shared" si="30"/>
        <v>1245452496.5999999</v>
      </c>
      <c r="K307">
        <f t="shared" si="31"/>
        <v>1545379810.1548541</v>
      </c>
      <c r="L307">
        <f t="shared" si="32"/>
        <v>1511985257.8546107</v>
      </c>
      <c r="M307">
        <f t="shared" si="33"/>
        <v>1863604420.6619415</v>
      </c>
      <c r="N307">
        <f t="shared" si="34"/>
        <v>1850246599.7418442</v>
      </c>
    </row>
    <row r="308" spans="1:14" x14ac:dyDescent="0.2">
      <c r="A308" s="55" t="s">
        <v>313</v>
      </c>
      <c r="B308" s="55">
        <v>1131478006</v>
      </c>
      <c r="C308" s="55">
        <v>24.2</v>
      </c>
      <c r="D308" s="55">
        <v>28.62</v>
      </c>
      <c r="E308" s="55">
        <v>34.81</v>
      </c>
      <c r="F308" s="55">
        <v>-0.15443999999999999</v>
      </c>
      <c r="G308" s="55">
        <v>-0.30480000000000002</v>
      </c>
      <c r="H308">
        <f t="shared" si="28"/>
        <v>802884246.65310562</v>
      </c>
      <c r="I308">
        <f t="shared" si="29"/>
        <v>976534527.61795163</v>
      </c>
      <c r="J308">
        <f t="shared" si="30"/>
        <v>678886803.60000002</v>
      </c>
      <c r="K308">
        <f t="shared" si="31"/>
        <v>802884246.65310562</v>
      </c>
      <c r="L308">
        <f t="shared" si="32"/>
        <v>976534527.61795163</v>
      </c>
      <c r="M308">
        <f t="shared" si="33"/>
        <v>1000040502.2612423</v>
      </c>
      <c r="N308">
        <f t="shared" si="34"/>
        <v>1069500614.6471807</v>
      </c>
    </row>
    <row r="309" spans="1:14" x14ac:dyDescent="0.2">
      <c r="A309" s="55" t="s">
        <v>314</v>
      </c>
      <c r="B309" s="55">
        <v>4409387777</v>
      </c>
      <c r="C309" s="55">
        <v>99.99</v>
      </c>
      <c r="D309" s="55">
        <v>92.38</v>
      </c>
      <c r="E309" s="55">
        <v>48.93</v>
      </c>
      <c r="F309" s="55">
        <v>8.2377000000000006E-2</v>
      </c>
      <c r="G309" s="55">
        <v>1.0435319999999999</v>
      </c>
      <c r="H309">
        <f t="shared" si="28"/>
        <v>2444280196.4565024</v>
      </c>
      <c r="I309">
        <f t="shared" si="29"/>
        <v>1294637258.5308182</v>
      </c>
      <c r="J309">
        <f t="shared" si="30"/>
        <v>2645632666.1999998</v>
      </c>
      <c r="K309">
        <f t="shared" si="31"/>
        <v>2645632666.1999998</v>
      </c>
      <c r="L309">
        <f t="shared" si="32"/>
        <v>2645632666.1999998</v>
      </c>
      <c r="M309">
        <f t="shared" si="33"/>
        <v>3623344744.7826009</v>
      </c>
      <c r="N309">
        <f t="shared" si="34"/>
        <v>3163487569.6123276</v>
      </c>
    </row>
    <row r="310" spans="1:14" x14ac:dyDescent="0.2">
      <c r="A310" s="55" t="s">
        <v>315</v>
      </c>
      <c r="B310" s="55">
        <v>252076272</v>
      </c>
      <c r="C310" s="55">
        <v>6.11</v>
      </c>
      <c r="D310" s="55">
        <v>9.02</v>
      </c>
      <c r="E310" s="55">
        <v>17.920000000000002</v>
      </c>
      <c r="F310" s="55">
        <v>-0.32262000000000002</v>
      </c>
      <c r="G310" s="55">
        <v>-0.65903999999999996</v>
      </c>
      <c r="H310">
        <f t="shared" si="28"/>
        <v>223280526.73536271</v>
      </c>
      <c r="I310">
        <f t="shared" si="29"/>
        <v>443587996.2458939</v>
      </c>
      <c r="J310">
        <f t="shared" si="30"/>
        <v>151245763.19999999</v>
      </c>
      <c r="K310">
        <f t="shared" si="31"/>
        <v>223280526.73536271</v>
      </c>
      <c r="L310">
        <f t="shared" si="32"/>
        <v>252076272</v>
      </c>
      <c r="M310">
        <f t="shared" si="33"/>
        <v>240557973.89414507</v>
      </c>
      <c r="N310">
        <f t="shared" si="34"/>
        <v>252076272</v>
      </c>
    </row>
    <row r="311" spans="1:14" x14ac:dyDescent="0.2">
      <c r="A311" s="55" t="s">
        <v>316</v>
      </c>
      <c r="B311" s="55">
        <v>2049342612</v>
      </c>
      <c r="C311" s="55">
        <v>22.64</v>
      </c>
      <c r="D311" s="55">
        <v>25.63</v>
      </c>
      <c r="E311" s="55">
        <v>27.45</v>
      </c>
      <c r="F311" s="55">
        <v>-0.11666</v>
      </c>
      <c r="G311" s="55">
        <v>-0.17523</v>
      </c>
      <c r="H311">
        <f t="shared" si="28"/>
        <v>1391995796.8619103</v>
      </c>
      <c r="I311">
        <f t="shared" si="29"/>
        <v>1490846620.5123854</v>
      </c>
      <c r="J311">
        <f t="shared" si="30"/>
        <v>1229605567.2</v>
      </c>
      <c r="K311">
        <f t="shared" si="31"/>
        <v>1391995796.8619103</v>
      </c>
      <c r="L311">
        <f t="shared" si="32"/>
        <v>1490846620.5123854</v>
      </c>
      <c r="M311">
        <f t="shared" si="33"/>
        <v>1786403885.9447641</v>
      </c>
      <c r="N311">
        <f t="shared" si="34"/>
        <v>1825944215.4049542</v>
      </c>
    </row>
    <row r="312" spans="1:14" x14ac:dyDescent="0.2">
      <c r="A312" s="55" t="s">
        <v>317</v>
      </c>
      <c r="B312" s="55">
        <v>369690088</v>
      </c>
      <c r="C312" s="55">
        <v>13.58</v>
      </c>
      <c r="D312" s="55">
        <v>19.89</v>
      </c>
      <c r="E312" s="55">
        <v>22.75</v>
      </c>
      <c r="F312" s="55">
        <v>-0.31724000000000002</v>
      </c>
      <c r="G312" s="55">
        <v>-0.40307999999999999</v>
      </c>
      <c r="H312">
        <f t="shared" si="28"/>
        <v>324878511.92219812</v>
      </c>
      <c r="I312">
        <f t="shared" si="29"/>
        <v>371597622.46197146</v>
      </c>
      <c r="J312">
        <f t="shared" si="30"/>
        <v>221814052.79999998</v>
      </c>
      <c r="K312">
        <f t="shared" si="31"/>
        <v>324878511.92219812</v>
      </c>
      <c r="L312">
        <f t="shared" si="32"/>
        <v>369690088</v>
      </c>
      <c r="M312">
        <f t="shared" si="33"/>
        <v>351765457.56887925</v>
      </c>
      <c r="N312">
        <f t="shared" si="34"/>
        <v>369690088</v>
      </c>
    </row>
    <row r="313" spans="1:14" x14ac:dyDescent="0.2">
      <c r="A313" s="55" t="s">
        <v>318</v>
      </c>
      <c r="B313" s="55">
        <v>4309820968</v>
      </c>
      <c r="C313" s="55">
        <v>31.93</v>
      </c>
      <c r="D313" s="55">
        <v>37.65</v>
      </c>
      <c r="E313" s="55">
        <v>31.45</v>
      </c>
      <c r="F313" s="55">
        <v>-0.15193000000000001</v>
      </c>
      <c r="G313" s="55">
        <v>1.5262E-2</v>
      </c>
      <c r="H313">
        <f t="shared" si="28"/>
        <v>3049149929.6048675</v>
      </c>
      <c r="I313">
        <f t="shared" si="29"/>
        <v>2547019962.1378517</v>
      </c>
      <c r="J313">
        <f t="shared" si="30"/>
        <v>2585892580.7999997</v>
      </c>
      <c r="K313">
        <f t="shared" si="31"/>
        <v>3049149929.6048675</v>
      </c>
      <c r="L313">
        <f t="shared" si="32"/>
        <v>2585892580.7999997</v>
      </c>
      <c r="M313">
        <f t="shared" si="33"/>
        <v>3805552552.6419468</v>
      </c>
      <c r="N313">
        <f t="shared" si="34"/>
        <v>3604700565.6551409</v>
      </c>
    </row>
    <row r="314" spans="1:14" x14ac:dyDescent="0.2">
      <c r="A314" s="55" t="s">
        <v>319</v>
      </c>
      <c r="B314" s="55">
        <v>423892725</v>
      </c>
      <c r="C314" s="55">
        <v>8.2100000000000009</v>
      </c>
      <c r="D314" s="55">
        <v>15.59</v>
      </c>
      <c r="E314" s="55">
        <v>14.68</v>
      </c>
      <c r="F314" s="55">
        <v>-0.47338000000000002</v>
      </c>
      <c r="G314" s="55">
        <v>-0.44074000000000002</v>
      </c>
      <c r="H314">
        <f t="shared" si="28"/>
        <v>482958556.45436937</v>
      </c>
      <c r="I314">
        <f t="shared" si="29"/>
        <v>454771725.13678795</v>
      </c>
      <c r="J314">
        <f t="shared" si="30"/>
        <v>254335635</v>
      </c>
      <c r="K314">
        <f t="shared" si="31"/>
        <v>423892725</v>
      </c>
      <c r="L314">
        <f t="shared" si="32"/>
        <v>423892725</v>
      </c>
      <c r="M314">
        <f t="shared" si="33"/>
        <v>423892725</v>
      </c>
      <c r="N314">
        <f t="shared" si="34"/>
        <v>423892725</v>
      </c>
    </row>
    <row r="315" spans="1:14" x14ac:dyDescent="0.2">
      <c r="A315" s="55" t="s">
        <v>320</v>
      </c>
      <c r="B315" s="55">
        <v>213398284</v>
      </c>
      <c r="C315" s="55">
        <v>2.72</v>
      </c>
      <c r="D315" s="55">
        <v>24.55</v>
      </c>
      <c r="E315" s="55">
        <v>57.56</v>
      </c>
      <c r="F315" s="55">
        <v>-0.88920999999999994</v>
      </c>
      <c r="G315" s="55">
        <v>-0.95274000000000003</v>
      </c>
      <c r="H315">
        <f t="shared" si="28"/>
        <v>1155690679.6642289</v>
      </c>
      <c r="I315">
        <f t="shared" si="29"/>
        <v>2709246093.9483724</v>
      </c>
      <c r="J315">
        <f t="shared" si="30"/>
        <v>128038970.39999999</v>
      </c>
      <c r="K315">
        <f t="shared" si="31"/>
        <v>213398284</v>
      </c>
      <c r="L315">
        <f t="shared" si="32"/>
        <v>213398284</v>
      </c>
      <c r="M315">
        <f t="shared" si="33"/>
        <v>213398284</v>
      </c>
      <c r="N315">
        <f t="shared" si="34"/>
        <v>213398284</v>
      </c>
    </row>
    <row r="316" spans="1:14" x14ac:dyDescent="0.2">
      <c r="A316" s="55" t="s">
        <v>321</v>
      </c>
      <c r="B316" s="55">
        <v>3009431314</v>
      </c>
      <c r="C316" s="55">
        <v>35.74</v>
      </c>
      <c r="D316" s="55">
        <v>40.85</v>
      </c>
      <c r="E316" s="55">
        <v>27.83</v>
      </c>
      <c r="F316" s="55">
        <v>-0.12509000000000001</v>
      </c>
      <c r="G316" s="55">
        <v>0.28422599999999998</v>
      </c>
      <c r="H316">
        <f t="shared" si="28"/>
        <v>2063822322.7531974</v>
      </c>
      <c r="I316">
        <f t="shared" si="29"/>
        <v>1406028836.3574636</v>
      </c>
      <c r="J316">
        <f t="shared" si="30"/>
        <v>1805658788.3999999</v>
      </c>
      <c r="K316">
        <f t="shared" si="31"/>
        <v>2063822322.7531974</v>
      </c>
      <c r="L316">
        <f t="shared" si="32"/>
        <v>1805658788.3999999</v>
      </c>
      <c r="M316">
        <f t="shared" si="33"/>
        <v>2631187717.5012789</v>
      </c>
      <c r="N316">
        <f t="shared" si="34"/>
        <v>2368070322.9429855</v>
      </c>
    </row>
    <row r="317" spans="1:14" x14ac:dyDescent="0.2">
      <c r="A317" s="55" t="s">
        <v>322</v>
      </c>
      <c r="B317" s="55">
        <v>2585037627</v>
      </c>
      <c r="C317" s="55">
        <v>26.52</v>
      </c>
      <c r="D317" s="55">
        <v>37.04</v>
      </c>
      <c r="E317" s="55">
        <v>40.67</v>
      </c>
      <c r="F317" s="55">
        <v>-0.28401999999999999</v>
      </c>
      <c r="G317" s="55">
        <v>-0.34792000000000001</v>
      </c>
      <c r="H317">
        <f t="shared" si="28"/>
        <v>2166293159.3061256</v>
      </c>
      <c r="I317">
        <f t="shared" si="29"/>
        <v>2378577131.9470005</v>
      </c>
      <c r="J317">
        <f t="shared" si="30"/>
        <v>1551022576.2</v>
      </c>
      <c r="K317">
        <f t="shared" si="31"/>
        <v>2166293159.3061256</v>
      </c>
      <c r="L317">
        <f t="shared" si="32"/>
        <v>2378577131.9470005</v>
      </c>
      <c r="M317">
        <f t="shared" si="33"/>
        <v>2417539839.9224501</v>
      </c>
      <c r="N317">
        <f t="shared" si="34"/>
        <v>2502453428.9788003</v>
      </c>
    </row>
    <row r="318" spans="1:14" x14ac:dyDescent="0.2">
      <c r="A318" s="55" t="s">
        <v>323</v>
      </c>
      <c r="B318" s="55">
        <v>283796941</v>
      </c>
      <c r="C318" s="55">
        <v>19.649999999999999</v>
      </c>
      <c r="D318" s="55">
        <v>25.33</v>
      </c>
      <c r="E318" s="55">
        <v>28.93</v>
      </c>
      <c r="F318" s="55">
        <v>-0.22423999999999999</v>
      </c>
      <c r="G318" s="55">
        <v>-0.32077</v>
      </c>
      <c r="H318">
        <f t="shared" si="28"/>
        <v>219498510.62184179</v>
      </c>
      <c r="I318">
        <f t="shared" si="29"/>
        <v>250692938.47444898</v>
      </c>
      <c r="J318">
        <f t="shared" si="30"/>
        <v>170278164.59999999</v>
      </c>
      <c r="K318">
        <f t="shared" si="31"/>
        <v>219498510.62184179</v>
      </c>
      <c r="L318">
        <f t="shared" si="32"/>
        <v>250692938.47444898</v>
      </c>
      <c r="M318">
        <f t="shared" si="33"/>
        <v>258077568.8487367</v>
      </c>
      <c r="N318">
        <f t="shared" si="34"/>
        <v>270555339.98977959</v>
      </c>
    </row>
    <row r="319" spans="1:14" x14ac:dyDescent="0.2">
      <c r="A319" s="55" t="s">
        <v>324</v>
      </c>
      <c r="B319" s="55">
        <v>8490839125</v>
      </c>
      <c r="C319" s="55">
        <v>243.72</v>
      </c>
      <c r="D319" s="55">
        <v>122.37</v>
      </c>
      <c r="E319" s="55">
        <v>49.78</v>
      </c>
      <c r="F319" s="55">
        <v>0.99166500000000002</v>
      </c>
      <c r="G319" s="55">
        <v>3.8959419999999998</v>
      </c>
      <c r="H319">
        <f t="shared" si="28"/>
        <v>2557911835.0726652</v>
      </c>
      <c r="I319">
        <f t="shared" si="29"/>
        <v>1040556337.2687013</v>
      </c>
      <c r="J319">
        <f t="shared" si="30"/>
        <v>5094503475</v>
      </c>
      <c r="K319">
        <f t="shared" si="31"/>
        <v>5094503475</v>
      </c>
      <c r="L319">
        <f t="shared" si="32"/>
        <v>5094503475</v>
      </c>
      <c r="M319">
        <f t="shared" si="33"/>
        <v>6117668209.0290661</v>
      </c>
      <c r="N319">
        <f t="shared" si="34"/>
        <v>5510726009.9074802</v>
      </c>
    </row>
    <row r="320" spans="1:14" x14ac:dyDescent="0.2">
      <c r="A320" s="55" t="s">
        <v>325</v>
      </c>
      <c r="B320" s="55">
        <v>4501529657</v>
      </c>
      <c r="C320" s="55">
        <v>49.14</v>
      </c>
      <c r="D320" s="55">
        <v>45.74</v>
      </c>
      <c r="E320" s="55">
        <v>37.22</v>
      </c>
      <c r="F320" s="55">
        <v>7.4332999999999996E-2</v>
      </c>
      <c r="G320" s="55">
        <v>0.32025799999999999</v>
      </c>
      <c r="H320">
        <f t="shared" si="28"/>
        <v>2514041544.1022477</v>
      </c>
      <c r="I320">
        <f t="shared" si="29"/>
        <v>2045749992.9559224</v>
      </c>
      <c r="J320">
        <f t="shared" si="30"/>
        <v>2700917794.1999998</v>
      </c>
      <c r="K320">
        <f t="shared" si="31"/>
        <v>2700917794.1999998</v>
      </c>
      <c r="L320">
        <f t="shared" si="32"/>
        <v>2700917794.1999998</v>
      </c>
      <c r="M320">
        <f t="shared" si="33"/>
        <v>3706534411.840899</v>
      </c>
      <c r="N320">
        <f t="shared" si="34"/>
        <v>3519217791.382369</v>
      </c>
    </row>
    <row r="321" spans="1:14" x14ac:dyDescent="0.2">
      <c r="A321" s="55" t="s">
        <v>326</v>
      </c>
      <c r="B321" s="55">
        <v>738159270</v>
      </c>
      <c r="C321" s="55">
        <v>26.17</v>
      </c>
      <c r="D321" s="55">
        <v>33.25</v>
      </c>
      <c r="E321" s="55">
        <v>4.17</v>
      </c>
      <c r="F321" s="55">
        <v>-0.21293000000000001</v>
      </c>
      <c r="G321" s="55">
        <v>5.275779</v>
      </c>
      <c r="H321">
        <f t="shared" si="28"/>
        <v>562714322.7413063</v>
      </c>
      <c r="I321">
        <f t="shared" si="29"/>
        <v>70572204.980449438</v>
      </c>
      <c r="J321">
        <f t="shared" si="30"/>
        <v>442895562</v>
      </c>
      <c r="K321">
        <f t="shared" si="31"/>
        <v>562714322.7413063</v>
      </c>
      <c r="L321">
        <f t="shared" si="32"/>
        <v>442895562</v>
      </c>
      <c r="M321">
        <f t="shared" si="33"/>
        <v>667981291.09652257</v>
      </c>
      <c r="N321">
        <f t="shared" si="34"/>
        <v>471124443.99217975</v>
      </c>
    </row>
    <row r="322" spans="1:14" x14ac:dyDescent="0.2">
      <c r="A322" s="55" t="s">
        <v>327</v>
      </c>
      <c r="B322" s="55">
        <v>247822617</v>
      </c>
      <c r="C322" s="55">
        <v>11.53</v>
      </c>
      <c r="D322" s="55">
        <v>17.57</v>
      </c>
      <c r="E322" s="55">
        <v>22.32</v>
      </c>
      <c r="F322" s="55">
        <v>-0.34377000000000002</v>
      </c>
      <c r="G322" s="55">
        <v>-0.48342000000000002</v>
      </c>
      <c r="H322">
        <f t="shared" ref="H322:H385" si="35">$B322/(1+F322)*ownership_stake</f>
        <v>226587583.92636725</v>
      </c>
      <c r="I322">
        <f t="shared" ref="I322:I385" si="36">$B322/(1+G322)*ownership_stake</f>
        <v>287842290.06155866</v>
      </c>
      <c r="J322">
        <f t="shared" ref="J322:J385" si="37">B322*ownership_stake</f>
        <v>148693570.19999999</v>
      </c>
      <c r="K322">
        <f t="shared" ref="K322:K385" si="38">MAX($B322*ownership_stake,MIN($B322,liq_pref*H322))</f>
        <v>226587583.92636725</v>
      </c>
      <c r="L322">
        <f t="shared" ref="L322:L385" si="39">MAX($B322*ownership_stake,MIN($B322,liq_pref*I322))</f>
        <v>247822617</v>
      </c>
      <c r="M322">
        <f t="shared" ref="M322:M385" si="40">MAX($B322*ownership_stake,MIN($B322,liq_pref*H322 + ($B322 - liq_pref*H322)*ownership_stake))</f>
        <v>239328603.77054691</v>
      </c>
      <c r="N322">
        <f t="shared" ref="N322:N385" si="41">MAX($B322*ownership_stake,MIN($B322,liq_pref*I322 + ($B322 - liq_pref*I322)*ownership_stake))</f>
        <v>247822617</v>
      </c>
    </row>
    <row r="323" spans="1:14" x14ac:dyDescent="0.2">
      <c r="A323" s="55" t="s">
        <v>328</v>
      </c>
      <c r="B323" s="55">
        <v>172590868</v>
      </c>
      <c r="C323" s="55">
        <v>5.53</v>
      </c>
      <c r="D323" s="55">
        <v>9.5299999999999994</v>
      </c>
      <c r="E323" s="55">
        <v>2.35</v>
      </c>
      <c r="F323" s="55">
        <v>-0.41972999999999999</v>
      </c>
      <c r="G323" s="55">
        <v>1.353191</v>
      </c>
      <c r="H323">
        <f t="shared" si="35"/>
        <v>178459201.40624192</v>
      </c>
      <c r="I323">
        <f t="shared" si="36"/>
        <v>44005999.003055848</v>
      </c>
      <c r="J323">
        <f t="shared" si="37"/>
        <v>103554520.8</v>
      </c>
      <c r="K323">
        <f t="shared" si="38"/>
        <v>172590868</v>
      </c>
      <c r="L323">
        <f t="shared" si="39"/>
        <v>103554520.8</v>
      </c>
      <c r="M323">
        <f t="shared" si="40"/>
        <v>172590868</v>
      </c>
      <c r="N323">
        <f t="shared" si="41"/>
        <v>121156920.40122235</v>
      </c>
    </row>
    <row r="324" spans="1:14" x14ac:dyDescent="0.2">
      <c r="A324" s="55" t="s">
        <v>329</v>
      </c>
      <c r="B324" s="55">
        <v>6815000000</v>
      </c>
      <c r="C324" s="55">
        <v>41.04</v>
      </c>
      <c r="D324" s="55">
        <v>36.08</v>
      </c>
      <c r="E324" s="55">
        <v>36.119999999999997</v>
      </c>
      <c r="F324" s="55">
        <v>0.13747200000000001</v>
      </c>
      <c r="G324" s="55">
        <v>0.136213</v>
      </c>
      <c r="H324">
        <f t="shared" si="35"/>
        <v>3594813762.448658</v>
      </c>
      <c r="I324">
        <f t="shared" si="36"/>
        <v>3598797056.5378146</v>
      </c>
      <c r="J324">
        <f t="shared" si="37"/>
        <v>4089000000</v>
      </c>
      <c r="K324">
        <f t="shared" si="38"/>
        <v>4089000000</v>
      </c>
      <c r="L324">
        <f t="shared" si="39"/>
        <v>4089000000</v>
      </c>
      <c r="M324">
        <f t="shared" si="40"/>
        <v>5526925504.9794636</v>
      </c>
      <c r="N324">
        <f t="shared" si="41"/>
        <v>5528518822.6151257</v>
      </c>
    </row>
    <row r="325" spans="1:14" x14ac:dyDescent="0.2">
      <c r="A325" s="55" t="s">
        <v>330</v>
      </c>
      <c r="B325" s="55">
        <v>588858986</v>
      </c>
      <c r="C325" s="55">
        <v>9.68</v>
      </c>
      <c r="D325" s="55">
        <v>10.29</v>
      </c>
      <c r="E325" s="55">
        <v>16.91</v>
      </c>
      <c r="F325" s="55">
        <v>-5.9279999999999999E-2</v>
      </c>
      <c r="G325" s="55">
        <v>-0.42756</v>
      </c>
      <c r="H325">
        <f t="shared" si="35"/>
        <v>375579759.75848287</v>
      </c>
      <c r="I325">
        <f t="shared" si="36"/>
        <v>617209474.53008175</v>
      </c>
      <c r="J325">
        <f t="shared" si="37"/>
        <v>353315391.59999996</v>
      </c>
      <c r="K325">
        <f t="shared" si="38"/>
        <v>375579759.75848287</v>
      </c>
      <c r="L325">
        <f t="shared" si="39"/>
        <v>588858986</v>
      </c>
      <c r="M325">
        <f t="shared" si="40"/>
        <v>503547295.50339317</v>
      </c>
      <c r="N325">
        <f t="shared" si="41"/>
        <v>588858986</v>
      </c>
    </row>
    <row r="326" spans="1:14" x14ac:dyDescent="0.2">
      <c r="A326" s="55" t="s">
        <v>331</v>
      </c>
      <c r="B326" s="55">
        <v>719579344</v>
      </c>
      <c r="C326" s="55">
        <v>32.19</v>
      </c>
      <c r="D326" s="55">
        <v>31.97</v>
      </c>
      <c r="E326" s="55">
        <v>34.75</v>
      </c>
      <c r="F326" s="55">
        <v>6.881E-3</v>
      </c>
      <c r="G326" s="55">
        <v>-7.3669999999999999E-2</v>
      </c>
      <c r="H326">
        <f t="shared" si="35"/>
        <v>428797053.87230474</v>
      </c>
      <c r="I326">
        <f t="shared" si="36"/>
        <v>466084015.84748417</v>
      </c>
      <c r="J326">
        <f t="shared" si="37"/>
        <v>431747606.39999998</v>
      </c>
      <c r="K326">
        <f t="shared" si="38"/>
        <v>431747606.39999998</v>
      </c>
      <c r="L326">
        <f t="shared" si="39"/>
        <v>466084015.84748417</v>
      </c>
      <c r="M326">
        <f t="shared" si="40"/>
        <v>603266427.94892192</v>
      </c>
      <c r="N326">
        <f t="shared" si="41"/>
        <v>618181212.73899364</v>
      </c>
    </row>
    <row r="327" spans="1:14" x14ac:dyDescent="0.2">
      <c r="A327" s="55" t="s">
        <v>332</v>
      </c>
      <c r="B327" s="55">
        <v>505732941</v>
      </c>
      <c r="C327" s="55">
        <v>14.16</v>
      </c>
      <c r="D327" s="55">
        <v>14.27</v>
      </c>
      <c r="E327" s="55">
        <v>14.11</v>
      </c>
      <c r="F327" s="55">
        <v>-7.7099999999999998E-3</v>
      </c>
      <c r="G327" s="55">
        <v>3.5439999999999998E-3</v>
      </c>
      <c r="H327">
        <f t="shared" si="35"/>
        <v>305797463.04003865</v>
      </c>
      <c r="I327">
        <f t="shared" si="36"/>
        <v>302368171.79914385</v>
      </c>
      <c r="J327">
        <f t="shared" si="37"/>
        <v>303439764.59999996</v>
      </c>
      <c r="K327">
        <f t="shared" si="38"/>
        <v>305797463.04003865</v>
      </c>
      <c r="L327">
        <f t="shared" si="39"/>
        <v>303439764.59999996</v>
      </c>
      <c r="M327">
        <f t="shared" si="40"/>
        <v>425758749.81601548</v>
      </c>
      <c r="N327">
        <f t="shared" si="41"/>
        <v>424387033.31965756</v>
      </c>
    </row>
    <row r="328" spans="1:14" x14ac:dyDescent="0.2">
      <c r="A328" s="55" t="s">
        <v>333</v>
      </c>
      <c r="B328" s="55">
        <v>7059447778</v>
      </c>
      <c r="C328" s="55">
        <v>204.72</v>
      </c>
      <c r="D328" s="55">
        <v>126.74</v>
      </c>
      <c r="E328" s="55">
        <v>53.56</v>
      </c>
      <c r="F328" s="55">
        <v>0.61527500000000002</v>
      </c>
      <c r="G328" s="55">
        <v>2.8222550000000002</v>
      </c>
      <c r="H328">
        <f t="shared" si="35"/>
        <v>2622258542.229651</v>
      </c>
      <c r="I328">
        <f t="shared" si="36"/>
        <v>1108159624.8287985</v>
      </c>
      <c r="J328">
        <f t="shared" si="37"/>
        <v>4235668666.7999997</v>
      </c>
      <c r="K328">
        <f t="shared" si="38"/>
        <v>4235668666.7999997</v>
      </c>
      <c r="L328">
        <f t="shared" si="39"/>
        <v>4235668666.7999997</v>
      </c>
      <c r="M328">
        <f t="shared" si="40"/>
        <v>5284572083.6918602</v>
      </c>
      <c r="N328">
        <f t="shared" si="41"/>
        <v>4678932516.7315197</v>
      </c>
    </row>
    <row r="329" spans="1:14" x14ac:dyDescent="0.2">
      <c r="A329" s="55" t="s">
        <v>334</v>
      </c>
      <c r="B329" s="55">
        <v>260042428</v>
      </c>
      <c r="C329" s="55">
        <v>24.91</v>
      </c>
      <c r="D329" s="55">
        <v>30.22</v>
      </c>
      <c r="E329" s="55">
        <v>27.41</v>
      </c>
      <c r="F329" s="55">
        <v>-0.17571000000000001</v>
      </c>
      <c r="G329" s="55">
        <v>-9.1209999999999999E-2</v>
      </c>
      <c r="H329">
        <f t="shared" si="35"/>
        <v>189284665.34836042</v>
      </c>
      <c r="I329">
        <f t="shared" si="36"/>
        <v>171684830.15878254</v>
      </c>
      <c r="J329">
        <f t="shared" si="37"/>
        <v>156025456.79999998</v>
      </c>
      <c r="K329">
        <f t="shared" si="38"/>
        <v>189284665.34836042</v>
      </c>
      <c r="L329">
        <f t="shared" si="39"/>
        <v>171684830.15878254</v>
      </c>
      <c r="M329">
        <f t="shared" si="40"/>
        <v>231739322.93934417</v>
      </c>
      <c r="N329">
        <f t="shared" si="41"/>
        <v>224699388.86351302</v>
      </c>
    </row>
    <row r="330" spans="1:14" x14ac:dyDescent="0.2">
      <c r="A330" s="55" t="s">
        <v>335</v>
      </c>
      <c r="B330" s="55">
        <v>3753545015</v>
      </c>
      <c r="C330" s="55">
        <v>13.77</v>
      </c>
      <c r="D330" s="55">
        <v>12.64</v>
      </c>
      <c r="E330" s="55">
        <v>11.19</v>
      </c>
      <c r="F330" s="55">
        <v>8.9399000000000006E-2</v>
      </c>
      <c r="G330" s="55">
        <v>0.23056299999999999</v>
      </c>
      <c r="H330">
        <f t="shared" si="35"/>
        <v>2067311434.1026564</v>
      </c>
      <c r="I330">
        <f t="shared" si="36"/>
        <v>1830159860.9742043</v>
      </c>
      <c r="J330">
        <f t="shared" si="37"/>
        <v>2252127009</v>
      </c>
      <c r="K330">
        <f t="shared" si="38"/>
        <v>2252127009</v>
      </c>
      <c r="L330">
        <f t="shared" si="39"/>
        <v>2252127009</v>
      </c>
      <c r="M330">
        <f t="shared" si="40"/>
        <v>3079051582.6410627</v>
      </c>
      <c r="N330">
        <f t="shared" si="41"/>
        <v>2984190953.3896818</v>
      </c>
    </row>
    <row r="331" spans="1:14" x14ac:dyDescent="0.2">
      <c r="A331" s="55" t="s">
        <v>336</v>
      </c>
      <c r="B331" s="55">
        <v>1584751085</v>
      </c>
      <c r="C331" s="55">
        <v>33</v>
      </c>
      <c r="D331" s="55">
        <v>14.64</v>
      </c>
      <c r="E331" s="55">
        <v>17.86</v>
      </c>
      <c r="F331" s="55">
        <v>1.2540979999999999</v>
      </c>
      <c r="G331" s="55">
        <v>0.84770400000000001</v>
      </c>
      <c r="H331">
        <f t="shared" si="35"/>
        <v>421831992.66402787</v>
      </c>
      <c r="I331">
        <f t="shared" si="36"/>
        <v>514612000.08226424</v>
      </c>
      <c r="J331">
        <f t="shared" si="37"/>
        <v>950850651</v>
      </c>
      <c r="K331">
        <f t="shared" si="38"/>
        <v>950850651</v>
      </c>
      <c r="L331">
        <f t="shared" si="39"/>
        <v>950850651</v>
      </c>
      <c r="M331">
        <f t="shared" si="40"/>
        <v>1119583448.0656111</v>
      </c>
      <c r="N331">
        <f t="shared" si="41"/>
        <v>1156695451.0329058</v>
      </c>
    </row>
    <row r="332" spans="1:14" x14ac:dyDescent="0.2">
      <c r="A332" s="55" t="s">
        <v>337</v>
      </c>
      <c r="B332" s="55">
        <v>3122242266</v>
      </c>
      <c r="C332" s="55">
        <v>42.31</v>
      </c>
      <c r="D332" s="55">
        <v>31.9</v>
      </c>
      <c r="E332" s="55">
        <v>15.73</v>
      </c>
      <c r="F332" s="55">
        <v>0.32633200000000001</v>
      </c>
      <c r="G332" s="55">
        <v>1.689765</v>
      </c>
      <c r="H332">
        <f t="shared" si="35"/>
        <v>1412425666.8767698</v>
      </c>
      <c r="I332">
        <f t="shared" si="36"/>
        <v>696471758.53652644</v>
      </c>
      <c r="J332">
        <f t="shared" si="37"/>
        <v>1873345359.5999999</v>
      </c>
      <c r="K332">
        <f t="shared" si="38"/>
        <v>1873345359.5999999</v>
      </c>
      <c r="L332">
        <f t="shared" si="39"/>
        <v>1873345359.5999999</v>
      </c>
      <c r="M332">
        <f t="shared" si="40"/>
        <v>2438315626.350708</v>
      </c>
      <c r="N332">
        <f t="shared" si="41"/>
        <v>2151934063.0146103</v>
      </c>
    </row>
    <row r="333" spans="1:14" x14ac:dyDescent="0.2">
      <c r="A333" s="55" t="s">
        <v>338</v>
      </c>
      <c r="B333" s="55">
        <v>384972194</v>
      </c>
      <c r="C333" s="55">
        <v>21.96</v>
      </c>
      <c r="D333" s="55">
        <v>33.14</v>
      </c>
      <c r="E333" s="55">
        <v>46.82</v>
      </c>
      <c r="F333" s="55">
        <v>-0.33735999999999999</v>
      </c>
      <c r="G333" s="55">
        <v>-0.53097000000000005</v>
      </c>
      <c r="H333">
        <f t="shared" si="35"/>
        <v>348580400.21731257</v>
      </c>
      <c r="I333">
        <f t="shared" si="36"/>
        <v>492470239.43031371</v>
      </c>
      <c r="J333">
        <f t="shared" si="37"/>
        <v>230983316.40000001</v>
      </c>
      <c r="K333">
        <f t="shared" si="38"/>
        <v>348580400.21731257</v>
      </c>
      <c r="L333">
        <f t="shared" si="39"/>
        <v>384972194</v>
      </c>
      <c r="M333">
        <f t="shared" si="40"/>
        <v>370415476.48692501</v>
      </c>
      <c r="N333">
        <f t="shared" si="41"/>
        <v>384972194</v>
      </c>
    </row>
    <row r="334" spans="1:14" x14ac:dyDescent="0.2">
      <c r="A334" s="55" t="s">
        <v>339</v>
      </c>
      <c r="B334" s="55">
        <v>55101414</v>
      </c>
      <c r="C334" s="55">
        <v>1.1100000000000001</v>
      </c>
      <c r="D334" s="55">
        <v>4.5999999999999996</v>
      </c>
      <c r="E334" s="55">
        <v>15.77</v>
      </c>
      <c r="F334" s="55">
        <v>-0.75870000000000004</v>
      </c>
      <c r="G334" s="55">
        <v>-0.92961000000000005</v>
      </c>
      <c r="H334">
        <f t="shared" si="35"/>
        <v>137011389.97099048</v>
      </c>
      <c r="I334">
        <f t="shared" si="36"/>
        <v>469681039.92044353</v>
      </c>
      <c r="J334">
        <f t="shared" si="37"/>
        <v>33060848.399999999</v>
      </c>
      <c r="K334">
        <f t="shared" si="38"/>
        <v>55101414</v>
      </c>
      <c r="L334">
        <f t="shared" si="39"/>
        <v>55101414</v>
      </c>
      <c r="M334">
        <f t="shared" si="40"/>
        <v>55101414</v>
      </c>
      <c r="N334">
        <f t="shared" si="41"/>
        <v>55101414</v>
      </c>
    </row>
    <row r="335" spans="1:14" x14ac:dyDescent="0.2">
      <c r="A335" s="55" t="s">
        <v>340</v>
      </c>
      <c r="B335" s="55">
        <v>2720855576</v>
      </c>
      <c r="C335" s="55">
        <v>69.41</v>
      </c>
      <c r="D335" s="55">
        <v>120.72</v>
      </c>
      <c r="E335" s="55">
        <v>60.23</v>
      </c>
      <c r="F335" s="55">
        <v>-0.42503000000000002</v>
      </c>
      <c r="G335" s="55">
        <v>0.152416</v>
      </c>
      <c r="H335">
        <f t="shared" si="35"/>
        <v>2839301782.0060182</v>
      </c>
      <c r="I335">
        <f t="shared" si="36"/>
        <v>1416600728.9034512</v>
      </c>
      <c r="J335">
        <f t="shared" si="37"/>
        <v>1632513345.5999999</v>
      </c>
      <c r="K335">
        <f t="shared" si="38"/>
        <v>2720855576</v>
      </c>
      <c r="L335">
        <f t="shared" si="39"/>
        <v>1632513345.5999999</v>
      </c>
      <c r="M335">
        <f t="shared" si="40"/>
        <v>2720855576</v>
      </c>
      <c r="N335">
        <f t="shared" si="41"/>
        <v>2199153637.1613803</v>
      </c>
    </row>
    <row r="336" spans="1:14" x14ac:dyDescent="0.2">
      <c r="A336" s="55" t="s">
        <v>341</v>
      </c>
      <c r="B336" s="55">
        <v>528599884</v>
      </c>
      <c r="C336" s="55">
        <v>11.42</v>
      </c>
      <c r="D336" s="55">
        <v>12.69</v>
      </c>
      <c r="E336" s="55">
        <v>5.53</v>
      </c>
      <c r="F336" s="55">
        <v>-0.10008</v>
      </c>
      <c r="G336" s="55">
        <v>1.065099</v>
      </c>
      <c r="H336">
        <f t="shared" si="35"/>
        <v>352431249.888879</v>
      </c>
      <c r="I336">
        <f t="shared" si="36"/>
        <v>153580981.0570825</v>
      </c>
      <c r="J336">
        <f t="shared" si="37"/>
        <v>317159930.39999998</v>
      </c>
      <c r="K336">
        <f t="shared" si="38"/>
        <v>352431249.888879</v>
      </c>
      <c r="L336">
        <f t="shared" si="39"/>
        <v>317159930.39999998</v>
      </c>
      <c r="M336">
        <f t="shared" si="40"/>
        <v>458132430.3555516</v>
      </c>
      <c r="N336">
        <f t="shared" si="41"/>
        <v>378592322.82283294</v>
      </c>
    </row>
    <row r="337" spans="1:14" x14ac:dyDescent="0.2">
      <c r="A337" s="55" t="s">
        <v>342</v>
      </c>
      <c r="B337" s="55">
        <v>341361894</v>
      </c>
      <c r="C337" s="55">
        <v>13.98</v>
      </c>
      <c r="D337" s="55">
        <v>13.85</v>
      </c>
      <c r="E337" s="55">
        <v>11.2</v>
      </c>
      <c r="F337" s="55">
        <v>9.3860000000000002E-3</v>
      </c>
      <c r="G337" s="55">
        <v>0.24821399999999999</v>
      </c>
      <c r="H337">
        <f t="shared" si="35"/>
        <v>202912598.74814987</v>
      </c>
      <c r="I337">
        <f t="shared" si="36"/>
        <v>164088158.28055125</v>
      </c>
      <c r="J337">
        <f t="shared" si="37"/>
        <v>204817136.40000001</v>
      </c>
      <c r="K337">
        <f t="shared" si="38"/>
        <v>204817136.40000001</v>
      </c>
      <c r="L337">
        <f t="shared" si="39"/>
        <v>204817136.40000001</v>
      </c>
      <c r="M337">
        <f t="shared" si="40"/>
        <v>285982175.89925992</v>
      </c>
      <c r="N337">
        <f t="shared" si="41"/>
        <v>270452399.71222049</v>
      </c>
    </row>
    <row r="338" spans="1:14" x14ac:dyDescent="0.2">
      <c r="A338" s="55" t="s">
        <v>343</v>
      </c>
      <c r="B338" s="55">
        <v>1559663</v>
      </c>
      <c r="C338" s="55">
        <v>0.02</v>
      </c>
      <c r="D338" s="55">
        <v>2.09</v>
      </c>
      <c r="E338" s="55">
        <v>6.54</v>
      </c>
      <c r="F338" s="55">
        <v>-0.99043000000000003</v>
      </c>
      <c r="G338" s="55">
        <v>-0.99694000000000005</v>
      </c>
      <c r="H338">
        <f t="shared" si="35"/>
        <v>97784514.106583402</v>
      </c>
      <c r="I338">
        <f t="shared" si="36"/>
        <v>305816274.50980872</v>
      </c>
      <c r="J338">
        <f t="shared" si="37"/>
        <v>935797.79999999993</v>
      </c>
      <c r="K338">
        <f t="shared" si="38"/>
        <v>1559663</v>
      </c>
      <c r="L338">
        <f t="shared" si="39"/>
        <v>1559663</v>
      </c>
      <c r="M338">
        <f t="shared" si="40"/>
        <v>1559663</v>
      </c>
      <c r="N338">
        <f t="shared" si="41"/>
        <v>1559663</v>
      </c>
    </row>
    <row r="339" spans="1:14" x14ac:dyDescent="0.2">
      <c r="A339" s="55" t="s">
        <v>344</v>
      </c>
      <c r="B339" s="55">
        <v>1950893968</v>
      </c>
      <c r="C339" s="55">
        <v>34.479999999999997</v>
      </c>
      <c r="D339" s="55">
        <v>42.4</v>
      </c>
      <c r="E339" s="55">
        <v>39.840000000000003</v>
      </c>
      <c r="F339" s="55">
        <v>-0.18679000000000001</v>
      </c>
      <c r="G339" s="55">
        <v>-0.13453999999999999</v>
      </c>
      <c r="H339">
        <f t="shared" si="35"/>
        <v>1439402344.7817907</v>
      </c>
      <c r="I339">
        <f t="shared" si="36"/>
        <v>1352501999.8613453</v>
      </c>
      <c r="J339">
        <f t="shared" si="37"/>
        <v>1170536380.8</v>
      </c>
      <c r="K339">
        <f t="shared" si="38"/>
        <v>1439402344.7817907</v>
      </c>
      <c r="L339">
        <f t="shared" si="39"/>
        <v>1352501999.8613453</v>
      </c>
      <c r="M339">
        <f t="shared" si="40"/>
        <v>1746297318.7127163</v>
      </c>
      <c r="N339">
        <f t="shared" si="41"/>
        <v>1711537180.7445381</v>
      </c>
    </row>
    <row r="340" spans="1:14" x14ac:dyDescent="0.2">
      <c r="A340" s="55" t="s">
        <v>345</v>
      </c>
      <c r="B340" s="55">
        <v>5082478507</v>
      </c>
      <c r="C340" s="55">
        <v>23.11</v>
      </c>
      <c r="D340" s="55">
        <v>17.079999999999998</v>
      </c>
      <c r="E340" s="55">
        <v>5.49</v>
      </c>
      <c r="F340" s="55">
        <v>0.35304400000000002</v>
      </c>
      <c r="G340" s="55">
        <v>3.2094719999999999</v>
      </c>
      <c r="H340">
        <f t="shared" si="35"/>
        <v>2253797440.5858192</v>
      </c>
      <c r="I340">
        <f t="shared" si="36"/>
        <v>724434585.66775119</v>
      </c>
      <c r="J340">
        <f t="shared" si="37"/>
        <v>3049487104.1999998</v>
      </c>
      <c r="K340">
        <f t="shared" si="38"/>
        <v>3049487104.1999998</v>
      </c>
      <c r="L340">
        <f t="shared" si="39"/>
        <v>3049487104.1999998</v>
      </c>
      <c r="M340">
        <f t="shared" si="40"/>
        <v>3951006080.4343276</v>
      </c>
      <c r="N340">
        <f t="shared" si="41"/>
        <v>3339260938.4671006</v>
      </c>
    </row>
    <row r="341" spans="1:14" x14ac:dyDescent="0.2">
      <c r="A341" s="55" t="s">
        <v>346</v>
      </c>
      <c r="B341" s="55">
        <v>549292881</v>
      </c>
      <c r="C341" s="55">
        <v>61.25</v>
      </c>
      <c r="D341" s="55">
        <v>58.3</v>
      </c>
      <c r="E341" s="55">
        <v>51.8</v>
      </c>
      <c r="F341" s="55">
        <v>5.0599999999999999E-2</v>
      </c>
      <c r="G341" s="55">
        <v>0.18243200000000001</v>
      </c>
      <c r="H341">
        <f t="shared" si="35"/>
        <v>313702387.77841234</v>
      </c>
      <c r="I341">
        <f t="shared" si="36"/>
        <v>278727003.83616143</v>
      </c>
      <c r="J341">
        <f t="shared" si="37"/>
        <v>329575728.59999996</v>
      </c>
      <c r="K341">
        <f t="shared" si="38"/>
        <v>329575728.59999996</v>
      </c>
      <c r="L341">
        <f t="shared" si="39"/>
        <v>329575728.59999996</v>
      </c>
      <c r="M341">
        <f t="shared" si="40"/>
        <v>455056683.71136492</v>
      </c>
      <c r="N341">
        <f t="shared" si="41"/>
        <v>441066530.13446456</v>
      </c>
    </row>
    <row r="342" spans="1:14" x14ac:dyDescent="0.2">
      <c r="A342" s="55" t="s">
        <v>347</v>
      </c>
      <c r="B342" s="55">
        <v>300623844</v>
      </c>
      <c r="C342" s="55">
        <v>12.71</v>
      </c>
      <c r="D342" s="55">
        <v>12.21</v>
      </c>
      <c r="E342" s="55">
        <v>15.55</v>
      </c>
      <c r="F342" s="55">
        <v>4.095E-2</v>
      </c>
      <c r="G342" s="55">
        <v>-0.18264</v>
      </c>
      <c r="H342">
        <f t="shared" si="35"/>
        <v>173278549.78625292</v>
      </c>
      <c r="I342">
        <f t="shared" si="36"/>
        <v>220679145.54174417</v>
      </c>
      <c r="J342">
        <f t="shared" si="37"/>
        <v>180374306.40000001</v>
      </c>
      <c r="K342">
        <f t="shared" si="38"/>
        <v>180374306.40000001</v>
      </c>
      <c r="L342">
        <f t="shared" si="39"/>
        <v>220679145.54174417</v>
      </c>
      <c r="M342">
        <f t="shared" si="40"/>
        <v>249685726.31450117</v>
      </c>
      <c r="N342">
        <f t="shared" si="41"/>
        <v>268645964.61669767</v>
      </c>
    </row>
    <row r="343" spans="1:14" x14ac:dyDescent="0.2">
      <c r="A343" s="55" t="s">
        <v>348</v>
      </c>
      <c r="B343" s="55">
        <v>4692736741</v>
      </c>
      <c r="C343" s="55">
        <v>79.75</v>
      </c>
      <c r="D343" s="55">
        <v>53.11</v>
      </c>
      <c r="E343" s="55">
        <v>21.84</v>
      </c>
      <c r="F343" s="55">
        <v>0.50160000000000005</v>
      </c>
      <c r="G343" s="55">
        <v>2.6515569999999999</v>
      </c>
      <c r="H343">
        <f t="shared" si="35"/>
        <v>1875094595.4981353</v>
      </c>
      <c r="I343">
        <f t="shared" si="36"/>
        <v>771079855.68895686</v>
      </c>
      <c r="J343">
        <f t="shared" si="37"/>
        <v>2815642044.5999999</v>
      </c>
      <c r="K343">
        <f t="shared" si="38"/>
        <v>2815642044.5999999</v>
      </c>
      <c r="L343">
        <f t="shared" si="39"/>
        <v>2815642044.5999999</v>
      </c>
      <c r="M343">
        <f t="shared" si="40"/>
        <v>3565679882.7992539</v>
      </c>
      <c r="N343">
        <f t="shared" si="41"/>
        <v>3124073986.8755827</v>
      </c>
    </row>
    <row r="344" spans="1:14" x14ac:dyDescent="0.2">
      <c r="A344" s="55" t="s">
        <v>349</v>
      </c>
      <c r="B344" s="55">
        <v>579754895</v>
      </c>
      <c r="C344" s="55">
        <v>2.13</v>
      </c>
      <c r="D344" s="55">
        <v>2.0699999999999998</v>
      </c>
      <c r="E344" s="55">
        <v>11.7</v>
      </c>
      <c r="F344" s="55">
        <v>2.8986000000000001E-2</v>
      </c>
      <c r="G344" s="55">
        <v>-0.81794999999999995</v>
      </c>
      <c r="H344">
        <f t="shared" si="35"/>
        <v>338054100.83324748</v>
      </c>
      <c r="I344">
        <f t="shared" si="36"/>
        <v>1910754940.9502878</v>
      </c>
      <c r="J344">
        <f t="shared" si="37"/>
        <v>347852937</v>
      </c>
      <c r="K344">
        <f t="shared" si="38"/>
        <v>347852937</v>
      </c>
      <c r="L344">
        <f t="shared" si="39"/>
        <v>579754895</v>
      </c>
      <c r="M344">
        <f t="shared" si="40"/>
        <v>483074577.33329898</v>
      </c>
      <c r="N344">
        <f t="shared" si="41"/>
        <v>579754895</v>
      </c>
    </row>
    <row r="345" spans="1:14" x14ac:dyDescent="0.2">
      <c r="A345" s="55" t="s">
        <v>350</v>
      </c>
      <c r="B345" s="55">
        <v>4129562409</v>
      </c>
      <c r="C345" s="55">
        <v>78.47</v>
      </c>
      <c r="D345" s="55">
        <v>71.81</v>
      </c>
      <c r="E345" s="55">
        <v>48.94</v>
      </c>
      <c r="F345" s="55">
        <v>9.2744999999999994E-2</v>
      </c>
      <c r="G345" s="55">
        <v>0.60339200000000004</v>
      </c>
      <c r="H345">
        <f t="shared" si="35"/>
        <v>2267443406.6502247</v>
      </c>
      <c r="I345">
        <f t="shared" si="36"/>
        <v>1545309846.5004191</v>
      </c>
      <c r="J345">
        <f t="shared" si="37"/>
        <v>2477737445.4000001</v>
      </c>
      <c r="K345">
        <f t="shared" si="38"/>
        <v>2477737445.4000001</v>
      </c>
      <c r="L345">
        <f t="shared" si="39"/>
        <v>2477737445.4000001</v>
      </c>
      <c r="M345">
        <f t="shared" si="40"/>
        <v>3384714808.0600901</v>
      </c>
      <c r="N345">
        <f t="shared" si="41"/>
        <v>3095861384.0001678</v>
      </c>
    </row>
    <row r="346" spans="1:14" x14ac:dyDescent="0.2">
      <c r="A346" s="55" t="s">
        <v>351</v>
      </c>
      <c r="B346" s="55">
        <v>2424253351</v>
      </c>
      <c r="C346" s="55">
        <v>15.47</v>
      </c>
      <c r="D346" s="55">
        <v>17.420000000000002</v>
      </c>
      <c r="E346" s="55">
        <v>16.66</v>
      </c>
      <c r="F346" s="55">
        <v>-0.11194</v>
      </c>
      <c r="G346" s="55">
        <v>-7.1429999999999993E-2</v>
      </c>
      <c r="H346">
        <f t="shared" si="35"/>
        <v>1637898352.1383688</v>
      </c>
      <c r="I346">
        <f t="shared" si="36"/>
        <v>1566443036.7123642</v>
      </c>
      <c r="J346">
        <f t="shared" si="37"/>
        <v>1454552010.5999999</v>
      </c>
      <c r="K346">
        <f t="shared" si="38"/>
        <v>1637898352.1383688</v>
      </c>
      <c r="L346">
        <f t="shared" si="39"/>
        <v>1566443036.7123642</v>
      </c>
      <c r="M346">
        <f t="shared" si="40"/>
        <v>2109711351.4553475</v>
      </c>
      <c r="N346">
        <f t="shared" si="41"/>
        <v>2081129225.2849457</v>
      </c>
    </row>
    <row r="347" spans="1:14" x14ac:dyDescent="0.2">
      <c r="A347" s="55" t="s">
        <v>352</v>
      </c>
      <c r="B347" s="55">
        <v>1244509594</v>
      </c>
      <c r="C347" s="55">
        <v>42.8</v>
      </c>
      <c r="D347" s="55">
        <v>102.57</v>
      </c>
      <c r="E347" s="55">
        <v>65.489999999999995</v>
      </c>
      <c r="F347" s="55">
        <v>-0.58272000000000002</v>
      </c>
      <c r="G347" s="55">
        <v>-0.34647</v>
      </c>
      <c r="H347">
        <f t="shared" si="35"/>
        <v>1789459730.636503</v>
      </c>
      <c r="I347">
        <f t="shared" si="36"/>
        <v>1142573036.2798953</v>
      </c>
      <c r="J347">
        <f t="shared" si="37"/>
        <v>746705756.39999998</v>
      </c>
      <c r="K347">
        <f t="shared" si="38"/>
        <v>1244509594</v>
      </c>
      <c r="L347">
        <f t="shared" si="39"/>
        <v>1142573036.2798953</v>
      </c>
      <c r="M347">
        <f t="shared" si="40"/>
        <v>1244509594</v>
      </c>
      <c r="N347">
        <f t="shared" si="41"/>
        <v>1203734970.9119582</v>
      </c>
    </row>
    <row r="348" spans="1:14" x14ac:dyDescent="0.2">
      <c r="A348" s="55" t="s">
        <v>353</v>
      </c>
      <c r="B348" s="55">
        <v>931622196</v>
      </c>
      <c r="C348" s="55">
        <v>33.270000000000003</v>
      </c>
      <c r="D348" s="55">
        <v>39.46</v>
      </c>
      <c r="E348" s="55">
        <v>30.66</v>
      </c>
      <c r="F348" s="55">
        <v>-0.15687000000000001</v>
      </c>
      <c r="G348" s="55">
        <v>8.5126999999999994E-2</v>
      </c>
      <c r="H348">
        <f t="shared" si="35"/>
        <v>662974058.09305799</v>
      </c>
      <c r="I348">
        <f t="shared" si="36"/>
        <v>515122485.75512356</v>
      </c>
      <c r="J348">
        <f t="shared" si="37"/>
        <v>558973317.60000002</v>
      </c>
      <c r="K348">
        <f t="shared" si="38"/>
        <v>662974058.09305799</v>
      </c>
      <c r="L348">
        <f t="shared" si="39"/>
        <v>558973317.60000002</v>
      </c>
      <c r="M348">
        <f t="shared" si="40"/>
        <v>824162940.83722317</v>
      </c>
      <c r="N348">
        <f t="shared" si="41"/>
        <v>765022311.90204942</v>
      </c>
    </row>
    <row r="349" spans="1:14" x14ac:dyDescent="0.2">
      <c r="A349" s="55" t="s">
        <v>354</v>
      </c>
      <c r="B349" s="55">
        <v>4446019924</v>
      </c>
      <c r="C349" s="55">
        <v>129.46</v>
      </c>
      <c r="D349" s="55">
        <v>111.62</v>
      </c>
      <c r="E349" s="55">
        <v>75.02</v>
      </c>
      <c r="F349" s="55">
        <v>0.159828</v>
      </c>
      <c r="G349" s="55">
        <v>0.72567300000000001</v>
      </c>
      <c r="H349">
        <f t="shared" si="35"/>
        <v>2300006513.37957</v>
      </c>
      <c r="I349">
        <f t="shared" si="36"/>
        <v>1545838611.6025457</v>
      </c>
      <c r="J349">
        <f t="shared" si="37"/>
        <v>2667611954.4000001</v>
      </c>
      <c r="K349">
        <f t="shared" si="38"/>
        <v>2667611954.4000001</v>
      </c>
      <c r="L349">
        <f t="shared" si="39"/>
        <v>2667611954.4000001</v>
      </c>
      <c r="M349">
        <f t="shared" si="40"/>
        <v>3587614559.7518282</v>
      </c>
      <c r="N349">
        <f t="shared" si="41"/>
        <v>3285947399.0410185</v>
      </c>
    </row>
    <row r="350" spans="1:14" x14ac:dyDescent="0.2">
      <c r="A350" s="55" t="s">
        <v>355</v>
      </c>
      <c r="B350" s="55">
        <v>3914148635</v>
      </c>
      <c r="C350" s="55">
        <v>37.380000000000003</v>
      </c>
      <c r="D350" s="55">
        <v>47.32</v>
      </c>
      <c r="E350" s="55">
        <v>43.17</v>
      </c>
      <c r="F350" s="55">
        <v>-0.21006</v>
      </c>
      <c r="G350" s="55">
        <v>-0.13411999999999999</v>
      </c>
      <c r="H350">
        <f t="shared" si="35"/>
        <v>2972996912.4237285</v>
      </c>
      <c r="I350">
        <f t="shared" si="36"/>
        <v>2712257103.7557168</v>
      </c>
      <c r="J350">
        <f t="shared" si="37"/>
        <v>2348489181</v>
      </c>
      <c r="K350">
        <f t="shared" si="38"/>
        <v>2972996912.4237285</v>
      </c>
      <c r="L350">
        <f t="shared" si="39"/>
        <v>2712257103.7557168</v>
      </c>
      <c r="M350">
        <f t="shared" si="40"/>
        <v>3537687945.9694915</v>
      </c>
      <c r="N350">
        <f t="shared" si="41"/>
        <v>3433392022.5022869</v>
      </c>
    </row>
    <row r="351" spans="1:14" x14ac:dyDescent="0.2">
      <c r="A351" s="55" t="s">
        <v>356</v>
      </c>
      <c r="B351" s="55">
        <v>1476190220</v>
      </c>
      <c r="C351" s="55">
        <v>48.31</v>
      </c>
      <c r="D351" s="55">
        <v>29.79</v>
      </c>
      <c r="E351" s="55">
        <v>41.39</v>
      </c>
      <c r="F351" s="55">
        <v>0.62168500000000004</v>
      </c>
      <c r="G351" s="55">
        <v>0.16719000000000001</v>
      </c>
      <c r="H351">
        <f t="shared" si="35"/>
        <v>546169035.29353726</v>
      </c>
      <c r="I351">
        <f t="shared" si="36"/>
        <v>758843146.36006129</v>
      </c>
      <c r="J351">
        <f t="shared" si="37"/>
        <v>885714132</v>
      </c>
      <c r="K351">
        <f t="shared" si="38"/>
        <v>885714132</v>
      </c>
      <c r="L351">
        <f t="shared" si="39"/>
        <v>885714132</v>
      </c>
      <c r="M351">
        <f t="shared" si="40"/>
        <v>1104181746.117415</v>
      </c>
      <c r="N351">
        <f t="shared" si="41"/>
        <v>1189251390.5440245</v>
      </c>
    </row>
    <row r="352" spans="1:14" x14ac:dyDescent="0.2">
      <c r="A352" s="55" t="s">
        <v>357</v>
      </c>
      <c r="B352" s="55">
        <v>327527207</v>
      </c>
      <c r="C352" s="55">
        <v>2.33</v>
      </c>
      <c r="D352" s="55">
        <v>2.41</v>
      </c>
      <c r="E352" s="55">
        <v>13.41</v>
      </c>
      <c r="F352" s="55">
        <v>-3.32E-2</v>
      </c>
      <c r="G352" s="55">
        <v>-0.82625000000000004</v>
      </c>
      <c r="H352">
        <f t="shared" si="35"/>
        <v>203264712.6603227</v>
      </c>
      <c r="I352">
        <f t="shared" si="36"/>
        <v>1131029204.0287771</v>
      </c>
      <c r="J352">
        <f t="shared" si="37"/>
        <v>196516324.19999999</v>
      </c>
      <c r="K352">
        <f t="shared" si="38"/>
        <v>203264712.6603227</v>
      </c>
      <c r="L352">
        <f t="shared" si="39"/>
        <v>327527207</v>
      </c>
      <c r="M352">
        <f t="shared" si="40"/>
        <v>277822209.26412904</v>
      </c>
      <c r="N352">
        <f t="shared" si="41"/>
        <v>327527207</v>
      </c>
    </row>
    <row r="353" spans="1:14" x14ac:dyDescent="0.2">
      <c r="A353" s="55" t="s">
        <v>358</v>
      </c>
      <c r="B353" s="55">
        <v>345244741</v>
      </c>
      <c r="C353" s="55">
        <v>31.91</v>
      </c>
      <c r="D353" s="55">
        <v>46.77</v>
      </c>
      <c r="E353" s="55">
        <v>44.53</v>
      </c>
      <c r="F353" s="55">
        <v>-0.31773000000000001</v>
      </c>
      <c r="G353" s="55">
        <v>-0.28339999999999999</v>
      </c>
      <c r="H353">
        <f t="shared" si="35"/>
        <v>303614177.08531815</v>
      </c>
      <c r="I353">
        <f t="shared" si="36"/>
        <v>289068998.8836171</v>
      </c>
      <c r="J353">
        <f t="shared" si="37"/>
        <v>207146844.59999999</v>
      </c>
      <c r="K353">
        <f t="shared" si="38"/>
        <v>303614177.08531815</v>
      </c>
      <c r="L353">
        <f t="shared" si="39"/>
        <v>289068998.8836171</v>
      </c>
      <c r="M353">
        <f t="shared" si="40"/>
        <v>328592515.43412727</v>
      </c>
      <c r="N353">
        <f t="shared" si="41"/>
        <v>322774444.15344685</v>
      </c>
    </row>
    <row r="354" spans="1:14" x14ac:dyDescent="0.2">
      <c r="A354" s="55" t="s">
        <v>359</v>
      </c>
      <c r="B354" s="55">
        <v>1091150225</v>
      </c>
      <c r="C354" s="55">
        <v>39.549999999999997</v>
      </c>
      <c r="D354" s="55">
        <v>40.89</v>
      </c>
      <c r="E354" s="55">
        <v>18.11</v>
      </c>
      <c r="F354" s="55">
        <v>-3.2770000000000001E-2</v>
      </c>
      <c r="G354" s="55">
        <v>1.1838759999999999</v>
      </c>
      <c r="H354">
        <f t="shared" si="35"/>
        <v>676871204.36711013</v>
      </c>
      <c r="I354">
        <f t="shared" si="36"/>
        <v>299783566.00832653</v>
      </c>
      <c r="J354">
        <f t="shared" si="37"/>
        <v>654690135</v>
      </c>
      <c r="K354">
        <f t="shared" si="38"/>
        <v>676871204.36711013</v>
      </c>
      <c r="L354">
        <f t="shared" si="39"/>
        <v>654690135</v>
      </c>
      <c r="M354">
        <f t="shared" si="40"/>
        <v>925438616.74684405</v>
      </c>
      <c r="N354">
        <f t="shared" si="41"/>
        <v>774603561.40333056</v>
      </c>
    </row>
    <row r="355" spans="1:14" x14ac:dyDescent="0.2">
      <c r="A355" s="55" t="s">
        <v>360</v>
      </c>
      <c r="B355" s="55">
        <v>444271079</v>
      </c>
      <c r="C355" s="55">
        <v>8.9</v>
      </c>
      <c r="D355" s="55">
        <v>18.3</v>
      </c>
      <c r="E355" s="55">
        <v>74.66</v>
      </c>
      <c r="F355" s="55">
        <v>-0.51366000000000001</v>
      </c>
      <c r="G355" s="55">
        <v>-0.88078999999999996</v>
      </c>
      <c r="H355">
        <f t="shared" si="35"/>
        <v>548099369.57683921</v>
      </c>
      <c r="I355">
        <f t="shared" si="36"/>
        <v>2236076230.1820312</v>
      </c>
      <c r="J355">
        <f t="shared" si="37"/>
        <v>266562647.39999998</v>
      </c>
      <c r="K355">
        <f t="shared" si="38"/>
        <v>444271079</v>
      </c>
      <c r="L355">
        <f t="shared" si="39"/>
        <v>444271079</v>
      </c>
      <c r="M355">
        <f t="shared" si="40"/>
        <v>444271079</v>
      </c>
      <c r="N355">
        <f t="shared" si="41"/>
        <v>444271079</v>
      </c>
    </row>
    <row r="356" spans="1:14" x14ac:dyDescent="0.2">
      <c r="A356" s="55" t="s">
        <v>361</v>
      </c>
      <c r="B356" s="55">
        <v>975110455</v>
      </c>
      <c r="C356" s="55">
        <v>14.15</v>
      </c>
      <c r="D356" s="55">
        <v>13.02</v>
      </c>
      <c r="E356" s="55">
        <v>9.7899999999999991</v>
      </c>
      <c r="F356" s="55">
        <v>8.6790000000000006E-2</v>
      </c>
      <c r="G356" s="55">
        <v>0.44535200000000003</v>
      </c>
      <c r="H356">
        <f t="shared" si="35"/>
        <v>538343445.3758316</v>
      </c>
      <c r="I356">
        <f t="shared" si="36"/>
        <v>404791547.66451359</v>
      </c>
      <c r="J356">
        <f t="shared" si="37"/>
        <v>585066273</v>
      </c>
      <c r="K356">
        <f t="shared" si="38"/>
        <v>585066273</v>
      </c>
      <c r="L356">
        <f t="shared" si="39"/>
        <v>585066273</v>
      </c>
      <c r="M356">
        <f t="shared" si="40"/>
        <v>800403651.15033269</v>
      </c>
      <c r="N356">
        <f t="shared" si="41"/>
        <v>746982892.06580544</v>
      </c>
    </row>
    <row r="357" spans="1:14" x14ac:dyDescent="0.2">
      <c r="A357" s="55" t="s">
        <v>362</v>
      </c>
      <c r="B357" s="55">
        <v>2885747877</v>
      </c>
      <c r="C357" s="55">
        <v>63.86</v>
      </c>
      <c r="D357" s="55">
        <v>71.290000000000006</v>
      </c>
      <c r="E357" s="55">
        <v>39.79</v>
      </c>
      <c r="F357" s="55">
        <v>-0.10421999999999999</v>
      </c>
      <c r="G357" s="55">
        <v>0.60492599999999996</v>
      </c>
      <c r="H357">
        <f t="shared" si="35"/>
        <v>1932895048.1144922</v>
      </c>
      <c r="I357">
        <f t="shared" si="36"/>
        <v>1078833993.7168443</v>
      </c>
      <c r="J357">
        <f t="shared" si="37"/>
        <v>1731448726.2</v>
      </c>
      <c r="K357">
        <f t="shared" si="38"/>
        <v>1932895048.1144922</v>
      </c>
      <c r="L357">
        <f t="shared" si="39"/>
        <v>1731448726.2</v>
      </c>
      <c r="M357">
        <f t="shared" si="40"/>
        <v>2504606745.445797</v>
      </c>
      <c r="N357">
        <f t="shared" si="41"/>
        <v>2162982323.686738</v>
      </c>
    </row>
    <row r="358" spans="1:14" x14ac:dyDescent="0.2">
      <c r="A358" s="55" t="s">
        <v>363</v>
      </c>
      <c r="B358" s="55">
        <v>1422709142</v>
      </c>
      <c r="C358" s="55">
        <v>11.61</v>
      </c>
      <c r="D358" s="55">
        <v>11.95</v>
      </c>
      <c r="E358" s="55">
        <v>23.58</v>
      </c>
      <c r="F358" s="55">
        <v>-2.845E-2</v>
      </c>
      <c r="G358" s="55">
        <v>-0.50763000000000003</v>
      </c>
      <c r="H358">
        <f t="shared" si="35"/>
        <v>878622289.33148062</v>
      </c>
      <c r="I358">
        <f t="shared" si="36"/>
        <v>1733707344.4767148</v>
      </c>
      <c r="J358">
        <f t="shared" si="37"/>
        <v>853625485.19999993</v>
      </c>
      <c r="K358">
        <f t="shared" si="38"/>
        <v>878622289.33148062</v>
      </c>
      <c r="L358">
        <f t="shared" si="39"/>
        <v>1422709142</v>
      </c>
      <c r="M358">
        <f t="shared" si="40"/>
        <v>1205074400.9325922</v>
      </c>
      <c r="N358">
        <f t="shared" si="41"/>
        <v>1422709142</v>
      </c>
    </row>
    <row r="359" spans="1:14" x14ac:dyDescent="0.2">
      <c r="A359" s="55" t="s">
        <v>364</v>
      </c>
      <c r="B359" s="55">
        <v>1124142650</v>
      </c>
      <c r="C359" s="55">
        <v>2.37</v>
      </c>
      <c r="D359" s="55">
        <v>2.7</v>
      </c>
      <c r="E359" s="55">
        <v>1.44</v>
      </c>
      <c r="F359" s="55">
        <v>-0.12222</v>
      </c>
      <c r="G359" s="55">
        <v>0.64583299999999999</v>
      </c>
      <c r="H359">
        <f t="shared" si="35"/>
        <v>768399359.74845624</v>
      </c>
      <c r="I359">
        <f t="shared" si="36"/>
        <v>409814112.36741513</v>
      </c>
      <c r="J359">
        <f t="shared" si="37"/>
        <v>674485590</v>
      </c>
      <c r="K359">
        <f t="shared" si="38"/>
        <v>768399359.74845624</v>
      </c>
      <c r="L359">
        <f t="shared" si="39"/>
        <v>674485590</v>
      </c>
      <c r="M359">
        <f t="shared" si="40"/>
        <v>981845333.89938247</v>
      </c>
      <c r="N359">
        <f t="shared" si="41"/>
        <v>838411234.94696593</v>
      </c>
    </row>
    <row r="360" spans="1:14" x14ac:dyDescent="0.2">
      <c r="A360" s="55" t="s">
        <v>365</v>
      </c>
      <c r="B360" s="55">
        <v>1247457712</v>
      </c>
      <c r="C360" s="55">
        <v>23.73</v>
      </c>
      <c r="D360" s="55">
        <v>22.14</v>
      </c>
      <c r="E360" s="55">
        <v>21.02</v>
      </c>
      <c r="F360" s="55">
        <v>7.1816000000000005E-2</v>
      </c>
      <c r="G360" s="55">
        <v>0.12892500000000001</v>
      </c>
      <c r="H360">
        <f t="shared" si="35"/>
        <v>698323804.83217263</v>
      </c>
      <c r="I360">
        <f t="shared" si="36"/>
        <v>662997654.58289969</v>
      </c>
      <c r="J360">
        <f t="shared" si="37"/>
        <v>748474627.19999993</v>
      </c>
      <c r="K360">
        <f t="shared" si="38"/>
        <v>748474627.19999993</v>
      </c>
      <c r="L360">
        <f t="shared" si="39"/>
        <v>748474627.19999993</v>
      </c>
      <c r="M360">
        <f t="shared" si="40"/>
        <v>1027804149.132869</v>
      </c>
      <c r="N360">
        <f t="shared" si="41"/>
        <v>1013673689.0331599</v>
      </c>
    </row>
    <row r="361" spans="1:14" x14ac:dyDescent="0.2">
      <c r="A361" s="55" t="s">
        <v>366</v>
      </c>
      <c r="B361" s="55">
        <v>214649622</v>
      </c>
      <c r="C361" s="55">
        <v>0.98</v>
      </c>
      <c r="D361" s="55">
        <v>2.1</v>
      </c>
      <c r="E361" s="55">
        <v>2.4</v>
      </c>
      <c r="F361" s="55">
        <v>-0.53332999999999997</v>
      </c>
      <c r="G361" s="55">
        <v>-0.59167000000000003</v>
      </c>
      <c r="H361">
        <f t="shared" si="35"/>
        <v>275976114.17061305</v>
      </c>
      <c r="I361">
        <f t="shared" si="36"/>
        <v>315406100.94776285</v>
      </c>
      <c r="J361">
        <f t="shared" si="37"/>
        <v>128789773.19999999</v>
      </c>
      <c r="K361">
        <f t="shared" si="38"/>
        <v>214649622</v>
      </c>
      <c r="L361">
        <f t="shared" si="39"/>
        <v>214649622</v>
      </c>
      <c r="M361">
        <f t="shared" si="40"/>
        <v>214649622</v>
      </c>
      <c r="N361">
        <f t="shared" si="41"/>
        <v>214649622</v>
      </c>
    </row>
    <row r="362" spans="1:14" x14ac:dyDescent="0.2">
      <c r="A362" s="55" t="s">
        <v>367</v>
      </c>
      <c r="B362" s="55">
        <v>3383847174</v>
      </c>
      <c r="C362" s="55">
        <v>67.95</v>
      </c>
      <c r="D362" s="55">
        <v>39.79</v>
      </c>
      <c r="E362" s="55">
        <v>17.61</v>
      </c>
      <c r="F362" s="55">
        <v>0.70771600000000001</v>
      </c>
      <c r="G362" s="55">
        <v>2.858603</v>
      </c>
      <c r="H362">
        <f t="shared" si="35"/>
        <v>1188902782.6640964</v>
      </c>
      <c r="I362">
        <f t="shared" si="36"/>
        <v>526177039.8250351</v>
      </c>
      <c r="J362">
        <f t="shared" si="37"/>
        <v>2030308304.3999999</v>
      </c>
      <c r="K362">
        <f t="shared" si="38"/>
        <v>2030308304.3999999</v>
      </c>
      <c r="L362">
        <f t="shared" si="39"/>
        <v>2030308304.3999999</v>
      </c>
      <c r="M362">
        <f t="shared" si="40"/>
        <v>2505869417.4656382</v>
      </c>
      <c r="N362">
        <f t="shared" si="41"/>
        <v>2240779120.3300142</v>
      </c>
    </row>
    <row r="363" spans="1:14" x14ac:dyDescent="0.2">
      <c r="A363" s="55" t="s">
        <v>368</v>
      </c>
      <c r="B363" s="55">
        <v>3207664236</v>
      </c>
      <c r="C363" s="55">
        <v>742.07</v>
      </c>
      <c r="D363" s="55">
        <v>671.48</v>
      </c>
      <c r="E363" s="55">
        <v>666.21</v>
      </c>
      <c r="F363" s="55">
        <v>0.105126</v>
      </c>
      <c r="G363" s="55">
        <v>0.113868</v>
      </c>
      <c r="H363">
        <f t="shared" si="35"/>
        <v>1741519556.6840341</v>
      </c>
      <c r="I363">
        <f t="shared" si="36"/>
        <v>1727851542.1935093</v>
      </c>
      <c r="J363">
        <f t="shared" si="37"/>
        <v>1924598541.5999999</v>
      </c>
      <c r="K363">
        <f t="shared" si="38"/>
        <v>1924598541.5999999</v>
      </c>
      <c r="L363">
        <f t="shared" si="39"/>
        <v>1924598541.5999999</v>
      </c>
      <c r="M363">
        <f t="shared" si="40"/>
        <v>2621206364.2736135</v>
      </c>
      <c r="N363">
        <f t="shared" si="41"/>
        <v>2615739158.4774036</v>
      </c>
    </row>
    <row r="364" spans="1:14" x14ac:dyDescent="0.2">
      <c r="A364" s="55" t="s">
        <v>369</v>
      </c>
      <c r="B364" s="55">
        <v>1648917306</v>
      </c>
      <c r="C364" s="55">
        <v>45.59</v>
      </c>
      <c r="D364" s="55">
        <v>29.17</v>
      </c>
      <c r="E364" s="55">
        <v>24.14</v>
      </c>
      <c r="F364" s="55">
        <v>0.56290700000000005</v>
      </c>
      <c r="G364" s="55">
        <v>0.888567</v>
      </c>
      <c r="H364">
        <f t="shared" si="35"/>
        <v>633019356.6219871</v>
      </c>
      <c r="I364">
        <f t="shared" si="36"/>
        <v>523863004.91324902</v>
      </c>
      <c r="J364">
        <f t="shared" si="37"/>
        <v>989350383.5999999</v>
      </c>
      <c r="K364">
        <f t="shared" si="38"/>
        <v>989350383.5999999</v>
      </c>
      <c r="L364">
        <f t="shared" si="39"/>
        <v>989350383.5999999</v>
      </c>
      <c r="M364">
        <f t="shared" si="40"/>
        <v>1242558126.2487948</v>
      </c>
      <c r="N364">
        <f t="shared" si="41"/>
        <v>1198895585.5652995</v>
      </c>
    </row>
    <row r="365" spans="1:14" x14ac:dyDescent="0.2">
      <c r="A365" s="55" t="s">
        <v>370</v>
      </c>
      <c r="B365" s="55">
        <v>1415728621</v>
      </c>
      <c r="C365" s="55">
        <v>31.87</v>
      </c>
      <c r="D365" s="55">
        <v>15.72</v>
      </c>
      <c r="E365" s="55">
        <v>34.69</v>
      </c>
      <c r="F365" s="55">
        <v>1.0273540000000001</v>
      </c>
      <c r="G365" s="55">
        <v>-8.1290000000000001E-2</v>
      </c>
      <c r="H365">
        <f t="shared" si="35"/>
        <v>418988086.24443489</v>
      </c>
      <c r="I365">
        <f t="shared" si="36"/>
        <v>924597721.37018204</v>
      </c>
      <c r="J365">
        <f t="shared" si="37"/>
        <v>849437172.60000002</v>
      </c>
      <c r="K365">
        <f t="shared" si="38"/>
        <v>849437172.60000002</v>
      </c>
      <c r="L365">
        <f t="shared" si="39"/>
        <v>924597721.37018204</v>
      </c>
      <c r="M365">
        <f t="shared" si="40"/>
        <v>1017032407.097774</v>
      </c>
      <c r="N365">
        <f t="shared" si="41"/>
        <v>1219276261.1480727</v>
      </c>
    </row>
    <row r="366" spans="1:14" x14ac:dyDescent="0.2">
      <c r="A366" s="55" t="s">
        <v>371</v>
      </c>
      <c r="B366" s="55">
        <v>4566176685</v>
      </c>
      <c r="C366" s="55">
        <v>96.33</v>
      </c>
      <c r="D366" s="55">
        <v>50.26</v>
      </c>
      <c r="E366" s="55">
        <v>68.849999999999994</v>
      </c>
      <c r="F366" s="55">
        <v>0.91663399999999995</v>
      </c>
      <c r="G366" s="55">
        <v>0.39912900000000001</v>
      </c>
      <c r="H366">
        <f t="shared" si="35"/>
        <v>1429436194.3907912</v>
      </c>
      <c r="I366">
        <f t="shared" si="36"/>
        <v>1958151114.7292349</v>
      </c>
      <c r="J366">
        <f t="shared" si="37"/>
        <v>2739706011</v>
      </c>
      <c r="K366">
        <f t="shared" si="38"/>
        <v>2739706011</v>
      </c>
      <c r="L366">
        <f t="shared" si="39"/>
        <v>2739706011</v>
      </c>
      <c r="M366">
        <f t="shared" si="40"/>
        <v>3311480488.7563167</v>
      </c>
      <c r="N366">
        <f t="shared" si="41"/>
        <v>3522966456.8916941</v>
      </c>
    </row>
    <row r="367" spans="1:14" x14ac:dyDescent="0.2">
      <c r="A367" s="55" t="s">
        <v>372</v>
      </c>
      <c r="B367" s="55">
        <v>538228671</v>
      </c>
      <c r="C367" s="55">
        <v>8.65</v>
      </c>
      <c r="D367" s="55">
        <v>6.51</v>
      </c>
      <c r="E367" s="55">
        <v>7.08</v>
      </c>
      <c r="F367" s="55">
        <v>0.32872499999999999</v>
      </c>
      <c r="G367" s="55">
        <v>0.221751</v>
      </c>
      <c r="H367">
        <f t="shared" si="35"/>
        <v>243042919.0389283</v>
      </c>
      <c r="I367">
        <f t="shared" si="36"/>
        <v>264323256.21178126</v>
      </c>
      <c r="J367">
        <f t="shared" si="37"/>
        <v>322937202.59999996</v>
      </c>
      <c r="K367">
        <f t="shared" si="38"/>
        <v>322937202.59999996</v>
      </c>
      <c r="L367">
        <f t="shared" si="39"/>
        <v>322937202.59999996</v>
      </c>
      <c r="M367">
        <f t="shared" si="40"/>
        <v>420154370.21557134</v>
      </c>
      <c r="N367">
        <f t="shared" si="41"/>
        <v>428666505.08471251</v>
      </c>
    </row>
    <row r="368" spans="1:14" x14ac:dyDescent="0.2">
      <c r="A368" s="55" t="s">
        <v>373</v>
      </c>
      <c r="B368" s="55">
        <v>2202851905</v>
      </c>
      <c r="C368" s="55">
        <v>21.75</v>
      </c>
      <c r="D368" s="55">
        <v>23.81</v>
      </c>
      <c r="E368" s="55">
        <v>22.77</v>
      </c>
      <c r="F368" s="55">
        <v>-8.652E-2</v>
      </c>
      <c r="G368" s="55">
        <v>-4.48E-2</v>
      </c>
      <c r="H368">
        <f t="shared" si="35"/>
        <v>1446896640.3205323</v>
      </c>
      <c r="I368">
        <f t="shared" si="36"/>
        <v>1383700945.3517587</v>
      </c>
      <c r="J368">
        <f t="shared" si="37"/>
        <v>1321711143</v>
      </c>
      <c r="K368">
        <f t="shared" si="38"/>
        <v>1446896640.3205323</v>
      </c>
      <c r="L368">
        <f t="shared" si="39"/>
        <v>1383700945.3517587</v>
      </c>
      <c r="M368">
        <f t="shared" si="40"/>
        <v>1900469799.1282129</v>
      </c>
      <c r="N368">
        <f t="shared" si="41"/>
        <v>1875191521.1407034</v>
      </c>
    </row>
    <row r="369" spans="1:14" x14ac:dyDescent="0.2">
      <c r="A369" s="55" t="s">
        <v>374</v>
      </c>
      <c r="B369" s="55">
        <v>396994156</v>
      </c>
      <c r="C369" s="55">
        <v>12.02</v>
      </c>
      <c r="D369" s="55">
        <v>9.85</v>
      </c>
      <c r="E369" s="55">
        <v>11.36</v>
      </c>
      <c r="F369" s="55">
        <v>0.220305</v>
      </c>
      <c r="G369" s="55">
        <v>5.8098999999999998E-2</v>
      </c>
      <c r="H369">
        <f t="shared" si="35"/>
        <v>195194228.98373765</v>
      </c>
      <c r="I369">
        <f t="shared" si="36"/>
        <v>225117397.89944044</v>
      </c>
      <c r="J369">
        <f t="shared" si="37"/>
        <v>238196493.59999999</v>
      </c>
      <c r="K369">
        <f t="shared" si="38"/>
        <v>238196493.59999999</v>
      </c>
      <c r="L369">
        <f t="shared" si="39"/>
        <v>238196493.59999999</v>
      </c>
      <c r="M369">
        <f t="shared" si="40"/>
        <v>316274185.19349504</v>
      </c>
      <c r="N369">
        <f t="shared" si="41"/>
        <v>328243452.75977618</v>
      </c>
    </row>
    <row r="370" spans="1:14" x14ac:dyDescent="0.2">
      <c r="A370" s="55" t="s">
        <v>375</v>
      </c>
      <c r="B370" s="55">
        <v>98289510</v>
      </c>
      <c r="C370" s="55">
        <v>2.2200000000000002</v>
      </c>
      <c r="D370" s="55">
        <v>4.1900000000000004</v>
      </c>
      <c r="E370" s="55">
        <v>13.67</v>
      </c>
      <c r="F370" s="55">
        <v>-0.47016999999999998</v>
      </c>
      <c r="G370" s="55">
        <v>-0.83760000000000001</v>
      </c>
      <c r="H370">
        <f t="shared" si="35"/>
        <v>111306845.59198232</v>
      </c>
      <c r="I370">
        <f t="shared" si="36"/>
        <v>363138583.74384242</v>
      </c>
      <c r="J370">
        <f t="shared" si="37"/>
        <v>58973706</v>
      </c>
      <c r="K370">
        <f t="shared" si="38"/>
        <v>98289510</v>
      </c>
      <c r="L370">
        <f t="shared" si="39"/>
        <v>98289510</v>
      </c>
      <c r="M370">
        <f t="shared" si="40"/>
        <v>98289510</v>
      </c>
      <c r="N370">
        <f t="shared" si="41"/>
        <v>98289510</v>
      </c>
    </row>
    <row r="371" spans="1:14" x14ac:dyDescent="0.2">
      <c r="A371" s="55" t="s">
        <v>376</v>
      </c>
      <c r="B371" s="55">
        <v>609098290</v>
      </c>
      <c r="C371" s="55">
        <v>9.7100000000000009</v>
      </c>
      <c r="D371" s="55">
        <v>11.11</v>
      </c>
      <c r="E371" s="55">
        <v>10.28</v>
      </c>
      <c r="F371" s="55">
        <v>-0.12601000000000001</v>
      </c>
      <c r="G371" s="55">
        <v>-5.5449999999999999E-2</v>
      </c>
      <c r="H371">
        <f t="shared" si="35"/>
        <v>418150063.50187069</v>
      </c>
      <c r="I371">
        <f t="shared" si="36"/>
        <v>386913317.45275527</v>
      </c>
      <c r="J371">
        <f t="shared" si="37"/>
        <v>365458974</v>
      </c>
      <c r="K371">
        <f t="shared" si="38"/>
        <v>418150063.50187069</v>
      </c>
      <c r="L371">
        <f t="shared" si="39"/>
        <v>386913317.45275527</v>
      </c>
      <c r="M371">
        <f t="shared" si="40"/>
        <v>532718999.40074825</v>
      </c>
      <c r="N371">
        <f t="shared" si="41"/>
        <v>520224300.98110211</v>
      </c>
    </row>
    <row r="372" spans="1:14" x14ac:dyDescent="0.2">
      <c r="A372" s="55" t="s">
        <v>377</v>
      </c>
      <c r="B372" s="55">
        <v>3402419779</v>
      </c>
      <c r="C372" s="55">
        <v>87.83</v>
      </c>
      <c r="D372" s="55">
        <v>61.08</v>
      </c>
      <c r="E372" s="55">
        <v>19.920000000000002</v>
      </c>
      <c r="F372" s="55">
        <v>0.43795000000000001</v>
      </c>
      <c r="G372" s="55">
        <v>3.4091369999999999</v>
      </c>
      <c r="H372">
        <f t="shared" si="35"/>
        <v>1419696002.9208245</v>
      </c>
      <c r="I372">
        <f t="shared" si="36"/>
        <v>463004861.81309408</v>
      </c>
      <c r="J372">
        <f t="shared" si="37"/>
        <v>2041451867.3999999</v>
      </c>
      <c r="K372">
        <f t="shared" si="38"/>
        <v>2041451867.3999999</v>
      </c>
      <c r="L372">
        <f t="shared" si="39"/>
        <v>2041451867.3999999</v>
      </c>
      <c r="M372">
        <f t="shared" si="40"/>
        <v>2609330268.5683298</v>
      </c>
      <c r="N372">
        <f t="shared" si="41"/>
        <v>2226653812.1252375</v>
      </c>
    </row>
    <row r="373" spans="1:14" x14ac:dyDescent="0.2">
      <c r="A373" s="55" t="s">
        <v>378</v>
      </c>
      <c r="B373" s="55">
        <v>750381936</v>
      </c>
      <c r="C373" s="55">
        <v>18.329999999999998</v>
      </c>
      <c r="D373" s="55">
        <v>18.440000000000001</v>
      </c>
      <c r="E373" s="55">
        <v>7.86</v>
      </c>
      <c r="F373" s="55">
        <v>-5.9699999999999996E-3</v>
      </c>
      <c r="G373" s="55">
        <v>1.3320609999999999</v>
      </c>
      <c r="H373">
        <f t="shared" si="35"/>
        <v>452933172.64066476</v>
      </c>
      <c r="I373">
        <f t="shared" si="36"/>
        <v>193060628.17396286</v>
      </c>
      <c r="J373">
        <f t="shared" si="37"/>
        <v>450229161.59999996</v>
      </c>
      <c r="K373">
        <f t="shared" si="38"/>
        <v>452933172.64066476</v>
      </c>
      <c r="L373">
        <f t="shared" si="39"/>
        <v>450229161.59999996</v>
      </c>
      <c r="M373">
        <f t="shared" si="40"/>
        <v>631402430.65626585</v>
      </c>
      <c r="N373">
        <f t="shared" si="41"/>
        <v>527453412.86958516</v>
      </c>
    </row>
    <row r="374" spans="1:14" x14ac:dyDescent="0.2">
      <c r="A374" s="55" t="s">
        <v>379</v>
      </c>
      <c r="B374" s="55">
        <v>1838102830</v>
      </c>
      <c r="C374" s="55">
        <v>8.25</v>
      </c>
      <c r="D374" s="55">
        <v>14.65</v>
      </c>
      <c r="E374" s="55">
        <v>19.010000000000002</v>
      </c>
      <c r="F374" s="55">
        <v>-0.43686000000000003</v>
      </c>
      <c r="G374" s="55">
        <v>-0.56601999999999997</v>
      </c>
      <c r="H374">
        <f t="shared" si="35"/>
        <v>1958414777.8527541</v>
      </c>
      <c r="I374">
        <f t="shared" si="36"/>
        <v>2541273095.5343561</v>
      </c>
      <c r="J374">
        <f t="shared" si="37"/>
        <v>1102861698</v>
      </c>
      <c r="K374">
        <f t="shared" si="38"/>
        <v>1838102830</v>
      </c>
      <c r="L374">
        <f t="shared" si="39"/>
        <v>1838102830</v>
      </c>
      <c r="M374">
        <f t="shared" si="40"/>
        <v>1838102830</v>
      </c>
      <c r="N374">
        <f t="shared" si="41"/>
        <v>1838102830</v>
      </c>
    </row>
    <row r="375" spans="1:14" x14ac:dyDescent="0.2">
      <c r="A375" s="55" t="s">
        <v>380</v>
      </c>
      <c r="B375" s="55">
        <v>329622402</v>
      </c>
      <c r="C375" s="55">
        <v>30.6</v>
      </c>
      <c r="D375" s="55">
        <v>31.77</v>
      </c>
      <c r="E375" s="55">
        <v>27.58</v>
      </c>
      <c r="F375" s="55">
        <v>-3.6830000000000002E-2</v>
      </c>
      <c r="G375" s="55">
        <v>0.1095</v>
      </c>
      <c r="H375">
        <f t="shared" si="35"/>
        <v>205335964.78295627</v>
      </c>
      <c r="I375">
        <f t="shared" si="36"/>
        <v>178254566.20099145</v>
      </c>
      <c r="J375">
        <f t="shared" si="37"/>
        <v>197773441.19999999</v>
      </c>
      <c r="K375">
        <f t="shared" si="38"/>
        <v>205335964.78295627</v>
      </c>
      <c r="L375">
        <f t="shared" si="39"/>
        <v>197773441.19999999</v>
      </c>
      <c r="M375">
        <f t="shared" si="40"/>
        <v>279907827.11318249</v>
      </c>
      <c r="N375">
        <f t="shared" si="41"/>
        <v>269075267.68039656</v>
      </c>
    </row>
    <row r="376" spans="1:14" x14ac:dyDescent="0.2">
      <c r="A376" s="55" t="s">
        <v>381</v>
      </c>
      <c r="B376" s="55">
        <v>2715048887</v>
      </c>
      <c r="C376" s="55">
        <v>6.25</v>
      </c>
      <c r="D376" s="55">
        <v>6.07</v>
      </c>
      <c r="E376" s="55">
        <v>4.59</v>
      </c>
      <c r="F376" s="55">
        <v>2.9654E-2</v>
      </c>
      <c r="G376" s="55">
        <v>0.36165599999999998</v>
      </c>
      <c r="H376">
        <f t="shared" si="35"/>
        <v>1582113343.1230295</v>
      </c>
      <c r="I376">
        <f t="shared" si="36"/>
        <v>1196358942.493552</v>
      </c>
      <c r="J376">
        <f t="shared" si="37"/>
        <v>1629029332.2</v>
      </c>
      <c r="K376">
        <f t="shared" si="38"/>
        <v>1629029332.2</v>
      </c>
      <c r="L376">
        <f t="shared" si="39"/>
        <v>1629029332.2</v>
      </c>
      <c r="M376">
        <f t="shared" si="40"/>
        <v>2261874669.4492116</v>
      </c>
      <c r="N376">
        <f t="shared" si="41"/>
        <v>2107572909.1974206</v>
      </c>
    </row>
    <row r="377" spans="1:14" x14ac:dyDescent="0.2">
      <c r="A377" s="55" t="s">
        <v>382</v>
      </c>
      <c r="B377" s="55">
        <v>1266509969</v>
      </c>
      <c r="C377" s="55">
        <v>10.15</v>
      </c>
      <c r="D377" s="55">
        <v>15.79</v>
      </c>
      <c r="E377" s="55">
        <v>3.61</v>
      </c>
      <c r="F377" s="55">
        <v>-0.35719000000000001</v>
      </c>
      <c r="G377" s="55">
        <v>1.811634</v>
      </c>
      <c r="H377">
        <f t="shared" si="35"/>
        <v>1182162662.9952862</v>
      </c>
      <c r="I377">
        <f t="shared" si="36"/>
        <v>270272013.14253563</v>
      </c>
      <c r="J377">
        <f t="shared" si="37"/>
        <v>759905981.39999998</v>
      </c>
      <c r="K377">
        <f t="shared" si="38"/>
        <v>1182162662.9952862</v>
      </c>
      <c r="L377">
        <f t="shared" si="39"/>
        <v>759905981.39999998</v>
      </c>
      <c r="M377">
        <f t="shared" si="40"/>
        <v>1232771046.5981145</v>
      </c>
      <c r="N377">
        <f t="shared" si="41"/>
        <v>868014786.65701413</v>
      </c>
    </row>
    <row r="378" spans="1:14" x14ac:dyDescent="0.2">
      <c r="A378" s="55" t="s">
        <v>383</v>
      </c>
      <c r="B378" s="55">
        <v>4262628448</v>
      </c>
      <c r="C378" s="55">
        <v>69.150000000000006</v>
      </c>
      <c r="D378" s="55">
        <v>49.83</v>
      </c>
      <c r="E378" s="55">
        <v>23.58</v>
      </c>
      <c r="F378" s="55">
        <v>0.38771800000000001</v>
      </c>
      <c r="G378" s="55">
        <v>1.9325699999999999</v>
      </c>
      <c r="H378">
        <f t="shared" si="35"/>
        <v>1843009220.0288532</v>
      </c>
      <c r="I378">
        <f t="shared" si="36"/>
        <v>872128225.00400662</v>
      </c>
      <c r="J378">
        <f t="shared" si="37"/>
        <v>2557577068.7999997</v>
      </c>
      <c r="K378">
        <f t="shared" si="38"/>
        <v>2557577068.7999997</v>
      </c>
      <c r="L378">
        <f t="shared" si="39"/>
        <v>2557577068.7999997</v>
      </c>
      <c r="M378">
        <f t="shared" si="40"/>
        <v>3294780756.8115411</v>
      </c>
      <c r="N378">
        <f t="shared" si="41"/>
        <v>2906428358.8016024</v>
      </c>
    </row>
    <row r="379" spans="1:14" x14ac:dyDescent="0.2">
      <c r="A379" s="55" t="s">
        <v>384</v>
      </c>
      <c r="B379" s="55">
        <v>542308167</v>
      </c>
      <c r="C379" s="55">
        <v>12.94</v>
      </c>
      <c r="D379" s="55">
        <v>16.489999999999998</v>
      </c>
      <c r="E379" s="55">
        <v>20.39</v>
      </c>
      <c r="F379" s="55">
        <v>-0.21528</v>
      </c>
      <c r="G379" s="55">
        <v>-0.36537999999999998</v>
      </c>
      <c r="H379">
        <f t="shared" si="35"/>
        <v>414650958.55846673</v>
      </c>
      <c r="I379">
        <f t="shared" si="36"/>
        <v>512723992.62550819</v>
      </c>
      <c r="J379">
        <f t="shared" si="37"/>
        <v>325384900.19999999</v>
      </c>
      <c r="K379">
        <f t="shared" si="38"/>
        <v>414650958.55846673</v>
      </c>
      <c r="L379">
        <f t="shared" si="39"/>
        <v>512723992.62550819</v>
      </c>
      <c r="M379">
        <f t="shared" si="40"/>
        <v>491245283.62338668</v>
      </c>
      <c r="N379">
        <f t="shared" si="41"/>
        <v>530474497.25020325</v>
      </c>
    </row>
    <row r="380" spans="1:14" x14ac:dyDescent="0.2">
      <c r="A380" s="55" t="s">
        <v>385</v>
      </c>
      <c r="B380" s="55">
        <v>213462613</v>
      </c>
      <c r="C380" s="55">
        <v>0.88</v>
      </c>
      <c r="D380" s="55">
        <v>2.29</v>
      </c>
      <c r="E380" s="55">
        <v>17.579999999999998</v>
      </c>
      <c r="F380" s="55">
        <v>-0.61572000000000005</v>
      </c>
      <c r="G380" s="55">
        <v>-0.94994000000000001</v>
      </c>
      <c r="H380">
        <f t="shared" si="35"/>
        <v>333292307.17185384</v>
      </c>
      <c r="I380">
        <f t="shared" si="36"/>
        <v>2558481178.5856972</v>
      </c>
      <c r="J380">
        <f t="shared" si="37"/>
        <v>128077567.8</v>
      </c>
      <c r="K380">
        <f t="shared" si="38"/>
        <v>213462613</v>
      </c>
      <c r="L380">
        <f t="shared" si="39"/>
        <v>213462613</v>
      </c>
      <c r="M380">
        <f t="shared" si="40"/>
        <v>213462613</v>
      </c>
      <c r="N380">
        <f t="shared" si="41"/>
        <v>213462613</v>
      </c>
    </row>
    <row r="381" spans="1:14" x14ac:dyDescent="0.2">
      <c r="A381" s="55" t="s">
        <v>386</v>
      </c>
      <c r="B381" s="55">
        <v>3762704916</v>
      </c>
      <c r="C381" s="55">
        <v>279.92</v>
      </c>
      <c r="D381" s="55">
        <v>228.19</v>
      </c>
      <c r="E381" s="55">
        <v>59.67</v>
      </c>
      <c r="F381" s="55">
        <v>0.22669700000000001</v>
      </c>
      <c r="G381" s="55">
        <v>3.6911350000000001</v>
      </c>
      <c r="H381">
        <f t="shared" si="35"/>
        <v>1840407981.4330678</v>
      </c>
      <c r="I381">
        <f t="shared" si="36"/>
        <v>481253033.56224024</v>
      </c>
      <c r="J381">
        <f t="shared" si="37"/>
        <v>2257622949.5999999</v>
      </c>
      <c r="K381">
        <f t="shared" si="38"/>
        <v>2257622949.5999999</v>
      </c>
      <c r="L381">
        <f t="shared" si="39"/>
        <v>2257622949.5999999</v>
      </c>
      <c r="M381">
        <f t="shared" si="40"/>
        <v>2993786142.1732273</v>
      </c>
      <c r="N381">
        <f t="shared" si="41"/>
        <v>2450124163.0248961</v>
      </c>
    </row>
    <row r="382" spans="1:14" x14ac:dyDescent="0.2">
      <c r="A382" s="55" t="s">
        <v>387</v>
      </c>
      <c r="B382" s="55">
        <v>262015372</v>
      </c>
      <c r="C382" s="55">
        <v>5.31</v>
      </c>
      <c r="D382" s="55">
        <v>6.18</v>
      </c>
      <c r="E382" s="55">
        <v>19</v>
      </c>
      <c r="F382" s="55">
        <v>-0.14077999999999999</v>
      </c>
      <c r="G382" s="55">
        <v>-0.72053</v>
      </c>
      <c r="H382">
        <f t="shared" si="35"/>
        <v>182967369.4746398</v>
      </c>
      <c r="I382">
        <f t="shared" si="36"/>
        <v>562526293.34096682</v>
      </c>
      <c r="J382">
        <f t="shared" si="37"/>
        <v>157209223.19999999</v>
      </c>
      <c r="K382">
        <f t="shared" si="38"/>
        <v>182967369.4746398</v>
      </c>
      <c r="L382">
        <f t="shared" si="39"/>
        <v>262015372</v>
      </c>
      <c r="M382">
        <f t="shared" si="40"/>
        <v>230396170.98985592</v>
      </c>
      <c r="N382">
        <f t="shared" si="41"/>
        <v>262015372</v>
      </c>
    </row>
    <row r="383" spans="1:14" x14ac:dyDescent="0.2">
      <c r="A383" s="55" t="s">
        <v>388</v>
      </c>
      <c r="B383" s="55">
        <v>1491669819</v>
      </c>
      <c r="C383" s="55">
        <v>24.61</v>
      </c>
      <c r="D383" s="55">
        <v>35.33</v>
      </c>
      <c r="E383" s="55">
        <v>15.01</v>
      </c>
      <c r="F383" s="55">
        <v>-0.30342000000000002</v>
      </c>
      <c r="G383" s="55">
        <v>0.63957399999999998</v>
      </c>
      <c r="H383">
        <f t="shared" si="35"/>
        <v>1284851548.1351748</v>
      </c>
      <c r="I383">
        <f t="shared" si="36"/>
        <v>545874654.87986505</v>
      </c>
      <c r="J383">
        <f t="shared" si="37"/>
        <v>895001891.39999998</v>
      </c>
      <c r="K383">
        <f t="shared" si="38"/>
        <v>1284851548.1351748</v>
      </c>
      <c r="L383">
        <f t="shared" si="39"/>
        <v>895001891.39999998</v>
      </c>
      <c r="M383">
        <f t="shared" si="40"/>
        <v>1408942510.6540699</v>
      </c>
      <c r="N383">
        <f t="shared" si="41"/>
        <v>1113351753.3519459</v>
      </c>
    </row>
    <row r="384" spans="1:14" x14ac:dyDescent="0.2">
      <c r="A384" s="55" t="s">
        <v>389</v>
      </c>
      <c r="B384" s="55">
        <v>358253367</v>
      </c>
      <c r="C384" s="55">
        <v>2.58</v>
      </c>
      <c r="D384" s="55">
        <v>5.68</v>
      </c>
      <c r="E384" s="55">
        <v>5.61</v>
      </c>
      <c r="F384" s="55">
        <v>-0.54576999999999998</v>
      </c>
      <c r="G384" s="55">
        <v>-0.54010999999999998</v>
      </c>
      <c r="H384">
        <f t="shared" si="35"/>
        <v>473222861.10560721</v>
      </c>
      <c r="I384">
        <f t="shared" si="36"/>
        <v>467398769.70579922</v>
      </c>
      <c r="J384">
        <f t="shared" si="37"/>
        <v>214952020.19999999</v>
      </c>
      <c r="K384">
        <f t="shared" si="38"/>
        <v>358253367</v>
      </c>
      <c r="L384">
        <f t="shared" si="39"/>
        <v>358253367</v>
      </c>
      <c r="M384">
        <f t="shared" si="40"/>
        <v>358253367</v>
      </c>
      <c r="N384">
        <f t="shared" si="41"/>
        <v>358253367</v>
      </c>
    </row>
    <row r="385" spans="1:14" x14ac:dyDescent="0.2">
      <c r="A385" s="55" t="s">
        <v>390</v>
      </c>
      <c r="B385" s="55">
        <v>2406414375</v>
      </c>
      <c r="C385" s="55">
        <v>55.09</v>
      </c>
      <c r="D385" s="55">
        <v>32.4</v>
      </c>
      <c r="E385" s="55">
        <v>8.75</v>
      </c>
      <c r="F385" s="55">
        <v>0.70030899999999996</v>
      </c>
      <c r="G385" s="55">
        <v>5.2960000000000003</v>
      </c>
      <c r="H385">
        <f t="shared" si="35"/>
        <v>849168371.74889982</v>
      </c>
      <c r="I385">
        <f t="shared" si="36"/>
        <v>229327926.46124521</v>
      </c>
      <c r="J385">
        <f t="shared" si="37"/>
        <v>1443848625</v>
      </c>
      <c r="K385">
        <f t="shared" si="38"/>
        <v>1443848625</v>
      </c>
      <c r="L385">
        <f t="shared" si="39"/>
        <v>1443848625</v>
      </c>
      <c r="M385">
        <f t="shared" si="40"/>
        <v>1783515973.6995597</v>
      </c>
      <c r="N385">
        <f t="shared" si="41"/>
        <v>1535579795.5844982</v>
      </c>
    </row>
    <row r="386" spans="1:14" x14ac:dyDescent="0.2">
      <c r="A386" s="55" t="s">
        <v>391</v>
      </c>
      <c r="B386" s="55">
        <v>929624749</v>
      </c>
      <c r="C386" s="55">
        <v>37.1</v>
      </c>
      <c r="D386" s="55">
        <v>28.24</v>
      </c>
      <c r="E386" s="55">
        <v>33.369999999999997</v>
      </c>
      <c r="F386" s="55">
        <v>0.31373899999999999</v>
      </c>
      <c r="G386" s="55">
        <v>0.111777</v>
      </c>
      <c r="H386">
        <f t="shared" ref="H386:H449" si="42">$B386/(1+F386)*ownership_stake</f>
        <v>424570519.25839144</v>
      </c>
      <c r="I386">
        <f t="shared" ref="I386:I449" si="43">$B386/(1+G386)*ownership_stake</f>
        <v>501696697.62911087</v>
      </c>
      <c r="J386">
        <f t="shared" ref="J386:J449" si="44">B386*ownership_stake</f>
        <v>557774849.39999998</v>
      </c>
      <c r="K386">
        <f t="shared" ref="K386:K449" si="45">MAX($B386*ownership_stake,MIN($B386,liq_pref*H386))</f>
        <v>557774849.39999998</v>
      </c>
      <c r="L386">
        <f t="shared" ref="L386:L449" si="46">MAX($B386*ownership_stake,MIN($B386,liq_pref*I386))</f>
        <v>557774849.39999998</v>
      </c>
      <c r="M386">
        <f t="shared" ref="M386:M449" si="47">MAX($B386*ownership_stake,MIN($B386,liq_pref*H386 + ($B386 - liq_pref*H386)*ownership_stake))</f>
        <v>727603057.1033566</v>
      </c>
      <c r="N386">
        <f t="shared" ref="N386:N449" si="48">MAX($B386*ownership_stake,MIN($B386,liq_pref*I386 + ($B386 - liq_pref*I386)*ownership_stake))</f>
        <v>758453528.4516443</v>
      </c>
    </row>
    <row r="387" spans="1:14" x14ac:dyDescent="0.2">
      <c r="A387" s="55" t="s">
        <v>392</v>
      </c>
      <c r="B387" s="55">
        <v>520165529</v>
      </c>
      <c r="C387" s="55">
        <v>16.940000000000001</v>
      </c>
      <c r="D387" s="55">
        <v>7.31</v>
      </c>
      <c r="E387" s="55">
        <v>70.400000000000006</v>
      </c>
      <c r="F387" s="55">
        <v>1.3173729999999999</v>
      </c>
      <c r="G387" s="55">
        <v>-0.75938000000000005</v>
      </c>
      <c r="H387">
        <f t="shared" si="42"/>
        <v>134678067.53595558</v>
      </c>
      <c r="I387">
        <f t="shared" si="43"/>
        <v>1297063076.2197659</v>
      </c>
      <c r="J387">
        <f t="shared" si="44"/>
        <v>312099317.39999998</v>
      </c>
      <c r="K387">
        <f t="shared" si="45"/>
        <v>312099317.39999998</v>
      </c>
      <c r="L387">
        <f t="shared" si="46"/>
        <v>520165529</v>
      </c>
      <c r="M387">
        <f t="shared" si="47"/>
        <v>365970544.41438222</v>
      </c>
      <c r="N387">
        <f t="shared" si="48"/>
        <v>520165529</v>
      </c>
    </row>
    <row r="388" spans="1:14" x14ac:dyDescent="0.2">
      <c r="A388" s="55" t="s">
        <v>393</v>
      </c>
      <c r="B388" s="55">
        <v>128753661</v>
      </c>
      <c r="C388" s="55">
        <v>2.2799999999999998</v>
      </c>
      <c r="D388" s="55">
        <v>4.8099999999999996</v>
      </c>
      <c r="E388" s="55">
        <v>3.35</v>
      </c>
      <c r="F388" s="55">
        <v>-0.52598999999999996</v>
      </c>
      <c r="G388" s="55">
        <v>-0.31940000000000002</v>
      </c>
      <c r="H388">
        <f t="shared" si="42"/>
        <v>162975879.41182673</v>
      </c>
      <c r="I388">
        <f t="shared" si="43"/>
        <v>113506019.10079341</v>
      </c>
      <c r="J388">
        <f t="shared" si="44"/>
        <v>77252196.599999994</v>
      </c>
      <c r="K388">
        <f t="shared" si="45"/>
        <v>128753661</v>
      </c>
      <c r="L388">
        <f t="shared" si="46"/>
        <v>113506019.10079341</v>
      </c>
      <c r="M388">
        <f t="shared" si="47"/>
        <v>128753661</v>
      </c>
      <c r="N388">
        <f t="shared" si="48"/>
        <v>122654604.24031736</v>
      </c>
    </row>
    <row r="389" spans="1:14" x14ac:dyDescent="0.2">
      <c r="A389" s="55" t="s">
        <v>394</v>
      </c>
      <c r="B389" s="55">
        <v>585971897</v>
      </c>
      <c r="C389" s="55">
        <v>52.05</v>
      </c>
      <c r="D389" s="55">
        <v>58.44</v>
      </c>
      <c r="E389" s="55">
        <v>54.11</v>
      </c>
      <c r="F389" s="55">
        <v>-0.10934000000000001</v>
      </c>
      <c r="G389" s="55">
        <v>-3.807E-2</v>
      </c>
      <c r="H389">
        <f t="shared" si="42"/>
        <v>394744502.05465609</v>
      </c>
      <c r="I389">
        <f t="shared" si="43"/>
        <v>365497633.09180504</v>
      </c>
      <c r="J389">
        <f t="shared" si="44"/>
        <v>351583138.19999999</v>
      </c>
      <c r="K389">
        <f t="shared" si="45"/>
        <v>394744502.05465609</v>
      </c>
      <c r="L389">
        <f t="shared" si="46"/>
        <v>365497633.09180504</v>
      </c>
      <c r="M389">
        <f t="shared" si="47"/>
        <v>509480939.02186245</v>
      </c>
      <c r="N389">
        <f t="shared" si="48"/>
        <v>497782191.43672204</v>
      </c>
    </row>
    <row r="390" spans="1:14" x14ac:dyDescent="0.2">
      <c r="A390" s="55" t="s">
        <v>395</v>
      </c>
      <c r="B390" s="55">
        <v>3180663360</v>
      </c>
      <c r="C390" s="55">
        <v>85.09</v>
      </c>
      <c r="D390" s="55">
        <v>40.700000000000003</v>
      </c>
      <c r="E390" s="55">
        <v>28.57</v>
      </c>
      <c r="F390" s="55">
        <v>1.0906629999999999</v>
      </c>
      <c r="G390" s="55">
        <v>1.978299</v>
      </c>
      <c r="H390">
        <f t="shared" si="42"/>
        <v>912819529.49853694</v>
      </c>
      <c r="I390">
        <f t="shared" si="43"/>
        <v>640767772.47684002</v>
      </c>
      <c r="J390">
        <f t="shared" si="44"/>
        <v>1908398016</v>
      </c>
      <c r="K390">
        <f t="shared" si="45"/>
        <v>1908398016</v>
      </c>
      <c r="L390">
        <f t="shared" si="46"/>
        <v>1908398016</v>
      </c>
      <c r="M390">
        <f t="shared" si="47"/>
        <v>2273525827.7994146</v>
      </c>
      <c r="N390">
        <f t="shared" si="48"/>
        <v>2164705124.990736</v>
      </c>
    </row>
    <row r="391" spans="1:14" x14ac:dyDescent="0.2">
      <c r="A391" s="55" t="s">
        <v>396</v>
      </c>
      <c r="B391" s="55">
        <v>3286325999</v>
      </c>
      <c r="C391" s="55">
        <v>13.63</v>
      </c>
      <c r="D391" s="55">
        <v>11.21</v>
      </c>
      <c r="E391" s="55">
        <v>18.63</v>
      </c>
      <c r="F391" s="55">
        <v>0.21587899999999999</v>
      </c>
      <c r="G391" s="55">
        <v>-0.26838000000000001</v>
      </c>
      <c r="H391">
        <f t="shared" si="42"/>
        <v>1621703803.9146988</v>
      </c>
      <c r="I391">
        <f t="shared" si="43"/>
        <v>2695108935.5129714</v>
      </c>
      <c r="J391">
        <f t="shared" si="44"/>
        <v>1971795599.3999999</v>
      </c>
      <c r="K391">
        <f t="shared" si="45"/>
        <v>1971795599.3999999</v>
      </c>
      <c r="L391">
        <f t="shared" si="46"/>
        <v>2695108935.5129714</v>
      </c>
      <c r="M391">
        <f t="shared" si="47"/>
        <v>2620477120.9658794</v>
      </c>
      <c r="N391">
        <f t="shared" si="48"/>
        <v>3049839173.6051884</v>
      </c>
    </row>
    <row r="392" spans="1:14" x14ac:dyDescent="0.2">
      <c r="A392" s="55" t="s">
        <v>397</v>
      </c>
      <c r="B392" s="55">
        <v>5217285703</v>
      </c>
      <c r="C392" s="55">
        <v>125.81</v>
      </c>
      <c r="D392" s="55">
        <v>131.65</v>
      </c>
      <c r="E392" s="55">
        <v>82.45</v>
      </c>
      <c r="F392" s="55">
        <v>-4.4359999999999997E-2</v>
      </c>
      <c r="G392" s="55">
        <v>0.52589399999999997</v>
      </c>
      <c r="H392">
        <f t="shared" si="42"/>
        <v>3275680613.8294754</v>
      </c>
      <c r="I392">
        <f t="shared" si="43"/>
        <v>2051499921.8818605</v>
      </c>
      <c r="J392">
        <f t="shared" si="44"/>
        <v>3130371421.7999997</v>
      </c>
      <c r="K392">
        <f t="shared" si="45"/>
        <v>3275680613.8294754</v>
      </c>
      <c r="L392">
        <f t="shared" si="46"/>
        <v>3130371421.7999997</v>
      </c>
      <c r="M392">
        <f t="shared" si="47"/>
        <v>4440643667.33179</v>
      </c>
      <c r="N392">
        <f t="shared" si="48"/>
        <v>3950971390.5527439</v>
      </c>
    </row>
    <row r="393" spans="1:14" x14ac:dyDescent="0.2">
      <c r="A393" s="55" t="s">
        <v>398</v>
      </c>
      <c r="B393" s="55">
        <v>752692428</v>
      </c>
      <c r="C393" s="55">
        <v>8.5299999999999994</v>
      </c>
      <c r="D393" s="55">
        <v>11.76</v>
      </c>
      <c r="E393" s="55">
        <v>17.23</v>
      </c>
      <c r="F393" s="55">
        <v>-0.27466000000000002</v>
      </c>
      <c r="G393" s="55">
        <v>-0.50492999999999999</v>
      </c>
      <c r="H393">
        <f t="shared" si="42"/>
        <v>622625881.3797667</v>
      </c>
      <c r="I393">
        <f t="shared" si="43"/>
        <v>912225456.60209668</v>
      </c>
      <c r="J393">
        <f t="shared" si="44"/>
        <v>451615456.80000001</v>
      </c>
      <c r="K393">
        <f t="shared" si="45"/>
        <v>622625881.3797667</v>
      </c>
      <c r="L393">
        <f t="shared" si="46"/>
        <v>752692428</v>
      </c>
      <c r="M393">
        <f t="shared" si="47"/>
        <v>700665809.35190666</v>
      </c>
      <c r="N393">
        <f t="shared" si="48"/>
        <v>752692428</v>
      </c>
    </row>
    <row r="394" spans="1:14" x14ac:dyDescent="0.2">
      <c r="A394" s="55" t="s">
        <v>399</v>
      </c>
      <c r="B394" s="55">
        <v>1428217716</v>
      </c>
      <c r="C394" s="55">
        <v>27.24</v>
      </c>
      <c r="D394" s="55">
        <v>35.04</v>
      </c>
      <c r="E394" s="55">
        <v>33.22</v>
      </c>
      <c r="F394" s="55">
        <v>-0.22259999999999999</v>
      </c>
      <c r="G394" s="55">
        <v>-0.18001</v>
      </c>
      <c r="H394">
        <f t="shared" si="42"/>
        <v>1102303356.8304605</v>
      </c>
      <c r="I394">
        <f t="shared" si="43"/>
        <v>1045050097.684118</v>
      </c>
      <c r="J394">
        <f t="shared" si="44"/>
        <v>856930629.60000002</v>
      </c>
      <c r="K394">
        <f t="shared" si="45"/>
        <v>1102303356.8304605</v>
      </c>
      <c r="L394">
        <f t="shared" si="46"/>
        <v>1045050097.684118</v>
      </c>
      <c r="M394">
        <f t="shared" si="47"/>
        <v>1297851972.3321843</v>
      </c>
      <c r="N394">
        <f t="shared" si="48"/>
        <v>1274950668.6736472</v>
      </c>
    </row>
    <row r="395" spans="1:14" x14ac:dyDescent="0.2">
      <c r="A395" s="55" t="s">
        <v>400</v>
      </c>
      <c r="B395" s="55">
        <v>2076287684</v>
      </c>
      <c r="C395" s="55">
        <v>48.58</v>
      </c>
      <c r="D395" s="55">
        <v>41.5</v>
      </c>
      <c r="E395" s="55">
        <v>44.72</v>
      </c>
      <c r="F395" s="55">
        <v>0.170602</v>
      </c>
      <c r="G395" s="55">
        <v>8.6315000000000003E-2</v>
      </c>
      <c r="H395">
        <f t="shared" si="42"/>
        <v>1064215344.2416809</v>
      </c>
      <c r="I395">
        <f t="shared" si="43"/>
        <v>1146787635.6305492</v>
      </c>
      <c r="J395">
        <f t="shared" si="44"/>
        <v>1245772610.3999999</v>
      </c>
      <c r="K395">
        <f t="shared" si="45"/>
        <v>1245772610.3999999</v>
      </c>
      <c r="L395">
        <f t="shared" si="46"/>
        <v>1245772610.3999999</v>
      </c>
      <c r="M395">
        <f t="shared" si="47"/>
        <v>1671458748.0966723</v>
      </c>
      <c r="N395">
        <f t="shared" si="48"/>
        <v>1704487664.6522198</v>
      </c>
    </row>
    <row r="396" spans="1:14" x14ac:dyDescent="0.2">
      <c r="A396" s="55" t="s">
        <v>401</v>
      </c>
      <c r="B396" s="55">
        <v>296100997</v>
      </c>
      <c r="C396" s="55">
        <v>12.79</v>
      </c>
      <c r="D396" s="55">
        <v>14.4</v>
      </c>
      <c r="E396" s="55">
        <v>9.18</v>
      </c>
      <c r="F396" s="55">
        <v>-0.11181000000000001</v>
      </c>
      <c r="G396" s="55">
        <v>0.39324599999999998</v>
      </c>
      <c r="H396">
        <f t="shared" si="42"/>
        <v>200025442.97954267</v>
      </c>
      <c r="I396">
        <f t="shared" si="43"/>
        <v>127515598.96816498</v>
      </c>
      <c r="J396">
        <f t="shared" si="44"/>
        <v>177660598.19999999</v>
      </c>
      <c r="K396">
        <f t="shared" si="45"/>
        <v>200025442.97954267</v>
      </c>
      <c r="L396">
        <f t="shared" si="46"/>
        <v>177660598.19999999</v>
      </c>
      <c r="M396">
        <f t="shared" si="47"/>
        <v>257670775.39181706</v>
      </c>
      <c r="N396">
        <f t="shared" si="48"/>
        <v>228666837.78726599</v>
      </c>
    </row>
    <row r="397" spans="1:14" x14ac:dyDescent="0.2">
      <c r="A397" s="55" t="s">
        <v>402</v>
      </c>
      <c r="B397" s="55">
        <v>720876839</v>
      </c>
      <c r="C397" s="55">
        <v>14.05</v>
      </c>
      <c r="D397" s="55">
        <v>10.71</v>
      </c>
      <c r="E397" s="55">
        <v>30.73</v>
      </c>
      <c r="F397" s="55">
        <v>0.31185800000000002</v>
      </c>
      <c r="G397" s="55">
        <v>-0.54278999999999999</v>
      </c>
      <c r="H397">
        <f t="shared" si="42"/>
        <v>329704970.65993422</v>
      </c>
      <c r="I397">
        <f t="shared" si="43"/>
        <v>946011905.68885183</v>
      </c>
      <c r="J397">
        <f t="shared" si="44"/>
        <v>432526103.39999998</v>
      </c>
      <c r="K397">
        <f t="shared" si="45"/>
        <v>432526103.39999998</v>
      </c>
      <c r="L397">
        <f t="shared" si="46"/>
        <v>720876839</v>
      </c>
      <c r="M397">
        <f t="shared" si="47"/>
        <v>564408091.66397369</v>
      </c>
      <c r="N397">
        <f t="shared" si="48"/>
        <v>720876839</v>
      </c>
    </row>
    <row r="398" spans="1:14" x14ac:dyDescent="0.2">
      <c r="A398" s="55" t="s">
        <v>403</v>
      </c>
      <c r="B398" s="55">
        <v>3641363932</v>
      </c>
      <c r="C398" s="55">
        <v>74.77</v>
      </c>
      <c r="D398" s="55">
        <v>81.66</v>
      </c>
      <c r="E398" s="55">
        <v>86.01</v>
      </c>
      <c r="F398" s="55">
        <v>-8.4370000000000001E-2</v>
      </c>
      <c r="G398" s="55">
        <v>-0.13067999999999999</v>
      </c>
      <c r="H398">
        <f t="shared" si="42"/>
        <v>2386136713.7380819</v>
      </c>
      <c r="I398">
        <f t="shared" si="43"/>
        <v>2513249849.5375695</v>
      </c>
      <c r="J398">
        <f t="shared" si="44"/>
        <v>2184818359.1999998</v>
      </c>
      <c r="K398">
        <f t="shared" si="45"/>
        <v>2386136713.7380819</v>
      </c>
      <c r="L398">
        <f t="shared" si="46"/>
        <v>2513249849.5375695</v>
      </c>
      <c r="M398">
        <f t="shared" si="47"/>
        <v>3139273044.6952329</v>
      </c>
      <c r="N398">
        <f t="shared" si="48"/>
        <v>3190118299.015028</v>
      </c>
    </row>
    <row r="399" spans="1:14" x14ac:dyDescent="0.2">
      <c r="A399" s="55" t="s">
        <v>404</v>
      </c>
      <c r="B399" s="55">
        <v>453100260</v>
      </c>
      <c r="C399" s="55">
        <v>15.54</v>
      </c>
      <c r="D399" s="55">
        <v>24</v>
      </c>
      <c r="E399" s="55">
        <v>22.39</v>
      </c>
      <c r="F399" s="55">
        <v>-0.35249999999999998</v>
      </c>
      <c r="G399" s="55">
        <v>-0.30593999999999999</v>
      </c>
      <c r="H399">
        <f t="shared" si="42"/>
        <v>419861244.7876448</v>
      </c>
      <c r="I399">
        <f t="shared" si="43"/>
        <v>391695467.25066996</v>
      </c>
      <c r="J399">
        <f t="shared" si="44"/>
        <v>271860156</v>
      </c>
      <c r="K399">
        <f t="shared" si="45"/>
        <v>419861244.7876448</v>
      </c>
      <c r="L399">
        <f t="shared" si="46"/>
        <v>391695467.25066996</v>
      </c>
      <c r="M399">
        <f t="shared" si="47"/>
        <v>439804653.9150579</v>
      </c>
      <c r="N399">
        <f t="shared" si="48"/>
        <v>428538342.90026796</v>
      </c>
    </row>
    <row r="400" spans="1:14" x14ac:dyDescent="0.2">
      <c r="A400" s="55" t="s">
        <v>405</v>
      </c>
      <c r="B400" s="55">
        <v>4575878103</v>
      </c>
      <c r="C400" s="55">
        <v>35.69</v>
      </c>
      <c r="D400" s="55">
        <v>49.1</v>
      </c>
      <c r="E400" s="55">
        <v>16.600000000000001</v>
      </c>
      <c r="F400" s="55">
        <v>-0.27311999999999997</v>
      </c>
      <c r="G400" s="55">
        <v>1.1499999999999999</v>
      </c>
      <c r="H400">
        <f t="shared" si="42"/>
        <v>3777139090.0836449</v>
      </c>
      <c r="I400">
        <f t="shared" si="43"/>
        <v>1276989238.0465117</v>
      </c>
      <c r="J400">
        <f t="shared" si="44"/>
        <v>2745526861.7999997</v>
      </c>
      <c r="K400">
        <f t="shared" si="45"/>
        <v>3777139090.0836449</v>
      </c>
      <c r="L400">
        <f t="shared" si="46"/>
        <v>2745526861.7999997</v>
      </c>
      <c r="M400">
        <f t="shared" si="47"/>
        <v>4256382497.8334579</v>
      </c>
      <c r="N400">
        <f t="shared" si="48"/>
        <v>3256322557.0186043</v>
      </c>
    </row>
    <row r="401" spans="1:14" x14ac:dyDescent="0.2">
      <c r="A401" s="55" t="s">
        <v>406</v>
      </c>
      <c r="B401" s="55">
        <v>2621001875</v>
      </c>
      <c r="C401" s="55">
        <v>25.19</v>
      </c>
      <c r="D401" s="55">
        <v>35.6</v>
      </c>
      <c r="E401" s="55">
        <v>23.13</v>
      </c>
      <c r="F401" s="55">
        <v>-0.29242000000000001</v>
      </c>
      <c r="G401" s="55">
        <v>8.9062000000000002E-2</v>
      </c>
      <c r="H401">
        <f t="shared" si="42"/>
        <v>2222506465.6999912</v>
      </c>
      <c r="I401">
        <f t="shared" si="43"/>
        <v>1443995957.0713146</v>
      </c>
      <c r="J401">
        <f t="shared" si="44"/>
        <v>1572601125</v>
      </c>
      <c r="K401">
        <f t="shared" si="45"/>
        <v>2222506465.6999912</v>
      </c>
      <c r="L401">
        <f t="shared" si="46"/>
        <v>1572601125</v>
      </c>
      <c r="M401">
        <f t="shared" si="47"/>
        <v>2461603711.2799964</v>
      </c>
      <c r="N401">
        <f t="shared" si="48"/>
        <v>2150199507.8285255</v>
      </c>
    </row>
    <row r="402" spans="1:14" x14ac:dyDescent="0.2">
      <c r="A402" s="55" t="s">
        <v>407</v>
      </c>
      <c r="B402" s="55">
        <v>760460096</v>
      </c>
      <c r="C402" s="55">
        <v>59.47</v>
      </c>
      <c r="D402" s="55">
        <v>53.99</v>
      </c>
      <c r="E402" s="55">
        <v>33.270000000000003</v>
      </c>
      <c r="F402" s="55">
        <v>0.10150000000000001</v>
      </c>
      <c r="G402" s="55">
        <v>0.78749599999999997</v>
      </c>
      <c r="H402">
        <f t="shared" si="42"/>
        <v>414231554.78892422</v>
      </c>
      <c r="I402">
        <f t="shared" si="43"/>
        <v>255259904.1340512</v>
      </c>
      <c r="J402">
        <f t="shared" si="44"/>
        <v>456276057.59999996</v>
      </c>
      <c r="K402">
        <f t="shared" si="45"/>
        <v>456276057.59999996</v>
      </c>
      <c r="L402">
        <f t="shared" si="46"/>
        <v>456276057.59999996</v>
      </c>
      <c r="M402">
        <f t="shared" si="47"/>
        <v>621968679.51556969</v>
      </c>
      <c r="N402">
        <f t="shared" si="48"/>
        <v>558380019.25362039</v>
      </c>
    </row>
    <row r="403" spans="1:14" x14ac:dyDescent="0.2">
      <c r="A403" s="55" t="s">
        <v>408</v>
      </c>
      <c r="B403" s="55">
        <v>287253031</v>
      </c>
      <c r="C403" s="55">
        <v>38.33</v>
      </c>
      <c r="D403" s="55">
        <v>39.520000000000003</v>
      </c>
      <c r="E403" s="55">
        <v>35.28</v>
      </c>
      <c r="F403" s="55">
        <v>-3.0110000000000001E-2</v>
      </c>
      <c r="G403" s="55">
        <v>8.6451E-2</v>
      </c>
      <c r="H403">
        <f t="shared" si="42"/>
        <v>177702439.03947869</v>
      </c>
      <c r="I403">
        <f t="shared" si="43"/>
        <v>158637452.21827766</v>
      </c>
      <c r="J403">
        <f t="shared" si="44"/>
        <v>172351818.59999999</v>
      </c>
      <c r="K403">
        <f t="shared" si="45"/>
        <v>177702439.03947869</v>
      </c>
      <c r="L403">
        <f t="shared" si="46"/>
        <v>172351818.59999999</v>
      </c>
      <c r="M403">
        <f t="shared" si="47"/>
        <v>243432794.21579146</v>
      </c>
      <c r="N403">
        <f t="shared" si="48"/>
        <v>235806799.48731107</v>
      </c>
    </row>
    <row r="404" spans="1:14" x14ac:dyDescent="0.2">
      <c r="A404" s="55" t="s">
        <v>409</v>
      </c>
      <c r="B404" s="55">
        <v>525839479</v>
      </c>
      <c r="C404" s="55">
        <v>12.81</v>
      </c>
      <c r="D404" s="55">
        <v>15.98</v>
      </c>
      <c r="E404" s="55">
        <v>16.91</v>
      </c>
      <c r="F404" s="55">
        <v>-0.19836999999999999</v>
      </c>
      <c r="G404" s="55">
        <v>-0.24246000000000001</v>
      </c>
      <c r="H404">
        <f t="shared" si="42"/>
        <v>393577694.69705468</v>
      </c>
      <c r="I404">
        <f t="shared" si="43"/>
        <v>416484525.43760067</v>
      </c>
      <c r="J404">
        <f t="shared" si="44"/>
        <v>315503687.39999998</v>
      </c>
      <c r="K404">
        <f t="shared" si="45"/>
        <v>393577694.69705468</v>
      </c>
      <c r="L404">
        <f t="shared" si="46"/>
        <v>416484525.43760067</v>
      </c>
      <c r="M404">
        <f t="shared" si="47"/>
        <v>472934765.27882189</v>
      </c>
      <c r="N404">
        <f t="shared" si="48"/>
        <v>482097497.57504028</v>
      </c>
    </row>
    <row r="405" spans="1:14" x14ac:dyDescent="0.2">
      <c r="A405" s="55" t="s">
        <v>410</v>
      </c>
      <c r="B405" s="55">
        <v>3098246946</v>
      </c>
      <c r="C405" s="55">
        <v>60.34</v>
      </c>
      <c r="D405" s="55">
        <v>38.6</v>
      </c>
      <c r="E405" s="55">
        <v>28.15</v>
      </c>
      <c r="F405" s="55">
        <v>0.56321200000000005</v>
      </c>
      <c r="G405" s="55">
        <v>1.1435169999999999</v>
      </c>
      <c r="H405">
        <f t="shared" si="42"/>
        <v>1189184939.4707818</v>
      </c>
      <c r="I405">
        <f t="shared" si="43"/>
        <v>867242092.13176286</v>
      </c>
      <c r="J405">
        <f t="shared" si="44"/>
        <v>1858948167.5999999</v>
      </c>
      <c r="K405">
        <f t="shared" si="45"/>
        <v>1858948167.5999999</v>
      </c>
      <c r="L405">
        <f t="shared" si="46"/>
        <v>1858948167.5999999</v>
      </c>
      <c r="M405">
        <f t="shared" si="47"/>
        <v>2334622143.3883123</v>
      </c>
      <c r="N405">
        <f t="shared" si="48"/>
        <v>2205845004.4527049</v>
      </c>
    </row>
    <row r="406" spans="1:14" x14ac:dyDescent="0.2">
      <c r="A406" s="55" t="s">
        <v>411</v>
      </c>
      <c r="B406" s="55">
        <v>898125084</v>
      </c>
      <c r="C406" s="55">
        <v>95.01</v>
      </c>
      <c r="D406" s="55">
        <v>49.73</v>
      </c>
      <c r="E406" s="55">
        <v>47.75</v>
      </c>
      <c r="F406" s="55">
        <v>0.91051700000000002</v>
      </c>
      <c r="G406" s="55">
        <v>0.98973800000000001</v>
      </c>
      <c r="H406">
        <f t="shared" si="42"/>
        <v>282057186.82429934</v>
      </c>
      <c r="I406">
        <f t="shared" si="43"/>
        <v>270827139.25149941</v>
      </c>
      <c r="J406">
        <f t="shared" si="44"/>
        <v>538875050.39999998</v>
      </c>
      <c r="K406">
        <f t="shared" si="45"/>
        <v>538875050.39999998</v>
      </c>
      <c r="L406">
        <f t="shared" si="46"/>
        <v>538875050.39999998</v>
      </c>
      <c r="M406">
        <f t="shared" si="47"/>
        <v>651697925.12971973</v>
      </c>
      <c r="N406">
        <f t="shared" si="48"/>
        <v>647205906.10059977</v>
      </c>
    </row>
    <row r="407" spans="1:14" x14ac:dyDescent="0.2">
      <c r="A407" s="55" t="s">
        <v>412</v>
      </c>
      <c r="B407" s="55">
        <v>624283502</v>
      </c>
      <c r="C407" s="55">
        <v>24.08</v>
      </c>
      <c r="D407" s="55">
        <v>22.07</v>
      </c>
      <c r="E407" s="55">
        <v>19.010000000000002</v>
      </c>
      <c r="F407" s="55">
        <v>9.1074000000000002E-2</v>
      </c>
      <c r="G407" s="55">
        <v>0.26670199999999999</v>
      </c>
      <c r="H407">
        <f t="shared" si="42"/>
        <v>343304029.97413552</v>
      </c>
      <c r="I407">
        <f t="shared" si="43"/>
        <v>295704989.17661768</v>
      </c>
      <c r="J407">
        <f t="shared" si="44"/>
        <v>374570101.19999999</v>
      </c>
      <c r="K407">
        <f t="shared" si="45"/>
        <v>374570101.19999999</v>
      </c>
      <c r="L407">
        <f t="shared" si="46"/>
        <v>374570101.19999999</v>
      </c>
      <c r="M407">
        <f t="shared" si="47"/>
        <v>511891713.18965423</v>
      </c>
      <c r="N407">
        <f t="shared" si="48"/>
        <v>492852096.87064707</v>
      </c>
    </row>
    <row r="408" spans="1:14" x14ac:dyDescent="0.2">
      <c r="A408" s="55" t="s">
        <v>413</v>
      </c>
      <c r="B408" s="55">
        <v>698611542</v>
      </c>
      <c r="C408" s="55">
        <v>9.6999999999999993</v>
      </c>
      <c r="D408" s="55">
        <v>12.9</v>
      </c>
      <c r="E408" s="55">
        <v>40.22</v>
      </c>
      <c r="F408" s="55">
        <v>-0.24806</v>
      </c>
      <c r="G408" s="55">
        <v>-0.75883</v>
      </c>
      <c r="H408">
        <f t="shared" si="42"/>
        <v>557447303.24227989</v>
      </c>
      <c r="I408">
        <f t="shared" si="43"/>
        <v>1738055832.8150268</v>
      </c>
      <c r="J408">
        <f t="shared" si="44"/>
        <v>419166925.19999999</v>
      </c>
      <c r="K408">
        <f t="shared" si="45"/>
        <v>557447303.24227989</v>
      </c>
      <c r="L408">
        <f t="shared" si="46"/>
        <v>698611542</v>
      </c>
      <c r="M408">
        <f t="shared" si="47"/>
        <v>642145846.496912</v>
      </c>
      <c r="N408">
        <f t="shared" si="48"/>
        <v>698611542</v>
      </c>
    </row>
    <row r="409" spans="1:14" x14ac:dyDescent="0.2">
      <c r="A409" s="55" t="s">
        <v>414</v>
      </c>
      <c r="B409" s="55">
        <v>210240439</v>
      </c>
      <c r="C409" s="55">
        <v>12.88</v>
      </c>
      <c r="D409" s="55">
        <v>8.8800000000000008</v>
      </c>
      <c r="E409" s="55">
        <v>16.989999999999998</v>
      </c>
      <c r="F409" s="55">
        <v>0.45045000000000002</v>
      </c>
      <c r="G409" s="55">
        <v>-0.24190999999999999</v>
      </c>
      <c r="H409">
        <f t="shared" si="42"/>
        <v>86969053.328277424</v>
      </c>
      <c r="I409">
        <f t="shared" si="43"/>
        <v>166397477.0805577</v>
      </c>
      <c r="J409">
        <f t="shared" si="44"/>
        <v>126144263.39999999</v>
      </c>
      <c r="K409">
        <f t="shared" si="45"/>
        <v>126144263.39999999</v>
      </c>
      <c r="L409">
        <f t="shared" si="46"/>
        <v>166397477.0805577</v>
      </c>
      <c r="M409">
        <f t="shared" si="47"/>
        <v>160931884.73131096</v>
      </c>
      <c r="N409">
        <f t="shared" si="48"/>
        <v>192703254.23222309</v>
      </c>
    </row>
    <row r="410" spans="1:14" x14ac:dyDescent="0.2">
      <c r="A410" s="55" t="s">
        <v>415</v>
      </c>
      <c r="B410" s="55">
        <v>1930023291</v>
      </c>
      <c r="C410" s="55">
        <v>57.04</v>
      </c>
      <c r="D410" s="55">
        <v>50.11</v>
      </c>
      <c r="E410" s="55">
        <v>27.86</v>
      </c>
      <c r="F410" s="55">
        <v>0.138296</v>
      </c>
      <c r="G410" s="55">
        <v>1.04738</v>
      </c>
      <c r="H410">
        <f t="shared" si="42"/>
        <v>1017322361.3190241</v>
      </c>
      <c r="I410">
        <f t="shared" si="43"/>
        <v>565607739.94080234</v>
      </c>
      <c r="J410">
        <f t="shared" si="44"/>
        <v>1158013974.5999999</v>
      </c>
      <c r="K410">
        <f t="shared" si="45"/>
        <v>1158013974.5999999</v>
      </c>
      <c r="L410">
        <f t="shared" si="46"/>
        <v>1158013974.5999999</v>
      </c>
      <c r="M410">
        <f t="shared" si="47"/>
        <v>1564942919.1276097</v>
      </c>
      <c r="N410">
        <f t="shared" si="48"/>
        <v>1384257070.5763209</v>
      </c>
    </row>
    <row r="411" spans="1:14" x14ac:dyDescent="0.2">
      <c r="A411" s="55" t="s">
        <v>416</v>
      </c>
      <c r="B411" s="55">
        <v>2821074768</v>
      </c>
      <c r="C411" s="55">
        <v>122.46</v>
      </c>
      <c r="D411" s="55">
        <v>108.53</v>
      </c>
      <c r="E411" s="55">
        <v>113.12</v>
      </c>
      <c r="F411" s="55">
        <v>0.12835199999999999</v>
      </c>
      <c r="G411" s="55">
        <v>8.2567000000000002E-2</v>
      </c>
      <c r="H411">
        <f t="shared" si="42"/>
        <v>1500103567.6810071</v>
      </c>
      <c r="I411">
        <f t="shared" si="43"/>
        <v>1563547439.3732674</v>
      </c>
      <c r="J411">
        <f t="shared" si="44"/>
        <v>1692644860.8</v>
      </c>
      <c r="K411">
        <f t="shared" si="45"/>
        <v>1692644860.8</v>
      </c>
      <c r="L411">
        <f t="shared" si="46"/>
        <v>1692644860.8</v>
      </c>
      <c r="M411">
        <f t="shared" si="47"/>
        <v>2292686287.8724027</v>
      </c>
      <c r="N411">
        <f t="shared" si="48"/>
        <v>2318063836.5493069</v>
      </c>
    </row>
    <row r="412" spans="1:14" x14ac:dyDescent="0.2">
      <c r="A412" s="55" t="s">
        <v>417</v>
      </c>
      <c r="B412" s="55">
        <v>208229939</v>
      </c>
      <c r="C412" s="55">
        <v>4</v>
      </c>
      <c r="D412" s="55">
        <v>4.2</v>
      </c>
      <c r="E412" s="55">
        <v>13.5</v>
      </c>
      <c r="F412" s="55">
        <v>-4.7620000000000003E-2</v>
      </c>
      <c r="G412" s="55">
        <v>-0.70369999999999999</v>
      </c>
      <c r="H412">
        <f t="shared" si="42"/>
        <v>131184992.75499275</v>
      </c>
      <c r="I412">
        <f t="shared" si="43"/>
        <v>421660355.72055352</v>
      </c>
      <c r="J412">
        <f t="shared" si="44"/>
        <v>124937963.39999999</v>
      </c>
      <c r="K412">
        <f t="shared" si="45"/>
        <v>131184992.75499275</v>
      </c>
      <c r="L412">
        <f t="shared" si="46"/>
        <v>208229939</v>
      </c>
      <c r="M412">
        <f t="shared" si="47"/>
        <v>177411960.50199711</v>
      </c>
      <c r="N412">
        <f t="shared" si="48"/>
        <v>208229939</v>
      </c>
    </row>
    <row r="413" spans="1:14" x14ac:dyDescent="0.2">
      <c r="A413" s="55" t="s">
        <v>418</v>
      </c>
      <c r="B413" s="55">
        <v>628568278</v>
      </c>
      <c r="C413" s="55">
        <v>18.760000000000002</v>
      </c>
      <c r="D413" s="55">
        <v>28.88</v>
      </c>
      <c r="E413" s="55">
        <v>32</v>
      </c>
      <c r="F413" s="55">
        <v>-0.35042000000000001</v>
      </c>
      <c r="G413" s="55">
        <v>-0.41375000000000001</v>
      </c>
      <c r="H413">
        <f t="shared" si="42"/>
        <v>580592023.76920462</v>
      </c>
      <c r="I413">
        <f t="shared" si="43"/>
        <v>643310817.56929636</v>
      </c>
      <c r="J413">
        <f t="shared" si="44"/>
        <v>377140966.80000001</v>
      </c>
      <c r="K413">
        <f t="shared" si="45"/>
        <v>580592023.76920462</v>
      </c>
      <c r="L413">
        <f t="shared" si="46"/>
        <v>628568278</v>
      </c>
      <c r="M413">
        <f t="shared" si="47"/>
        <v>609377776.3076818</v>
      </c>
      <c r="N413">
        <f t="shared" si="48"/>
        <v>628568278</v>
      </c>
    </row>
    <row r="414" spans="1:14" x14ac:dyDescent="0.2">
      <c r="A414" s="55" t="s">
        <v>419</v>
      </c>
      <c r="B414" s="55">
        <v>4507252341</v>
      </c>
      <c r="C414" s="55">
        <v>44.14</v>
      </c>
      <c r="D414" s="55">
        <v>46.99</v>
      </c>
      <c r="E414" s="55">
        <v>30.97</v>
      </c>
      <c r="F414" s="55">
        <v>-6.0650000000000003E-2</v>
      </c>
      <c r="G414" s="55">
        <v>0.42525000000000002</v>
      </c>
      <c r="H414">
        <f t="shared" si="42"/>
        <v>2878960349.8163624</v>
      </c>
      <c r="I414">
        <f t="shared" si="43"/>
        <v>1897457572.0750742</v>
      </c>
      <c r="J414">
        <f t="shared" si="44"/>
        <v>2704351404.5999999</v>
      </c>
      <c r="K414">
        <f t="shared" si="45"/>
        <v>2878960349.8163624</v>
      </c>
      <c r="L414">
        <f t="shared" si="46"/>
        <v>2704351404.5999999</v>
      </c>
      <c r="M414">
        <f t="shared" si="47"/>
        <v>3855935544.526545</v>
      </c>
      <c r="N414">
        <f t="shared" si="48"/>
        <v>3463334433.4300299</v>
      </c>
    </row>
    <row r="415" spans="1:14" x14ac:dyDescent="0.2">
      <c r="A415" s="55" t="s">
        <v>420</v>
      </c>
      <c r="B415" s="55">
        <v>3250131632</v>
      </c>
      <c r="C415" s="55">
        <v>46.99</v>
      </c>
      <c r="D415" s="55">
        <v>46.13</v>
      </c>
      <c r="E415" s="55">
        <v>43.91</v>
      </c>
      <c r="F415" s="55">
        <v>1.8643E-2</v>
      </c>
      <c r="G415" s="55">
        <v>7.0142999999999997E-2</v>
      </c>
      <c r="H415">
        <f t="shared" si="42"/>
        <v>1914389024.6141188</v>
      </c>
      <c r="I415">
        <f t="shared" si="43"/>
        <v>1822260183.1717815</v>
      </c>
      <c r="J415">
        <f t="shared" si="44"/>
        <v>1950078979.1999998</v>
      </c>
      <c r="K415">
        <f t="shared" si="45"/>
        <v>1950078979.1999998</v>
      </c>
      <c r="L415">
        <f t="shared" si="46"/>
        <v>1950078979.1999998</v>
      </c>
      <c r="M415">
        <f t="shared" si="47"/>
        <v>2715834589.0456476</v>
      </c>
      <c r="N415">
        <f t="shared" si="48"/>
        <v>2678983052.4687128</v>
      </c>
    </row>
    <row r="416" spans="1:14" x14ac:dyDescent="0.2">
      <c r="A416" s="55" t="s">
        <v>421</v>
      </c>
      <c r="B416" s="55">
        <v>839208068</v>
      </c>
      <c r="C416" s="55">
        <v>74.819999999999993</v>
      </c>
      <c r="D416" s="55">
        <v>68.989999999999995</v>
      </c>
      <c r="E416" s="55">
        <v>17.52</v>
      </c>
      <c r="F416" s="55">
        <v>8.4504999999999997E-2</v>
      </c>
      <c r="G416" s="55">
        <v>3.2705479999999998</v>
      </c>
      <c r="H416">
        <f t="shared" si="42"/>
        <v>464290013.23184305</v>
      </c>
      <c r="I416">
        <f t="shared" si="43"/>
        <v>117906376.60553165</v>
      </c>
      <c r="J416">
        <f t="shared" si="44"/>
        <v>503524840.79999995</v>
      </c>
      <c r="K416">
        <f t="shared" si="45"/>
        <v>503524840.79999995</v>
      </c>
      <c r="L416">
        <f t="shared" si="46"/>
        <v>503524840.79999995</v>
      </c>
      <c r="M416">
        <f t="shared" si="47"/>
        <v>689240846.0927372</v>
      </c>
      <c r="N416">
        <f t="shared" si="48"/>
        <v>550687391.44221258</v>
      </c>
    </row>
    <row r="417" spans="1:14" x14ac:dyDescent="0.2">
      <c r="A417" s="55" t="s">
        <v>422</v>
      </c>
      <c r="B417" s="55">
        <v>339186430</v>
      </c>
      <c r="C417" s="55">
        <v>172.32</v>
      </c>
      <c r="D417" s="55">
        <v>297.70999999999998</v>
      </c>
      <c r="E417" s="55">
        <v>183.57</v>
      </c>
      <c r="F417" s="55">
        <v>-0.42118</v>
      </c>
      <c r="G417" s="55">
        <v>-6.1280000000000001E-2</v>
      </c>
      <c r="H417">
        <f t="shared" si="42"/>
        <v>351597833.52337515</v>
      </c>
      <c r="I417">
        <f t="shared" si="43"/>
        <v>216797189.79035282</v>
      </c>
      <c r="J417">
        <f t="shared" si="44"/>
        <v>203511858</v>
      </c>
      <c r="K417">
        <f t="shared" si="45"/>
        <v>339186430</v>
      </c>
      <c r="L417">
        <f t="shared" si="46"/>
        <v>216797189.79035282</v>
      </c>
      <c r="M417">
        <f t="shared" si="47"/>
        <v>339186430</v>
      </c>
      <c r="N417">
        <f t="shared" si="48"/>
        <v>290230733.91614115</v>
      </c>
    </row>
    <row r="418" spans="1:14" x14ac:dyDescent="0.2">
      <c r="A418" s="55" t="s">
        <v>423</v>
      </c>
      <c r="B418" s="55">
        <v>2083444802</v>
      </c>
      <c r="C418" s="55">
        <v>3.7</v>
      </c>
      <c r="D418" s="55">
        <v>5.59</v>
      </c>
      <c r="E418" s="55">
        <v>2.5499999999999998</v>
      </c>
      <c r="F418" s="55">
        <v>-0.33810000000000001</v>
      </c>
      <c r="G418" s="55">
        <v>0.45097999999999999</v>
      </c>
      <c r="H418">
        <f t="shared" si="42"/>
        <v>1888603839.2506421</v>
      </c>
      <c r="I418">
        <f t="shared" si="43"/>
        <v>861532813.13319278</v>
      </c>
      <c r="J418">
        <f t="shared" si="44"/>
        <v>1250066881.2</v>
      </c>
      <c r="K418">
        <f t="shared" si="45"/>
        <v>1888603839.2506421</v>
      </c>
      <c r="L418">
        <f t="shared" si="46"/>
        <v>1250066881.2</v>
      </c>
      <c r="M418">
        <f t="shared" si="47"/>
        <v>2005508416.9002569</v>
      </c>
      <c r="N418">
        <f t="shared" si="48"/>
        <v>1594680006.4532771</v>
      </c>
    </row>
    <row r="419" spans="1:14" x14ac:dyDescent="0.2">
      <c r="A419" s="55" t="s">
        <v>424</v>
      </c>
      <c r="B419" s="55">
        <v>8683295714</v>
      </c>
      <c r="C419" s="55">
        <v>128.72999999999999</v>
      </c>
      <c r="D419" s="55">
        <v>98.06</v>
      </c>
      <c r="E419" s="55">
        <v>45.09</v>
      </c>
      <c r="F419" s="55">
        <v>0.31276799999999999</v>
      </c>
      <c r="G419" s="55">
        <v>1.854957</v>
      </c>
      <c r="H419">
        <f t="shared" si="42"/>
        <v>3968696242.1387482</v>
      </c>
      <c r="I419">
        <f t="shared" si="43"/>
        <v>1824888230.6808827</v>
      </c>
      <c r="J419">
        <f t="shared" si="44"/>
        <v>5209977428.3999996</v>
      </c>
      <c r="K419">
        <f t="shared" si="45"/>
        <v>5209977428.3999996</v>
      </c>
      <c r="L419">
        <f t="shared" si="46"/>
        <v>5209977428.3999996</v>
      </c>
      <c r="M419">
        <f t="shared" si="47"/>
        <v>6797455925.2554989</v>
      </c>
      <c r="N419">
        <f t="shared" si="48"/>
        <v>5939932720.6723528</v>
      </c>
    </row>
    <row r="420" spans="1:14" x14ac:dyDescent="0.2">
      <c r="A420" s="55" t="s">
        <v>425</v>
      </c>
      <c r="B420" s="55">
        <v>1335340846</v>
      </c>
      <c r="C420" s="55">
        <v>42.25</v>
      </c>
      <c r="D420" s="55">
        <v>66.94</v>
      </c>
      <c r="E420" s="55">
        <v>34.86</v>
      </c>
      <c r="F420" s="55">
        <v>-0.36884</v>
      </c>
      <c r="G420" s="55">
        <v>0.21199100000000001</v>
      </c>
      <c r="H420">
        <f t="shared" si="42"/>
        <v>1269415849.5468662</v>
      </c>
      <c r="I420">
        <f t="shared" si="43"/>
        <v>661064733.64901221</v>
      </c>
      <c r="J420">
        <f t="shared" si="44"/>
        <v>801204507.60000002</v>
      </c>
      <c r="K420">
        <f t="shared" si="45"/>
        <v>1269415849.5468662</v>
      </c>
      <c r="L420">
        <f t="shared" si="46"/>
        <v>801204507.60000002</v>
      </c>
      <c r="M420">
        <f t="shared" si="47"/>
        <v>1308970847.4187465</v>
      </c>
      <c r="N420">
        <f t="shared" si="48"/>
        <v>1065630401.0596049</v>
      </c>
    </row>
    <row r="421" spans="1:14" x14ac:dyDescent="0.2">
      <c r="A421" s="55" t="s">
        <v>426</v>
      </c>
      <c r="B421" s="55">
        <v>1488267330</v>
      </c>
      <c r="C421" s="55">
        <v>14.04</v>
      </c>
      <c r="D421" s="55">
        <v>14.1</v>
      </c>
      <c r="E421" s="55">
        <v>5.32</v>
      </c>
      <c r="F421" s="55">
        <v>-4.2599999999999999E-3</v>
      </c>
      <c r="G421" s="55">
        <v>1.6390979999999999</v>
      </c>
      <c r="H421">
        <f t="shared" si="42"/>
        <v>896780683.71261573</v>
      </c>
      <c r="I421">
        <f t="shared" si="43"/>
        <v>338358180.71174318</v>
      </c>
      <c r="J421">
        <f t="shared" si="44"/>
        <v>892960398</v>
      </c>
      <c r="K421">
        <f t="shared" si="45"/>
        <v>896780683.71261573</v>
      </c>
      <c r="L421">
        <f t="shared" si="46"/>
        <v>892960398</v>
      </c>
      <c r="M421">
        <f t="shared" si="47"/>
        <v>1251672671.4850464</v>
      </c>
      <c r="N421">
        <f t="shared" si="48"/>
        <v>1028303670.2846973</v>
      </c>
    </row>
    <row r="422" spans="1:14" x14ac:dyDescent="0.2">
      <c r="A422" s="55" t="s">
        <v>427</v>
      </c>
      <c r="B422" s="55">
        <v>1419698573</v>
      </c>
      <c r="C422" s="55">
        <v>9.66</v>
      </c>
      <c r="D422" s="55">
        <v>8.1300000000000008</v>
      </c>
      <c r="E422" s="55">
        <v>7.15</v>
      </c>
      <c r="F422" s="55">
        <v>0.188192</v>
      </c>
      <c r="G422" s="55">
        <v>0.351049</v>
      </c>
      <c r="H422">
        <f t="shared" si="42"/>
        <v>716903618.10212505</v>
      </c>
      <c r="I422">
        <f t="shared" si="43"/>
        <v>630487231.62520385</v>
      </c>
      <c r="J422">
        <f t="shared" si="44"/>
        <v>851819143.79999995</v>
      </c>
      <c r="K422">
        <f t="shared" si="45"/>
        <v>851819143.79999995</v>
      </c>
      <c r="L422">
        <f t="shared" si="46"/>
        <v>851819143.79999995</v>
      </c>
      <c r="M422">
        <f t="shared" si="47"/>
        <v>1138580591.0408499</v>
      </c>
      <c r="N422">
        <f t="shared" si="48"/>
        <v>1104014036.4500816</v>
      </c>
    </row>
    <row r="423" spans="1:14" x14ac:dyDescent="0.2">
      <c r="A423" s="55" t="s">
        <v>428</v>
      </c>
      <c r="B423" s="55">
        <v>1504017208</v>
      </c>
      <c r="C423" s="55">
        <v>37.72</v>
      </c>
      <c r="D423" s="55">
        <v>36.450000000000003</v>
      </c>
      <c r="E423" s="55">
        <v>38.799999999999997</v>
      </c>
      <c r="F423" s="55">
        <v>3.4841999999999998E-2</v>
      </c>
      <c r="G423" s="55">
        <v>-2.784E-2</v>
      </c>
      <c r="H423">
        <f t="shared" si="42"/>
        <v>872027154.67675245</v>
      </c>
      <c r="I423">
        <f t="shared" si="43"/>
        <v>928252885.12179065</v>
      </c>
      <c r="J423">
        <f t="shared" si="44"/>
        <v>902410324.79999995</v>
      </c>
      <c r="K423">
        <f t="shared" si="45"/>
        <v>902410324.79999995</v>
      </c>
      <c r="L423">
        <f t="shared" si="46"/>
        <v>928252885.12179065</v>
      </c>
      <c r="M423">
        <f t="shared" si="47"/>
        <v>1251221186.670701</v>
      </c>
      <c r="N423">
        <f t="shared" si="48"/>
        <v>1273711478.8487163</v>
      </c>
    </row>
    <row r="424" spans="1:14" x14ac:dyDescent="0.2">
      <c r="A424" s="55" t="s">
        <v>429</v>
      </c>
      <c r="B424" s="55">
        <v>239828137</v>
      </c>
      <c r="C424" s="55">
        <v>13.09</v>
      </c>
      <c r="D424" s="55">
        <v>27.88</v>
      </c>
      <c r="E424" s="55">
        <v>26.76</v>
      </c>
      <c r="F424" s="55">
        <v>-0.53049000000000002</v>
      </c>
      <c r="G424" s="55">
        <v>-0.51083999999999996</v>
      </c>
      <c r="H424">
        <f t="shared" si="42"/>
        <v>306483104.08723992</v>
      </c>
      <c r="I424">
        <f t="shared" si="43"/>
        <v>294171400.3598004</v>
      </c>
      <c r="J424">
        <f t="shared" si="44"/>
        <v>143896882.19999999</v>
      </c>
      <c r="K424">
        <f t="shared" si="45"/>
        <v>239828137</v>
      </c>
      <c r="L424">
        <f t="shared" si="46"/>
        <v>239828137</v>
      </c>
      <c r="M424">
        <f t="shared" si="47"/>
        <v>239828137</v>
      </c>
      <c r="N424">
        <f t="shared" si="48"/>
        <v>239828137</v>
      </c>
    </row>
    <row r="425" spans="1:14" x14ac:dyDescent="0.2">
      <c r="A425" s="55" t="s">
        <v>430</v>
      </c>
      <c r="B425" s="55">
        <v>1925594056</v>
      </c>
      <c r="C425" s="55">
        <v>43.16</v>
      </c>
      <c r="D425" s="55">
        <v>31.67</v>
      </c>
      <c r="E425" s="55">
        <v>39.770000000000003</v>
      </c>
      <c r="F425" s="55">
        <v>0.36280400000000002</v>
      </c>
      <c r="G425" s="55">
        <v>8.5239999999999996E-2</v>
      </c>
      <c r="H425">
        <f t="shared" si="42"/>
        <v>847778868.86155295</v>
      </c>
      <c r="I425">
        <f t="shared" si="43"/>
        <v>1064609149.6811765</v>
      </c>
      <c r="J425">
        <f t="shared" si="44"/>
        <v>1155356433.5999999</v>
      </c>
      <c r="K425">
        <f t="shared" si="45"/>
        <v>1155356433.5999999</v>
      </c>
      <c r="L425">
        <f t="shared" si="46"/>
        <v>1155356433.5999999</v>
      </c>
      <c r="M425">
        <f t="shared" si="47"/>
        <v>1494467981.1446211</v>
      </c>
      <c r="N425">
        <f t="shared" si="48"/>
        <v>1581200093.4724705</v>
      </c>
    </row>
    <row r="426" spans="1:14" x14ac:dyDescent="0.2">
      <c r="A426" s="55" t="s">
        <v>431</v>
      </c>
      <c r="B426" s="55">
        <v>4590762418</v>
      </c>
      <c r="C426" s="55">
        <v>24</v>
      </c>
      <c r="D426" s="55">
        <v>24.52</v>
      </c>
      <c r="E426" s="55">
        <v>19.7</v>
      </c>
      <c r="F426" s="55">
        <v>-2.121E-2</v>
      </c>
      <c r="G426" s="55">
        <v>0.218274</v>
      </c>
      <c r="H426">
        <f t="shared" si="42"/>
        <v>2814145476.3534565</v>
      </c>
      <c r="I426">
        <f t="shared" si="43"/>
        <v>2260950698.1188135</v>
      </c>
      <c r="J426">
        <f t="shared" si="44"/>
        <v>2754457450.7999997</v>
      </c>
      <c r="K426">
        <f t="shared" si="45"/>
        <v>2814145476.3534565</v>
      </c>
      <c r="L426">
        <f t="shared" si="46"/>
        <v>2754457450.7999997</v>
      </c>
      <c r="M426">
        <f t="shared" si="47"/>
        <v>3880115641.3413825</v>
      </c>
      <c r="N426">
        <f t="shared" si="48"/>
        <v>3658837730.0475254</v>
      </c>
    </row>
    <row r="427" spans="1:14" x14ac:dyDescent="0.2">
      <c r="A427" s="55" t="s">
        <v>432</v>
      </c>
      <c r="B427" s="55">
        <v>457190271</v>
      </c>
      <c r="C427" s="55">
        <v>10.63</v>
      </c>
      <c r="D427" s="55">
        <v>13.64</v>
      </c>
      <c r="E427" s="55">
        <v>8.85</v>
      </c>
      <c r="F427" s="55">
        <v>-0.22067000000000001</v>
      </c>
      <c r="G427" s="55">
        <v>0.20113</v>
      </c>
      <c r="H427">
        <f t="shared" si="42"/>
        <v>351987171.80141914</v>
      </c>
      <c r="I427">
        <f t="shared" si="43"/>
        <v>228380077.59359935</v>
      </c>
      <c r="J427">
        <f t="shared" si="44"/>
        <v>274314162.59999996</v>
      </c>
      <c r="K427">
        <f t="shared" si="45"/>
        <v>351987171.80141914</v>
      </c>
      <c r="L427">
        <f t="shared" si="46"/>
        <v>274314162.59999996</v>
      </c>
      <c r="M427">
        <f t="shared" si="47"/>
        <v>415109031.32056767</v>
      </c>
      <c r="N427">
        <f t="shared" si="48"/>
        <v>365666193.63743973</v>
      </c>
    </row>
    <row r="428" spans="1:14" x14ac:dyDescent="0.2">
      <c r="A428" s="55" t="s">
        <v>433</v>
      </c>
      <c r="B428" s="55">
        <v>1309380984</v>
      </c>
      <c r="C428" s="55">
        <v>11.16</v>
      </c>
      <c r="D428" s="55">
        <v>13.27</v>
      </c>
      <c r="E428" s="55">
        <v>14.73</v>
      </c>
      <c r="F428" s="55">
        <v>-0.15901000000000001</v>
      </c>
      <c r="G428" s="55">
        <v>-0.24235999999999999</v>
      </c>
      <c r="H428">
        <f t="shared" si="42"/>
        <v>934171144.00884676</v>
      </c>
      <c r="I428">
        <f t="shared" si="43"/>
        <v>1036941806.6627949</v>
      </c>
      <c r="J428">
        <f t="shared" si="44"/>
        <v>785628590.39999998</v>
      </c>
      <c r="K428">
        <f t="shared" si="45"/>
        <v>934171144.00884676</v>
      </c>
      <c r="L428">
        <f t="shared" si="46"/>
        <v>1036941806.6627949</v>
      </c>
      <c r="M428">
        <f t="shared" si="47"/>
        <v>1159297048.0035386</v>
      </c>
      <c r="N428">
        <f t="shared" si="48"/>
        <v>1200405313.0651181</v>
      </c>
    </row>
    <row r="429" spans="1:14" x14ac:dyDescent="0.2">
      <c r="A429" s="55" t="s">
        <v>434</v>
      </c>
      <c r="B429" s="55">
        <v>950932664</v>
      </c>
      <c r="C429" s="55">
        <v>168.53</v>
      </c>
      <c r="D429" s="55">
        <v>68.040000000000006</v>
      </c>
      <c r="E429" s="55">
        <v>16.5</v>
      </c>
      <c r="F429" s="55">
        <v>1.476925</v>
      </c>
      <c r="G429" s="55">
        <v>9.2139389999999999</v>
      </c>
      <c r="H429">
        <f t="shared" si="42"/>
        <v>230349969.57921615</v>
      </c>
      <c r="I429">
        <f t="shared" si="43"/>
        <v>55860877.806299798</v>
      </c>
      <c r="J429">
        <f t="shared" si="44"/>
        <v>570559598.39999998</v>
      </c>
      <c r="K429">
        <f t="shared" si="45"/>
        <v>570559598.39999998</v>
      </c>
      <c r="L429">
        <f t="shared" si="46"/>
        <v>570559598.39999998</v>
      </c>
      <c r="M429">
        <f t="shared" si="47"/>
        <v>662699586.23168647</v>
      </c>
      <c r="N429">
        <f t="shared" si="48"/>
        <v>592903949.52251995</v>
      </c>
    </row>
    <row r="430" spans="1:14" x14ac:dyDescent="0.2">
      <c r="A430" s="55" t="s">
        <v>435</v>
      </c>
      <c r="B430" s="55">
        <v>3604204399</v>
      </c>
      <c r="C430" s="55">
        <v>37.69</v>
      </c>
      <c r="D430" s="55">
        <v>45.97</v>
      </c>
      <c r="E430" s="55">
        <v>56.5</v>
      </c>
      <c r="F430" s="55">
        <v>-0.18012</v>
      </c>
      <c r="G430" s="55">
        <v>-0.33291999999999999</v>
      </c>
      <c r="H430">
        <f t="shared" si="42"/>
        <v>2637608722.495975</v>
      </c>
      <c r="I430">
        <f t="shared" si="43"/>
        <v>3241774059.1833062</v>
      </c>
      <c r="J430">
        <f t="shared" si="44"/>
        <v>2162522639.4000001</v>
      </c>
      <c r="K430">
        <f t="shared" si="45"/>
        <v>2637608722.495975</v>
      </c>
      <c r="L430">
        <f t="shared" si="46"/>
        <v>3241774059.1833062</v>
      </c>
      <c r="M430">
        <f t="shared" si="47"/>
        <v>3217566128.3983898</v>
      </c>
      <c r="N430">
        <f t="shared" si="48"/>
        <v>3459232263.0733223</v>
      </c>
    </row>
    <row r="431" spans="1:14" x14ac:dyDescent="0.2">
      <c r="A431" s="55" t="s">
        <v>436</v>
      </c>
      <c r="B431" s="55">
        <v>6823764559</v>
      </c>
      <c r="C431" s="55">
        <v>80.430000000000007</v>
      </c>
      <c r="D431" s="55">
        <v>63.13</v>
      </c>
      <c r="E431" s="55">
        <v>74.91</v>
      </c>
      <c r="F431" s="55">
        <v>0.274038</v>
      </c>
      <c r="G431" s="55">
        <v>7.3688000000000003E-2</v>
      </c>
      <c r="H431">
        <f t="shared" si="42"/>
        <v>3213608020.6398869</v>
      </c>
      <c r="I431">
        <f t="shared" si="43"/>
        <v>3813266736.1468139</v>
      </c>
      <c r="J431">
        <f t="shared" si="44"/>
        <v>4094258735.3999996</v>
      </c>
      <c r="K431">
        <f t="shared" si="45"/>
        <v>4094258735.3999996</v>
      </c>
      <c r="L431">
        <f t="shared" si="46"/>
        <v>4094258735.3999996</v>
      </c>
      <c r="M431">
        <f t="shared" si="47"/>
        <v>5379701943.6559544</v>
      </c>
      <c r="N431">
        <f t="shared" si="48"/>
        <v>5619565429.8587255</v>
      </c>
    </row>
    <row r="432" spans="1:14" x14ac:dyDescent="0.2">
      <c r="A432" s="55" t="s">
        <v>437</v>
      </c>
      <c r="B432" s="55">
        <v>3991118043</v>
      </c>
      <c r="C432" s="55">
        <v>154.68</v>
      </c>
      <c r="D432" s="55">
        <v>153.94</v>
      </c>
      <c r="E432" s="55">
        <v>40.950000000000003</v>
      </c>
      <c r="F432" s="55">
        <v>4.8069999999999996E-3</v>
      </c>
      <c r="G432" s="55">
        <v>2.7772890000000001</v>
      </c>
      <c r="H432">
        <f t="shared" si="42"/>
        <v>2383214712.6761656</v>
      </c>
      <c r="I432">
        <f t="shared" si="43"/>
        <v>633965477.83344078</v>
      </c>
      <c r="J432">
        <f t="shared" si="44"/>
        <v>2394670825.7999997</v>
      </c>
      <c r="K432">
        <f t="shared" si="45"/>
        <v>2394670825.7999997</v>
      </c>
      <c r="L432">
        <f t="shared" si="46"/>
        <v>2394670825.7999997</v>
      </c>
      <c r="M432">
        <f t="shared" si="47"/>
        <v>3347956710.8704662</v>
      </c>
      <c r="N432">
        <f t="shared" si="48"/>
        <v>2648257016.9333763</v>
      </c>
    </row>
    <row r="433" spans="1:14" x14ac:dyDescent="0.2">
      <c r="A433" s="55" t="s">
        <v>438</v>
      </c>
      <c r="B433" s="55">
        <v>376682224</v>
      </c>
      <c r="C433" s="55">
        <v>2.63</v>
      </c>
      <c r="D433" s="55">
        <v>2.59</v>
      </c>
      <c r="E433" s="55">
        <v>26.31</v>
      </c>
      <c r="F433" s="55">
        <v>1.5443999999999999E-2</v>
      </c>
      <c r="G433" s="55">
        <v>-0.90003999999999995</v>
      </c>
      <c r="H433">
        <f t="shared" si="42"/>
        <v>222571933.45964918</v>
      </c>
      <c r="I433">
        <f t="shared" si="43"/>
        <v>2260997743.0972376</v>
      </c>
      <c r="J433">
        <f t="shared" si="44"/>
        <v>226009334.40000001</v>
      </c>
      <c r="K433">
        <f t="shared" si="45"/>
        <v>226009334.40000001</v>
      </c>
      <c r="L433">
        <f t="shared" si="46"/>
        <v>376682224</v>
      </c>
      <c r="M433">
        <f t="shared" si="47"/>
        <v>315038107.78385967</v>
      </c>
      <c r="N433">
        <f t="shared" si="48"/>
        <v>376682224</v>
      </c>
    </row>
    <row r="434" spans="1:14" x14ac:dyDescent="0.2">
      <c r="A434" s="55" t="s">
        <v>439</v>
      </c>
      <c r="B434" s="55">
        <v>581330634</v>
      </c>
      <c r="C434" s="55">
        <v>30.9</v>
      </c>
      <c r="D434" s="55">
        <v>31.25</v>
      </c>
      <c r="E434" s="55">
        <v>33.5</v>
      </c>
      <c r="F434" s="55">
        <v>-1.12E-2</v>
      </c>
      <c r="G434" s="55">
        <v>-7.7609999999999998E-2</v>
      </c>
      <c r="H434">
        <f t="shared" si="42"/>
        <v>352749171.11650485</v>
      </c>
      <c r="I434">
        <f t="shared" si="43"/>
        <v>378146315.98347765</v>
      </c>
      <c r="J434">
        <f t="shared" si="44"/>
        <v>348798380.39999998</v>
      </c>
      <c r="K434">
        <f t="shared" si="45"/>
        <v>352749171.11650485</v>
      </c>
      <c r="L434">
        <f t="shared" si="46"/>
        <v>378146315.98347765</v>
      </c>
      <c r="M434">
        <f t="shared" si="47"/>
        <v>489898048.84660196</v>
      </c>
      <c r="N434">
        <f t="shared" si="48"/>
        <v>500056906.79339105</v>
      </c>
    </row>
    <row r="435" spans="1:14" x14ac:dyDescent="0.2">
      <c r="A435" s="55" t="s">
        <v>440</v>
      </c>
      <c r="B435" s="55">
        <v>814372505</v>
      </c>
      <c r="C435" s="55">
        <v>27.43</v>
      </c>
      <c r="D435" s="55">
        <v>24.4</v>
      </c>
      <c r="E435" s="55">
        <v>26.17</v>
      </c>
      <c r="F435" s="55">
        <v>0.12418</v>
      </c>
      <c r="G435" s="55">
        <v>4.8147000000000002E-2</v>
      </c>
      <c r="H435">
        <f t="shared" si="42"/>
        <v>434648813.35729158</v>
      </c>
      <c r="I435">
        <f t="shared" si="43"/>
        <v>466178411.04348916</v>
      </c>
      <c r="J435">
        <f t="shared" si="44"/>
        <v>488623503</v>
      </c>
      <c r="K435">
        <f t="shared" si="45"/>
        <v>488623503</v>
      </c>
      <c r="L435">
        <f t="shared" si="46"/>
        <v>488623503</v>
      </c>
      <c r="M435">
        <f t="shared" si="47"/>
        <v>662483028.34291661</v>
      </c>
      <c r="N435">
        <f t="shared" si="48"/>
        <v>675094867.41739559</v>
      </c>
    </row>
    <row r="436" spans="1:14" x14ac:dyDescent="0.2">
      <c r="A436" s="55" t="s">
        <v>441</v>
      </c>
      <c r="B436" s="55">
        <v>451715810</v>
      </c>
      <c r="C436" s="55">
        <v>27.35</v>
      </c>
      <c r="D436" s="55">
        <v>27.84</v>
      </c>
      <c r="E436" s="55">
        <v>27.35</v>
      </c>
      <c r="F436" s="55">
        <v>-1.7600000000000001E-2</v>
      </c>
      <c r="G436" s="55">
        <v>0</v>
      </c>
      <c r="H436">
        <f t="shared" si="42"/>
        <v>275885063.11074919</v>
      </c>
      <c r="I436">
        <f t="shared" si="43"/>
        <v>271029486</v>
      </c>
      <c r="J436">
        <f t="shared" si="44"/>
        <v>271029486</v>
      </c>
      <c r="K436">
        <f t="shared" si="45"/>
        <v>275885063.11074919</v>
      </c>
      <c r="L436">
        <f t="shared" si="46"/>
        <v>271029486</v>
      </c>
      <c r="M436">
        <f t="shared" si="47"/>
        <v>381383511.24429965</v>
      </c>
      <c r="N436">
        <f t="shared" si="48"/>
        <v>379441280.39999998</v>
      </c>
    </row>
    <row r="437" spans="1:14" x14ac:dyDescent="0.2">
      <c r="A437" s="55" t="s">
        <v>442</v>
      </c>
      <c r="B437" s="55">
        <v>490397684</v>
      </c>
      <c r="C437" s="55">
        <v>8.49</v>
      </c>
      <c r="D437" s="55">
        <v>12.27</v>
      </c>
      <c r="E437" s="55">
        <v>13.71</v>
      </c>
      <c r="F437" s="55">
        <v>-0.30807000000000001</v>
      </c>
      <c r="G437" s="55">
        <v>-0.38074000000000002</v>
      </c>
      <c r="H437">
        <f t="shared" si="42"/>
        <v>425243319.98901629</v>
      </c>
      <c r="I437">
        <f t="shared" si="43"/>
        <v>475145513.03168303</v>
      </c>
      <c r="J437">
        <f t="shared" si="44"/>
        <v>294238610.39999998</v>
      </c>
      <c r="K437">
        <f t="shared" si="45"/>
        <v>425243319.98901629</v>
      </c>
      <c r="L437">
        <f t="shared" si="46"/>
        <v>475145513.03168303</v>
      </c>
      <c r="M437">
        <f t="shared" si="47"/>
        <v>464335938.39560652</v>
      </c>
      <c r="N437">
        <f t="shared" si="48"/>
        <v>484296815.61267322</v>
      </c>
    </row>
    <row r="438" spans="1:14" x14ac:dyDescent="0.2">
      <c r="A438" s="55" t="s">
        <v>443</v>
      </c>
      <c r="B438" s="55">
        <v>1968272070</v>
      </c>
      <c r="C438" s="55">
        <v>31.47</v>
      </c>
      <c r="D438" s="55">
        <v>33.85</v>
      </c>
      <c r="E438" s="55">
        <v>18.829999999999998</v>
      </c>
      <c r="F438" s="55">
        <v>-7.0309999999999997E-2</v>
      </c>
      <c r="G438" s="55">
        <v>0.671269</v>
      </c>
      <c r="H438">
        <f t="shared" si="42"/>
        <v>1270276373.8450451</v>
      </c>
      <c r="I438">
        <f t="shared" si="43"/>
        <v>706626666.32361388</v>
      </c>
      <c r="J438">
        <f t="shared" si="44"/>
        <v>1180963242</v>
      </c>
      <c r="K438">
        <f t="shared" si="45"/>
        <v>1270276373.8450451</v>
      </c>
      <c r="L438">
        <f t="shared" si="46"/>
        <v>1180963242</v>
      </c>
      <c r="M438">
        <f t="shared" si="47"/>
        <v>1689073791.538018</v>
      </c>
      <c r="N438">
        <f t="shared" si="48"/>
        <v>1463613908.5294456</v>
      </c>
    </row>
    <row r="439" spans="1:14" x14ac:dyDescent="0.2">
      <c r="A439" s="55" t="s">
        <v>444</v>
      </c>
      <c r="B439" s="55">
        <v>1014069979</v>
      </c>
      <c r="C439" s="55">
        <v>13.24</v>
      </c>
      <c r="D439" s="55">
        <v>16.23</v>
      </c>
      <c r="E439" s="55">
        <v>21.09</v>
      </c>
      <c r="F439" s="55">
        <v>-0.18423</v>
      </c>
      <c r="G439" s="55">
        <v>-0.37220999999999999</v>
      </c>
      <c r="H439">
        <f t="shared" si="42"/>
        <v>745849917.7464236</v>
      </c>
      <c r="I439">
        <f t="shared" si="43"/>
        <v>969180756.94101512</v>
      </c>
      <c r="J439">
        <f t="shared" si="44"/>
        <v>608441987.39999998</v>
      </c>
      <c r="K439">
        <f t="shared" si="45"/>
        <v>745849917.7464236</v>
      </c>
      <c r="L439">
        <f t="shared" si="46"/>
        <v>969180756.94101512</v>
      </c>
      <c r="M439">
        <f t="shared" si="47"/>
        <v>906781954.49856949</v>
      </c>
      <c r="N439">
        <f t="shared" si="48"/>
        <v>996114290.17640603</v>
      </c>
    </row>
    <row r="440" spans="1:14" x14ac:dyDescent="0.2">
      <c r="A440" s="55" t="s">
        <v>445</v>
      </c>
      <c r="B440" s="55">
        <v>1386502325</v>
      </c>
      <c r="C440" s="55">
        <v>34.700000000000003</v>
      </c>
      <c r="D440" s="55">
        <v>50.22</v>
      </c>
      <c r="E440" s="55">
        <v>48.24</v>
      </c>
      <c r="F440" s="55">
        <v>-0.30903999999999998</v>
      </c>
      <c r="G440" s="55">
        <v>-0.28067999999999999</v>
      </c>
      <c r="H440">
        <f t="shared" si="42"/>
        <v>1203979094.3035777</v>
      </c>
      <c r="I440">
        <f t="shared" si="43"/>
        <v>1156510864.427515</v>
      </c>
      <c r="J440">
        <f t="shared" si="44"/>
        <v>831901395</v>
      </c>
      <c r="K440">
        <f t="shared" si="45"/>
        <v>1203979094.3035777</v>
      </c>
      <c r="L440">
        <f t="shared" si="46"/>
        <v>1156510864.427515</v>
      </c>
      <c r="M440">
        <f t="shared" si="47"/>
        <v>1313493032.721431</v>
      </c>
      <c r="N440">
        <f t="shared" si="48"/>
        <v>1294505740.7710061</v>
      </c>
    </row>
    <row r="441" spans="1:14" x14ac:dyDescent="0.2">
      <c r="A441" s="55" t="s">
        <v>446</v>
      </c>
      <c r="B441" s="55">
        <v>2846946976</v>
      </c>
      <c r="C441" s="55">
        <v>45.88</v>
      </c>
      <c r="D441" s="55">
        <v>48.19</v>
      </c>
      <c r="E441" s="55">
        <v>22.63</v>
      </c>
      <c r="F441" s="55">
        <v>-4.7940000000000003E-2</v>
      </c>
      <c r="G441" s="55">
        <v>1.0273969999999999</v>
      </c>
      <c r="H441">
        <f t="shared" si="42"/>
        <v>1794181233.9558432</v>
      </c>
      <c r="I441">
        <f t="shared" si="43"/>
        <v>842542524.03451335</v>
      </c>
      <c r="J441">
        <f t="shared" si="44"/>
        <v>1708168185.5999999</v>
      </c>
      <c r="K441">
        <f t="shared" si="45"/>
        <v>1794181233.9558432</v>
      </c>
      <c r="L441">
        <f t="shared" si="46"/>
        <v>1708168185.5999999</v>
      </c>
      <c r="M441">
        <f t="shared" si="47"/>
        <v>2425840679.1823373</v>
      </c>
      <c r="N441">
        <f t="shared" si="48"/>
        <v>2045185195.2138052</v>
      </c>
    </row>
    <row r="442" spans="1:14" x14ac:dyDescent="0.2">
      <c r="A442" s="55" t="s">
        <v>447</v>
      </c>
      <c r="B442" s="55">
        <v>1901970339</v>
      </c>
      <c r="C442" s="55">
        <v>104.7</v>
      </c>
      <c r="D442" s="55">
        <v>69.290000000000006</v>
      </c>
      <c r="E442" s="55">
        <v>53.56</v>
      </c>
      <c r="F442" s="55">
        <v>0.51104099999999997</v>
      </c>
      <c r="G442" s="55">
        <v>0.95481700000000003</v>
      </c>
      <c r="H442">
        <f t="shared" si="42"/>
        <v>755229145.60227013</v>
      </c>
      <c r="I442">
        <f t="shared" si="43"/>
        <v>583779557.57495451</v>
      </c>
      <c r="J442">
        <f t="shared" si="44"/>
        <v>1141182203.3999999</v>
      </c>
      <c r="K442">
        <f t="shared" si="45"/>
        <v>1141182203.3999999</v>
      </c>
      <c r="L442">
        <f t="shared" si="46"/>
        <v>1141182203.3999999</v>
      </c>
      <c r="M442">
        <f t="shared" si="47"/>
        <v>1443273861.640908</v>
      </c>
      <c r="N442">
        <f t="shared" si="48"/>
        <v>1374694026.4299817</v>
      </c>
    </row>
    <row r="443" spans="1:14" x14ac:dyDescent="0.2">
      <c r="A443" s="55" t="s">
        <v>448</v>
      </c>
      <c r="B443" s="55">
        <v>571224076</v>
      </c>
      <c r="C443" s="55">
        <v>36.450000000000003</v>
      </c>
      <c r="D443" s="55">
        <v>35.840000000000003</v>
      </c>
      <c r="E443" s="55">
        <v>20.97</v>
      </c>
      <c r="F443" s="55">
        <v>1.702E-2</v>
      </c>
      <c r="G443" s="55">
        <v>0.73819699999999999</v>
      </c>
      <c r="H443">
        <f t="shared" si="42"/>
        <v>336998727.26200074</v>
      </c>
      <c r="I443">
        <f t="shared" si="43"/>
        <v>197178136.65539634</v>
      </c>
      <c r="J443">
        <f t="shared" si="44"/>
        <v>342734445.59999996</v>
      </c>
      <c r="K443">
        <f t="shared" si="45"/>
        <v>342734445.59999996</v>
      </c>
      <c r="L443">
        <f t="shared" si="46"/>
        <v>342734445.59999996</v>
      </c>
      <c r="M443">
        <f t="shared" si="47"/>
        <v>477533936.50480032</v>
      </c>
      <c r="N443">
        <f t="shared" si="48"/>
        <v>421605700.26215851</v>
      </c>
    </row>
    <row r="444" spans="1:14" x14ac:dyDescent="0.2">
      <c r="A444" s="55" t="s">
        <v>449</v>
      </c>
      <c r="B444" s="55">
        <v>3634716900</v>
      </c>
      <c r="C444" s="55">
        <v>44.22</v>
      </c>
      <c r="D444" s="55">
        <v>52.78</v>
      </c>
      <c r="E444" s="55">
        <v>41.47</v>
      </c>
      <c r="F444" s="55">
        <v>-0.16217999999999999</v>
      </c>
      <c r="G444" s="55">
        <v>6.6312999999999997E-2</v>
      </c>
      <c r="H444">
        <f t="shared" si="42"/>
        <v>2602981714.4494042</v>
      </c>
      <c r="I444">
        <f t="shared" si="43"/>
        <v>2045206369.9870486</v>
      </c>
      <c r="J444">
        <f t="shared" si="44"/>
        <v>2180830140</v>
      </c>
      <c r="K444">
        <f t="shared" si="45"/>
        <v>2602981714.4494042</v>
      </c>
      <c r="L444">
        <f t="shared" si="46"/>
        <v>2180830140</v>
      </c>
      <c r="M444">
        <f t="shared" si="47"/>
        <v>3222022825.7797618</v>
      </c>
      <c r="N444">
        <f t="shared" si="48"/>
        <v>2998912687.9948196</v>
      </c>
    </row>
    <row r="445" spans="1:14" x14ac:dyDescent="0.2">
      <c r="A445" s="55" t="s">
        <v>450</v>
      </c>
      <c r="B445" s="55">
        <v>1344967040</v>
      </c>
      <c r="C445" s="55">
        <v>65.11</v>
      </c>
      <c r="D445" s="55">
        <v>40.799999999999997</v>
      </c>
      <c r="E445" s="55">
        <v>20</v>
      </c>
      <c r="F445" s="55">
        <v>0.59583299999999995</v>
      </c>
      <c r="G445" s="55">
        <v>2.2555000000000001</v>
      </c>
      <c r="H445">
        <f t="shared" si="42"/>
        <v>505679619.35866725</v>
      </c>
      <c r="I445">
        <f t="shared" si="43"/>
        <v>247882114.57533404</v>
      </c>
      <c r="J445">
        <f t="shared" si="44"/>
        <v>806980224</v>
      </c>
      <c r="K445">
        <f t="shared" si="45"/>
        <v>806980224</v>
      </c>
      <c r="L445">
        <f t="shared" si="46"/>
        <v>806980224</v>
      </c>
      <c r="M445">
        <f t="shared" si="47"/>
        <v>1009252071.7434669</v>
      </c>
      <c r="N445">
        <f t="shared" si="48"/>
        <v>906133069.83013356</v>
      </c>
    </row>
    <row r="446" spans="1:14" x14ac:dyDescent="0.2">
      <c r="A446" s="55" t="s">
        <v>451</v>
      </c>
      <c r="B446" s="55">
        <v>1145937146</v>
      </c>
      <c r="C446" s="55">
        <v>72.2</v>
      </c>
      <c r="D446" s="55">
        <v>31.04</v>
      </c>
      <c r="E446" s="55">
        <v>71.849999999999994</v>
      </c>
      <c r="F446" s="55">
        <v>1.326031</v>
      </c>
      <c r="G446" s="55">
        <v>4.8710000000000003E-3</v>
      </c>
      <c r="H446">
        <f t="shared" si="42"/>
        <v>295594636.35695308</v>
      </c>
      <c r="I446">
        <f t="shared" si="43"/>
        <v>684229406.16258204</v>
      </c>
      <c r="J446">
        <f t="shared" si="44"/>
        <v>687562287.60000002</v>
      </c>
      <c r="K446">
        <f t="shared" si="45"/>
        <v>687562287.60000002</v>
      </c>
      <c r="L446">
        <f t="shared" si="46"/>
        <v>687562287.60000002</v>
      </c>
      <c r="M446">
        <f t="shared" si="47"/>
        <v>805800142.14278126</v>
      </c>
      <c r="N446">
        <f t="shared" si="48"/>
        <v>961254050.06503272</v>
      </c>
    </row>
    <row r="447" spans="1:14" x14ac:dyDescent="0.2">
      <c r="A447" s="55" t="s">
        <v>452</v>
      </c>
      <c r="B447" s="55">
        <v>673670291</v>
      </c>
      <c r="C447" s="55">
        <v>32.32</v>
      </c>
      <c r="D447" s="55">
        <v>31.08</v>
      </c>
      <c r="E447" s="55">
        <v>18.149999999999999</v>
      </c>
      <c r="F447" s="55">
        <v>3.9897000000000002E-2</v>
      </c>
      <c r="G447" s="55">
        <v>0.78071599999999997</v>
      </c>
      <c r="H447">
        <f t="shared" si="42"/>
        <v>388694432.81401902</v>
      </c>
      <c r="I447">
        <f t="shared" si="43"/>
        <v>226988567.85697439</v>
      </c>
      <c r="J447">
        <f t="shared" si="44"/>
        <v>404202174.59999996</v>
      </c>
      <c r="K447">
        <f t="shared" si="45"/>
        <v>404202174.59999996</v>
      </c>
      <c r="L447">
        <f t="shared" si="46"/>
        <v>404202174.59999996</v>
      </c>
      <c r="M447">
        <f t="shared" si="47"/>
        <v>559679947.72560763</v>
      </c>
      <c r="N447">
        <f t="shared" si="48"/>
        <v>494997601.74278975</v>
      </c>
    </row>
    <row r="448" spans="1:14" x14ac:dyDescent="0.2">
      <c r="A448" s="55" t="s">
        <v>453</v>
      </c>
      <c r="B448" s="55">
        <v>496304700</v>
      </c>
      <c r="C448" s="55">
        <v>25.1</v>
      </c>
      <c r="D448" s="55">
        <v>22.95</v>
      </c>
      <c r="E448" s="55">
        <v>22.4</v>
      </c>
      <c r="F448" s="55">
        <v>9.3682000000000001E-2</v>
      </c>
      <c r="G448" s="55">
        <v>0.120536</v>
      </c>
      <c r="H448">
        <f t="shared" si="42"/>
        <v>272275506.04288995</v>
      </c>
      <c r="I448">
        <f t="shared" si="43"/>
        <v>265750337.33855942</v>
      </c>
      <c r="J448">
        <f t="shared" si="44"/>
        <v>297782820</v>
      </c>
      <c r="K448">
        <f t="shared" si="45"/>
        <v>297782820</v>
      </c>
      <c r="L448">
        <f t="shared" si="46"/>
        <v>297782820</v>
      </c>
      <c r="M448">
        <f t="shared" si="47"/>
        <v>406693022.41715598</v>
      </c>
      <c r="N448">
        <f t="shared" si="48"/>
        <v>404082954.93542373</v>
      </c>
    </row>
    <row r="449" spans="1:14" x14ac:dyDescent="0.2">
      <c r="A449" s="55" t="s">
        <v>454</v>
      </c>
      <c r="B449" s="55">
        <v>3223316327</v>
      </c>
      <c r="C449" s="55">
        <v>54.73</v>
      </c>
      <c r="D449" s="55">
        <v>46.63</v>
      </c>
      <c r="E449" s="55">
        <v>38.69</v>
      </c>
      <c r="F449" s="55">
        <v>0.173708</v>
      </c>
      <c r="G449" s="55">
        <v>0.41457699999999997</v>
      </c>
      <c r="H449">
        <f t="shared" si="42"/>
        <v>1647760598.2067089</v>
      </c>
      <c r="I449">
        <f t="shared" si="43"/>
        <v>1367185947.6012971</v>
      </c>
      <c r="J449">
        <f t="shared" si="44"/>
        <v>1933989796.1999998</v>
      </c>
      <c r="K449">
        <f t="shared" si="45"/>
        <v>1933989796.1999998</v>
      </c>
      <c r="L449">
        <f t="shared" si="46"/>
        <v>1933989796.1999998</v>
      </c>
      <c r="M449">
        <f t="shared" si="47"/>
        <v>2593094035.4826837</v>
      </c>
      <c r="N449">
        <f t="shared" si="48"/>
        <v>2480864175.2405186</v>
      </c>
    </row>
    <row r="450" spans="1:14" x14ac:dyDescent="0.2">
      <c r="A450" s="55" t="s">
        <v>455</v>
      </c>
      <c r="B450" s="55">
        <v>5816188779</v>
      </c>
      <c r="C450" s="55">
        <v>212.05</v>
      </c>
      <c r="D450" s="55">
        <v>111.8</v>
      </c>
      <c r="E450" s="55">
        <v>44.01</v>
      </c>
      <c r="F450" s="55">
        <v>0.89669100000000002</v>
      </c>
      <c r="G450" s="55">
        <v>3.8182230000000001</v>
      </c>
      <c r="H450">
        <f t="shared" ref="H450:H513" si="49">$B450/(1+F450)*ownership_stake</f>
        <v>1839895516.6656032</v>
      </c>
      <c r="I450">
        <f t="shared" ref="I450:I513" si="50">$B450/(1+G450)*ownership_stake</f>
        <v>724273921.60968888</v>
      </c>
      <c r="J450">
        <f t="shared" ref="J450:J513" si="51">B450*ownership_stake</f>
        <v>3489713267.4000001</v>
      </c>
      <c r="K450">
        <f t="shared" ref="K450:K513" si="52">MAX($B450*ownership_stake,MIN($B450,liq_pref*H450))</f>
        <v>3489713267.4000001</v>
      </c>
      <c r="L450">
        <f t="shared" ref="L450:L513" si="53">MAX($B450*ownership_stake,MIN($B450,liq_pref*I450))</f>
        <v>3489713267.4000001</v>
      </c>
      <c r="M450">
        <f t="shared" ref="M450:M513" si="54">MAX($B450*ownership_stake,MIN($B450,liq_pref*H450 + ($B450 - liq_pref*H450)*ownership_stake))</f>
        <v>4225671474.0662413</v>
      </c>
      <c r="N450">
        <f t="shared" ref="N450:N513" si="55">MAX($B450*ownership_stake,MIN($B450,liq_pref*I450 + ($B450 - liq_pref*I450)*ownership_stake))</f>
        <v>3779422836.0438752</v>
      </c>
    </row>
    <row r="451" spans="1:14" x14ac:dyDescent="0.2">
      <c r="A451" s="55" t="s">
        <v>456</v>
      </c>
      <c r="B451" s="55">
        <v>2824393008</v>
      </c>
      <c r="C451" s="55">
        <v>4.74</v>
      </c>
      <c r="D451" s="55">
        <v>3.77</v>
      </c>
      <c r="E451" s="55">
        <v>1.1200000000000001</v>
      </c>
      <c r="F451" s="55">
        <v>0.25729400000000002</v>
      </c>
      <c r="G451" s="55">
        <v>3.2321430000000002</v>
      </c>
      <c r="H451">
        <f t="shared" si="49"/>
        <v>1347843706.2453175</v>
      </c>
      <c r="I451">
        <f t="shared" si="50"/>
        <v>400420261.03560299</v>
      </c>
      <c r="J451">
        <f t="shared" si="51"/>
        <v>1694635804.8</v>
      </c>
      <c r="K451">
        <f t="shared" si="52"/>
        <v>1694635804.8</v>
      </c>
      <c r="L451">
        <f t="shared" si="53"/>
        <v>1694635804.8</v>
      </c>
      <c r="M451">
        <f t="shared" si="54"/>
        <v>2233773287.2981272</v>
      </c>
      <c r="N451">
        <f t="shared" si="55"/>
        <v>1854803909.2142413</v>
      </c>
    </row>
    <row r="452" spans="1:14" x14ac:dyDescent="0.2">
      <c r="A452" s="55" t="s">
        <v>457</v>
      </c>
      <c r="B452" s="55">
        <v>1841173569</v>
      </c>
      <c r="C452" s="55">
        <v>46.35</v>
      </c>
      <c r="D452" s="55">
        <v>62.94</v>
      </c>
      <c r="E452" s="55">
        <v>56.51</v>
      </c>
      <c r="F452" s="55">
        <v>-0.26357999999999998</v>
      </c>
      <c r="G452" s="55">
        <v>-0.17979000000000001</v>
      </c>
      <c r="H452">
        <f t="shared" si="49"/>
        <v>1500100678.1456234</v>
      </c>
      <c r="I452">
        <f t="shared" si="50"/>
        <v>1346855246.0955122</v>
      </c>
      <c r="J452">
        <f t="shared" si="51"/>
        <v>1104704141.3999999</v>
      </c>
      <c r="K452">
        <f t="shared" si="52"/>
        <v>1500100678.1456234</v>
      </c>
      <c r="L452">
        <f t="shared" si="53"/>
        <v>1346855246.0955122</v>
      </c>
      <c r="M452">
        <f t="shared" si="54"/>
        <v>1704744412.6582494</v>
      </c>
      <c r="N452">
        <f t="shared" si="55"/>
        <v>1643446239.8382049</v>
      </c>
    </row>
    <row r="453" spans="1:14" x14ac:dyDescent="0.2">
      <c r="A453" s="55" t="s">
        <v>458</v>
      </c>
      <c r="B453" s="55">
        <v>2739742210</v>
      </c>
      <c r="C453" s="55">
        <v>148.31</v>
      </c>
      <c r="D453" s="55">
        <v>104.94</v>
      </c>
      <c r="E453" s="55">
        <v>72.08</v>
      </c>
      <c r="F453" s="55">
        <v>0.41328399999999998</v>
      </c>
      <c r="G453" s="55">
        <v>1.0575749999999999</v>
      </c>
      <c r="H453">
        <f t="shared" si="49"/>
        <v>1163138708.1435862</v>
      </c>
      <c r="I453">
        <f t="shared" si="50"/>
        <v>798923648.469679</v>
      </c>
      <c r="J453">
        <f t="shared" si="51"/>
        <v>1643845326</v>
      </c>
      <c r="K453">
        <f t="shared" si="52"/>
        <v>1643845326</v>
      </c>
      <c r="L453">
        <f t="shared" si="53"/>
        <v>1643845326</v>
      </c>
      <c r="M453">
        <f t="shared" si="54"/>
        <v>2109100809.2574344</v>
      </c>
      <c r="N453">
        <f t="shared" si="55"/>
        <v>1963414785.3878717</v>
      </c>
    </row>
    <row r="454" spans="1:14" x14ac:dyDescent="0.2">
      <c r="A454" s="55" t="s">
        <v>459</v>
      </c>
      <c r="B454" s="55">
        <v>1219802521</v>
      </c>
      <c r="C454" s="55">
        <v>43.26</v>
      </c>
      <c r="D454" s="55">
        <v>35.69</v>
      </c>
      <c r="E454" s="55">
        <v>21.23</v>
      </c>
      <c r="F454" s="55">
        <v>0.21210399999999999</v>
      </c>
      <c r="G454" s="55">
        <v>1.0376829999999999</v>
      </c>
      <c r="H454">
        <f t="shared" si="49"/>
        <v>603810822.00867248</v>
      </c>
      <c r="I454">
        <f t="shared" si="50"/>
        <v>359173390.85618323</v>
      </c>
      <c r="J454">
        <f t="shared" si="51"/>
        <v>731881512.60000002</v>
      </c>
      <c r="K454">
        <f t="shared" si="52"/>
        <v>731881512.60000002</v>
      </c>
      <c r="L454">
        <f t="shared" si="53"/>
        <v>731881512.60000002</v>
      </c>
      <c r="M454">
        <f t="shared" si="54"/>
        <v>973405841.40346897</v>
      </c>
      <c r="N454">
        <f t="shared" si="55"/>
        <v>875550868.94247317</v>
      </c>
    </row>
    <row r="455" spans="1:14" x14ac:dyDescent="0.2">
      <c r="A455" s="55" t="s">
        <v>460</v>
      </c>
      <c r="B455" s="55">
        <v>2636629174</v>
      </c>
      <c r="C455" s="55">
        <v>104.13</v>
      </c>
      <c r="D455" s="55">
        <v>72.36</v>
      </c>
      <c r="E455" s="55">
        <v>73.400000000000006</v>
      </c>
      <c r="F455" s="55">
        <v>0.43905499999999997</v>
      </c>
      <c r="G455" s="55">
        <v>0.41866500000000001</v>
      </c>
      <c r="H455">
        <f t="shared" si="49"/>
        <v>1099316915.8927212</v>
      </c>
      <c r="I455">
        <f t="shared" si="50"/>
        <v>1115117032.1393702</v>
      </c>
      <c r="J455">
        <f t="shared" si="51"/>
        <v>1581977504.3999999</v>
      </c>
      <c r="K455">
        <f t="shared" si="52"/>
        <v>1581977504.3999999</v>
      </c>
      <c r="L455">
        <f t="shared" si="53"/>
        <v>1581977504.3999999</v>
      </c>
      <c r="M455">
        <f t="shared" si="54"/>
        <v>2021704270.7570884</v>
      </c>
      <c r="N455">
        <f t="shared" si="55"/>
        <v>2028024317.255748</v>
      </c>
    </row>
    <row r="456" spans="1:14" x14ac:dyDescent="0.2">
      <c r="A456" s="55" t="s">
        <v>461</v>
      </c>
      <c r="B456" s="55">
        <v>877854016</v>
      </c>
      <c r="C456" s="55">
        <v>35.56</v>
      </c>
      <c r="D456" s="55">
        <v>31.6</v>
      </c>
      <c r="E456" s="55">
        <v>6.81</v>
      </c>
      <c r="F456" s="55">
        <v>0.12531600000000001</v>
      </c>
      <c r="G456" s="55">
        <v>4.2217330000000004</v>
      </c>
      <c r="H456">
        <f t="shared" si="49"/>
        <v>468057336.42816776</v>
      </c>
      <c r="I456">
        <f t="shared" si="50"/>
        <v>100869272.63420017</v>
      </c>
      <c r="J456">
        <f t="shared" si="51"/>
        <v>526712409.59999996</v>
      </c>
      <c r="K456">
        <f t="shared" si="52"/>
        <v>526712409.59999996</v>
      </c>
      <c r="L456">
        <f t="shared" si="53"/>
        <v>526712409.59999996</v>
      </c>
      <c r="M456">
        <f t="shared" si="54"/>
        <v>713935344.17126703</v>
      </c>
      <c r="N456">
        <f t="shared" si="55"/>
        <v>567060118.65368009</v>
      </c>
    </row>
    <row r="457" spans="1:14" x14ac:dyDescent="0.2">
      <c r="A457" s="55" t="s">
        <v>462</v>
      </c>
      <c r="B457" s="55">
        <v>1867451800</v>
      </c>
      <c r="C457" s="55">
        <v>94.7</v>
      </c>
      <c r="D457" s="55">
        <v>41.27</v>
      </c>
      <c r="E457" s="55">
        <v>18.649999999999999</v>
      </c>
      <c r="F457" s="55">
        <v>1.294645</v>
      </c>
      <c r="G457" s="55">
        <v>4.0777479999999997</v>
      </c>
      <c r="H457">
        <f t="shared" si="49"/>
        <v>488298224.77986789</v>
      </c>
      <c r="I457">
        <f t="shared" si="50"/>
        <v>220662994.69764945</v>
      </c>
      <c r="J457">
        <f t="shared" si="51"/>
        <v>1120471080</v>
      </c>
      <c r="K457">
        <f t="shared" si="52"/>
        <v>1120471080</v>
      </c>
      <c r="L457">
        <f t="shared" si="53"/>
        <v>1120471080</v>
      </c>
      <c r="M457">
        <f t="shared" si="54"/>
        <v>1315790369.9119473</v>
      </c>
      <c r="N457">
        <f t="shared" si="55"/>
        <v>1208736277.8790598</v>
      </c>
    </row>
    <row r="458" spans="1:14" x14ac:dyDescent="0.2">
      <c r="A458" s="55" t="s">
        <v>463</v>
      </c>
      <c r="B458" s="55">
        <v>5202508052</v>
      </c>
      <c r="C458" s="55">
        <v>27</v>
      </c>
      <c r="D458" s="55">
        <v>26.88</v>
      </c>
      <c r="E458" s="55">
        <v>16.84</v>
      </c>
      <c r="F458" s="55">
        <v>4.4640000000000001E-3</v>
      </c>
      <c r="G458" s="55">
        <v>0.603325</v>
      </c>
      <c r="H458">
        <f t="shared" si="49"/>
        <v>3107632360.3434272</v>
      </c>
      <c r="I458">
        <f t="shared" si="50"/>
        <v>1946894629.0989039</v>
      </c>
      <c r="J458">
        <f t="shared" si="51"/>
        <v>3121504831.1999998</v>
      </c>
      <c r="K458">
        <f t="shared" si="52"/>
        <v>3121504831.1999998</v>
      </c>
      <c r="L458">
        <f t="shared" si="53"/>
        <v>3121504831.1999998</v>
      </c>
      <c r="M458">
        <f t="shared" si="54"/>
        <v>4364557775.3373709</v>
      </c>
      <c r="N458">
        <f t="shared" si="55"/>
        <v>3900262682.8395615</v>
      </c>
    </row>
    <row r="459" spans="1:14" x14ac:dyDescent="0.2">
      <c r="A459" s="55" t="s">
        <v>464</v>
      </c>
      <c r="B459" s="55">
        <v>675828772</v>
      </c>
      <c r="C459" s="55">
        <v>36.99</v>
      </c>
      <c r="D459" s="55">
        <v>30.06</v>
      </c>
      <c r="E459" s="55">
        <v>22.02</v>
      </c>
      <c r="F459" s="55">
        <v>0.23053899999999999</v>
      </c>
      <c r="G459" s="55">
        <v>0.67983700000000002</v>
      </c>
      <c r="H459">
        <f t="shared" si="49"/>
        <v>329528168.71305984</v>
      </c>
      <c r="I459">
        <f t="shared" si="50"/>
        <v>241390839.23023483</v>
      </c>
      <c r="J459">
        <f t="shared" si="51"/>
        <v>405497263.19999999</v>
      </c>
      <c r="K459">
        <f t="shared" si="52"/>
        <v>405497263.19999999</v>
      </c>
      <c r="L459">
        <f t="shared" si="53"/>
        <v>405497263.19999999</v>
      </c>
      <c r="M459">
        <f t="shared" si="54"/>
        <v>537308530.68522394</v>
      </c>
      <c r="N459">
        <f t="shared" si="55"/>
        <v>502053598.8920939</v>
      </c>
    </row>
    <row r="460" spans="1:14" x14ac:dyDescent="0.2">
      <c r="A460" s="55" t="s">
        <v>465</v>
      </c>
      <c r="B460" s="55">
        <v>641420580</v>
      </c>
      <c r="C460" s="55">
        <v>19.350000000000001</v>
      </c>
      <c r="D460" s="55">
        <v>26.31</v>
      </c>
      <c r="E460" s="55">
        <v>25.25</v>
      </c>
      <c r="F460" s="55">
        <v>-0.26454</v>
      </c>
      <c r="G460" s="55">
        <v>-0.23366000000000001</v>
      </c>
      <c r="H460">
        <f t="shared" si="49"/>
        <v>523281141.05457807</v>
      </c>
      <c r="I460">
        <f t="shared" si="50"/>
        <v>502195302.34621704</v>
      </c>
      <c r="J460">
        <f t="shared" si="51"/>
        <v>384852348</v>
      </c>
      <c r="K460">
        <f t="shared" si="52"/>
        <v>523281141.05457807</v>
      </c>
      <c r="L460">
        <f t="shared" si="53"/>
        <v>502195302.34621704</v>
      </c>
      <c r="M460">
        <f t="shared" si="54"/>
        <v>594164804.42183125</v>
      </c>
      <c r="N460">
        <f t="shared" si="55"/>
        <v>585730468.93848681</v>
      </c>
    </row>
    <row r="461" spans="1:14" x14ac:dyDescent="0.2">
      <c r="A461" s="55" t="s">
        <v>466</v>
      </c>
      <c r="B461" s="55">
        <v>2490496803</v>
      </c>
      <c r="C461" s="55">
        <v>92.37</v>
      </c>
      <c r="D461" s="55">
        <v>90.02</v>
      </c>
      <c r="E461" s="55">
        <v>65.44</v>
      </c>
      <c r="F461" s="55">
        <v>2.6105E-2</v>
      </c>
      <c r="G461" s="55">
        <v>0.411522</v>
      </c>
      <c r="H461">
        <f t="shared" si="49"/>
        <v>1456281844.2557046</v>
      </c>
      <c r="I461">
        <f t="shared" si="50"/>
        <v>1058643139.6747624</v>
      </c>
      <c r="J461">
        <f t="shared" si="51"/>
        <v>1494298081.8</v>
      </c>
      <c r="K461">
        <f t="shared" si="52"/>
        <v>1494298081.8</v>
      </c>
      <c r="L461">
        <f t="shared" si="53"/>
        <v>1494298081.8</v>
      </c>
      <c r="M461">
        <f t="shared" si="54"/>
        <v>2076810819.5022817</v>
      </c>
      <c r="N461">
        <f t="shared" si="55"/>
        <v>1917755337.6699049</v>
      </c>
    </row>
    <row r="462" spans="1:14" x14ac:dyDescent="0.2">
      <c r="A462" s="55" t="s">
        <v>467</v>
      </c>
      <c r="B462" s="55">
        <v>260083131</v>
      </c>
      <c r="C462" s="55">
        <v>4.12</v>
      </c>
      <c r="D462" s="55">
        <v>4.34</v>
      </c>
      <c r="E462" s="55">
        <v>22.09</v>
      </c>
      <c r="F462" s="55">
        <v>-5.0689999999999999E-2</v>
      </c>
      <c r="G462" s="55">
        <v>-0.81349000000000005</v>
      </c>
      <c r="H462">
        <f t="shared" si="49"/>
        <v>164382423.65507579</v>
      </c>
      <c r="I462">
        <f t="shared" si="50"/>
        <v>836683709.18449426</v>
      </c>
      <c r="J462">
        <f t="shared" si="51"/>
        <v>156049878.59999999</v>
      </c>
      <c r="K462">
        <f t="shared" si="52"/>
        <v>164382423.65507579</v>
      </c>
      <c r="L462">
        <f t="shared" si="53"/>
        <v>260083131</v>
      </c>
      <c r="M462">
        <f t="shared" si="54"/>
        <v>221802848.06203032</v>
      </c>
      <c r="N462">
        <f t="shared" si="55"/>
        <v>260083131</v>
      </c>
    </row>
    <row r="463" spans="1:14" x14ac:dyDescent="0.2">
      <c r="A463" s="55" t="s">
        <v>468</v>
      </c>
      <c r="B463" s="55">
        <v>766137458</v>
      </c>
      <c r="C463" s="55">
        <v>14.22</v>
      </c>
      <c r="D463" s="55">
        <v>16.34</v>
      </c>
      <c r="E463" s="55">
        <v>21.06</v>
      </c>
      <c r="F463" s="55">
        <v>-0.12973999999999999</v>
      </c>
      <c r="G463" s="55">
        <v>-0.32479000000000002</v>
      </c>
      <c r="H463">
        <f t="shared" si="49"/>
        <v>528212803.98961228</v>
      </c>
      <c r="I463">
        <f t="shared" si="50"/>
        <v>680799269.56058121</v>
      </c>
      <c r="J463">
        <f t="shared" si="51"/>
        <v>459682474.80000001</v>
      </c>
      <c r="K463">
        <f t="shared" si="52"/>
        <v>528212803.98961228</v>
      </c>
      <c r="L463">
        <f t="shared" si="53"/>
        <v>680799269.56058121</v>
      </c>
      <c r="M463">
        <f t="shared" si="54"/>
        <v>670967596.39584494</v>
      </c>
      <c r="N463">
        <f t="shared" si="55"/>
        <v>732002182.62423253</v>
      </c>
    </row>
    <row r="464" spans="1:14" x14ac:dyDescent="0.2">
      <c r="A464" s="55" t="s">
        <v>469</v>
      </c>
      <c r="B464" s="55">
        <v>1438253719</v>
      </c>
      <c r="C464" s="55">
        <v>77.5</v>
      </c>
      <c r="D464" s="55">
        <v>94.71</v>
      </c>
      <c r="E464" s="55">
        <v>30.78</v>
      </c>
      <c r="F464" s="55">
        <v>-0.18171000000000001</v>
      </c>
      <c r="G464" s="55">
        <v>1.5178689999999999</v>
      </c>
      <c r="H464">
        <f t="shared" si="49"/>
        <v>1054579955.0281686</v>
      </c>
      <c r="I464">
        <f t="shared" si="50"/>
        <v>342731187.12689179</v>
      </c>
      <c r="J464">
        <f t="shared" si="51"/>
        <v>862952231.39999998</v>
      </c>
      <c r="K464">
        <f t="shared" si="52"/>
        <v>1054579955.0281686</v>
      </c>
      <c r="L464">
        <f t="shared" si="53"/>
        <v>862952231.39999998</v>
      </c>
      <c r="M464">
        <f t="shared" si="54"/>
        <v>1284784213.4112675</v>
      </c>
      <c r="N464">
        <f t="shared" si="55"/>
        <v>1000044706.2507567</v>
      </c>
    </row>
    <row r="465" spans="1:14" x14ac:dyDescent="0.2">
      <c r="A465" s="55" t="s">
        <v>470</v>
      </c>
      <c r="B465" s="55">
        <v>715122588</v>
      </c>
      <c r="C465" s="55">
        <v>21.41</v>
      </c>
      <c r="D465" s="55">
        <v>24.14</v>
      </c>
      <c r="E465" s="55">
        <v>11.45</v>
      </c>
      <c r="F465" s="55">
        <v>-0.11309</v>
      </c>
      <c r="G465" s="55">
        <v>0.869869</v>
      </c>
      <c r="H465">
        <f t="shared" si="49"/>
        <v>483784772.75033545</v>
      </c>
      <c r="I465">
        <f t="shared" si="50"/>
        <v>229467172.72707337</v>
      </c>
      <c r="J465">
        <f t="shared" si="51"/>
        <v>429073552.80000001</v>
      </c>
      <c r="K465">
        <f t="shared" si="52"/>
        <v>483784772.75033545</v>
      </c>
      <c r="L465">
        <f t="shared" si="53"/>
        <v>429073552.80000001</v>
      </c>
      <c r="M465">
        <f t="shared" si="54"/>
        <v>622587461.90013421</v>
      </c>
      <c r="N465">
        <f t="shared" si="55"/>
        <v>520860421.89082932</v>
      </c>
    </row>
    <row r="466" spans="1:14" x14ac:dyDescent="0.2">
      <c r="A466" s="55" t="s">
        <v>471</v>
      </c>
      <c r="B466" s="55">
        <v>268928844</v>
      </c>
      <c r="C466" s="55">
        <v>32.11</v>
      </c>
      <c r="D466" s="55">
        <v>27.54</v>
      </c>
      <c r="E466" s="55">
        <v>20.71</v>
      </c>
      <c r="F466" s="55">
        <v>0.16594</v>
      </c>
      <c r="G466" s="55">
        <v>0.55045900000000003</v>
      </c>
      <c r="H466">
        <f t="shared" si="49"/>
        <v>138392461.36164811</v>
      </c>
      <c r="I466">
        <f t="shared" si="50"/>
        <v>104070669.65330912</v>
      </c>
      <c r="J466">
        <f t="shared" si="51"/>
        <v>161357306.40000001</v>
      </c>
      <c r="K466">
        <f t="shared" si="52"/>
        <v>161357306.40000001</v>
      </c>
      <c r="L466">
        <f t="shared" si="53"/>
        <v>161357306.40000001</v>
      </c>
      <c r="M466">
        <f t="shared" si="54"/>
        <v>216714290.94465923</v>
      </c>
      <c r="N466">
        <f t="shared" si="55"/>
        <v>202985574.26132366</v>
      </c>
    </row>
    <row r="467" spans="1:14" x14ac:dyDescent="0.2">
      <c r="A467" s="55" t="s">
        <v>472</v>
      </c>
      <c r="B467" s="55">
        <v>2243534821</v>
      </c>
      <c r="C467" s="55">
        <v>54.29</v>
      </c>
      <c r="D467" s="55">
        <v>81.16</v>
      </c>
      <c r="E467" s="55">
        <v>81.36</v>
      </c>
      <c r="F467" s="55">
        <v>-0.33106999999999998</v>
      </c>
      <c r="G467" s="55">
        <v>-0.33272000000000002</v>
      </c>
      <c r="H467">
        <f t="shared" si="49"/>
        <v>2012349412.6440732</v>
      </c>
      <c r="I467">
        <f t="shared" si="50"/>
        <v>2017325399.5324302</v>
      </c>
      <c r="J467">
        <f t="shared" si="51"/>
        <v>1346120892.5999999</v>
      </c>
      <c r="K467">
        <f t="shared" si="52"/>
        <v>2012349412.6440732</v>
      </c>
      <c r="L467">
        <f t="shared" si="53"/>
        <v>2017325399.5324302</v>
      </c>
      <c r="M467">
        <f t="shared" si="54"/>
        <v>2151060657.6576295</v>
      </c>
      <c r="N467">
        <f t="shared" si="55"/>
        <v>2153051052.412972</v>
      </c>
    </row>
    <row r="468" spans="1:14" x14ac:dyDescent="0.2">
      <c r="A468" s="55" t="s">
        <v>473</v>
      </c>
      <c r="B468" s="55">
        <v>1102849698</v>
      </c>
      <c r="C468" s="55">
        <v>5.33</v>
      </c>
      <c r="D468" s="55">
        <v>7.21</v>
      </c>
      <c r="E468" s="55">
        <v>4.74</v>
      </c>
      <c r="F468" s="55">
        <v>-0.26074999999999998</v>
      </c>
      <c r="G468" s="55">
        <v>0.124473</v>
      </c>
      <c r="H468">
        <f t="shared" si="49"/>
        <v>895109663.5779506</v>
      </c>
      <c r="I468">
        <f t="shared" si="50"/>
        <v>588462167.43309975</v>
      </c>
      <c r="J468">
        <f t="shared" si="51"/>
        <v>661709818.79999995</v>
      </c>
      <c r="K468">
        <f t="shared" si="52"/>
        <v>895109663.5779506</v>
      </c>
      <c r="L468">
        <f t="shared" si="53"/>
        <v>661709818.79999995</v>
      </c>
      <c r="M468">
        <f t="shared" si="54"/>
        <v>1019753684.2311802</v>
      </c>
      <c r="N468">
        <f t="shared" si="55"/>
        <v>897094685.77323985</v>
      </c>
    </row>
    <row r="469" spans="1:14" x14ac:dyDescent="0.2">
      <c r="A469" s="55" t="s">
        <v>474</v>
      </c>
      <c r="B469" s="55">
        <v>186229396</v>
      </c>
      <c r="C469" s="55">
        <v>8.7100000000000009</v>
      </c>
      <c r="D469" s="55">
        <v>23.84</v>
      </c>
      <c r="E469" s="55">
        <v>136.1</v>
      </c>
      <c r="F469" s="55">
        <v>-0.63465000000000005</v>
      </c>
      <c r="G469" s="55">
        <v>-0.93600000000000005</v>
      </c>
      <c r="H469">
        <f t="shared" si="49"/>
        <v>305837245.38114142</v>
      </c>
      <c r="I469">
        <f t="shared" si="50"/>
        <v>1745900587.5000014</v>
      </c>
      <c r="J469">
        <f t="shared" si="51"/>
        <v>111737637.59999999</v>
      </c>
      <c r="K469">
        <f t="shared" si="52"/>
        <v>186229396</v>
      </c>
      <c r="L469">
        <f t="shared" si="53"/>
        <v>186229396</v>
      </c>
      <c r="M469">
        <f t="shared" si="54"/>
        <v>186229396</v>
      </c>
      <c r="N469">
        <f t="shared" si="55"/>
        <v>186229396</v>
      </c>
    </row>
    <row r="470" spans="1:14" x14ac:dyDescent="0.2">
      <c r="A470" s="55" t="s">
        <v>475</v>
      </c>
      <c r="B470" s="55">
        <v>677745830</v>
      </c>
      <c r="C470" s="55">
        <v>6.62</v>
      </c>
      <c r="D470" s="55">
        <v>8.24</v>
      </c>
      <c r="E470" s="55">
        <v>11.18</v>
      </c>
      <c r="F470" s="55">
        <v>-0.1966</v>
      </c>
      <c r="G470" s="55">
        <v>-0.40787000000000001</v>
      </c>
      <c r="H470">
        <f t="shared" si="49"/>
        <v>506158200.14936519</v>
      </c>
      <c r="I470">
        <f t="shared" si="50"/>
        <v>686753750.02111018</v>
      </c>
      <c r="J470">
        <f t="shared" si="51"/>
        <v>406647498</v>
      </c>
      <c r="K470">
        <f t="shared" si="52"/>
        <v>506158200.14936519</v>
      </c>
      <c r="L470">
        <f t="shared" si="53"/>
        <v>677745830</v>
      </c>
      <c r="M470">
        <f t="shared" si="54"/>
        <v>609110778.05974603</v>
      </c>
      <c r="N470">
        <f t="shared" si="55"/>
        <v>677745830</v>
      </c>
    </row>
    <row r="471" spans="1:14" x14ac:dyDescent="0.2">
      <c r="A471" s="55" t="s">
        <v>476</v>
      </c>
      <c r="B471" s="55">
        <v>148550060</v>
      </c>
      <c r="C471" s="55">
        <v>7.12</v>
      </c>
      <c r="D471" s="55">
        <v>18.36</v>
      </c>
      <c r="E471" s="55">
        <v>56.16</v>
      </c>
      <c r="F471" s="55">
        <v>-0.61219999999999997</v>
      </c>
      <c r="G471" s="55">
        <v>-0.87322</v>
      </c>
      <c r="H471">
        <f t="shared" si="49"/>
        <v>229835059.30892211</v>
      </c>
      <c r="I471">
        <f t="shared" si="50"/>
        <v>703029152.86322761</v>
      </c>
      <c r="J471">
        <f t="shared" si="51"/>
        <v>89130036</v>
      </c>
      <c r="K471">
        <f t="shared" si="52"/>
        <v>148550060</v>
      </c>
      <c r="L471">
        <f t="shared" si="53"/>
        <v>148550060</v>
      </c>
      <c r="M471">
        <f t="shared" si="54"/>
        <v>148550060</v>
      </c>
      <c r="N471">
        <f t="shared" si="55"/>
        <v>148550060</v>
      </c>
    </row>
    <row r="472" spans="1:14" x14ac:dyDescent="0.2">
      <c r="A472" s="55" t="s">
        <v>477</v>
      </c>
      <c r="B472" s="55">
        <v>30428240</v>
      </c>
      <c r="C472" s="55">
        <v>2.86</v>
      </c>
      <c r="D472" s="55">
        <v>9.48</v>
      </c>
      <c r="E472" s="55">
        <v>48.4</v>
      </c>
      <c r="F472" s="55">
        <v>-0.69830999999999999</v>
      </c>
      <c r="G472" s="55">
        <v>-0.94091000000000002</v>
      </c>
      <c r="H472">
        <f t="shared" si="49"/>
        <v>60515575.590838268</v>
      </c>
      <c r="I472">
        <f t="shared" si="50"/>
        <v>308968421.05263168</v>
      </c>
      <c r="J472">
        <f t="shared" si="51"/>
        <v>18256944</v>
      </c>
      <c r="K472">
        <f t="shared" si="52"/>
        <v>30428240</v>
      </c>
      <c r="L472">
        <f t="shared" si="53"/>
        <v>30428240</v>
      </c>
      <c r="M472">
        <f t="shared" si="54"/>
        <v>30428240</v>
      </c>
      <c r="N472">
        <f t="shared" si="55"/>
        <v>30428240</v>
      </c>
    </row>
    <row r="473" spans="1:14" x14ac:dyDescent="0.2">
      <c r="A473" s="55" t="s">
        <v>478</v>
      </c>
      <c r="B473" s="55">
        <v>3805449254</v>
      </c>
      <c r="C473" s="55">
        <v>27.8</v>
      </c>
      <c r="D473" s="55">
        <v>19.829999999999998</v>
      </c>
      <c r="E473" s="55">
        <v>26.02</v>
      </c>
      <c r="F473" s="55">
        <v>0.401916</v>
      </c>
      <c r="G473" s="55">
        <v>6.8408999999999998E-2</v>
      </c>
      <c r="H473">
        <f t="shared" si="49"/>
        <v>1628677861.1557324</v>
      </c>
      <c r="I473">
        <f t="shared" si="50"/>
        <v>2137074427.8642356</v>
      </c>
      <c r="J473">
        <f t="shared" si="51"/>
        <v>2283269552.4000001</v>
      </c>
      <c r="K473">
        <f t="shared" si="52"/>
        <v>2283269552.4000001</v>
      </c>
      <c r="L473">
        <f t="shared" si="53"/>
        <v>2283269552.4000001</v>
      </c>
      <c r="M473">
        <f t="shared" si="54"/>
        <v>2934740696.8622932</v>
      </c>
      <c r="N473">
        <f t="shared" si="55"/>
        <v>3138099323.5456944</v>
      </c>
    </row>
    <row r="474" spans="1:14" x14ac:dyDescent="0.2">
      <c r="A474" s="55" t="s">
        <v>479</v>
      </c>
      <c r="B474" s="55">
        <v>5562096261</v>
      </c>
      <c r="C474" s="55">
        <v>196.38</v>
      </c>
      <c r="D474" s="55">
        <v>271.05</v>
      </c>
      <c r="E474" s="55">
        <v>57.16</v>
      </c>
      <c r="F474" s="55">
        <v>-0.27548</v>
      </c>
      <c r="G474" s="55">
        <v>2.435619</v>
      </c>
      <c r="H474">
        <f t="shared" si="49"/>
        <v>4606163745.1002035</v>
      </c>
      <c r="I474">
        <f t="shared" si="50"/>
        <v>971370153.85000491</v>
      </c>
      <c r="J474">
        <f t="shared" si="51"/>
        <v>3337257756.5999999</v>
      </c>
      <c r="K474">
        <f t="shared" si="52"/>
        <v>4606163745.1002035</v>
      </c>
      <c r="L474">
        <f t="shared" si="53"/>
        <v>3337257756.5999999</v>
      </c>
      <c r="M474">
        <f t="shared" si="54"/>
        <v>5179723254.6400814</v>
      </c>
      <c r="N474">
        <f t="shared" si="55"/>
        <v>3725805818.1400013</v>
      </c>
    </row>
    <row r="475" spans="1:14" x14ac:dyDescent="0.2">
      <c r="A475" s="55" t="s">
        <v>480</v>
      </c>
      <c r="B475" s="55">
        <v>2560386075</v>
      </c>
      <c r="C475" s="55">
        <v>52.61</v>
      </c>
      <c r="D475" s="55">
        <v>45.49</v>
      </c>
      <c r="E475" s="55">
        <v>17.13</v>
      </c>
      <c r="F475" s="55">
        <v>0.15651799999999999</v>
      </c>
      <c r="G475" s="55">
        <v>2.0712199999999998</v>
      </c>
      <c r="H475">
        <f t="shared" si="49"/>
        <v>1328324889.8849823</v>
      </c>
      <c r="I475">
        <f t="shared" si="50"/>
        <v>500202409.79154867</v>
      </c>
      <c r="J475">
        <f t="shared" si="51"/>
        <v>1536231645</v>
      </c>
      <c r="K475">
        <f t="shared" si="52"/>
        <v>1536231645</v>
      </c>
      <c r="L475">
        <f t="shared" si="53"/>
        <v>1536231645</v>
      </c>
      <c r="M475">
        <f t="shared" si="54"/>
        <v>2067561600.9539928</v>
      </c>
      <c r="N475">
        <f t="shared" si="55"/>
        <v>1736312608.9166195</v>
      </c>
    </row>
    <row r="476" spans="1:14" x14ac:dyDescent="0.2">
      <c r="A476" s="55" t="s">
        <v>481</v>
      </c>
      <c r="B476" s="55">
        <v>992061931</v>
      </c>
      <c r="C476" s="55">
        <v>15.71</v>
      </c>
      <c r="D476" s="55">
        <v>12.32</v>
      </c>
      <c r="E476" s="55">
        <v>14.26</v>
      </c>
      <c r="F476" s="55">
        <v>0.27516200000000002</v>
      </c>
      <c r="G476" s="55">
        <v>0.101683</v>
      </c>
      <c r="H476">
        <f t="shared" si="49"/>
        <v>466793363.19620568</v>
      </c>
      <c r="I476">
        <f t="shared" si="50"/>
        <v>540298033.64488697</v>
      </c>
      <c r="J476">
        <f t="shared" si="51"/>
        <v>595237158.60000002</v>
      </c>
      <c r="K476">
        <f t="shared" si="52"/>
        <v>595237158.60000002</v>
      </c>
      <c r="L476">
        <f t="shared" si="53"/>
        <v>595237158.60000002</v>
      </c>
      <c r="M476">
        <f t="shared" si="54"/>
        <v>781954503.87848234</v>
      </c>
      <c r="N476">
        <f t="shared" si="55"/>
        <v>811356372.05795479</v>
      </c>
    </row>
    <row r="477" spans="1:14" x14ac:dyDescent="0.2">
      <c r="A477" s="55" t="s">
        <v>482</v>
      </c>
      <c r="B477" s="55">
        <v>175661495</v>
      </c>
      <c r="C477" s="55">
        <v>7.38</v>
      </c>
      <c r="D477" s="55">
        <v>8.2200000000000006</v>
      </c>
      <c r="E477" s="55">
        <v>4.78</v>
      </c>
      <c r="F477" s="55">
        <v>-0.10219</v>
      </c>
      <c r="G477" s="55">
        <v>0.543933</v>
      </c>
      <c r="H477">
        <f t="shared" si="49"/>
        <v>117393320.41300498</v>
      </c>
      <c r="I477">
        <f t="shared" si="50"/>
        <v>68265201.274925783</v>
      </c>
      <c r="J477">
        <f t="shared" si="51"/>
        <v>105396897</v>
      </c>
      <c r="K477">
        <f t="shared" si="52"/>
        <v>117393320.41300498</v>
      </c>
      <c r="L477">
        <f t="shared" si="53"/>
        <v>105396897</v>
      </c>
      <c r="M477">
        <f t="shared" si="54"/>
        <v>152354225.16520199</v>
      </c>
      <c r="N477">
        <f t="shared" si="55"/>
        <v>132702977.50997031</v>
      </c>
    </row>
    <row r="478" spans="1:14" x14ac:dyDescent="0.2">
      <c r="A478" s="55" t="s">
        <v>483</v>
      </c>
      <c r="B478" s="55">
        <v>2910789316</v>
      </c>
      <c r="C478" s="55">
        <v>120.84</v>
      </c>
      <c r="D478" s="55">
        <v>112.13</v>
      </c>
      <c r="E478" s="55">
        <v>73.89</v>
      </c>
      <c r="F478" s="55">
        <v>7.7677999999999997E-2</v>
      </c>
      <c r="G478" s="55">
        <v>0.63540399999999997</v>
      </c>
      <c r="H478">
        <f t="shared" si="49"/>
        <v>1620589442.8576999</v>
      </c>
      <c r="I478">
        <f t="shared" si="50"/>
        <v>1067915689.0896685</v>
      </c>
      <c r="J478">
        <f t="shared" si="51"/>
        <v>1746473589.5999999</v>
      </c>
      <c r="K478">
        <f t="shared" si="52"/>
        <v>1746473589.5999999</v>
      </c>
      <c r="L478">
        <f t="shared" si="53"/>
        <v>1746473589.5999999</v>
      </c>
      <c r="M478">
        <f t="shared" si="54"/>
        <v>2394709366.7430801</v>
      </c>
      <c r="N478">
        <f t="shared" si="55"/>
        <v>2173639865.2358675</v>
      </c>
    </row>
    <row r="479" spans="1:14" x14ac:dyDescent="0.2">
      <c r="A479" s="55" t="s">
        <v>484</v>
      </c>
      <c r="B479" s="55">
        <v>4662800737</v>
      </c>
      <c r="C479" s="55">
        <v>155.12</v>
      </c>
      <c r="D479" s="55">
        <v>118.91</v>
      </c>
      <c r="E479" s="55">
        <v>71.02</v>
      </c>
      <c r="F479" s="55">
        <v>0.30451600000000001</v>
      </c>
      <c r="G479" s="55">
        <v>1.1841729999999999</v>
      </c>
      <c r="H479">
        <f t="shared" si="49"/>
        <v>2144611827.0684299</v>
      </c>
      <c r="I479">
        <f t="shared" si="50"/>
        <v>1280887751.1991954</v>
      </c>
      <c r="J479">
        <f t="shared" si="51"/>
        <v>2797680442.1999998</v>
      </c>
      <c r="K479">
        <f t="shared" si="52"/>
        <v>2797680442.1999998</v>
      </c>
      <c r="L479">
        <f t="shared" si="53"/>
        <v>2797680442.1999998</v>
      </c>
      <c r="M479">
        <f t="shared" si="54"/>
        <v>3655525173.0273719</v>
      </c>
      <c r="N479">
        <f t="shared" si="55"/>
        <v>3310035542.679678</v>
      </c>
    </row>
    <row r="480" spans="1:14" x14ac:dyDescent="0.2">
      <c r="A480" s="55" t="s">
        <v>485</v>
      </c>
      <c r="B480" s="55">
        <v>250633410</v>
      </c>
      <c r="C480" s="55">
        <v>19.36</v>
      </c>
      <c r="D480" s="55">
        <v>32.19</v>
      </c>
      <c r="E480" s="55">
        <v>37.299999999999997</v>
      </c>
      <c r="F480" s="55">
        <v>-0.39856999999999998</v>
      </c>
      <c r="G480" s="55">
        <v>-0.48097000000000001</v>
      </c>
      <c r="H480">
        <f t="shared" si="49"/>
        <v>250037487.32188281</v>
      </c>
      <c r="I480">
        <f t="shared" si="50"/>
        <v>289732859.37229061</v>
      </c>
      <c r="J480">
        <f t="shared" si="51"/>
        <v>150380046</v>
      </c>
      <c r="K480">
        <f t="shared" si="52"/>
        <v>250037487.32188281</v>
      </c>
      <c r="L480">
        <f t="shared" si="53"/>
        <v>250633410</v>
      </c>
      <c r="M480">
        <f t="shared" si="54"/>
        <v>250395040.92875314</v>
      </c>
      <c r="N480">
        <f t="shared" si="55"/>
        <v>250633410</v>
      </c>
    </row>
    <row r="481" spans="1:14" x14ac:dyDescent="0.2">
      <c r="A481" s="55" t="s">
        <v>486</v>
      </c>
      <c r="B481" s="55">
        <v>350827908</v>
      </c>
      <c r="C481" s="55">
        <v>13.87</v>
      </c>
      <c r="D481" s="55">
        <v>41.47</v>
      </c>
      <c r="E481" s="55">
        <v>115.09</v>
      </c>
      <c r="F481" s="55">
        <v>-0.66554000000000002</v>
      </c>
      <c r="G481" s="55">
        <v>-0.87948999999999999</v>
      </c>
      <c r="H481">
        <f t="shared" si="49"/>
        <v>629362987.50224245</v>
      </c>
      <c r="I481">
        <f t="shared" si="50"/>
        <v>1746715997.0126958</v>
      </c>
      <c r="J481">
        <f t="shared" si="51"/>
        <v>210496744.79999998</v>
      </c>
      <c r="K481">
        <f t="shared" si="52"/>
        <v>350827908</v>
      </c>
      <c r="L481">
        <f t="shared" si="53"/>
        <v>350827908</v>
      </c>
      <c r="M481">
        <f t="shared" si="54"/>
        <v>350827908</v>
      </c>
      <c r="N481">
        <f t="shared" si="55"/>
        <v>350827908</v>
      </c>
    </row>
    <row r="482" spans="1:14" x14ac:dyDescent="0.2">
      <c r="A482" s="55" t="s">
        <v>487</v>
      </c>
      <c r="B482" s="55">
        <v>4218348200</v>
      </c>
      <c r="C482" s="55">
        <v>35.43</v>
      </c>
      <c r="D482" s="55">
        <v>57.38</v>
      </c>
      <c r="E482" s="55">
        <v>20.9</v>
      </c>
      <c r="F482" s="55">
        <v>-0.38253999999999999</v>
      </c>
      <c r="G482" s="55">
        <v>0.69521500000000003</v>
      </c>
      <c r="H482">
        <f t="shared" si="49"/>
        <v>4099065396.9487901</v>
      </c>
      <c r="I482">
        <f t="shared" si="50"/>
        <v>1493031220.2287023</v>
      </c>
      <c r="J482">
        <f t="shared" si="51"/>
        <v>2531008920</v>
      </c>
      <c r="K482">
        <f t="shared" si="52"/>
        <v>4099065396.9487901</v>
      </c>
      <c r="L482">
        <f t="shared" si="53"/>
        <v>2531008920</v>
      </c>
      <c r="M482">
        <f t="shared" si="54"/>
        <v>4170635078.7795162</v>
      </c>
      <c r="N482">
        <f t="shared" si="55"/>
        <v>3128221408.0914807</v>
      </c>
    </row>
    <row r="483" spans="1:14" x14ac:dyDescent="0.2">
      <c r="A483" s="55" t="s">
        <v>488</v>
      </c>
      <c r="B483" s="55">
        <v>567250650</v>
      </c>
      <c r="C483" s="55">
        <v>45.61</v>
      </c>
      <c r="D483" s="55">
        <v>35.24</v>
      </c>
      <c r="E483" s="55">
        <v>27.19</v>
      </c>
      <c r="F483" s="55">
        <v>0.29426799999999997</v>
      </c>
      <c r="G483" s="55">
        <v>0.67745500000000003</v>
      </c>
      <c r="H483">
        <f t="shared" si="49"/>
        <v>262967476.59680992</v>
      </c>
      <c r="I483">
        <f t="shared" si="50"/>
        <v>202896882.47970882</v>
      </c>
      <c r="J483">
        <f t="shared" si="51"/>
        <v>340350390</v>
      </c>
      <c r="K483">
        <f t="shared" si="52"/>
        <v>340350390</v>
      </c>
      <c r="L483">
        <f t="shared" si="53"/>
        <v>340350390</v>
      </c>
      <c r="M483">
        <f t="shared" si="54"/>
        <v>445537380.63872397</v>
      </c>
      <c r="N483">
        <f t="shared" si="55"/>
        <v>421509142.99188352</v>
      </c>
    </row>
    <row r="484" spans="1:14" x14ac:dyDescent="0.2">
      <c r="A484" s="55" t="s">
        <v>489</v>
      </c>
      <c r="B484" s="55">
        <v>3224597195</v>
      </c>
      <c r="C484" s="55">
        <v>14.81</v>
      </c>
      <c r="D484" s="55">
        <v>19.309999999999999</v>
      </c>
      <c r="E484" s="55">
        <v>10.5</v>
      </c>
      <c r="F484" s="55">
        <v>-0.23304</v>
      </c>
      <c r="G484" s="55">
        <v>0.41047600000000001</v>
      </c>
      <c r="H484">
        <f t="shared" si="49"/>
        <v>2522632623.6048818</v>
      </c>
      <c r="I484">
        <f t="shared" si="50"/>
        <v>1371705946.7867582</v>
      </c>
      <c r="J484">
        <f t="shared" si="51"/>
        <v>1934758317</v>
      </c>
      <c r="K484">
        <f t="shared" si="52"/>
        <v>2522632623.6048818</v>
      </c>
      <c r="L484">
        <f t="shared" si="53"/>
        <v>1934758317</v>
      </c>
      <c r="M484">
        <f t="shared" si="54"/>
        <v>2943811366.4419527</v>
      </c>
      <c r="N484">
        <f t="shared" si="55"/>
        <v>2483440695.7147036</v>
      </c>
    </row>
    <row r="485" spans="1:14" x14ac:dyDescent="0.2">
      <c r="A485" s="55" t="s">
        <v>490</v>
      </c>
      <c r="B485" s="55">
        <v>3459550236</v>
      </c>
      <c r="C485" s="55">
        <v>119.16</v>
      </c>
      <c r="D485" s="55">
        <v>105.55</v>
      </c>
      <c r="E485" s="55">
        <v>90.54</v>
      </c>
      <c r="F485" s="55">
        <v>0.128944</v>
      </c>
      <c r="G485" s="55">
        <v>0.31610300000000002</v>
      </c>
      <c r="H485">
        <f t="shared" si="49"/>
        <v>1838647569.4099975</v>
      </c>
      <c r="I485">
        <f t="shared" si="50"/>
        <v>1577179097.380676</v>
      </c>
      <c r="J485">
        <f t="shared" si="51"/>
        <v>2075730141.5999999</v>
      </c>
      <c r="K485">
        <f t="shared" si="52"/>
        <v>2075730141.5999999</v>
      </c>
      <c r="L485">
        <f t="shared" si="53"/>
        <v>2075730141.5999999</v>
      </c>
      <c r="M485">
        <f t="shared" si="54"/>
        <v>2811189169.3639989</v>
      </c>
      <c r="N485">
        <f t="shared" si="55"/>
        <v>2706601780.5522704</v>
      </c>
    </row>
    <row r="486" spans="1:14" x14ac:dyDescent="0.2">
      <c r="A486" s="55" t="s">
        <v>491</v>
      </c>
      <c r="B486" s="55">
        <v>2373160770</v>
      </c>
      <c r="C486" s="55">
        <v>15.37</v>
      </c>
      <c r="D486" s="55">
        <v>11.2</v>
      </c>
      <c r="E486" s="55">
        <v>14.75</v>
      </c>
      <c r="F486" s="55">
        <v>0.37232100000000001</v>
      </c>
      <c r="G486" s="55">
        <v>4.2034000000000002E-2</v>
      </c>
      <c r="H486">
        <f t="shared" si="49"/>
        <v>1037582651.5807891</v>
      </c>
      <c r="I486">
        <f t="shared" si="50"/>
        <v>1366458735.5115094</v>
      </c>
      <c r="J486">
        <f t="shared" si="51"/>
        <v>1423896462</v>
      </c>
      <c r="K486">
        <f t="shared" si="52"/>
        <v>1423896462</v>
      </c>
      <c r="L486">
        <f t="shared" si="53"/>
        <v>1423896462</v>
      </c>
      <c r="M486">
        <f t="shared" si="54"/>
        <v>1838929522.6323156</v>
      </c>
      <c r="N486">
        <f t="shared" si="55"/>
        <v>1970479956.2046037</v>
      </c>
    </row>
    <row r="487" spans="1:14" x14ac:dyDescent="0.2">
      <c r="A487" s="55" t="s">
        <v>492</v>
      </c>
      <c r="B487" s="55">
        <v>6775163794</v>
      </c>
      <c r="C487" s="55">
        <v>72.73</v>
      </c>
      <c r="D487" s="55">
        <v>48.81</v>
      </c>
      <c r="E487" s="55">
        <v>13.58</v>
      </c>
      <c r="F487" s="55">
        <v>0.490064</v>
      </c>
      <c r="G487" s="55">
        <v>4.3556699999999999</v>
      </c>
      <c r="H487">
        <f t="shared" si="49"/>
        <v>2728136695.0681314</v>
      </c>
      <c r="I487">
        <f t="shared" si="50"/>
        <v>759027026.75855684</v>
      </c>
      <c r="J487">
        <f t="shared" si="51"/>
        <v>4065098276.3999996</v>
      </c>
      <c r="K487">
        <f t="shared" si="52"/>
        <v>4065098276.3999996</v>
      </c>
      <c r="L487">
        <f t="shared" si="53"/>
        <v>4065098276.3999996</v>
      </c>
      <c r="M487">
        <f t="shared" si="54"/>
        <v>5156352954.4272518</v>
      </c>
      <c r="N487">
        <f t="shared" si="55"/>
        <v>4368709087.1034231</v>
      </c>
    </row>
    <row r="488" spans="1:14" x14ac:dyDescent="0.2">
      <c r="A488" s="55" t="s">
        <v>493</v>
      </c>
      <c r="B488" s="55">
        <v>3467971117</v>
      </c>
      <c r="C488" s="55">
        <v>105.74</v>
      </c>
      <c r="D488" s="55">
        <v>72.13</v>
      </c>
      <c r="E488" s="55">
        <v>80.900000000000006</v>
      </c>
      <c r="F488" s="55">
        <v>0.46596399999999999</v>
      </c>
      <c r="G488" s="55">
        <v>0.30704599999999999</v>
      </c>
      <c r="H488">
        <f t="shared" si="49"/>
        <v>1419395476.4237049</v>
      </c>
      <c r="I488">
        <f t="shared" si="50"/>
        <v>1591973557.3193293</v>
      </c>
      <c r="J488">
        <f t="shared" si="51"/>
        <v>2080782670.1999998</v>
      </c>
      <c r="K488">
        <f t="shared" si="52"/>
        <v>2080782670.1999998</v>
      </c>
      <c r="L488">
        <f t="shared" si="53"/>
        <v>2080782670.1999998</v>
      </c>
      <c r="M488">
        <f t="shared" si="54"/>
        <v>2648540860.7694817</v>
      </c>
      <c r="N488">
        <f t="shared" si="55"/>
        <v>2717572093.1277313</v>
      </c>
    </row>
    <row r="489" spans="1:14" x14ac:dyDescent="0.2">
      <c r="A489" s="55" t="s">
        <v>494</v>
      </c>
      <c r="B489" s="55">
        <v>285654071</v>
      </c>
      <c r="C489" s="55">
        <v>165.22</v>
      </c>
      <c r="D489" s="55">
        <v>159.4</v>
      </c>
      <c r="E489" s="55">
        <v>164.5</v>
      </c>
      <c r="F489" s="55">
        <v>3.6512000000000003E-2</v>
      </c>
      <c r="G489" s="55">
        <v>4.3769999999999998E-3</v>
      </c>
      <c r="H489">
        <f t="shared" si="49"/>
        <v>165355000.81041029</v>
      </c>
      <c r="I489">
        <f t="shared" si="50"/>
        <v>170645527.12776178</v>
      </c>
      <c r="J489">
        <f t="shared" si="51"/>
        <v>171392442.59999999</v>
      </c>
      <c r="K489">
        <f t="shared" si="52"/>
        <v>171392442.59999999</v>
      </c>
      <c r="L489">
        <f t="shared" si="53"/>
        <v>171392442.59999999</v>
      </c>
      <c r="M489">
        <f t="shared" si="54"/>
        <v>237534442.92416412</v>
      </c>
      <c r="N489">
        <f t="shared" si="55"/>
        <v>239650653.4511047</v>
      </c>
    </row>
    <row r="490" spans="1:14" x14ac:dyDescent="0.2">
      <c r="A490" s="55" t="s">
        <v>495</v>
      </c>
      <c r="B490" s="55">
        <v>3295041344</v>
      </c>
      <c r="C490" s="55">
        <v>76.010000000000005</v>
      </c>
      <c r="D490" s="55">
        <v>57.66</v>
      </c>
      <c r="E490" s="55">
        <v>59.61</v>
      </c>
      <c r="F490" s="55">
        <v>0.318245</v>
      </c>
      <c r="G490" s="55">
        <v>0.27512199999999998</v>
      </c>
      <c r="H490">
        <f t="shared" si="49"/>
        <v>1499740038.0050747</v>
      </c>
      <c r="I490">
        <f t="shared" si="50"/>
        <v>1550459333.6167047</v>
      </c>
      <c r="J490">
        <f t="shared" si="51"/>
        <v>1977024806.3999999</v>
      </c>
      <c r="K490">
        <f t="shared" si="52"/>
        <v>1977024806.3999999</v>
      </c>
      <c r="L490">
        <f t="shared" si="53"/>
        <v>1977024806.3999999</v>
      </c>
      <c r="M490">
        <f t="shared" si="54"/>
        <v>2576920821.6020298</v>
      </c>
      <c r="N490">
        <f t="shared" si="55"/>
        <v>2597208539.8466816</v>
      </c>
    </row>
    <row r="491" spans="1:14" x14ac:dyDescent="0.2">
      <c r="A491" s="55" t="s">
        <v>496</v>
      </c>
      <c r="B491" s="55">
        <v>400284732</v>
      </c>
      <c r="C491" s="55">
        <v>8.66</v>
      </c>
      <c r="D491" s="55">
        <v>13.9</v>
      </c>
      <c r="E491" s="55">
        <v>160.1</v>
      </c>
      <c r="F491" s="55">
        <v>-0.37697999999999998</v>
      </c>
      <c r="G491" s="55">
        <v>-0.94591000000000003</v>
      </c>
      <c r="H491">
        <f t="shared" si="49"/>
        <v>385494589.57978874</v>
      </c>
      <c r="I491">
        <f t="shared" si="50"/>
        <v>4440207787.0216331</v>
      </c>
      <c r="J491">
        <f t="shared" si="51"/>
        <v>240170839.19999999</v>
      </c>
      <c r="K491">
        <f t="shared" si="52"/>
        <v>385494589.57978874</v>
      </c>
      <c r="L491">
        <f t="shared" si="53"/>
        <v>400284732</v>
      </c>
      <c r="M491">
        <f t="shared" si="54"/>
        <v>394368675.03191549</v>
      </c>
      <c r="N491">
        <f t="shared" si="55"/>
        <v>400284732</v>
      </c>
    </row>
    <row r="492" spans="1:14" x14ac:dyDescent="0.2">
      <c r="A492" s="55" t="s">
        <v>497</v>
      </c>
      <c r="B492" s="55">
        <v>1453288053</v>
      </c>
      <c r="C492" s="55">
        <v>77.319999999999993</v>
      </c>
      <c r="D492" s="55">
        <v>78.73</v>
      </c>
      <c r="E492" s="55">
        <v>84.05</v>
      </c>
      <c r="F492" s="55">
        <v>-1.7909999999999999E-2</v>
      </c>
      <c r="G492" s="55">
        <v>-8.0070000000000002E-2</v>
      </c>
      <c r="H492">
        <f t="shared" si="49"/>
        <v>887874667.08753777</v>
      </c>
      <c r="I492">
        <f t="shared" si="50"/>
        <v>947868676.74714375</v>
      </c>
      <c r="J492">
        <f t="shared" si="51"/>
        <v>871972831.79999995</v>
      </c>
      <c r="K492">
        <f t="shared" si="52"/>
        <v>887874667.08753777</v>
      </c>
      <c r="L492">
        <f t="shared" si="53"/>
        <v>947868676.74714375</v>
      </c>
      <c r="M492">
        <f t="shared" si="54"/>
        <v>1227122698.635015</v>
      </c>
      <c r="N492">
        <f t="shared" si="55"/>
        <v>1251120302.4988575</v>
      </c>
    </row>
    <row r="493" spans="1:14" x14ac:dyDescent="0.2">
      <c r="A493" s="55" t="s">
        <v>498</v>
      </c>
      <c r="B493" s="55">
        <v>1168824085</v>
      </c>
      <c r="C493" s="55">
        <v>102.06</v>
      </c>
      <c r="D493" s="55">
        <v>92.78</v>
      </c>
      <c r="E493" s="55">
        <v>70.95</v>
      </c>
      <c r="F493" s="55">
        <v>0.100022</v>
      </c>
      <c r="G493" s="55">
        <v>0.43847799999999998</v>
      </c>
      <c r="H493">
        <f t="shared" si="49"/>
        <v>637527659.44681108</v>
      </c>
      <c r="I493">
        <f t="shared" si="50"/>
        <v>487525322.59791255</v>
      </c>
      <c r="J493">
        <f t="shared" si="51"/>
        <v>701294451</v>
      </c>
      <c r="K493">
        <f t="shared" si="52"/>
        <v>701294451</v>
      </c>
      <c r="L493">
        <f t="shared" si="53"/>
        <v>701294451</v>
      </c>
      <c r="M493">
        <f t="shared" si="54"/>
        <v>956305514.77872443</v>
      </c>
      <c r="N493">
        <f t="shared" si="55"/>
        <v>896304580.03916502</v>
      </c>
    </row>
    <row r="494" spans="1:14" x14ac:dyDescent="0.2">
      <c r="A494" s="55" t="s">
        <v>499</v>
      </c>
      <c r="B494" s="55">
        <v>3160313400</v>
      </c>
      <c r="C494" s="55">
        <v>103.59</v>
      </c>
      <c r="D494" s="55">
        <v>109.8</v>
      </c>
      <c r="E494" s="55">
        <v>82.33</v>
      </c>
      <c r="F494" s="55">
        <v>-5.6559999999999999E-2</v>
      </c>
      <c r="G494" s="55">
        <v>0.25822899999999999</v>
      </c>
      <c r="H494">
        <f t="shared" si="49"/>
        <v>2009866064.6146019</v>
      </c>
      <c r="I494">
        <f t="shared" si="50"/>
        <v>1507029356.3413336</v>
      </c>
      <c r="J494">
        <f t="shared" si="51"/>
        <v>1896188040</v>
      </c>
      <c r="K494">
        <f t="shared" si="52"/>
        <v>2009866064.6146019</v>
      </c>
      <c r="L494">
        <f t="shared" si="53"/>
        <v>1896188040</v>
      </c>
      <c r="M494">
        <f t="shared" si="54"/>
        <v>2700134465.8458405</v>
      </c>
      <c r="N494">
        <f t="shared" si="55"/>
        <v>2498999782.5365334</v>
      </c>
    </row>
    <row r="495" spans="1:14" x14ac:dyDescent="0.2">
      <c r="A495" s="55" t="s">
        <v>500</v>
      </c>
      <c r="B495" s="55">
        <v>1605452120</v>
      </c>
      <c r="C495" s="55">
        <v>19.89</v>
      </c>
      <c r="D495" s="55">
        <v>13.18</v>
      </c>
      <c r="E495" s="55">
        <v>18.14</v>
      </c>
      <c r="F495" s="55">
        <v>0.50910500000000003</v>
      </c>
      <c r="G495" s="55">
        <v>9.6472000000000002E-2</v>
      </c>
      <c r="H495">
        <f t="shared" si="49"/>
        <v>638306328.58548605</v>
      </c>
      <c r="I495">
        <f t="shared" si="50"/>
        <v>878518805.76977801</v>
      </c>
      <c r="J495">
        <f t="shared" si="51"/>
        <v>963271272</v>
      </c>
      <c r="K495">
        <f t="shared" si="52"/>
        <v>963271272</v>
      </c>
      <c r="L495">
        <f t="shared" si="53"/>
        <v>963271272</v>
      </c>
      <c r="M495">
        <f t="shared" si="54"/>
        <v>1218593803.4341946</v>
      </c>
      <c r="N495">
        <f t="shared" si="55"/>
        <v>1314678794.3079112</v>
      </c>
    </row>
    <row r="496" spans="1:14" x14ac:dyDescent="0.2">
      <c r="A496" s="55" t="s">
        <v>501</v>
      </c>
      <c r="B496" s="55">
        <v>2841666033</v>
      </c>
      <c r="C496" s="55">
        <v>150.53</v>
      </c>
      <c r="D496" s="55">
        <v>143.55000000000001</v>
      </c>
      <c r="E496" s="55">
        <v>157.84</v>
      </c>
      <c r="F496" s="55">
        <v>4.8624000000000001E-2</v>
      </c>
      <c r="G496" s="55">
        <v>-4.6309999999999997E-2</v>
      </c>
      <c r="H496">
        <f t="shared" si="49"/>
        <v>1625939917.2630036</v>
      </c>
      <c r="I496">
        <f t="shared" si="50"/>
        <v>1787792280.3007267</v>
      </c>
      <c r="J496">
        <f t="shared" si="51"/>
        <v>1704999619.8</v>
      </c>
      <c r="K496">
        <f t="shared" si="52"/>
        <v>1704999619.8</v>
      </c>
      <c r="L496">
        <f t="shared" si="53"/>
        <v>1787792280.3007267</v>
      </c>
      <c r="M496">
        <f t="shared" si="54"/>
        <v>2355375586.7052011</v>
      </c>
      <c r="N496">
        <f t="shared" si="55"/>
        <v>2420116531.9202905</v>
      </c>
    </row>
    <row r="497" spans="1:14" x14ac:dyDescent="0.2">
      <c r="A497" s="55" t="s">
        <v>502</v>
      </c>
      <c r="B497" s="55">
        <v>3114147711</v>
      </c>
      <c r="C497" s="55">
        <v>56.57</v>
      </c>
      <c r="D497" s="55">
        <v>46.8</v>
      </c>
      <c r="E497" s="55">
        <v>15.93</v>
      </c>
      <c r="F497" s="55">
        <v>0.208761</v>
      </c>
      <c r="G497" s="55">
        <v>2.551161</v>
      </c>
      <c r="H497">
        <f t="shared" si="49"/>
        <v>1545788312.66065</v>
      </c>
      <c r="I497">
        <f t="shared" si="50"/>
        <v>526162746.94388676</v>
      </c>
      <c r="J497">
        <f t="shared" si="51"/>
        <v>1868488626.5999999</v>
      </c>
      <c r="K497">
        <f t="shared" si="52"/>
        <v>1868488626.5999999</v>
      </c>
      <c r="L497">
        <f t="shared" si="53"/>
        <v>1868488626.5999999</v>
      </c>
      <c r="M497">
        <f t="shared" si="54"/>
        <v>2486803951.6642599</v>
      </c>
      <c r="N497">
        <f t="shared" si="55"/>
        <v>2078953725.3775547</v>
      </c>
    </row>
    <row r="498" spans="1:14" x14ac:dyDescent="0.2">
      <c r="A498" s="55" t="s">
        <v>503</v>
      </c>
      <c r="B498" s="55">
        <v>458446473</v>
      </c>
      <c r="C498" s="55">
        <v>47.54</v>
      </c>
      <c r="D498" s="55">
        <v>65.94</v>
      </c>
      <c r="E498" s="55">
        <v>64.260000000000005</v>
      </c>
      <c r="F498" s="55">
        <v>-0.27904000000000001</v>
      </c>
      <c r="G498" s="55">
        <v>-0.26018999999999998</v>
      </c>
      <c r="H498">
        <f t="shared" si="49"/>
        <v>381530020.80559248</v>
      </c>
      <c r="I498">
        <f t="shared" si="50"/>
        <v>371808820.91347772</v>
      </c>
      <c r="J498">
        <f t="shared" si="51"/>
        <v>275067883.80000001</v>
      </c>
      <c r="K498">
        <f t="shared" si="52"/>
        <v>381530020.80559248</v>
      </c>
      <c r="L498">
        <f t="shared" si="53"/>
        <v>371808820.91347772</v>
      </c>
      <c r="M498">
        <f t="shared" si="54"/>
        <v>427679892.12223697</v>
      </c>
      <c r="N498">
        <f t="shared" si="55"/>
        <v>423791412.16539109</v>
      </c>
    </row>
    <row r="499" spans="1:14" x14ac:dyDescent="0.2">
      <c r="A499" s="55" t="s">
        <v>504</v>
      </c>
      <c r="B499" s="55">
        <v>380159570</v>
      </c>
      <c r="C499" s="55">
        <v>10.130000000000001</v>
      </c>
      <c r="D499" s="55">
        <v>22.75</v>
      </c>
      <c r="E499" s="55">
        <v>39.78</v>
      </c>
      <c r="F499" s="55">
        <v>-0.55472999999999995</v>
      </c>
      <c r="G499" s="55">
        <v>-0.74534999999999996</v>
      </c>
      <c r="H499">
        <f t="shared" si="49"/>
        <v>512263889.32557768</v>
      </c>
      <c r="I499">
        <f t="shared" si="50"/>
        <v>895722528.96131933</v>
      </c>
      <c r="J499">
        <f t="shared" si="51"/>
        <v>228095742</v>
      </c>
      <c r="K499">
        <f t="shared" si="52"/>
        <v>380159570</v>
      </c>
      <c r="L499">
        <f t="shared" si="53"/>
        <v>380159570</v>
      </c>
      <c r="M499">
        <f t="shared" si="54"/>
        <v>380159570</v>
      </c>
      <c r="N499">
        <f t="shared" si="55"/>
        <v>380159570</v>
      </c>
    </row>
    <row r="500" spans="1:14" x14ac:dyDescent="0.2">
      <c r="A500" s="55" t="s">
        <v>505</v>
      </c>
      <c r="B500" s="55">
        <v>147542800</v>
      </c>
      <c r="C500" s="55">
        <v>10.95</v>
      </c>
      <c r="D500" s="55">
        <v>15.36</v>
      </c>
      <c r="E500" s="55">
        <v>9.0399999999999991</v>
      </c>
      <c r="F500" s="55">
        <v>-0.28710999999999998</v>
      </c>
      <c r="G500" s="55">
        <v>0.211283</v>
      </c>
      <c r="H500">
        <f t="shared" si="49"/>
        <v>124178596.97849599</v>
      </c>
      <c r="I500">
        <f t="shared" si="50"/>
        <v>73084225.569086671</v>
      </c>
      <c r="J500">
        <f t="shared" si="51"/>
        <v>88525680</v>
      </c>
      <c r="K500">
        <f t="shared" si="52"/>
        <v>124178596.97849599</v>
      </c>
      <c r="L500">
        <f t="shared" si="53"/>
        <v>88525680</v>
      </c>
      <c r="M500">
        <f t="shared" si="54"/>
        <v>138197118.79139841</v>
      </c>
      <c r="N500">
        <f t="shared" si="55"/>
        <v>117759370.22763467</v>
      </c>
    </row>
    <row r="501" spans="1:14" x14ac:dyDescent="0.2">
      <c r="A501" s="55" t="s">
        <v>506</v>
      </c>
      <c r="B501" s="55">
        <v>3560477338</v>
      </c>
      <c r="C501" s="55">
        <v>310.2</v>
      </c>
      <c r="D501" s="55">
        <v>201.85</v>
      </c>
      <c r="E501" s="55">
        <v>87.51</v>
      </c>
      <c r="F501" s="55">
        <v>0.53678499999999996</v>
      </c>
      <c r="G501" s="55">
        <v>2.5447380000000002</v>
      </c>
      <c r="H501">
        <f t="shared" si="49"/>
        <v>1390101024.4113522</v>
      </c>
      <c r="I501">
        <f t="shared" si="50"/>
        <v>602664118.70214379</v>
      </c>
      <c r="J501">
        <f t="shared" si="51"/>
        <v>2136286402.8</v>
      </c>
      <c r="K501">
        <f t="shared" si="52"/>
        <v>2136286402.8</v>
      </c>
      <c r="L501">
        <f t="shared" si="53"/>
        <v>2136286402.8</v>
      </c>
      <c r="M501">
        <f t="shared" si="54"/>
        <v>2692326812.5645409</v>
      </c>
      <c r="N501">
        <f t="shared" si="55"/>
        <v>2377352050.2808576</v>
      </c>
    </row>
    <row r="502" spans="1:14" x14ac:dyDescent="0.2">
      <c r="A502" s="55" t="s">
        <v>507</v>
      </c>
      <c r="B502" s="55">
        <v>983929014</v>
      </c>
      <c r="C502" s="55">
        <v>65.489999999999995</v>
      </c>
      <c r="D502" s="55">
        <v>85.33</v>
      </c>
      <c r="E502" s="55">
        <v>102.2</v>
      </c>
      <c r="F502" s="55">
        <v>-0.23250999999999999</v>
      </c>
      <c r="G502" s="55">
        <v>-0.35920000000000002</v>
      </c>
      <c r="H502">
        <f t="shared" si="49"/>
        <v>769205342.61032712</v>
      </c>
      <c r="I502">
        <f t="shared" si="50"/>
        <v>921281848.31460667</v>
      </c>
      <c r="J502">
        <f t="shared" si="51"/>
        <v>590357408.39999998</v>
      </c>
      <c r="K502">
        <f t="shared" si="52"/>
        <v>769205342.61032712</v>
      </c>
      <c r="L502">
        <f t="shared" si="53"/>
        <v>921281848.31460667</v>
      </c>
      <c r="M502">
        <f t="shared" si="54"/>
        <v>898039545.4441309</v>
      </c>
      <c r="N502">
        <f t="shared" si="55"/>
        <v>958870147.72584271</v>
      </c>
    </row>
    <row r="503" spans="1:14" x14ac:dyDescent="0.2">
      <c r="A503" s="55" t="s">
        <v>508</v>
      </c>
      <c r="B503" s="55">
        <v>513196708</v>
      </c>
      <c r="C503" s="55">
        <v>16.04</v>
      </c>
      <c r="D503" s="55">
        <v>8.15</v>
      </c>
      <c r="E503" s="55">
        <v>19.239999999999998</v>
      </c>
      <c r="F503" s="55">
        <v>0.96809800000000001</v>
      </c>
      <c r="G503" s="55">
        <v>-0.16632</v>
      </c>
      <c r="H503">
        <f t="shared" si="49"/>
        <v>156454620.04432705</v>
      </c>
      <c r="I503">
        <f t="shared" si="50"/>
        <v>369347980.99990404</v>
      </c>
      <c r="J503">
        <f t="shared" si="51"/>
        <v>307918024.80000001</v>
      </c>
      <c r="K503">
        <f t="shared" si="52"/>
        <v>307918024.80000001</v>
      </c>
      <c r="L503">
        <f t="shared" si="53"/>
        <v>369347980.99990404</v>
      </c>
      <c r="M503">
        <f t="shared" si="54"/>
        <v>370499872.81773084</v>
      </c>
      <c r="N503">
        <f t="shared" si="55"/>
        <v>455657217.1999616</v>
      </c>
    </row>
    <row r="504" spans="1:14" x14ac:dyDescent="0.2">
      <c r="A504" s="55" t="s">
        <v>509</v>
      </c>
      <c r="B504" s="55">
        <v>1280064732</v>
      </c>
      <c r="C504" s="55">
        <v>45.62</v>
      </c>
      <c r="D504" s="55">
        <v>25.02</v>
      </c>
      <c r="E504" s="55">
        <v>60.75</v>
      </c>
      <c r="F504" s="55">
        <v>0.82334099999999999</v>
      </c>
      <c r="G504" s="55">
        <v>-0.24904999999999999</v>
      </c>
      <c r="H504">
        <f t="shared" si="49"/>
        <v>421226111.40757543</v>
      </c>
      <c r="I504">
        <f t="shared" si="50"/>
        <v>1022756294.2938943</v>
      </c>
      <c r="J504">
        <f t="shared" si="51"/>
        <v>768038839.19999993</v>
      </c>
      <c r="K504">
        <f t="shared" si="52"/>
        <v>768038839.19999993</v>
      </c>
      <c r="L504">
        <f t="shared" si="53"/>
        <v>1022756294.2938943</v>
      </c>
      <c r="M504">
        <f t="shared" si="54"/>
        <v>936529283.76303017</v>
      </c>
      <c r="N504">
        <f t="shared" si="55"/>
        <v>1177141356.9175577</v>
      </c>
    </row>
    <row r="505" spans="1:14" x14ac:dyDescent="0.2">
      <c r="A505" s="55" t="s">
        <v>510</v>
      </c>
      <c r="B505" s="55">
        <v>1486333208</v>
      </c>
      <c r="C505" s="55">
        <v>14.54</v>
      </c>
      <c r="D505" s="55">
        <v>14.78</v>
      </c>
      <c r="E505" s="55">
        <v>20.350000000000001</v>
      </c>
      <c r="F505" s="55">
        <v>-1.6240000000000001E-2</v>
      </c>
      <c r="G505" s="55">
        <v>-0.28549999999999998</v>
      </c>
      <c r="H505">
        <f t="shared" si="49"/>
        <v>906521839.47304225</v>
      </c>
      <c r="I505">
        <f t="shared" si="50"/>
        <v>1248145451.0846744</v>
      </c>
      <c r="J505">
        <f t="shared" si="51"/>
        <v>891799924.79999995</v>
      </c>
      <c r="K505">
        <f t="shared" si="52"/>
        <v>906521839.47304225</v>
      </c>
      <c r="L505">
        <f t="shared" si="53"/>
        <v>1248145451.0846744</v>
      </c>
      <c r="M505">
        <f t="shared" si="54"/>
        <v>1254408660.5892169</v>
      </c>
      <c r="N505">
        <f t="shared" si="55"/>
        <v>1391058105.2338698</v>
      </c>
    </row>
    <row r="506" spans="1:14" x14ac:dyDescent="0.2">
      <c r="A506" s="55" t="s">
        <v>511</v>
      </c>
      <c r="B506" s="55">
        <v>4583885209</v>
      </c>
      <c r="C506" s="55">
        <v>63.47</v>
      </c>
      <c r="D506" s="55">
        <v>38.17</v>
      </c>
      <c r="E506" s="55">
        <v>22.65</v>
      </c>
      <c r="F506" s="55">
        <v>0.66282399999999997</v>
      </c>
      <c r="G506" s="55">
        <v>1.802208</v>
      </c>
      <c r="H506">
        <f t="shared" si="49"/>
        <v>1654012165.6892128</v>
      </c>
      <c r="I506">
        <f t="shared" si="50"/>
        <v>981487143.49541497</v>
      </c>
      <c r="J506">
        <f t="shared" si="51"/>
        <v>2750331125.4000001</v>
      </c>
      <c r="K506">
        <f t="shared" si="52"/>
        <v>2750331125.4000001</v>
      </c>
      <c r="L506">
        <f t="shared" si="53"/>
        <v>2750331125.4000001</v>
      </c>
      <c r="M506">
        <f t="shared" si="54"/>
        <v>3411935991.6756849</v>
      </c>
      <c r="N506">
        <f t="shared" si="55"/>
        <v>3142925982.7981663</v>
      </c>
    </row>
    <row r="507" spans="1:14" x14ac:dyDescent="0.2">
      <c r="A507" s="55" t="s">
        <v>512</v>
      </c>
      <c r="B507" s="55">
        <v>504596090</v>
      </c>
      <c r="C507" s="55">
        <v>21.63</v>
      </c>
      <c r="D507" s="55">
        <v>26.56</v>
      </c>
      <c r="E507" s="55">
        <v>16.43</v>
      </c>
      <c r="F507" s="55">
        <v>-0.18562000000000001</v>
      </c>
      <c r="G507" s="55">
        <v>0.316494</v>
      </c>
      <c r="H507">
        <f t="shared" si="49"/>
        <v>371764598.83592427</v>
      </c>
      <c r="I507">
        <f t="shared" si="50"/>
        <v>229972680.46797022</v>
      </c>
      <c r="J507">
        <f t="shared" si="51"/>
        <v>302757654</v>
      </c>
      <c r="K507">
        <f t="shared" si="52"/>
        <v>371764598.83592427</v>
      </c>
      <c r="L507">
        <f t="shared" si="53"/>
        <v>302757654</v>
      </c>
      <c r="M507">
        <f t="shared" si="54"/>
        <v>451463493.53436971</v>
      </c>
      <c r="N507">
        <f t="shared" si="55"/>
        <v>394746726.18718803</v>
      </c>
    </row>
    <row r="508" spans="1:14" x14ac:dyDescent="0.2">
      <c r="A508" s="55" t="s">
        <v>513</v>
      </c>
      <c r="B508" s="55">
        <v>731805689</v>
      </c>
      <c r="C508" s="55">
        <v>21.56</v>
      </c>
      <c r="D508" s="55">
        <v>18.100000000000001</v>
      </c>
      <c r="E508" s="55">
        <v>24.61</v>
      </c>
      <c r="F508" s="55">
        <v>0.19116</v>
      </c>
      <c r="G508" s="55">
        <v>-0.12393</v>
      </c>
      <c r="H508">
        <f t="shared" si="49"/>
        <v>368618332.88559049</v>
      </c>
      <c r="I508">
        <f t="shared" si="50"/>
        <v>501196723.32119578</v>
      </c>
      <c r="J508">
        <f t="shared" si="51"/>
        <v>439083413.39999998</v>
      </c>
      <c r="K508">
        <f t="shared" si="52"/>
        <v>439083413.39999998</v>
      </c>
      <c r="L508">
        <f t="shared" si="53"/>
        <v>501196723.32119578</v>
      </c>
      <c r="M508">
        <f t="shared" si="54"/>
        <v>586530746.55423617</v>
      </c>
      <c r="N508">
        <f t="shared" si="55"/>
        <v>639562102.72847831</v>
      </c>
    </row>
    <row r="509" spans="1:14" x14ac:dyDescent="0.2">
      <c r="A509" s="55" t="s">
        <v>514</v>
      </c>
      <c r="B509" s="55">
        <v>1300339741</v>
      </c>
      <c r="C509" s="55">
        <v>68.790000000000006</v>
      </c>
      <c r="D509" s="55">
        <v>59.75</v>
      </c>
      <c r="E509" s="55">
        <v>36.72</v>
      </c>
      <c r="F509" s="55">
        <v>0.15129699999999999</v>
      </c>
      <c r="G509" s="55">
        <v>0.87336599999999998</v>
      </c>
      <c r="H509">
        <f t="shared" si="49"/>
        <v>677673827.51800787</v>
      </c>
      <c r="I509">
        <f t="shared" si="50"/>
        <v>416471658.28780925</v>
      </c>
      <c r="J509">
        <f t="shared" si="51"/>
        <v>780203844.60000002</v>
      </c>
      <c r="K509">
        <f t="shared" si="52"/>
        <v>780203844.60000002</v>
      </c>
      <c r="L509">
        <f t="shared" si="53"/>
        <v>780203844.60000002</v>
      </c>
      <c r="M509">
        <f t="shared" si="54"/>
        <v>1051273375.6072031</v>
      </c>
      <c r="N509">
        <f t="shared" si="55"/>
        <v>946792507.9151237</v>
      </c>
    </row>
    <row r="510" spans="1:14" x14ac:dyDescent="0.2">
      <c r="A510" s="55" t="s">
        <v>515</v>
      </c>
      <c r="B510" s="55">
        <v>3056316854</v>
      </c>
      <c r="C510" s="55">
        <v>60.87</v>
      </c>
      <c r="D510" s="55">
        <v>56.21</v>
      </c>
      <c r="E510" s="55">
        <v>48.18</v>
      </c>
      <c r="F510" s="55">
        <v>8.2903000000000004E-2</v>
      </c>
      <c r="G510" s="55">
        <v>0.26338699999999998</v>
      </c>
      <c r="H510">
        <f t="shared" si="49"/>
        <v>1693402005.9044993</v>
      </c>
      <c r="I510">
        <f t="shared" si="50"/>
        <v>1451487242.1514547</v>
      </c>
      <c r="J510">
        <f t="shared" si="51"/>
        <v>1833790112.3999999</v>
      </c>
      <c r="K510">
        <f t="shared" si="52"/>
        <v>1833790112.3999999</v>
      </c>
      <c r="L510">
        <f t="shared" si="53"/>
        <v>1833790112.3999999</v>
      </c>
      <c r="M510">
        <f t="shared" si="54"/>
        <v>2511150914.7617998</v>
      </c>
      <c r="N510">
        <f t="shared" si="55"/>
        <v>2414385009.260582</v>
      </c>
    </row>
    <row r="511" spans="1:14" x14ac:dyDescent="0.2">
      <c r="A511" s="55" t="s">
        <v>516</v>
      </c>
      <c r="B511" s="55">
        <v>637594212</v>
      </c>
      <c r="C511" s="55">
        <v>29.2</v>
      </c>
      <c r="D511" s="55">
        <v>45.23</v>
      </c>
      <c r="E511" s="55">
        <v>36.049999999999997</v>
      </c>
      <c r="F511" s="55">
        <v>-0.35441</v>
      </c>
      <c r="G511" s="55">
        <v>-0.19001000000000001</v>
      </c>
      <c r="H511">
        <f t="shared" si="49"/>
        <v>592568855.15574896</v>
      </c>
      <c r="I511">
        <f t="shared" si="50"/>
        <v>472297839.72641635</v>
      </c>
      <c r="J511">
        <f t="shared" si="51"/>
        <v>382556527.19999999</v>
      </c>
      <c r="K511">
        <f t="shared" si="52"/>
        <v>592568855.15574896</v>
      </c>
      <c r="L511">
        <f t="shared" si="53"/>
        <v>472297839.72641635</v>
      </c>
      <c r="M511">
        <f t="shared" si="54"/>
        <v>619584069.26229954</v>
      </c>
      <c r="N511">
        <f t="shared" si="55"/>
        <v>571475663.09056652</v>
      </c>
    </row>
    <row r="512" spans="1:14" x14ac:dyDescent="0.2">
      <c r="A512" s="55" t="s">
        <v>517</v>
      </c>
      <c r="B512" s="55">
        <v>2699302092</v>
      </c>
      <c r="C512" s="55">
        <v>50.17</v>
      </c>
      <c r="D512" s="55">
        <v>54.69</v>
      </c>
      <c r="E512" s="55">
        <v>22.11</v>
      </c>
      <c r="F512" s="55">
        <v>-8.2650000000000001E-2</v>
      </c>
      <c r="G512" s="55">
        <v>1.269109</v>
      </c>
      <c r="H512">
        <f t="shared" si="49"/>
        <v>1765499814.9016187</v>
      </c>
      <c r="I512">
        <f t="shared" si="50"/>
        <v>713752074.14011383</v>
      </c>
      <c r="J512">
        <f t="shared" si="51"/>
        <v>1619581255.2</v>
      </c>
      <c r="K512">
        <f t="shared" si="52"/>
        <v>1765499814.9016187</v>
      </c>
      <c r="L512">
        <f t="shared" si="53"/>
        <v>1619581255.2</v>
      </c>
      <c r="M512">
        <f t="shared" si="54"/>
        <v>2325781181.1606474</v>
      </c>
      <c r="N512">
        <f t="shared" si="55"/>
        <v>1905082084.8560455</v>
      </c>
    </row>
    <row r="513" spans="1:14" x14ac:dyDescent="0.2">
      <c r="A513" s="55" t="s">
        <v>518</v>
      </c>
      <c r="B513" s="55">
        <v>1912779724</v>
      </c>
      <c r="C513" s="55">
        <v>24.89</v>
      </c>
      <c r="D513" s="55">
        <v>28.87</v>
      </c>
      <c r="E513" s="55">
        <v>37.590000000000003</v>
      </c>
      <c r="F513" s="55">
        <v>-0.13786000000000001</v>
      </c>
      <c r="G513" s="55">
        <v>-0.33785999999999999</v>
      </c>
      <c r="H513">
        <f t="shared" si="49"/>
        <v>1331184998.2601435</v>
      </c>
      <c r="I513">
        <f t="shared" si="50"/>
        <v>1733270659.377171</v>
      </c>
      <c r="J513">
        <f t="shared" si="51"/>
        <v>1147667834.3999999</v>
      </c>
      <c r="K513">
        <f t="shared" si="52"/>
        <v>1331184998.2601435</v>
      </c>
      <c r="L513">
        <f t="shared" si="53"/>
        <v>1733270659.377171</v>
      </c>
      <c r="M513">
        <f t="shared" si="54"/>
        <v>1680141833.7040575</v>
      </c>
      <c r="N513">
        <f t="shared" si="55"/>
        <v>1840976098.1508684</v>
      </c>
    </row>
    <row r="514" spans="1:14" x14ac:dyDescent="0.2">
      <c r="A514" s="55" t="s">
        <v>519</v>
      </c>
      <c r="B514" s="55">
        <v>1370248504</v>
      </c>
      <c r="C514" s="55">
        <v>16.16</v>
      </c>
      <c r="D514" s="55">
        <v>17.850000000000001</v>
      </c>
      <c r="E514" s="55">
        <v>15.66</v>
      </c>
      <c r="F514" s="55">
        <v>-9.468E-2</v>
      </c>
      <c r="G514" s="55">
        <v>3.1927999999999998E-2</v>
      </c>
      <c r="H514">
        <f t="shared" ref="H514:H577" si="56">$B514/(1+F514)*ownership_stake</f>
        <v>908130939.77819991</v>
      </c>
      <c r="I514">
        <f t="shared" ref="I514:I577" si="57">$B514/(1+G514)*ownership_stake</f>
        <v>796711691.51336145</v>
      </c>
      <c r="J514">
        <f t="shared" ref="J514:J577" si="58">B514*ownership_stake</f>
        <v>822149102.39999998</v>
      </c>
      <c r="K514">
        <f t="shared" ref="K514:K577" si="59">MAX($B514*ownership_stake,MIN($B514,liq_pref*H514))</f>
        <v>908130939.77819991</v>
      </c>
      <c r="L514">
        <f t="shared" ref="L514:L577" si="60">MAX($B514*ownership_stake,MIN($B514,liq_pref*I514))</f>
        <v>822149102.39999998</v>
      </c>
      <c r="M514">
        <f t="shared" ref="M514:M577" si="61">MAX($B514*ownership_stake,MIN($B514,liq_pref*H514 + ($B514 - liq_pref*H514)*ownership_stake))</f>
        <v>1185401478.31128</v>
      </c>
      <c r="N514">
        <f t="shared" ref="N514:N577" si="62">MAX($B514*ownership_stake,MIN($B514,liq_pref*I514 + ($B514 - liq_pref*I514)*ownership_stake))</f>
        <v>1140833779.0053446</v>
      </c>
    </row>
    <row r="515" spans="1:14" x14ac:dyDescent="0.2">
      <c r="A515" s="55" t="s">
        <v>520</v>
      </c>
      <c r="B515" s="55">
        <v>1396919475</v>
      </c>
      <c r="C515" s="55">
        <v>20.55</v>
      </c>
      <c r="D515" s="55">
        <v>13.76</v>
      </c>
      <c r="E515" s="55">
        <v>17.559999999999999</v>
      </c>
      <c r="F515" s="55">
        <v>0.49345899999999998</v>
      </c>
      <c r="G515" s="55">
        <v>0.17027300000000001</v>
      </c>
      <c r="H515">
        <f t="shared" si="56"/>
        <v>561215061.81287861</v>
      </c>
      <c r="I515">
        <f t="shared" si="57"/>
        <v>716201847.77398098</v>
      </c>
      <c r="J515">
        <f t="shared" si="58"/>
        <v>838151685</v>
      </c>
      <c r="K515">
        <f t="shared" si="59"/>
        <v>838151685</v>
      </c>
      <c r="L515">
        <f t="shared" si="60"/>
        <v>838151685</v>
      </c>
      <c r="M515">
        <f t="shared" si="61"/>
        <v>1062637709.7251514</v>
      </c>
      <c r="N515">
        <f t="shared" si="62"/>
        <v>1124632424.1095924</v>
      </c>
    </row>
    <row r="516" spans="1:14" x14ac:dyDescent="0.2">
      <c r="A516" s="55" t="s">
        <v>521</v>
      </c>
      <c r="B516" s="55">
        <v>9549319085</v>
      </c>
      <c r="C516" s="55">
        <v>415.41</v>
      </c>
      <c r="D516" s="55">
        <v>297.83</v>
      </c>
      <c r="E516" s="55">
        <v>59.7</v>
      </c>
      <c r="F516" s="55">
        <v>0.394789</v>
      </c>
      <c r="G516" s="55">
        <v>5.958291</v>
      </c>
      <c r="H516">
        <f t="shared" si="56"/>
        <v>4107855346.5793028</v>
      </c>
      <c r="I516">
        <f t="shared" si="57"/>
        <v>823419349.80873895</v>
      </c>
      <c r="J516">
        <f t="shared" si="58"/>
        <v>5729591451</v>
      </c>
      <c r="K516">
        <f t="shared" si="59"/>
        <v>5729591451</v>
      </c>
      <c r="L516">
        <f t="shared" si="60"/>
        <v>5729591451</v>
      </c>
      <c r="M516">
        <f t="shared" si="61"/>
        <v>7372733589.6317215</v>
      </c>
      <c r="N516">
        <f t="shared" si="62"/>
        <v>6058959190.9234953</v>
      </c>
    </row>
    <row r="517" spans="1:14" x14ac:dyDescent="0.2">
      <c r="A517" s="55" t="s">
        <v>522</v>
      </c>
      <c r="B517" s="55">
        <v>4883291534</v>
      </c>
      <c r="C517" s="55">
        <v>33</v>
      </c>
      <c r="D517" s="55">
        <v>29.52</v>
      </c>
      <c r="E517" s="55">
        <v>79.900000000000006</v>
      </c>
      <c r="F517" s="55">
        <v>0.117886</v>
      </c>
      <c r="G517" s="55">
        <v>-0.58697999999999995</v>
      </c>
      <c r="H517">
        <f t="shared" si="56"/>
        <v>2620996166.3353868</v>
      </c>
      <c r="I517">
        <f t="shared" si="57"/>
        <v>7094026730.9089136</v>
      </c>
      <c r="J517">
        <f t="shared" si="58"/>
        <v>2929974920.4000001</v>
      </c>
      <c r="K517">
        <f t="shared" si="59"/>
        <v>2929974920.4000001</v>
      </c>
      <c r="L517">
        <f t="shared" si="60"/>
        <v>4883291534</v>
      </c>
      <c r="M517">
        <f t="shared" si="61"/>
        <v>3978373386.9341545</v>
      </c>
      <c r="N517">
        <f t="shared" si="62"/>
        <v>4883291534</v>
      </c>
    </row>
    <row r="518" spans="1:14" x14ac:dyDescent="0.2">
      <c r="A518" s="55" t="s">
        <v>523</v>
      </c>
      <c r="B518" s="55">
        <v>254490601</v>
      </c>
      <c r="C518" s="55">
        <v>5.41</v>
      </c>
      <c r="D518" s="55">
        <v>7.22</v>
      </c>
      <c r="E518" s="55">
        <v>6.9</v>
      </c>
      <c r="F518" s="55">
        <v>-0.25069000000000002</v>
      </c>
      <c r="G518" s="55">
        <v>-0.21593999999999999</v>
      </c>
      <c r="H518">
        <f t="shared" si="56"/>
        <v>203779958.36169276</v>
      </c>
      <c r="I518">
        <f t="shared" si="57"/>
        <v>194748310.84355789</v>
      </c>
      <c r="J518">
        <f t="shared" si="58"/>
        <v>152694360.59999999</v>
      </c>
      <c r="K518">
        <f t="shared" si="59"/>
        <v>203779958.36169276</v>
      </c>
      <c r="L518">
        <f t="shared" si="60"/>
        <v>194748310.84355789</v>
      </c>
      <c r="M518">
        <f t="shared" si="61"/>
        <v>234206343.94467711</v>
      </c>
      <c r="N518">
        <f t="shared" si="62"/>
        <v>230593684.93742317</v>
      </c>
    </row>
    <row r="519" spans="1:14" x14ac:dyDescent="0.2">
      <c r="A519" s="55" t="s">
        <v>524</v>
      </c>
      <c r="B519" s="55">
        <v>270480037</v>
      </c>
      <c r="C519" s="55">
        <v>3.65</v>
      </c>
      <c r="D519" s="55">
        <v>3.55</v>
      </c>
      <c r="E519" s="55">
        <v>3.06</v>
      </c>
      <c r="F519" s="55">
        <v>2.8169E-2</v>
      </c>
      <c r="G519" s="55">
        <v>0.19281000000000001</v>
      </c>
      <c r="H519">
        <f t="shared" si="56"/>
        <v>157841777.17865446</v>
      </c>
      <c r="I519">
        <f t="shared" si="57"/>
        <v>136055216.00254861</v>
      </c>
      <c r="J519">
        <f t="shared" si="58"/>
        <v>162288022.19999999</v>
      </c>
      <c r="K519">
        <f t="shared" si="59"/>
        <v>162288022.19999999</v>
      </c>
      <c r="L519">
        <f t="shared" si="60"/>
        <v>162288022.19999999</v>
      </c>
      <c r="M519">
        <f t="shared" si="61"/>
        <v>225424733.0714618</v>
      </c>
      <c r="N519">
        <f t="shared" si="62"/>
        <v>216710108.60101944</v>
      </c>
    </row>
    <row r="520" spans="1:14" x14ac:dyDescent="0.2">
      <c r="A520" s="55" t="s">
        <v>525</v>
      </c>
      <c r="B520" s="55">
        <v>1023244664</v>
      </c>
      <c r="C520" s="55">
        <v>52.13</v>
      </c>
      <c r="D520" s="55">
        <v>34.14</v>
      </c>
      <c r="E520" s="55">
        <v>23.85</v>
      </c>
      <c r="F520" s="55">
        <v>0.52694799999999997</v>
      </c>
      <c r="G520" s="55">
        <v>1.1857439999999999</v>
      </c>
      <c r="H520">
        <f t="shared" si="56"/>
        <v>402074463.83242911</v>
      </c>
      <c r="I520">
        <f t="shared" si="57"/>
        <v>280886873.48564154</v>
      </c>
      <c r="J520">
        <f t="shared" si="58"/>
        <v>613946798.39999998</v>
      </c>
      <c r="K520">
        <f t="shared" si="59"/>
        <v>613946798.39999998</v>
      </c>
      <c r="L520">
        <f t="shared" si="60"/>
        <v>613946798.39999998</v>
      </c>
      <c r="M520">
        <f t="shared" si="61"/>
        <v>774776583.9329716</v>
      </c>
      <c r="N520">
        <f t="shared" si="62"/>
        <v>726301547.79425669</v>
      </c>
    </row>
    <row r="521" spans="1:14" x14ac:dyDescent="0.2">
      <c r="A521" s="55" t="s">
        <v>526</v>
      </c>
      <c r="B521" s="55">
        <v>2549118520</v>
      </c>
      <c r="C521" s="55">
        <v>5.78</v>
      </c>
      <c r="D521" s="55">
        <v>8.0399999999999991</v>
      </c>
      <c r="E521" s="55">
        <v>5.52</v>
      </c>
      <c r="F521" s="55">
        <v>-0.28109000000000001</v>
      </c>
      <c r="G521" s="55">
        <v>4.7100999999999997E-2</v>
      </c>
      <c r="H521">
        <f t="shared" si="56"/>
        <v>2127486211.0695357</v>
      </c>
      <c r="I521">
        <f t="shared" si="57"/>
        <v>1460672000.1222422</v>
      </c>
      <c r="J521">
        <f t="shared" si="58"/>
        <v>1529471112</v>
      </c>
      <c r="K521">
        <f t="shared" si="59"/>
        <v>2127486211.0695357</v>
      </c>
      <c r="L521">
        <f t="shared" si="60"/>
        <v>1529471112</v>
      </c>
      <c r="M521">
        <f t="shared" si="61"/>
        <v>2380465596.4278145</v>
      </c>
      <c r="N521">
        <f t="shared" si="62"/>
        <v>2113739912.0488968</v>
      </c>
    </row>
    <row r="522" spans="1:14" x14ac:dyDescent="0.2">
      <c r="A522" s="55" t="s">
        <v>527</v>
      </c>
      <c r="B522" s="55">
        <v>147176186</v>
      </c>
      <c r="C522" s="55">
        <v>1.3</v>
      </c>
      <c r="D522" s="55">
        <v>3.32</v>
      </c>
      <c r="E522" s="55">
        <v>9.16</v>
      </c>
      <c r="F522" s="55">
        <v>-0.60843000000000003</v>
      </c>
      <c r="G522" s="55">
        <v>-0.85807999999999995</v>
      </c>
      <c r="H522">
        <f t="shared" si="56"/>
        <v>225517050.84659192</v>
      </c>
      <c r="I522">
        <f t="shared" si="57"/>
        <v>622221755.9188273</v>
      </c>
      <c r="J522">
        <f t="shared" si="58"/>
        <v>88305711.599999994</v>
      </c>
      <c r="K522">
        <f t="shared" si="59"/>
        <v>147176186</v>
      </c>
      <c r="L522">
        <f t="shared" si="60"/>
        <v>147176186</v>
      </c>
      <c r="M522">
        <f t="shared" si="61"/>
        <v>147176186</v>
      </c>
      <c r="N522">
        <f t="shared" si="62"/>
        <v>147176186</v>
      </c>
    </row>
    <row r="523" spans="1:14" x14ac:dyDescent="0.2">
      <c r="A523" s="55" t="s">
        <v>528</v>
      </c>
      <c r="B523" s="55">
        <v>639073807</v>
      </c>
      <c r="C523" s="55">
        <v>9.5299999999999994</v>
      </c>
      <c r="D523" s="55">
        <v>15.28</v>
      </c>
      <c r="E523" s="55">
        <v>20.39</v>
      </c>
      <c r="F523" s="55">
        <v>-0.37630999999999998</v>
      </c>
      <c r="G523" s="55">
        <v>-0.53261000000000003</v>
      </c>
      <c r="H523">
        <f t="shared" si="56"/>
        <v>614799474.41838086</v>
      </c>
      <c r="I523">
        <f t="shared" si="57"/>
        <v>820394711.48291588</v>
      </c>
      <c r="J523">
        <f t="shared" si="58"/>
        <v>383444284.19999999</v>
      </c>
      <c r="K523">
        <f t="shared" si="59"/>
        <v>614799474.41838086</v>
      </c>
      <c r="L523">
        <f t="shared" si="60"/>
        <v>639073807</v>
      </c>
      <c r="M523">
        <f t="shared" si="61"/>
        <v>629364073.96735239</v>
      </c>
      <c r="N523">
        <f t="shared" si="62"/>
        <v>639073807</v>
      </c>
    </row>
    <row r="524" spans="1:14" x14ac:dyDescent="0.2">
      <c r="A524" s="55" t="s">
        <v>529</v>
      </c>
      <c r="B524" s="55">
        <v>4714633026</v>
      </c>
      <c r="C524" s="55">
        <v>21.67</v>
      </c>
      <c r="D524" s="55">
        <v>22.14</v>
      </c>
      <c r="E524" s="55">
        <v>16.91</v>
      </c>
      <c r="F524" s="55">
        <v>-2.1229999999999999E-2</v>
      </c>
      <c r="G524" s="55">
        <v>0.28149000000000002</v>
      </c>
      <c r="H524">
        <f t="shared" si="56"/>
        <v>2890137433.3091531</v>
      </c>
      <c r="I524">
        <f t="shared" si="57"/>
        <v>2207414662.307158</v>
      </c>
      <c r="J524">
        <f t="shared" si="58"/>
        <v>2828779815.5999999</v>
      </c>
      <c r="K524">
        <f t="shared" si="59"/>
        <v>2890137433.3091531</v>
      </c>
      <c r="L524">
        <f t="shared" si="60"/>
        <v>2828779815.5999999</v>
      </c>
      <c r="M524">
        <f t="shared" si="61"/>
        <v>3984834788.9236612</v>
      </c>
      <c r="N524">
        <f t="shared" si="62"/>
        <v>3711745680.5228634</v>
      </c>
    </row>
    <row r="525" spans="1:14" x14ac:dyDescent="0.2">
      <c r="A525" s="55" t="s">
        <v>530</v>
      </c>
      <c r="B525" s="55">
        <v>411108003</v>
      </c>
      <c r="C525" s="55">
        <v>6.82</v>
      </c>
      <c r="D525" s="55">
        <v>9.8699999999999992</v>
      </c>
      <c r="E525" s="55">
        <v>13.16</v>
      </c>
      <c r="F525" s="55">
        <v>-0.30902000000000002</v>
      </c>
      <c r="G525" s="55">
        <v>-0.48176000000000002</v>
      </c>
      <c r="H525">
        <f t="shared" si="56"/>
        <v>356978207.47344351</v>
      </c>
      <c r="I525">
        <f t="shared" si="57"/>
        <v>475966351.11145413</v>
      </c>
      <c r="J525">
        <f t="shared" si="58"/>
        <v>246664801.79999998</v>
      </c>
      <c r="K525">
        <f t="shared" si="59"/>
        <v>356978207.47344351</v>
      </c>
      <c r="L525">
        <f t="shared" si="60"/>
        <v>411108003</v>
      </c>
      <c r="M525">
        <f t="shared" si="61"/>
        <v>389456084.78937739</v>
      </c>
      <c r="N525">
        <f t="shared" si="62"/>
        <v>411108003</v>
      </c>
    </row>
    <row r="526" spans="1:14" x14ac:dyDescent="0.2">
      <c r="A526" s="55" t="s">
        <v>531</v>
      </c>
      <c r="B526" s="55">
        <v>958174901</v>
      </c>
      <c r="C526" s="55">
        <v>9.06</v>
      </c>
      <c r="D526" s="55">
        <v>11.29</v>
      </c>
      <c r="E526" s="55">
        <v>14.4</v>
      </c>
      <c r="F526" s="55">
        <v>-0.19752</v>
      </c>
      <c r="G526" s="55">
        <v>-0.37082999999999999</v>
      </c>
      <c r="H526">
        <f t="shared" si="56"/>
        <v>716410303.80819464</v>
      </c>
      <c r="I526">
        <f t="shared" si="57"/>
        <v>913751355.91334605</v>
      </c>
      <c r="J526">
        <f t="shared" si="58"/>
        <v>574904940.60000002</v>
      </c>
      <c r="K526">
        <f t="shared" si="59"/>
        <v>716410303.80819464</v>
      </c>
      <c r="L526">
        <f t="shared" si="60"/>
        <v>913751355.91334605</v>
      </c>
      <c r="M526">
        <f t="shared" si="61"/>
        <v>861469062.1232779</v>
      </c>
      <c r="N526">
        <f t="shared" si="62"/>
        <v>940405482.96533847</v>
      </c>
    </row>
    <row r="527" spans="1:14" x14ac:dyDescent="0.2">
      <c r="A527" s="55" t="s">
        <v>532</v>
      </c>
      <c r="B527" s="55">
        <v>3066874355</v>
      </c>
      <c r="C527" s="55">
        <v>115.88</v>
      </c>
      <c r="D527" s="55">
        <v>77.8</v>
      </c>
      <c r="E527" s="55">
        <v>22.4</v>
      </c>
      <c r="F527" s="55">
        <v>0.48946000000000001</v>
      </c>
      <c r="G527" s="55">
        <v>4.1732139999999998</v>
      </c>
      <c r="H527">
        <f t="shared" si="56"/>
        <v>1235430701.7308285</v>
      </c>
      <c r="I527">
        <f t="shared" si="57"/>
        <v>355702395.64804393</v>
      </c>
      <c r="J527">
        <f t="shared" si="58"/>
        <v>1840124613</v>
      </c>
      <c r="K527">
        <f t="shared" si="59"/>
        <v>1840124613</v>
      </c>
      <c r="L527">
        <f t="shared" si="60"/>
        <v>1840124613</v>
      </c>
      <c r="M527">
        <f t="shared" si="61"/>
        <v>2334296893.6923313</v>
      </c>
      <c r="N527">
        <f t="shared" si="62"/>
        <v>1982405571.2592173</v>
      </c>
    </row>
    <row r="528" spans="1:14" x14ac:dyDescent="0.2">
      <c r="A528" s="55" t="s">
        <v>533</v>
      </c>
      <c r="B528" s="55">
        <v>2295106981</v>
      </c>
      <c r="C528" s="55">
        <v>18.38</v>
      </c>
      <c r="D528" s="55">
        <v>11.49</v>
      </c>
      <c r="E528" s="55">
        <v>16.95</v>
      </c>
      <c r="F528" s="55">
        <v>0.59965199999999996</v>
      </c>
      <c r="G528" s="55">
        <v>8.4365999999999997E-2</v>
      </c>
      <c r="H528">
        <f t="shared" si="56"/>
        <v>860852353.2618345</v>
      </c>
      <c r="I528">
        <f t="shared" si="57"/>
        <v>1269925641.8958175</v>
      </c>
      <c r="J528">
        <f t="shared" si="58"/>
        <v>1377064188.5999999</v>
      </c>
      <c r="K528">
        <f t="shared" si="59"/>
        <v>1377064188.5999999</v>
      </c>
      <c r="L528">
        <f t="shared" si="60"/>
        <v>1377064188.5999999</v>
      </c>
      <c r="M528">
        <f t="shared" si="61"/>
        <v>1721405129.9047337</v>
      </c>
      <c r="N528">
        <f t="shared" si="62"/>
        <v>1885034445.3583269</v>
      </c>
    </row>
    <row r="529" spans="1:14" x14ac:dyDescent="0.2">
      <c r="A529" s="55" t="s">
        <v>534</v>
      </c>
      <c r="B529" s="55">
        <v>1474397433</v>
      </c>
      <c r="C529" s="55">
        <v>20.399999999999999</v>
      </c>
      <c r="D529" s="55">
        <v>12.39</v>
      </c>
      <c r="E529" s="55">
        <v>14.39</v>
      </c>
      <c r="F529" s="55">
        <v>0.64648899999999998</v>
      </c>
      <c r="G529" s="55">
        <v>0.41765099999999999</v>
      </c>
      <c r="H529">
        <f t="shared" si="56"/>
        <v>537287804.41290522</v>
      </c>
      <c r="I529">
        <f t="shared" si="57"/>
        <v>624017095.74500358</v>
      </c>
      <c r="J529">
        <f t="shared" si="58"/>
        <v>884638459.79999995</v>
      </c>
      <c r="K529">
        <f t="shared" si="59"/>
        <v>884638459.79999995</v>
      </c>
      <c r="L529">
        <f t="shared" si="60"/>
        <v>884638459.79999995</v>
      </c>
      <c r="M529">
        <f t="shared" si="61"/>
        <v>1099553581.5651622</v>
      </c>
      <c r="N529">
        <f t="shared" si="62"/>
        <v>1134245298.0980015</v>
      </c>
    </row>
    <row r="530" spans="1:14" x14ac:dyDescent="0.2">
      <c r="A530" s="55" t="s">
        <v>535</v>
      </c>
      <c r="B530" s="55">
        <v>1353484673</v>
      </c>
      <c r="C530" s="55">
        <v>10.34</v>
      </c>
      <c r="D530" s="55">
        <v>18.23</v>
      </c>
      <c r="E530" s="55">
        <v>20.65</v>
      </c>
      <c r="F530" s="55">
        <v>-0.43280000000000002</v>
      </c>
      <c r="G530" s="55">
        <v>-0.49926999999999999</v>
      </c>
      <c r="H530">
        <f t="shared" si="56"/>
        <v>1431753885.4019749</v>
      </c>
      <c r="I530">
        <f t="shared" si="57"/>
        <v>1621813759.5111136</v>
      </c>
      <c r="J530">
        <f t="shared" si="58"/>
        <v>812090803.79999995</v>
      </c>
      <c r="K530">
        <f t="shared" si="59"/>
        <v>1353484673</v>
      </c>
      <c r="L530">
        <f t="shared" si="60"/>
        <v>1353484673</v>
      </c>
      <c r="M530">
        <f t="shared" si="61"/>
        <v>1353484673</v>
      </c>
      <c r="N530">
        <f t="shared" si="62"/>
        <v>1353484673</v>
      </c>
    </row>
    <row r="531" spans="1:14" x14ac:dyDescent="0.2">
      <c r="A531" s="55" t="s">
        <v>536</v>
      </c>
      <c r="B531" s="55">
        <v>3454541545</v>
      </c>
      <c r="C531" s="55">
        <v>199.82</v>
      </c>
      <c r="D531" s="55">
        <v>203.65</v>
      </c>
      <c r="E531" s="55">
        <v>205.42</v>
      </c>
      <c r="F531" s="55">
        <v>-1.881E-2</v>
      </c>
      <c r="G531" s="55">
        <v>-2.726E-2</v>
      </c>
      <c r="H531">
        <f t="shared" si="56"/>
        <v>2112460305.3435111</v>
      </c>
      <c r="I531">
        <f t="shared" si="57"/>
        <v>2130810830.2321277</v>
      </c>
      <c r="J531">
        <f t="shared" si="58"/>
        <v>2072724927</v>
      </c>
      <c r="K531">
        <f t="shared" si="59"/>
        <v>2112460305.3435111</v>
      </c>
      <c r="L531">
        <f t="shared" si="60"/>
        <v>2130810830.2321277</v>
      </c>
      <c r="M531">
        <f t="shared" si="61"/>
        <v>2917709049.1374044</v>
      </c>
      <c r="N531">
        <f t="shared" si="62"/>
        <v>2925049259.0928512</v>
      </c>
    </row>
    <row r="532" spans="1:14" x14ac:dyDescent="0.2">
      <c r="A532" s="55" t="s">
        <v>537</v>
      </c>
      <c r="B532" s="55">
        <v>60502351</v>
      </c>
      <c r="C532" s="55">
        <v>0.88</v>
      </c>
      <c r="D532" s="55">
        <v>6.45</v>
      </c>
      <c r="E532" s="55">
        <v>19.45</v>
      </c>
      <c r="F532" s="55">
        <v>-0.86356999999999995</v>
      </c>
      <c r="G532" s="55">
        <v>-0.95476000000000005</v>
      </c>
      <c r="H532">
        <f t="shared" si="56"/>
        <v>266080851.71883008</v>
      </c>
      <c r="I532">
        <f t="shared" si="57"/>
        <v>802418448.27586293</v>
      </c>
      <c r="J532">
        <f t="shared" si="58"/>
        <v>36301410.600000001</v>
      </c>
      <c r="K532">
        <f t="shared" si="59"/>
        <v>60502351</v>
      </c>
      <c r="L532">
        <f t="shared" si="60"/>
        <v>60502351</v>
      </c>
      <c r="M532">
        <f t="shared" si="61"/>
        <v>60502351</v>
      </c>
      <c r="N532">
        <f t="shared" si="62"/>
        <v>60502351</v>
      </c>
    </row>
    <row r="533" spans="1:14" x14ac:dyDescent="0.2">
      <c r="A533" s="55" t="s">
        <v>538</v>
      </c>
      <c r="B533" s="55">
        <v>1291960126</v>
      </c>
      <c r="C533" s="55">
        <v>10.64</v>
      </c>
      <c r="D533" s="55">
        <v>11.63</v>
      </c>
      <c r="E533" s="55">
        <v>17.68</v>
      </c>
      <c r="F533" s="55">
        <v>-8.5120000000000001E-2</v>
      </c>
      <c r="G533" s="55">
        <v>-0.39818999999999999</v>
      </c>
      <c r="H533">
        <f t="shared" si="56"/>
        <v>847298088.92969573</v>
      </c>
      <c r="I533">
        <f t="shared" si="57"/>
        <v>1288074434.7883885</v>
      </c>
      <c r="J533">
        <f t="shared" si="58"/>
        <v>775176075.60000002</v>
      </c>
      <c r="K533">
        <f t="shared" si="59"/>
        <v>847298088.92969573</v>
      </c>
      <c r="L533">
        <f t="shared" si="60"/>
        <v>1288074434.7883885</v>
      </c>
      <c r="M533">
        <f t="shared" si="61"/>
        <v>1114095311.1718783</v>
      </c>
      <c r="N533">
        <f t="shared" si="62"/>
        <v>1290405849.5153553</v>
      </c>
    </row>
    <row r="534" spans="1:14" x14ac:dyDescent="0.2">
      <c r="A534" s="55" t="s">
        <v>539</v>
      </c>
      <c r="B534" s="55">
        <v>5218872424</v>
      </c>
      <c r="C534" s="55">
        <v>194.42</v>
      </c>
      <c r="D534" s="55">
        <v>193.26</v>
      </c>
      <c r="E534" s="55">
        <v>158.18</v>
      </c>
      <c r="F534" s="55">
        <v>6.0020000000000004E-3</v>
      </c>
      <c r="G534" s="55">
        <v>0.229106</v>
      </c>
      <c r="H534">
        <f t="shared" si="56"/>
        <v>3112641380.8322444</v>
      </c>
      <c r="I534">
        <f t="shared" si="57"/>
        <v>2547643127.9320087</v>
      </c>
      <c r="J534">
        <f t="shared" si="58"/>
        <v>3131323454.4000001</v>
      </c>
      <c r="K534">
        <f t="shared" si="59"/>
        <v>3131323454.4000001</v>
      </c>
      <c r="L534">
        <f t="shared" si="60"/>
        <v>3131323454.4000001</v>
      </c>
      <c r="M534">
        <f t="shared" si="61"/>
        <v>4376380006.7328978</v>
      </c>
      <c r="N534">
        <f t="shared" si="62"/>
        <v>4150380705.5728035</v>
      </c>
    </row>
    <row r="535" spans="1:14" x14ac:dyDescent="0.2">
      <c r="A535" s="55" t="s">
        <v>540</v>
      </c>
      <c r="B535" s="55">
        <v>471633864</v>
      </c>
      <c r="C535" s="55">
        <v>13.81</v>
      </c>
      <c r="D535" s="55">
        <v>18.73</v>
      </c>
      <c r="E535" s="55">
        <v>12.26</v>
      </c>
      <c r="F535" s="55">
        <v>-0.26268000000000002</v>
      </c>
      <c r="G535" s="55">
        <v>0.12642700000000001</v>
      </c>
      <c r="H535">
        <f t="shared" si="56"/>
        <v>383795798.83903867</v>
      </c>
      <c r="I535">
        <f t="shared" si="57"/>
        <v>251219402.94399899</v>
      </c>
      <c r="J535">
        <f t="shared" si="58"/>
        <v>282980318.39999998</v>
      </c>
      <c r="K535">
        <f t="shared" si="59"/>
        <v>383795798.83903867</v>
      </c>
      <c r="L535">
        <f t="shared" si="60"/>
        <v>282980318.39999998</v>
      </c>
      <c r="M535">
        <f t="shared" si="61"/>
        <v>436498637.93561548</v>
      </c>
      <c r="N535">
        <f t="shared" si="62"/>
        <v>383468079.57759959</v>
      </c>
    </row>
    <row r="536" spans="1:14" x14ac:dyDescent="0.2">
      <c r="A536" s="55" t="s">
        <v>541</v>
      </c>
      <c r="B536" s="55">
        <v>619524568</v>
      </c>
      <c r="C536" s="55">
        <v>14.28</v>
      </c>
      <c r="D536" s="55">
        <v>12.57</v>
      </c>
      <c r="E536" s="55">
        <v>20.99</v>
      </c>
      <c r="F536" s="55">
        <v>0.13603799999999999</v>
      </c>
      <c r="G536" s="55">
        <v>-0.31968000000000002</v>
      </c>
      <c r="H536">
        <f t="shared" si="56"/>
        <v>327202735.11977589</v>
      </c>
      <c r="I536">
        <f t="shared" si="57"/>
        <v>546382203.66886163</v>
      </c>
      <c r="J536">
        <f t="shared" si="58"/>
        <v>371714740.80000001</v>
      </c>
      <c r="K536">
        <f t="shared" si="59"/>
        <v>371714740.80000001</v>
      </c>
      <c r="L536">
        <f t="shared" si="60"/>
        <v>546382203.66886163</v>
      </c>
      <c r="M536">
        <f t="shared" si="61"/>
        <v>502595834.84791034</v>
      </c>
      <c r="N536">
        <f t="shared" si="62"/>
        <v>590267622.26754463</v>
      </c>
    </row>
    <row r="537" spans="1:14" x14ac:dyDescent="0.2">
      <c r="A537" s="55" t="s">
        <v>542</v>
      </c>
      <c r="B537" s="55">
        <v>2009580493</v>
      </c>
      <c r="C537" s="55">
        <v>13.25</v>
      </c>
      <c r="D537" s="55">
        <v>10.69</v>
      </c>
      <c r="E537" s="55">
        <v>15.11</v>
      </c>
      <c r="F537" s="55">
        <v>0.23947599999999999</v>
      </c>
      <c r="G537" s="55">
        <v>-0.1231</v>
      </c>
      <c r="H537">
        <f t="shared" si="56"/>
        <v>972788739.59641004</v>
      </c>
      <c r="I537">
        <f t="shared" si="57"/>
        <v>1375012311.3239822</v>
      </c>
      <c r="J537">
        <f t="shared" si="58"/>
        <v>1205748295.8</v>
      </c>
      <c r="K537">
        <f t="shared" si="59"/>
        <v>1205748295.8</v>
      </c>
      <c r="L537">
        <f t="shared" si="60"/>
        <v>1375012311.3239822</v>
      </c>
      <c r="M537">
        <f t="shared" si="61"/>
        <v>1594863791.6385641</v>
      </c>
      <c r="N537">
        <f t="shared" si="62"/>
        <v>1755753220.3295929</v>
      </c>
    </row>
    <row r="538" spans="1:14" x14ac:dyDescent="0.2">
      <c r="A538" s="55" t="s">
        <v>543</v>
      </c>
      <c r="B538" s="55">
        <v>786866291</v>
      </c>
      <c r="C538" s="55">
        <v>12.88</v>
      </c>
      <c r="D538" s="55">
        <v>19.690000000000001</v>
      </c>
      <c r="E538" s="55">
        <v>16.440000000000001</v>
      </c>
      <c r="F538" s="55">
        <v>-0.34586</v>
      </c>
      <c r="G538" s="55">
        <v>-0.21654999999999999</v>
      </c>
      <c r="H538">
        <f t="shared" si="56"/>
        <v>721741178.64677298</v>
      </c>
      <c r="I538">
        <f t="shared" si="57"/>
        <v>602616343.86367989</v>
      </c>
      <c r="J538">
        <f t="shared" si="58"/>
        <v>472119774.59999996</v>
      </c>
      <c r="K538">
        <f t="shared" si="59"/>
        <v>721741178.64677298</v>
      </c>
      <c r="L538">
        <f t="shared" si="60"/>
        <v>602616343.86367989</v>
      </c>
      <c r="M538">
        <f t="shared" si="61"/>
        <v>760816246.05870914</v>
      </c>
      <c r="N538">
        <f t="shared" si="62"/>
        <v>713166312.14547193</v>
      </c>
    </row>
    <row r="539" spans="1:14" x14ac:dyDescent="0.2">
      <c r="A539" s="55" t="s">
        <v>544</v>
      </c>
      <c r="B539" s="55">
        <v>460172912</v>
      </c>
      <c r="C539" s="55">
        <v>9.61</v>
      </c>
      <c r="D539" s="55">
        <v>11.87</v>
      </c>
      <c r="E539" s="55">
        <v>10.37</v>
      </c>
      <c r="F539" s="55">
        <v>-0.19040000000000001</v>
      </c>
      <c r="G539" s="55">
        <v>-7.3289999999999994E-2</v>
      </c>
      <c r="H539">
        <f t="shared" si="56"/>
        <v>341037237.15415019</v>
      </c>
      <c r="I539">
        <f t="shared" si="57"/>
        <v>297939751.59434986</v>
      </c>
      <c r="J539">
        <f t="shared" si="58"/>
        <v>276103747.19999999</v>
      </c>
      <c r="K539">
        <f t="shared" si="59"/>
        <v>341037237.15415019</v>
      </c>
      <c r="L539">
        <f t="shared" si="60"/>
        <v>297939751.59434986</v>
      </c>
      <c r="M539">
        <f t="shared" si="61"/>
        <v>412518642.06166005</v>
      </c>
      <c r="N539">
        <f t="shared" si="62"/>
        <v>395279647.83773994</v>
      </c>
    </row>
    <row r="540" spans="1:14" x14ac:dyDescent="0.2">
      <c r="A540" s="55" t="s">
        <v>545</v>
      </c>
      <c r="B540" s="55">
        <v>936280989</v>
      </c>
      <c r="C540" s="55">
        <v>8.8699999999999992</v>
      </c>
      <c r="D540" s="55">
        <v>10</v>
      </c>
      <c r="E540" s="55">
        <v>17.75</v>
      </c>
      <c r="F540" s="55">
        <v>-0.113</v>
      </c>
      <c r="G540" s="55">
        <v>-0.50027999999999995</v>
      </c>
      <c r="H540">
        <f t="shared" si="56"/>
        <v>633335505.52423894</v>
      </c>
      <c r="I540">
        <f t="shared" si="57"/>
        <v>1124166720.1632912</v>
      </c>
      <c r="J540">
        <f t="shared" si="58"/>
        <v>561768593.39999998</v>
      </c>
      <c r="K540">
        <f t="shared" si="59"/>
        <v>633335505.52423894</v>
      </c>
      <c r="L540">
        <f t="shared" si="60"/>
        <v>936280989</v>
      </c>
      <c r="M540">
        <f t="shared" si="61"/>
        <v>815102795.60969555</v>
      </c>
      <c r="N540">
        <f t="shared" si="62"/>
        <v>936280989</v>
      </c>
    </row>
    <row r="541" spans="1:14" x14ac:dyDescent="0.2">
      <c r="A541" s="55" t="s">
        <v>546</v>
      </c>
      <c r="B541" s="55">
        <v>2909793131</v>
      </c>
      <c r="C541" s="55">
        <v>116.69</v>
      </c>
      <c r="D541" s="55">
        <v>115.6</v>
      </c>
      <c r="E541" s="55">
        <v>80.86</v>
      </c>
      <c r="F541" s="55">
        <v>9.4289999999999999E-3</v>
      </c>
      <c r="G541" s="55">
        <v>0.44311200000000001</v>
      </c>
      <c r="H541">
        <f t="shared" si="56"/>
        <v>1729567783.9649942</v>
      </c>
      <c r="I541">
        <f t="shared" si="57"/>
        <v>1209799293.8870995</v>
      </c>
      <c r="J541">
        <f t="shared" si="58"/>
        <v>1745875878.5999999</v>
      </c>
      <c r="K541">
        <f t="shared" si="59"/>
        <v>1745875878.5999999</v>
      </c>
      <c r="L541">
        <f t="shared" si="60"/>
        <v>1745875878.5999999</v>
      </c>
      <c r="M541">
        <f t="shared" si="61"/>
        <v>2437702992.1859975</v>
      </c>
      <c r="N541">
        <f t="shared" si="62"/>
        <v>2229795596.1548395</v>
      </c>
    </row>
    <row r="542" spans="1:14" x14ac:dyDescent="0.2">
      <c r="A542" s="55" t="s">
        <v>547</v>
      </c>
      <c r="B542" s="55">
        <v>198291354</v>
      </c>
      <c r="C542" s="55">
        <v>9.2799999999999994</v>
      </c>
      <c r="D542" s="55">
        <v>7.93</v>
      </c>
      <c r="E542" s="55">
        <v>10.78</v>
      </c>
      <c r="F542" s="55">
        <v>0.17024</v>
      </c>
      <c r="G542" s="55">
        <v>-0.13915</v>
      </c>
      <c r="H542">
        <f t="shared" si="56"/>
        <v>101667019.07301067</v>
      </c>
      <c r="I542">
        <f t="shared" si="57"/>
        <v>138206205.95922634</v>
      </c>
      <c r="J542">
        <f t="shared" si="58"/>
        <v>118974812.39999999</v>
      </c>
      <c r="K542">
        <f t="shared" si="59"/>
        <v>118974812.39999999</v>
      </c>
      <c r="L542">
        <f t="shared" si="60"/>
        <v>138206205.95922634</v>
      </c>
      <c r="M542">
        <f t="shared" si="61"/>
        <v>159641620.02920425</v>
      </c>
      <c r="N542">
        <f t="shared" si="62"/>
        <v>174257294.78369054</v>
      </c>
    </row>
    <row r="543" spans="1:14" x14ac:dyDescent="0.2">
      <c r="A543" s="55" t="s">
        <v>548</v>
      </c>
      <c r="B543" s="55">
        <v>267288535</v>
      </c>
      <c r="C543" s="55">
        <v>9.1</v>
      </c>
      <c r="D543" s="55">
        <v>8.6199999999999992</v>
      </c>
      <c r="E543" s="55">
        <v>17.760000000000002</v>
      </c>
      <c r="F543" s="55">
        <v>5.5683999999999997E-2</v>
      </c>
      <c r="G543" s="55">
        <v>-0.48760999999999999</v>
      </c>
      <c r="H543">
        <f t="shared" si="56"/>
        <v>151913944.89260042</v>
      </c>
      <c r="I543">
        <f t="shared" si="57"/>
        <v>312990341.34155625</v>
      </c>
      <c r="J543">
        <f t="shared" si="58"/>
        <v>160373121</v>
      </c>
      <c r="K543">
        <f t="shared" si="59"/>
        <v>160373121</v>
      </c>
      <c r="L543">
        <f t="shared" si="60"/>
        <v>267288535</v>
      </c>
      <c r="M543">
        <f t="shared" si="61"/>
        <v>221138698.95704016</v>
      </c>
      <c r="N543">
        <f t="shared" si="62"/>
        <v>267288535</v>
      </c>
    </row>
    <row r="544" spans="1:14" x14ac:dyDescent="0.2">
      <c r="A544" s="55" t="s">
        <v>549</v>
      </c>
      <c r="B544" s="55">
        <v>607838424</v>
      </c>
      <c r="C544" s="55">
        <v>26.09</v>
      </c>
      <c r="D544" s="55">
        <v>20.52</v>
      </c>
      <c r="E544" s="55">
        <v>13.41</v>
      </c>
      <c r="F544" s="55">
        <v>0.27144200000000002</v>
      </c>
      <c r="G544" s="55">
        <v>0.94556300000000004</v>
      </c>
      <c r="H544">
        <f t="shared" si="56"/>
        <v>286842069.39836812</v>
      </c>
      <c r="I544">
        <f t="shared" si="57"/>
        <v>187453736.73327461</v>
      </c>
      <c r="J544">
        <f t="shared" si="58"/>
        <v>364703054.39999998</v>
      </c>
      <c r="K544">
        <f t="shared" si="59"/>
        <v>364703054.39999998</v>
      </c>
      <c r="L544">
        <f t="shared" si="60"/>
        <v>364703054.39999998</v>
      </c>
      <c r="M544">
        <f t="shared" si="61"/>
        <v>479439882.15934724</v>
      </c>
      <c r="N544">
        <f t="shared" si="62"/>
        <v>439684549.09330988</v>
      </c>
    </row>
    <row r="545" spans="1:14" x14ac:dyDescent="0.2">
      <c r="A545" s="55" t="s">
        <v>550</v>
      </c>
      <c r="B545" s="55">
        <v>2886574075</v>
      </c>
      <c r="C545" s="55">
        <v>128.72999999999999</v>
      </c>
      <c r="D545" s="55">
        <v>118.35</v>
      </c>
      <c r="E545" s="55">
        <v>60.3</v>
      </c>
      <c r="F545" s="55">
        <v>8.7706000000000006E-2</v>
      </c>
      <c r="G545" s="55">
        <v>1.1348259999999999</v>
      </c>
      <c r="H545">
        <f t="shared" si="56"/>
        <v>1592290972.9283464</v>
      </c>
      <c r="I545">
        <f t="shared" si="57"/>
        <v>811281315.19852209</v>
      </c>
      <c r="J545">
        <f t="shared" si="58"/>
        <v>1731944445</v>
      </c>
      <c r="K545">
        <f t="shared" si="59"/>
        <v>1731944445</v>
      </c>
      <c r="L545">
        <f t="shared" si="60"/>
        <v>1731944445</v>
      </c>
      <c r="M545">
        <f t="shared" si="61"/>
        <v>2368860834.1713386</v>
      </c>
      <c r="N545">
        <f t="shared" si="62"/>
        <v>2056456971.0794089</v>
      </c>
    </row>
    <row r="546" spans="1:14" x14ac:dyDescent="0.2">
      <c r="A546" s="55" t="s">
        <v>551</v>
      </c>
      <c r="B546" s="55">
        <v>1237952450</v>
      </c>
      <c r="C546" s="55">
        <v>75.64</v>
      </c>
      <c r="D546" s="55">
        <v>71.290000000000006</v>
      </c>
      <c r="E546" s="55">
        <v>77.72</v>
      </c>
      <c r="F546" s="55">
        <v>6.1018000000000003E-2</v>
      </c>
      <c r="G546" s="55">
        <v>-2.6759999999999999E-2</v>
      </c>
      <c r="H546">
        <f t="shared" si="56"/>
        <v>700055484.44983959</v>
      </c>
      <c r="I546">
        <f t="shared" si="57"/>
        <v>763194556.32731903</v>
      </c>
      <c r="J546">
        <f t="shared" si="58"/>
        <v>742771470</v>
      </c>
      <c r="K546">
        <f t="shared" si="59"/>
        <v>742771470</v>
      </c>
      <c r="L546">
        <f t="shared" si="60"/>
        <v>763194556.32731903</v>
      </c>
      <c r="M546">
        <f t="shared" si="61"/>
        <v>1022793663.7799358</v>
      </c>
      <c r="N546">
        <f t="shared" si="62"/>
        <v>1048049292.5309277</v>
      </c>
    </row>
    <row r="547" spans="1:14" x14ac:dyDescent="0.2">
      <c r="A547" s="55" t="s">
        <v>552</v>
      </c>
      <c r="B547" s="55">
        <v>1328508733</v>
      </c>
      <c r="C547" s="55">
        <v>6.94</v>
      </c>
      <c r="D547" s="55">
        <v>9.42</v>
      </c>
      <c r="E547" s="55">
        <v>16.14</v>
      </c>
      <c r="F547" s="55">
        <v>-0.26327</v>
      </c>
      <c r="G547" s="55">
        <v>-0.57001000000000002</v>
      </c>
      <c r="H547">
        <f t="shared" si="56"/>
        <v>1081950293.5946681</v>
      </c>
      <c r="I547">
        <f t="shared" si="57"/>
        <v>1853776226.8889973</v>
      </c>
      <c r="J547">
        <f t="shared" si="58"/>
        <v>797105239.79999995</v>
      </c>
      <c r="K547">
        <f t="shared" si="59"/>
        <v>1081950293.5946681</v>
      </c>
      <c r="L547">
        <f t="shared" si="60"/>
        <v>1328508733</v>
      </c>
      <c r="M547">
        <f t="shared" si="61"/>
        <v>1229885357.2378674</v>
      </c>
      <c r="N547">
        <f t="shared" si="62"/>
        <v>1328508733</v>
      </c>
    </row>
    <row r="548" spans="1:14" x14ac:dyDescent="0.2">
      <c r="A548" s="55" t="s">
        <v>553</v>
      </c>
      <c r="B548" s="55">
        <v>1328508733</v>
      </c>
      <c r="C548" s="55">
        <v>7.03</v>
      </c>
      <c r="D548" s="55">
        <v>9.41</v>
      </c>
      <c r="E548" s="55">
        <v>17.48</v>
      </c>
      <c r="F548" s="55">
        <v>-0.25291999999999998</v>
      </c>
      <c r="G548" s="55">
        <v>-0.59782999999999997</v>
      </c>
      <c r="H548">
        <f t="shared" si="56"/>
        <v>1066961021.3096321</v>
      </c>
      <c r="I548">
        <f t="shared" si="57"/>
        <v>1982010691.4986198</v>
      </c>
      <c r="J548">
        <f t="shared" si="58"/>
        <v>797105239.79999995</v>
      </c>
      <c r="K548">
        <f t="shared" si="59"/>
        <v>1066961021.3096321</v>
      </c>
      <c r="L548">
        <f t="shared" si="60"/>
        <v>1328508733</v>
      </c>
      <c r="M548">
        <f t="shared" si="61"/>
        <v>1223889648.3238528</v>
      </c>
      <c r="N548">
        <f t="shared" si="62"/>
        <v>1328508733</v>
      </c>
    </row>
    <row r="549" spans="1:14" x14ac:dyDescent="0.2">
      <c r="A549" s="55" t="s">
        <v>554</v>
      </c>
      <c r="B549" s="55">
        <v>473553948</v>
      </c>
      <c r="C549" s="55">
        <v>9.56</v>
      </c>
      <c r="D549" s="55">
        <v>10.4</v>
      </c>
      <c r="E549" s="55">
        <v>12.77</v>
      </c>
      <c r="F549" s="55">
        <v>-8.0769999999999995E-2</v>
      </c>
      <c r="G549" s="55">
        <v>-0.25136999999999998</v>
      </c>
      <c r="H549">
        <f t="shared" si="56"/>
        <v>309098233.08638752</v>
      </c>
      <c r="I549">
        <f t="shared" si="57"/>
        <v>379536444.97281694</v>
      </c>
      <c r="J549">
        <f t="shared" si="58"/>
        <v>284132368.80000001</v>
      </c>
      <c r="K549">
        <f t="shared" si="59"/>
        <v>309098233.08638752</v>
      </c>
      <c r="L549">
        <f t="shared" si="60"/>
        <v>379536444.97281694</v>
      </c>
      <c r="M549">
        <f t="shared" si="61"/>
        <v>407771662.03455502</v>
      </c>
      <c r="N549">
        <f t="shared" si="62"/>
        <v>435946946.78912675</v>
      </c>
    </row>
    <row r="550" spans="1:14" x14ac:dyDescent="0.2">
      <c r="A550" s="55" t="s">
        <v>555</v>
      </c>
      <c r="B550" s="55">
        <v>2634283180</v>
      </c>
      <c r="C550" s="55">
        <v>50.7</v>
      </c>
      <c r="D550" s="55">
        <v>54.88</v>
      </c>
      <c r="E550" s="55">
        <v>94.39</v>
      </c>
      <c r="F550" s="55">
        <v>-7.6170000000000002E-2</v>
      </c>
      <c r="G550" s="55">
        <v>-0.46287</v>
      </c>
      <c r="H550">
        <f t="shared" si="56"/>
        <v>1710888267.3219097</v>
      </c>
      <c r="I550">
        <f t="shared" si="57"/>
        <v>2942620795.7105355</v>
      </c>
      <c r="J550">
        <f t="shared" si="58"/>
        <v>1580569908</v>
      </c>
      <c r="K550">
        <f t="shared" si="59"/>
        <v>1710888267.3219097</v>
      </c>
      <c r="L550">
        <f t="shared" si="60"/>
        <v>2634283180</v>
      </c>
      <c r="M550">
        <f t="shared" si="61"/>
        <v>2264925214.9287639</v>
      </c>
      <c r="N550">
        <f t="shared" si="62"/>
        <v>2634283180</v>
      </c>
    </row>
    <row r="551" spans="1:14" x14ac:dyDescent="0.2">
      <c r="A551" s="55" t="s">
        <v>556</v>
      </c>
      <c r="B551" s="55">
        <v>1616366428</v>
      </c>
      <c r="C551" s="55">
        <v>67.11</v>
      </c>
      <c r="D551" s="55">
        <v>69.88</v>
      </c>
      <c r="E551" s="55">
        <v>46.61</v>
      </c>
      <c r="F551" s="55">
        <v>-3.9640000000000002E-2</v>
      </c>
      <c r="G551" s="55">
        <v>0.43981999999999999</v>
      </c>
      <c r="H551">
        <f t="shared" si="56"/>
        <v>1009850323.6286392</v>
      </c>
      <c r="I551">
        <f t="shared" si="57"/>
        <v>673570207.9426595</v>
      </c>
      <c r="J551">
        <f t="shared" si="58"/>
        <v>969819856.79999995</v>
      </c>
      <c r="K551">
        <f t="shared" si="59"/>
        <v>1009850323.6286392</v>
      </c>
      <c r="L551">
        <f t="shared" si="60"/>
        <v>969819856.79999995</v>
      </c>
      <c r="M551">
        <f t="shared" si="61"/>
        <v>1373759986.2514558</v>
      </c>
      <c r="N551">
        <f t="shared" si="62"/>
        <v>1239247939.9770637</v>
      </c>
    </row>
    <row r="552" spans="1:14" x14ac:dyDescent="0.2">
      <c r="A552" s="55" t="s">
        <v>557</v>
      </c>
      <c r="B552" s="55">
        <v>66663542</v>
      </c>
      <c r="C552" s="55">
        <v>2.25</v>
      </c>
      <c r="D552" s="55">
        <v>5.92</v>
      </c>
      <c r="E552" s="55">
        <v>11.17</v>
      </c>
      <c r="F552" s="55">
        <v>-0.61992999999999998</v>
      </c>
      <c r="G552" s="55">
        <v>-0.79857</v>
      </c>
      <c r="H552">
        <f t="shared" si="56"/>
        <v>105238838.10876943</v>
      </c>
      <c r="I552">
        <f t="shared" si="57"/>
        <v>198570844.46209601</v>
      </c>
      <c r="J552">
        <f t="shared" si="58"/>
        <v>39998125.199999996</v>
      </c>
      <c r="K552">
        <f t="shared" si="59"/>
        <v>66663542</v>
      </c>
      <c r="L552">
        <f t="shared" si="60"/>
        <v>66663542</v>
      </c>
      <c r="M552">
        <f t="shared" si="61"/>
        <v>66663542</v>
      </c>
      <c r="N552">
        <f t="shared" si="62"/>
        <v>66663542</v>
      </c>
    </row>
    <row r="553" spans="1:14" x14ac:dyDescent="0.2">
      <c r="A553" s="55" t="s">
        <v>558</v>
      </c>
      <c r="B553" s="55">
        <v>1312640610</v>
      </c>
      <c r="C553" s="55">
        <v>62.22</v>
      </c>
      <c r="D553" s="55">
        <v>48.87</v>
      </c>
      <c r="E553" s="55">
        <v>24.88</v>
      </c>
      <c r="F553" s="55">
        <v>0.27317399999999997</v>
      </c>
      <c r="G553" s="55">
        <v>1.500804</v>
      </c>
      <c r="H553">
        <f t="shared" si="56"/>
        <v>618599159.26652598</v>
      </c>
      <c r="I553">
        <f t="shared" si="57"/>
        <v>314932464.11953914</v>
      </c>
      <c r="J553">
        <f t="shared" si="58"/>
        <v>787584366</v>
      </c>
      <c r="K553">
        <f t="shared" si="59"/>
        <v>787584366</v>
      </c>
      <c r="L553">
        <f t="shared" si="60"/>
        <v>787584366</v>
      </c>
      <c r="M553">
        <f t="shared" si="61"/>
        <v>1035024029.7066104</v>
      </c>
      <c r="N553">
        <f t="shared" si="62"/>
        <v>913557351.64781559</v>
      </c>
    </row>
    <row r="554" spans="1:14" x14ac:dyDescent="0.2">
      <c r="A554" s="55" t="s">
        <v>559</v>
      </c>
      <c r="B554" s="55">
        <v>1377763173</v>
      </c>
      <c r="C554" s="55">
        <v>131.86000000000001</v>
      </c>
      <c r="D554" s="55">
        <v>157.71</v>
      </c>
      <c r="E554" s="55">
        <v>88.5</v>
      </c>
      <c r="F554" s="55">
        <v>-0.16391</v>
      </c>
      <c r="G554" s="55">
        <v>0.48994399999999999</v>
      </c>
      <c r="H554">
        <f t="shared" si="56"/>
        <v>988718802.76046824</v>
      </c>
      <c r="I554">
        <f t="shared" si="57"/>
        <v>554824814.75813854</v>
      </c>
      <c r="J554">
        <f t="shared" si="58"/>
        <v>826657903.79999995</v>
      </c>
      <c r="K554">
        <f t="shared" si="59"/>
        <v>988718802.76046824</v>
      </c>
      <c r="L554">
        <f t="shared" si="60"/>
        <v>826657903.79999995</v>
      </c>
      <c r="M554">
        <f t="shared" si="61"/>
        <v>1222145424.9041872</v>
      </c>
      <c r="N554">
        <f t="shared" si="62"/>
        <v>1048587829.7032554</v>
      </c>
    </row>
    <row r="555" spans="1:14" x14ac:dyDescent="0.2">
      <c r="A555" s="55" t="s">
        <v>560</v>
      </c>
      <c r="B555" s="55">
        <v>3759369950</v>
      </c>
      <c r="C555" s="55">
        <v>56.55</v>
      </c>
      <c r="D555" s="55">
        <v>58.14</v>
      </c>
      <c r="E555" s="55">
        <v>17.64</v>
      </c>
      <c r="F555" s="55">
        <v>-2.7349999999999999E-2</v>
      </c>
      <c r="G555" s="55">
        <v>2.2057820000000001</v>
      </c>
      <c r="H555">
        <f t="shared" si="56"/>
        <v>2319047930.9103994</v>
      </c>
      <c r="I555">
        <f t="shared" si="57"/>
        <v>703610529.34978104</v>
      </c>
      <c r="J555">
        <f t="shared" si="58"/>
        <v>2255621970</v>
      </c>
      <c r="K555">
        <f t="shared" si="59"/>
        <v>2319047930.9103994</v>
      </c>
      <c r="L555">
        <f t="shared" si="60"/>
        <v>2255621970</v>
      </c>
      <c r="M555">
        <f t="shared" si="61"/>
        <v>3183241142.3641596</v>
      </c>
      <c r="N555">
        <f t="shared" si="62"/>
        <v>2537066181.739912</v>
      </c>
    </row>
    <row r="556" spans="1:14" x14ac:dyDescent="0.2">
      <c r="A556" s="55" t="s">
        <v>561</v>
      </c>
      <c r="B556" s="55">
        <v>1714769115</v>
      </c>
      <c r="C556" s="55">
        <v>39.94</v>
      </c>
      <c r="D556" s="55">
        <v>35.15</v>
      </c>
      <c r="E556" s="55">
        <v>16.5</v>
      </c>
      <c r="F556" s="55">
        <v>0.13627300000000001</v>
      </c>
      <c r="G556" s="55">
        <v>1.420606</v>
      </c>
      <c r="H556">
        <f t="shared" si="56"/>
        <v>905470313.03216743</v>
      </c>
      <c r="I556">
        <f t="shared" si="57"/>
        <v>425042930.9850508</v>
      </c>
      <c r="J556">
        <f t="shared" si="58"/>
        <v>1028861469</v>
      </c>
      <c r="K556">
        <f t="shared" si="59"/>
        <v>1028861469</v>
      </c>
      <c r="L556">
        <f t="shared" si="60"/>
        <v>1028861469</v>
      </c>
      <c r="M556">
        <f t="shared" si="61"/>
        <v>1391049594.212867</v>
      </c>
      <c r="N556">
        <f t="shared" si="62"/>
        <v>1198878641.3940203</v>
      </c>
    </row>
    <row r="557" spans="1:14" x14ac:dyDescent="0.2">
      <c r="A557" s="55" t="s">
        <v>562</v>
      </c>
      <c r="B557" s="55">
        <v>282450260</v>
      </c>
      <c r="C557" s="55">
        <v>9.34</v>
      </c>
      <c r="D557" s="55">
        <v>12.11</v>
      </c>
      <c r="E557" s="55">
        <v>14.92</v>
      </c>
      <c r="F557" s="55">
        <v>-0.22874</v>
      </c>
      <c r="G557" s="55">
        <v>-0.37398999999999999</v>
      </c>
      <c r="H557">
        <f t="shared" si="56"/>
        <v>219731550.96854496</v>
      </c>
      <c r="I557">
        <f t="shared" si="57"/>
        <v>270714774.52436864</v>
      </c>
      <c r="J557">
        <f t="shared" si="58"/>
        <v>169470156</v>
      </c>
      <c r="K557">
        <f t="shared" si="59"/>
        <v>219731550.96854496</v>
      </c>
      <c r="L557">
        <f t="shared" si="60"/>
        <v>270714774.52436864</v>
      </c>
      <c r="M557">
        <f t="shared" si="61"/>
        <v>257362776.38741797</v>
      </c>
      <c r="N557">
        <f t="shared" si="62"/>
        <v>277756065.80974746</v>
      </c>
    </row>
    <row r="558" spans="1:14" x14ac:dyDescent="0.2">
      <c r="A558" s="55" t="s">
        <v>563</v>
      </c>
      <c r="B558" s="55">
        <v>395124138</v>
      </c>
      <c r="C558" s="55">
        <v>25.79</v>
      </c>
      <c r="D558" s="55">
        <v>28.34</v>
      </c>
      <c r="E558" s="55">
        <v>27.95</v>
      </c>
      <c r="F558" s="55">
        <v>-8.9980000000000004E-2</v>
      </c>
      <c r="G558" s="55">
        <v>-7.7280000000000001E-2</v>
      </c>
      <c r="H558">
        <f t="shared" si="56"/>
        <v>260515684.05089995</v>
      </c>
      <c r="I558">
        <f t="shared" si="57"/>
        <v>256930035.98057917</v>
      </c>
      <c r="J558">
        <f t="shared" si="58"/>
        <v>237074482.79999998</v>
      </c>
      <c r="K558">
        <f t="shared" si="59"/>
        <v>260515684.05089995</v>
      </c>
      <c r="L558">
        <f t="shared" si="60"/>
        <v>256930035.98057917</v>
      </c>
      <c r="M558">
        <f t="shared" si="61"/>
        <v>341280756.42035997</v>
      </c>
      <c r="N558">
        <f t="shared" si="62"/>
        <v>339846497.19223166</v>
      </c>
    </row>
    <row r="559" spans="1:14" x14ac:dyDescent="0.2">
      <c r="A559" s="55" t="s">
        <v>564</v>
      </c>
      <c r="B559" s="55">
        <v>1440242459</v>
      </c>
      <c r="C559" s="55">
        <v>35.71</v>
      </c>
      <c r="D559" s="55">
        <v>23.34</v>
      </c>
      <c r="E559" s="55">
        <v>5.85</v>
      </c>
      <c r="F559" s="55">
        <v>0.52999099999999999</v>
      </c>
      <c r="G559" s="55">
        <v>5.1042740000000002</v>
      </c>
      <c r="H559">
        <f t="shared" si="56"/>
        <v>564804286.69188249</v>
      </c>
      <c r="I559">
        <f t="shared" si="57"/>
        <v>141564005.05612952</v>
      </c>
      <c r="J559">
        <f t="shared" si="58"/>
        <v>864145475.39999998</v>
      </c>
      <c r="K559">
        <f t="shared" si="59"/>
        <v>864145475.39999998</v>
      </c>
      <c r="L559">
        <f t="shared" si="60"/>
        <v>864145475.39999998</v>
      </c>
      <c r="M559">
        <f t="shared" si="61"/>
        <v>1090067190.0767529</v>
      </c>
      <c r="N559">
        <f t="shared" si="62"/>
        <v>920771077.42245173</v>
      </c>
    </row>
    <row r="560" spans="1:14" x14ac:dyDescent="0.2">
      <c r="A560" s="55" t="s">
        <v>565</v>
      </c>
      <c r="B560" s="55">
        <v>202913871</v>
      </c>
      <c r="C560" s="55">
        <v>2.79</v>
      </c>
      <c r="D560" s="55">
        <v>14.47</v>
      </c>
      <c r="E560" s="55">
        <v>25.36</v>
      </c>
      <c r="F560" s="55">
        <v>-0.80718999999999996</v>
      </c>
      <c r="G560" s="55">
        <v>-0.88997999999999999</v>
      </c>
      <c r="H560">
        <f t="shared" si="56"/>
        <v>631441951.14361274</v>
      </c>
      <c r="I560">
        <f t="shared" si="57"/>
        <v>1106601732.4122884</v>
      </c>
      <c r="J560">
        <f t="shared" si="58"/>
        <v>121748322.59999999</v>
      </c>
      <c r="K560">
        <f t="shared" si="59"/>
        <v>202913871</v>
      </c>
      <c r="L560">
        <f t="shared" si="60"/>
        <v>202913871</v>
      </c>
      <c r="M560">
        <f t="shared" si="61"/>
        <v>202913871</v>
      </c>
      <c r="N560">
        <f t="shared" si="62"/>
        <v>202913871</v>
      </c>
    </row>
    <row r="561" spans="1:14" x14ac:dyDescent="0.2">
      <c r="A561" s="55" t="s">
        <v>566</v>
      </c>
      <c r="B561" s="55">
        <v>492736958</v>
      </c>
      <c r="C561" s="55">
        <v>16.16</v>
      </c>
      <c r="D561" s="55">
        <v>13.13</v>
      </c>
      <c r="E561" s="55">
        <v>6.84</v>
      </c>
      <c r="F561" s="55">
        <v>0.230769</v>
      </c>
      <c r="G561" s="55">
        <v>1.362573</v>
      </c>
      <c r="H561">
        <f t="shared" si="56"/>
        <v>240209312.064246</v>
      </c>
      <c r="I561">
        <f t="shared" si="57"/>
        <v>125135678.26263991</v>
      </c>
      <c r="J561">
        <f t="shared" si="58"/>
        <v>295642174.80000001</v>
      </c>
      <c r="K561">
        <f t="shared" si="59"/>
        <v>295642174.80000001</v>
      </c>
      <c r="L561">
        <f t="shared" si="60"/>
        <v>295642174.80000001</v>
      </c>
      <c r="M561">
        <f t="shared" si="61"/>
        <v>391725899.62569839</v>
      </c>
      <c r="N561">
        <f t="shared" si="62"/>
        <v>345696446.10505599</v>
      </c>
    </row>
    <row r="562" spans="1:14" x14ac:dyDescent="0.2">
      <c r="A562" s="55" t="s">
        <v>567</v>
      </c>
      <c r="B562" s="55">
        <v>2623644335</v>
      </c>
      <c r="C562" s="55">
        <v>61.7</v>
      </c>
      <c r="D562" s="55">
        <v>42.66</v>
      </c>
      <c r="E562" s="55">
        <v>32.159999999999997</v>
      </c>
      <c r="F562" s="55">
        <v>0.44631999999999999</v>
      </c>
      <c r="G562" s="55">
        <v>0.91853200000000002</v>
      </c>
      <c r="H562">
        <f t="shared" si="56"/>
        <v>1088408236.7664139</v>
      </c>
      <c r="I562">
        <f t="shared" si="57"/>
        <v>820516207.70464075</v>
      </c>
      <c r="J562">
        <f t="shared" si="58"/>
        <v>1574186601</v>
      </c>
      <c r="K562">
        <f t="shared" si="59"/>
        <v>1574186601</v>
      </c>
      <c r="L562">
        <f t="shared" si="60"/>
        <v>1574186601</v>
      </c>
      <c r="M562">
        <f t="shared" si="61"/>
        <v>2009549895.7065654</v>
      </c>
      <c r="N562">
        <f t="shared" si="62"/>
        <v>1902393084.0818563</v>
      </c>
    </row>
    <row r="563" spans="1:14" x14ac:dyDescent="0.2">
      <c r="A563" s="55" t="s">
        <v>568</v>
      </c>
      <c r="B563" s="55">
        <v>1272167088</v>
      </c>
      <c r="C563" s="55">
        <v>31.22</v>
      </c>
      <c r="D563" s="55">
        <v>37.51</v>
      </c>
      <c r="E563" s="55">
        <v>46.56</v>
      </c>
      <c r="F563" s="55">
        <v>-0.16769000000000001</v>
      </c>
      <c r="G563" s="55">
        <v>-0.32946999999999999</v>
      </c>
      <c r="H563">
        <f t="shared" si="56"/>
        <v>917086485.564273</v>
      </c>
      <c r="I563">
        <f t="shared" si="57"/>
        <v>1138353619.9722605</v>
      </c>
      <c r="J563">
        <f t="shared" si="58"/>
        <v>763300252.79999995</v>
      </c>
      <c r="K563">
        <f t="shared" si="59"/>
        <v>917086485.564273</v>
      </c>
      <c r="L563">
        <f t="shared" si="60"/>
        <v>1138353619.9722605</v>
      </c>
      <c r="M563">
        <f t="shared" si="61"/>
        <v>1130134847.0257092</v>
      </c>
      <c r="N563">
        <f t="shared" si="62"/>
        <v>1218641700.7889042</v>
      </c>
    </row>
    <row r="564" spans="1:14" x14ac:dyDescent="0.2">
      <c r="A564" s="55" t="s">
        <v>569</v>
      </c>
      <c r="B564" s="55">
        <v>203413171</v>
      </c>
      <c r="C564" s="55">
        <v>8.1</v>
      </c>
      <c r="D564" s="55">
        <v>16.739999999999998</v>
      </c>
      <c r="E564" s="55">
        <v>19.510000000000002</v>
      </c>
      <c r="F564" s="55">
        <v>-0.51612999999999998</v>
      </c>
      <c r="G564" s="55">
        <v>-0.58482999999999996</v>
      </c>
      <c r="H564">
        <f t="shared" si="56"/>
        <v>252232836.50567299</v>
      </c>
      <c r="I564">
        <f t="shared" si="57"/>
        <v>293970909.74781412</v>
      </c>
      <c r="J564">
        <f t="shared" si="58"/>
        <v>122047902.59999999</v>
      </c>
      <c r="K564">
        <f t="shared" si="59"/>
        <v>203413171</v>
      </c>
      <c r="L564">
        <f t="shared" si="60"/>
        <v>203413171</v>
      </c>
      <c r="M564">
        <f t="shared" si="61"/>
        <v>203413171</v>
      </c>
      <c r="N564">
        <f t="shared" si="62"/>
        <v>203413171</v>
      </c>
    </row>
    <row r="565" spans="1:14" x14ac:dyDescent="0.2">
      <c r="A565" s="55" t="s">
        <v>570</v>
      </c>
      <c r="B565" s="55">
        <v>2581036200</v>
      </c>
      <c r="C565" s="55">
        <v>9.0500000000000007</v>
      </c>
      <c r="D565" s="55">
        <v>11.45</v>
      </c>
      <c r="E565" s="55">
        <v>9.5399999999999991</v>
      </c>
      <c r="F565" s="55">
        <v>-0.20960999999999999</v>
      </c>
      <c r="G565" s="55">
        <v>-5.1360000000000003E-2</v>
      </c>
      <c r="H565">
        <f t="shared" si="56"/>
        <v>1959313402.2444613</v>
      </c>
      <c r="I565">
        <f t="shared" si="57"/>
        <v>1632465129.0268171</v>
      </c>
      <c r="J565">
        <f t="shared" si="58"/>
        <v>1548621720</v>
      </c>
      <c r="K565">
        <f t="shared" si="59"/>
        <v>1959313402.2444613</v>
      </c>
      <c r="L565">
        <f t="shared" si="60"/>
        <v>1632465129.0268171</v>
      </c>
      <c r="M565">
        <f t="shared" si="61"/>
        <v>2332347080.8977847</v>
      </c>
      <c r="N565">
        <f t="shared" si="62"/>
        <v>2201607771.6107268</v>
      </c>
    </row>
    <row r="566" spans="1:14" x14ac:dyDescent="0.2">
      <c r="A566" s="55" t="s">
        <v>571</v>
      </c>
      <c r="B566" s="55">
        <v>714992094</v>
      </c>
      <c r="C566" s="55">
        <v>2.92</v>
      </c>
      <c r="D566" s="55">
        <v>2.29</v>
      </c>
      <c r="E566" s="55">
        <v>5.12</v>
      </c>
      <c r="F566" s="55">
        <v>0.27510899999999999</v>
      </c>
      <c r="G566" s="55">
        <v>-0.42969000000000002</v>
      </c>
      <c r="H566">
        <f t="shared" si="56"/>
        <v>336438105.60508937</v>
      </c>
      <c r="I566">
        <f t="shared" si="57"/>
        <v>752214157.91411686</v>
      </c>
      <c r="J566">
        <f t="shared" si="58"/>
        <v>428995256.39999998</v>
      </c>
      <c r="K566">
        <f t="shared" si="59"/>
        <v>428995256.39999998</v>
      </c>
      <c r="L566">
        <f t="shared" si="60"/>
        <v>714992094</v>
      </c>
      <c r="M566">
        <f t="shared" si="61"/>
        <v>563570498.64203572</v>
      </c>
      <c r="N566">
        <f t="shared" si="62"/>
        <v>714992094</v>
      </c>
    </row>
    <row r="567" spans="1:14" x14ac:dyDescent="0.2">
      <c r="A567" s="55" t="s">
        <v>572</v>
      </c>
      <c r="B567" s="55">
        <v>1588830975</v>
      </c>
      <c r="C567" s="55">
        <v>38.909999999999997</v>
      </c>
      <c r="D567" s="55">
        <v>28.41</v>
      </c>
      <c r="E567" s="55">
        <v>30.44</v>
      </c>
      <c r="F567" s="55">
        <v>0.36958800000000003</v>
      </c>
      <c r="G567" s="55">
        <v>0.278252</v>
      </c>
      <c r="H567">
        <f t="shared" si="56"/>
        <v>696047705.58737361</v>
      </c>
      <c r="I567">
        <f t="shared" si="57"/>
        <v>745782979.41251016</v>
      </c>
      <c r="J567">
        <f t="shared" si="58"/>
        <v>953298585</v>
      </c>
      <c r="K567">
        <f t="shared" si="59"/>
        <v>953298585</v>
      </c>
      <c r="L567">
        <f t="shared" si="60"/>
        <v>953298585</v>
      </c>
      <c r="M567">
        <f t="shared" si="61"/>
        <v>1231717667.2349494</v>
      </c>
      <c r="N567">
        <f t="shared" si="62"/>
        <v>1251611776.7650042</v>
      </c>
    </row>
    <row r="568" spans="1:14" x14ac:dyDescent="0.2">
      <c r="A568" s="55" t="s">
        <v>573</v>
      </c>
      <c r="B568" s="55">
        <v>3613288419</v>
      </c>
      <c r="C568" s="55">
        <v>17.12</v>
      </c>
      <c r="D568" s="55">
        <v>13.41</v>
      </c>
      <c r="E568" s="55">
        <v>44.22</v>
      </c>
      <c r="F568" s="55">
        <v>0.27665899999999999</v>
      </c>
      <c r="G568" s="55">
        <v>-0.61284000000000005</v>
      </c>
      <c r="H568">
        <f t="shared" si="56"/>
        <v>1698161413.0319841</v>
      </c>
      <c r="I568">
        <f t="shared" si="57"/>
        <v>5599682434.6523399</v>
      </c>
      <c r="J568">
        <f t="shared" si="58"/>
        <v>2167973051.4000001</v>
      </c>
      <c r="K568">
        <f t="shared" si="59"/>
        <v>2167973051.4000001</v>
      </c>
      <c r="L568">
        <f t="shared" si="60"/>
        <v>3613288419</v>
      </c>
      <c r="M568">
        <f t="shared" si="61"/>
        <v>2847237616.6127939</v>
      </c>
      <c r="N568">
        <f t="shared" si="62"/>
        <v>3613288419</v>
      </c>
    </row>
    <row r="569" spans="1:14" x14ac:dyDescent="0.2">
      <c r="A569" s="55" t="s">
        <v>574</v>
      </c>
      <c r="B569" s="55">
        <v>5725914847</v>
      </c>
      <c r="C569" s="55">
        <v>27.28</v>
      </c>
      <c r="D569" s="55">
        <v>5.85</v>
      </c>
      <c r="E569" s="55">
        <v>2.12</v>
      </c>
      <c r="F569" s="55">
        <v>3.6632479999999998</v>
      </c>
      <c r="G569" s="55">
        <v>11.86792</v>
      </c>
      <c r="H569">
        <f t="shared" si="56"/>
        <v>736728758.19600415</v>
      </c>
      <c r="I569">
        <f t="shared" si="57"/>
        <v>266985566.29198813</v>
      </c>
      <c r="J569">
        <f t="shared" si="58"/>
        <v>3435548908.1999998</v>
      </c>
      <c r="K569">
        <f t="shared" si="59"/>
        <v>3435548908.1999998</v>
      </c>
      <c r="L569">
        <f t="shared" si="60"/>
        <v>3435548908.1999998</v>
      </c>
      <c r="M569">
        <f t="shared" si="61"/>
        <v>3730240411.4784021</v>
      </c>
      <c r="N569">
        <f t="shared" si="62"/>
        <v>3542343134.716795</v>
      </c>
    </row>
    <row r="570" spans="1:14" x14ac:dyDescent="0.2">
      <c r="A570" s="55" t="s">
        <v>575</v>
      </c>
      <c r="B570" s="55">
        <v>844982583</v>
      </c>
      <c r="C570" s="55">
        <v>29.85</v>
      </c>
      <c r="D570" s="55">
        <v>38.119999999999997</v>
      </c>
      <c r="E570" s="55">
        <v>41.68</v>
      </c>
      <c r="F570" s="55">
        <v>-0.21695</v>
      </c>
      <c r="G570" s="55">
        <v>-0.28383000000000003</v>
      </c>
      <c r="H570">
        <f t="shared" si="56"/>
        <v>647454887.68277872</v>
      </c>
      <c r="I570">
        <f t="shared" si="57"/>
        <v>707917882.34637034</v>
      </c>
      <c r="J570">
        <f t="shared" si="58"/>
        <v>506989549.79999995</v>
      </c>
      <c r="K570">
        <f t="shared" si="59"/>
        <v>647454887.68277872</v>
      </c>
      <c r="L570">
        <f t="shared" si="60"/>
        <v>707917882.34637034</v>
      </c>
      <c r="M570">
        <f t="shared" si="61"/>
        <v>765971504.87311149</v>
      </c>
      <c r="N570">
        <f t="shared" si="62"/>
        <v>790156702.73854816</v>
      </c>
    </row>
    <row r="571" spans="1:14" x14ac:dyDescent="0.2">
      <c r="A571" s="55" t="s">
        <v>576</v>
      </c>
      <c r="B571" s="55">
        <v>4198472687</v>
      </c>
      <c r="C571" s="55">
        <v>120.7</v>
      </c>
      <c r="D571" s="55">
        <v>68.61</v>
      </c>
      <c r="E571" s="55">
        <v>34.1</v>
      </c>
      <c r="F571" s="55">
        <v>0.75921899999999998</v>
      </c>
      <c r="G571" s="55">
        <v>2.5395889999999999</v>
      </c>
      <c r="H571">
        <f t="shared" si="56"/>
        <v>1431932927.1682491</v>
      </c>
      <c r="I571">
        <f t="shared" si="57"/>
        <v>711688168.3720907</v>
      </c>
      <c r="J571">
        <f t="shared" si="58"/>
        <v>2519083612.1999998</v>
      </c>
      <c r="K571">
        <f t="shared" si="59"/>
        <v>2519083612.1999998</v>
      </c>
      <c r="L571">
        <f t="shared" si="60"/>
        <v>2519083612.1999998</v>
      </c>
      <c r="M571">
        <f t="shared" si="61"/>
        <v>3091856783.0672998</v>
      </c>
      <c r="N571">
        <f t="shared" si="62"/>
        <v>2803758879.5488362</v>
      </c>
    </row>
    <row r="572" spans="1:14" x14ac:dyDescent="0.2">
      <c r="A572" s="55" t="s">
        <v>577</v>
      </c>
      <c r="B572" s="55">
        <v>325758545</v>
      </c>
      <c r="C572" s="55">
        <v>6.29</v>
      </c>
      <c r="D572" s="55">
        <v>13.46</v>
      </c>
      <c r="E572" s="55">
        <v>9.86</v>
      </c>
      <c r="F572" s="55">
        <v>-0.53269</v>
      </c>
      <c r="G572" s="55">
        <v>-0.36207</v>
      </c>
      <c r="H572">
        <f t="shared" si="56"/>
        <v>418255819.47743469</v>
      </c>
      <c r="I572">
        <f t="shared" si="57"/>
        <v>306389614.84802407</v>
      </c>
      <c r="J572">
        <f t="shared" si="58"/>
        <v>195455127</v>
      </c>
      <c r="K572">
        <f t="shared" si="59"/>
        <v>325758545</v>
      </c>
      <c r="L572">
        <f t="shared" si="60"/>
        <v>306389614.84802407</v>
      </c>
      <c r="M572">
        <f t="shared" si="61"/>
        <v>325758545</v>
      </c>
      <c r="N572">
        <f t="shared" si="62"/>
        <v>318010972.93920964</v>
      </c>
    </row>
    <row r="573" spans="1:14" x14ac:dyDescent="0.2">
      <c r="A573" s="55" t="s">
        <v>578</v>
      </c>
      <c r="B573" s="55">
        <v>1675663537</v>
      </c>
      <c r="C573" s="55">
        <v>40.29</v>
      </c>
      <c r="D573" s="55">
        <v>30.62</v>
      </c>
      <c r="E573" s="55">
        <v>13.39</v>
      </c>
      <c r="F573" s="55">
        <v>0.315807</v>
      </c>
      <c r="G573" s="55">
        <v>2.0089619999999999</v>
      </c>
      <c r="H573">
        <f t="shared" si="56"/>
        <v>764092395.16129649</v>
      </c>
      <c r="I573">
        <f t="shared" si="57"/>
        <v>334134536.16230446</v>
      </c>
      <c r="J573">
        <f t="shared" si="58"/>
        <v>1005398122.1999999</v>
      </c>
      <c r="K573">
        <f t="shared" si="59"/>
        <v>1005398122.1999999</v>
      </c>
      <c r="L573">
        <f t="shared" si="60"/>
        <v>1005398122.1999999</v>
      </c>
      <c r="M573">
        <f t="shared" si="61"/>
        <v>1311035080.2645187</v>
      </c>
      <c r="N573">
        <f t="shared" si="62"/>
        <v>1139051936.6649218</v>
      </c>
    </row>
    <row r="574" spans="1:14" x14ac:dyDescent="0.2">
      <c r="A574" s="55" t="s">
        <v>579</v>
      </c>
      <c r="B574" s="55">
        <v>964128480</v>
      </c>
      <c r="C574" s="55">
        <v>49.76</v>
      </c>
      <c r="D574" s="55">
        <v>61.75</v>
      </c>
      <c r="E574" s="55">
        <v>42.38</v>
      </c>
      <c r="F574" s="55">
        <v>-0.19417000000000001</v>
      </c>
      <c r="G574" s="55">
        <v>0.17413899999999999</v>
      </c>
      <c r="H574">
        <f t="shared" si="56"/>
        <v>717864919.39987338</v>
      </c>
      <c r="I574">
        <f t="shared" si="57"/>
        <v>492681946.51570213</v>
      </c>
      <c r="J574">
        <f t="shared" si="58"/>
        <v>578477088</v>
      </c>
      <c r="K574">
        <f t="shared" si="59"/>
        <v>717864919.39987338</v>
      </c>
      <c r="L574">
        <f t="shared" si="60"/>
        <v>578477088</v>
      </c>
      <c r="M574">
        <f t="shared" si="61"/>
        <v>865623055.75994933</v>
      </c>
      <c r="N574">
        <f t="shared" si="62"/>
        <v>775549866.6062808</v>
      </c>
    </row>
    <row r="575" spans="1:14" x14ac:dyDescent="0.2">
      <c r="A575" s="55" t="s">
        <v>580</v>
      </c>
      <c r="B575" s="55">
        <v>582332149</v>
      </c>
      <c r="C575" s="55">
        <v>38.89</v>
      </c>
      <c r="D575" s="55">
        <v>34.909999999999997</v>
      </c>
      <c r="E575" s="55">
        <v>34.17</v>
      </c>
      <c r="F575" s="55">
        <v>0.114007</v>
      </c>
      <c r="G575" s="55">
        <v>0.13813300000000001</v>
      </c>
      <c r="H575">
        <f t="shared" si="56"/>
        <v>313641915.53553969</v>
      </c>
      <c r="I575">
        <f t="shared" si="57"/>
        <v>306993373.70939946</v>
      </c>
      <c r="J575">
        <f t="shared" si="58"/>
        <v>349399289.39999998</v>
      </c>
      <c r="K575">
        <f t="shared" si="59"/>
        <v>349399289.39999998</v>
      </c>
      <c r="L575">
        <f t="shared" si="60"/>
        <v>349399289.39999998</v>
      </c>
      <c r="M575">
        <f t="shared" si="61"/>
        <v>474856055.61421585</v>
      </c>
      <c r="N575">
        <f t="shared" si="62"/>
        <v>472196638.88375974</v>
      </c>
    </row>
    <row r="576" spans="1:14" x14ac:dyDescent="0.2">
      <c r="A576" s="55" t="s">
        <v>581</v>
      </c>
      <c r="B576" s="55">
        <v>3816016447</v>
      </c>
      <c r="C576" s="55">
        <v>56.08</v>
      </c>
      <c r="D576" s="55">
        <v>46.97</v>
      </c>
      <c r="E576" s="55">
        <v>47</v>
      </c>
      <c r="F576" s="55">
        <v>0.19395399999999999</v>
      </c>
      <c r="G576" s="55">
        <v>0.193191</v>
      </c>
      <c r="H576">
        <f t="shared" si="56"/>
        <v>1917670084.6096249</v>
      </c>
      <c r="I576">
        <f t="shared" si="57"/>
        <v>1918896361.2699053</v>
      </c>
      <c r="J576">
        <f t="shared" si="58"/>
        <v>2289609868.1999998</v>
      </c>
      <c r="K576">
        <f t="shared" si="59"/>
        <v>2289609868.1999998</v>
      </c>
      <c r="L576">
        <f t="shared" si="60"/>
        <v>2289609868.1999998</v>
      </c>
      <c r="M576">
        <f t="shared" si="61"/>
        <v>3056677902.0438499</v>
      </c>
      <c r="N576">
        <f t="shared" si="62"/>
        <v>3057168412.707962</v>
      </c>
    </row>
    <row r="577" spans="1:14" x14ac:dyDescent="0.2">
      <c r="A577" s="55" t="s">
        <v>582</v>
      </c>
      <c r="B577" s="55">
        <v>456005331</v>
      </c>
      <c r="C577" s="55">
        <v>43.87</v>
      </c>
      <c r="D577" s="55">
        <v>58.94</v>
      </c>
      <c r="E577" s="55">
        <v>37.090000000000003</v>
      </c>
      <c r="F577" s="55">
        <v>-0.25568000000000002</v>
      </c>
      <c r="G577" s="55">
        <v>0.18279899999999999</v>
      </c>
      <c r="H577">
        <f t="shared" si="56"/>
        <v>367588132.25494409</v>
      </c>
      <c r="I577">
        <f t="shared" si="57"/>
        <v>231318422.31858501</v>
      </c>
      <c r="J577">
        <f t="shared" si="58"/>
        <v>273603198.59999996</v>
      </c>
      <c r="K577">
        <f t="shared" si="59"/>
        <v>367588132.25494409</v>
      </c>
      <c r="L577">
        <f t="shared" si="60"/>
        <v>273603198.59999996</v>
      </c>
      <c r="M577">
        <f t="shared" si="61"/>
        <v>420638451.50197762</v>
      </c>
      <c r="N577">
        <f t="shared" si="62"/>
        <v>366130567.52743399</v>
      </c>
    </row>
    <row r="578" spans="1:14" x14ac:dyDescent="0.2">
      <c r="A578" s="55" t="s">
        <v>583</v>
      </c>
      <c r="B578" s="55">
        <v>339142748</v>
      </c>
      <c r="C578" s="55">
        <v>10.36</v>
      </c>
      <c r="D578" s="55">
        <v>10.74</v>
      </c>
      <c r="E578" s="55">
        <v>10.29</v>
      </c>
      <c r="F578" s="55">
        <v>-3.5380000000000002E-2</v>
      </c>
      <c r="G578" s="55">
        <v>6.803E-3</v>
      </c>
      <c r="H578">
        <f t="shared" ref="H578:H641" si="63">$B578/(1+F578)*ownership_stake</f>
        <v>210949025.31566834</v>
      </c>
      <c r="I578">
        <f t="shared" ref="I578:I641" si="64">$B578/(1+G578)*ownership_stake</f>
        <v>202110689.77744406</v>
      </c>
      <c r="J578">
        <f t="shared" ref="J578:J641" si="65">B578*ownership_stake</f>
        <v>203485648.79999998</v>
      </c>
      <c r="K578">
        <f t="shared" ref="K578:K641" si="66">MAX($B578*ownership_stake,MIN($B578,liq_pref*H578))</f>
        <v>210949025.31566834</v>
      </c>
      <c r="L578">
        <f t="shared" ref="L578:L641" si="67">MAX($B578*ownership_stake,MIN($B578,liq_pref*I578))</f>
        <v>203485648.79999998</v>
      </c>
      <c r="M578">
        <f t="shared" ref="M578:M641" si="68">MAX($B578*ownership_stake,MIN($B578,liq_pref*H578 + ($B578 - liq_pref*H578)*ownership_stake))</f>
        <v>287865258.92626733</v>
      </c>
      <c r="N578">
        <f t="shared" ref="N578:N641" si="69">MAX($B578*ownership_stake,MIN($B578,liq_pref*I578 + ($B578 - liq_pref*I578)*ownership_stake))</f>
        <v>284329924.71097761</v>
      </c>
    </row>
    <row r="579" spans="1:14" x14ac:dyDescent="0.2">
      <c r="A579" s="55" t="s">
        <v>584</v>
      </c>
      <c r="B579" s="55">
        <v>370655491</v>
      </c>
      <c r="C579" s="55">
        <v>23.06</v>
      </c>
      <c r="D579" s="55">
        <v>33.5</v>
      </c>
      <c r="E579" s="55">
        <v>21.13</v>
      </c>
      <c r="F579" s="55">
        <v>-0.31163999999999997</v>
      </c>
      <c r="G579" s="55">
        <v>9.1339000000000004E-2</v>
      </c>
      <c r="H579">
        <f t="shared" si="63"/>
        <v>323077015.80568308</v>
      </c>
      <c r="I579">
        <f t="shared" si="64"/>
        <v>203780213.66413185</v>
      </c>
      <c r="J579">
        <f t="shared" si="65"/>
        <v>222393294.59999999</v>
      </c>
      <c r="K579">
        <f t="shared" si="66"/>
        <v>323077015.80568308</v>
      </c>
      <c r="L579">
        <f t="shared" si="67"/>
        <v>222393294.59999999</v>
      </c>
      <c r="M579">
        <f t="shared" si="68"/>
        <v>351624100.92227322</v>
      </c>
      <c r="N579">
        <f t="shared" si="69"/>
        <v>303905380.06565273</v>
      </c>
    </row>
    <row r="580" spans="1:14" x14ac:dyDescent="0.2">
      <c r="A580" s="55" t="s">
        <v>585</v>
      </c>
      <c r="B580" s="55">
        <v>137012624</v>
      </c>
      <c r="C580" s="55">
        <v>1.1499999999999999</v>
      </c>
      <c r="D580" s="55">
        <v>5.39</v>
      </c>
      <c r="E580" s="55">
        <v>5.99</v>
      </c>
      <c r="F580" s="55">
        <v>-0.78664000000000001</v>
      </c>
      <c r="G580" s="55">
        <v>-0.80801000000000001</v>
      </c>
      <c r="H580">
        <f t="shared" si="63"/>
        <v>385299842.51968503</v>
      </c>
      <c r="I580">
        <f t="shared" si="64"/>
        <v>428186751.39330173</v>
      </c>
      <c r="J580">
        <f t="shared" si="65"/>
        <v>82207574.399999991</v>
      </c>
      <c r="K580">
        <f t="shared" si="66"/>
        <v>137012624</v>
      </c>
      <c r="L580">
        <f t="shared" si="67"/>
        <v>137012624</v>
      </c>
      <c r="M580">
        <f t="shared" si="68"/>
        <v>137012624</v>
      </c>
      <c r="N580">
        <f t="shared" si="69"/>
        <v>137012624</v>
      </c>
    </row>
    <row r="581" spans="1:14" x14ac:dyDescent="0.2">
      <c r="A581" s="55" t="s">
        <v>586</v>
      </c>
      <c r="B581" s="55">
        <v>1308031842</v>
      </c>
      <c r="C581" s="55">
        <v>70.260000000000005</v>
      </c>
      <c r="D581" s="55">
        <v>79.37</v>
      </c>
      <c r="E581" s="55">
        <v>42.79</v>
      </c>
      <c r="F581" s="55">
        <v>-0.11477999999999999</v>
      </c>
      <c r="G581" s="55">
        <v>0.64197199999999999</v>
      </c>
      <c r="H581">
        <f t="shared" si="63"/>
        <v>886580855.83244848</v>
      </c>
      <c r="I581">
        <f t="shared" si="64"/>
        <v>477973500.88795668</v>
      </c>
      <c r="J581">
        <f t="shared" si="65"/>
        <v>784819105.19999993</v>
      </c>
      <c r="K581">
        <f t="shared" si="66"/>
        <v>886580855.83244848</v>
      </c>
      <c r="L581">
        <f t="shared" si="67"/>
        <v>784819105.19999993</v>
      </c>
      <c r="M581">
        <f t="shared" si="68"/>
        <v>1139451447.5329795</v>
      </c>
      <c r="N581">
        <f t="shared" si="69"/>
        <v>976008505.5551827</v>
      </c>
    </row>
    <row r="582" spans="1:14" x14ac:dyDescent="0.2">
      <c r="A582" s="55" t="s">
        <v>587</v>
      </c>
      <c r="B582" s="55">
        <v>450713573</v>
      </c>
      <c r="C582" s="55">
        <v>14.3</v>
      </c>
      <c r="D582" s="55">
        <v>15.38</v>
      </c>
      <c r="E582" s="55">
        <v>39.880000000000003</v>
      </c>
      <c r="F582" s="55">
        <v>-7.0220000000000005E-2</v>
      </c>
      <c r="G582" s="55">
        <v>-0.64141999999999999</v>
      </c>
      <c r="H582">
        <f t="shared" si="63"/>
        <v>290851753.96330315</v>
      </c>
      <c r="I582">
        <f t="shared" si="64"/>
        <v>754164046.51681638</v>
      </c>
      <c r="J582">
        <f t="shared" si="65"/>
        <v>270428143.80000001</v>
      </c>
      <c r="K582">
        <f t="shared" si="66"/>
        <v>290851753.96330315</v>
      </c>
      <c r="L582">
        <f t="shared" si="67"/>
        <v>450713573</v>
      </c>
      <c r="M582">
        <f t="shared" si="68"/>
        <v>386768845.38532126</v>
      </c>
      <c r="N582">
        <f t="shared" si="69"/>
        <v>450713573</v>
      </c>
    </row>
    <row r="583" spans="1:14" x14ac:dyDescent="0.2">
      <c r="A583" s="55" t="s">
        <v>588</v>
      </c>
      <c r="B583" s="55">
        <v>756215190</v>
      </c>
      <c r="C583" s="55">
        <v>9.2799999999999994</v>
      </c>
      <c r="D583" s="55">
        <v>15</v>
      </c>
      <c r="E583" s="55">
        <v>35.119999999999997</v>
      </c>
      <c r="F583" s="55">
        <v>-0.38133</v>
      </c>
      <c r="G583" s="55">
        <v>-0.73575999999999997</v>
      </c>
      <c r="H583">
        <f t="shared" si="63"/>
        <v>733394400.89223647</v>
      </c>
      <c r="I583">
        <f t="shared" si="64"/>
        <v>1717109877.3841958</v>
      </c>
      <c r="J583">
        <f t="shared" si="65"/>
        <v>453729114</v>
      </c>
      <c r="K583">
        <f t="shared" si="66"/>
        <v>733394400.89223647</v>
      </c>
      <c r="L583">
        <f t="shared" si="67"/>
        <v>756215190</v>
      </c>
      <c r="M583">
        <f t="shared" si="68"/>
        <v>747086874.35689461</v>
      </c>
      <c r="N583">
        <f t="shared" si="69"/>
        <v>756215190</v>
      </c>
    </row>
    <row r="584" spans="1:14" x14ac:dyDescent="0.2">
      <c r="A584" s="55" t="s">
        <v>589</v>
      </c>
      <c r="B584" s="55">
        <v>4634225626</v>
      </c>
      <c r="C584" s="55">
        <v>62.28</v>
      </c>
      <c r="D584" s="55">
        <v>39.07</v>
      </c>
      <c r="E584" s="55">
        <v>26.98</v>
      </c>
      <c r="F584" s="55">
        <v>0.59406199999999998</v>
      </c>
      <c r="G584" s="55">
        <v>1.3083769999999999</v>
      </c>
      <c r="H584">
        <f t="shared" si="63"/>
        <v>1744308173.4587488</v>
      </c>
      <c r="I584">
        <f t="shared" si="64"/>
        <v>1204541275.3635995</v>
      </c>
      <c r="J584">
        <f t="shared" si="65"/>
        <v>2780535375.5999999</v>
      </c>
      <c r="K584">
        <f t="shared" si="66"/>
        <v>2780535375.5999999</v>
      </c>
      <c r="L584">
        <f t="shared" si="67"/>
        <v>2780535375.5999999</v>
      </c>
      <c r="M584">
        <f t="shared" si="68"/>
        <v>3478258644.9834995</v>
      </c>
      <c r="N584">
        <f t="shared" si="69"/>
        <v>3262351885.7454395</v>
      </c>
    </row>
    <row r="585" spans="1:14" x14ac:dyDescent="0.2">
      <c r="A585" s="55" t="s">
        <v>590</v>
      </c>
      <c r="B585" s="55">
        <v>4043292732</v>
      </c>
      <c r="C585" s="55">
        <v>216.33</v>
      </c>
      <c r="D585" s="55">
        <v>255.36</v>
      </c>
      <c r="E585" s="55">
        <v>118.14</v>
      </c>
      <c r="F585" s="55">
        <v>-0.15284</v>
      </c>
      <c r="G585" s="55">
        <v>0.83113300000000001</v>
      </c>
      <c r="H585">
        <f t="shared" si="63"/>
        <v>2863656970.5840688</v>
      </c>
      <c r="I585">
        <f t="shared" si="64"/>
        <v>1324849499.8451779</v>
      </c>
      <c r="J585">
        <f t="shared" si="65"/>
        <v>2425975639.1999998</v>
      </c>
      <c r="K585">
        <f t="shared" si="66"/>
        <v>2863656970.5840688</v>
      </c>
      <c r="L585">
        <f t="shared" si="67"/>
        <v>2425975639.1999998</v>
      </c>
      <c r="M585">
        <f t="shared" si="68"/>
        <v>3571438427.4336276</v>
      </c>
      <c r="N585">
        <f t="shared" si="69"/>
        <v>2955915439.1380711</v>
      </c>
    </row>
    <row r="586" spans="1:14" x14ac:dyDescent="0.2">
      <c r="A586" s="55" t="s">
        <v>591</v>
      </c>
      <c r="B586" s="55">
        <v>902485147</v>
      </c>
      <c r="C586" s="55">
        <v>8.6300000000000008</v>
      </c>
      <c r="D586" s="55">
        <v>17.829999999999998</v>
      </c>
      <c r="E586" s="55">
        <v>11.91</v>
      </c>
      <c r="F586" s="55">
        <v>-0.51597999999999999</v>
      </c>
      <c r="G586" s="55">
        <v>-0.27539999999999998</v>
      </c>
      <c r="H586">
        <f t="shared" si="63"/>
        <v>1118737011.2805254</v>
      </c>
      <c r="I586">
        <f t="shared" si="64"/>
        <v>747296561.13717914</v>
      </c>
      <c r="J586">
        <f t="shared" si="65"/>
        <v>541491088.19999993</v>
      </c>
      <c r="K586">
        <f t="shared" si="66"/>
        <v>902485147</v>
      </c>
      <c r="L586">
        <f t="shared" si="67"/>
        <v>747296561.13717914</v>
      </c>
      <c r="M586">
        <f t="shared" si="68"/>
        <v>902485147</v>
      </c>
      <c r="N586">
        <f t="shared" si="69"/>
        <v>840409712.6548717</v>
      </c>
    </row>
    <row r="587" spans="1:14" x14ac:dyDescent="0.2">
      <c r="A587" s="55" t="s">
        <v>592</v>
      </c>
      <c r="B587" s="55">
        <v>927113144</v>
      </c>
      <c r="C587" s="55">
        <v>8.3000000000000007</v>
      </c>
      <c r="D587" s="55">
        <v>4.62</v>
      </c>
      <c r="E587" s="55">
        <v>2.81</v>
      </c>
      <c r="F587" s="55">
        <v>0.79653700000000005</v>
      </c>
      <c r="G587" s="55">
        <v>1.9537370000000001</v>
      </c>
      <c r="H587">
        <f t="shared" si="63"/>
        <v>309633414.95332408</v>
      </c>
      <c r="I587">
        <f t="shared" si="64"/>
        <v>188326816.6393961</v>
      </c>
      <c r="J587">
        <f t="shared" si="65"/>
        <v>556267886.39999998</v>
      </c>
      <c r="K587">
        <f t="shared" si="66"/>
        <v>556267886.39999998</v>
      </c>
      <c r="L587">
        <f t="shared" si="67"/>
        <v>556267886.39999998</v>
      </c>
      <c r="M587">
        <f t="shared" si="68"/>
        <v>680121252.38132954</v>
      </c>
      <c r="N587">
        <f t="shared" si="69"/>
        <v>631598613.05575848</v>
      </c>
    </row>
    <row r="588" spans="1:14" x14ac:dyDescent="0.2">
      <c r="A588" s="55" t="s">
        <v>593</v>
      </c>
      <c r="B588" s="55">
        <v>576000699</v>
      </c>
      <c r="C588" s="55">
        <v>56.13</v>
      </c>
      <c r="D588" s="55">
        <v>110.62</v>
      </c>
      <c r="E588" s="55">
        <v>131.54</v>
      </c>
      <c r="F588" s="55">
        <v>-0.49258999999999997</v>
      </c>
      <c r="G588" s="55">
        <v>-0.57328999999999997</v>
      </c>
      <c r="H588">
        <f t="shared" si="63"/>
        <v>681106835.49792075</v>
      </c>
      <c r="I588">
        <f t="shared" si="64"/>
        <v>809918725.59818137</v>
      </c>
      <c r="J588">
        <f t="shared" si="65"/>
        <v>345600419.39999998</v>
      </c>
      <c r="K588">
        <f t="shared" si="66"/>
        <v>576000699</v>
      </c>
      <c r="L588">
        <f t="shared" si="67"/>
        <v>576000699</v>
      </c>
      <c r="M588">
        <f t="shared" si="68"/>
        <v>576000699</v>
      </c>
      <c r="N588">
        <f t="shared" si="69"/>
        <v>576000699</v>
      </c>
    </row>
    <row r="589" spans="1:14" x14ac:dyDescent="0.2">
      <c r="A589" s="55" t="s">
        <v>594</v>
      </c>
      <c r="B589" s="55">
        <v>11172000000</v>
      </c>
      <c r="C589" s="55">
        <v>324.20999999999998</v>
      </c>
      <c r="D589" s="55">
        <v>228.85</v>
      </c>
      <c r="E589" s="55">
        <v>67.09</v>
      </c>
      <c r="F589" s="55">
        <v>0.41669200000000001</v>
      </c>
      <c r="G589" s="55">
        <v>3.8324639999999999</v>
      </c>
      <c r="H589">
        <f t="shared" si="63"/>
        <v>4731585976.3448935</v>
      </c>
      <c r="I589">
        <f t="shared" si="64"/>
        <v>1387118455.5125501</v>
      </c>
      <c r="J589">
        <f t="shared" si="65"/>
        <v>6703200000</v>
      </c>
      <c r="K589">
        <f t="shared" si="66"/>
        <v>6703200000</v>
      </c>
      <c r="L589">
        <f t="shared" si="67"/>
        <v>6703200000</v>
      </c>
      <c r="M589">
        <f t="shared" si="68"/>
        <v>8595834390.5379562</v>
      </c>
      <c r="N589">
        <f t="shared" si="69"/>
        <v>7258047382.20502</v>
      </c>
    </row>
    <row r="590" spans="1:14" x14ac:dyDescent="0.2">
      <c r="A590" s="55" t="s">
        <v>595</v>
      </c>
      <c r="B590" s="55">
        <v>727296161</v>
      </c>
      <c r="C590" s="55">
        <v>21.82</v>
      </c>
      <c r="D590" s="55">
        <v>49.39</v>
      </c>
      <c r="E590" s="55">
        <v>27.52</v>
      </c>
      <c r="F590" s="55">
        <v>-0.55820999999999998</v>
      </c>
      <c r="G590" s="55">
        <v>-0.20712</v>
      </c>
      <c r="H590">
        <f t="shared" si="63"/>
        <v>987749149.14325798</v>
      </c>
      <c r="I590">
        <f t="shared" si="64"/>
        <v>550370417.46544242</v>
      </c>
      <c r="J590">
        <f t="shared" si="65"/>
        <v>436377696.59999996</v>
      </c>
      <c r="K590">
        <f t="shared" si="66"/>
        <v>727296161</v>
      </c>
      <c r="L590">
        <f t="shared" si="67"/>
        <v>550370417.46544242</v>
      </c>
      <c r="M590">
        <f t="shared" si="68"/>
        <v>727296161</v>
      </c>
      <c r="N590">
        <f t="shared" si="69"/>
        <v>656525863.58617699</v>
      </c>
    </row>
    <row r="591" spans="1:14" x14ac:dyDescent="0.2">
      <c r="A591" s="55" t="s">
        <v>596</v>
      </c>
      <c r="B591" s="55">
        <v>1073173346</v>
      </c>
      <c r="C591" s="55">
        <v>10.93</v>
      </c>
      <c r="D591" s="55">
        <v>11.2</v>
      </c>
      <c r="E591" s="55">
        <v>29.56</v>
      </c>
      <c r="F591" s="55">
        <v>-2.4109999999999999E-2</v>
      </c>
      <c r="G591" s="55">
        <v>-0.63024000000000002</v>
      </c>
      <c r="H591">
        <f t="shared" si="63"/>
        <v>659812076.77094746</v>
      </c>
      <c r="I591">
        <f t="shared" si="64"/>
        <v>1741410665.2964087</v>
      </c>
      <c r="J591">
        <f t="shared" si="65"/>
        <v>643904007.60000002</v>
      </c>
      <c r="K591">
        <f t="shared" si="66"/>
        <v>659812076.77094746</v>
      </c>
      <c r="L591">
        <f t="shared" si="67"/>
        <v>1073173346</v>
      </c>
      <c r="M591">
        <f t="shared" si="68"/>
        <v>907828838.30837893</v>
      </c>
      <c r="N591">
        <f t="shared" si="69"/>
        <v>1073173346</v>
      </c>
    </row>
    <row r="592" spans="1:14" x14ac:dyDescent="0.2">
      <c r="A592" s="55" t="s">
        <v>597</v>
      </c>
      <c r="B592" s="55">
        <v>2323495880</v>
      </c>
      <c r="C592" s="55">
        <v>66.09</v>
      </c>
      <c r="D592" s="55">
        <v>72.260000000000005</v>
      </c>
      <c r="E592" s="55">
        <v>64.5</v>
      </c>
      <c r="F592" s="55">
        <v>-8.5389999999999994E-2</v>
      </c>
      <c r="G592" s="55">
        <v>2.4650999999999999E-2</v>
      </c>
      <c r="H592">
        <f t="shared" si="63"/>
        <v>1524253537.5733917</v>
      </c>
      <c r="I592">
        <f t="shared" si="64"/>
        <v>1360558402.8122747</v>
      </c>
      <c r="J592">
        <f t="shared" si="65"/>
        <v>1394097528</v>
      </c>
      <c r="K592">
        <f t="shared" si="66"/>
        <v>1524253537.5733917</v>
      </c>
      <c r="L592">
        <f t="shared" si="67"/>
        <v>1394097528</v>
      </c>
      <c r="M592">
        <f t="shared" si="68"/>
        <v>2003798943.0293567</v>
      </c>
      <c r="N592">
        <f t="shared" si="69"/>
        <v>1938320889.1249099</v>
      </c>
    </row>
    <row r="593" spans="1:14" x14ac:dyDescent="0.2">
      <c r="A593" s="55" t="s">
        <v>598</v>
      </c>
      <c r="B593" s="55">
        <v>1224116007</v>
      </c>
      <c r="C593" s="55">
        <v>9.65</v>
      </c>
      <c r="D593" s="55">
        <v>11.96</v>
      </c>
      <c r="E593" s="55">
        <v>4.78</v>
      </c>
      <c r="F593" s="55">
        <v>-0.19314000000000001</v>
      </c>
      <c r="G593" s="55">
        <v>1.0188280000000001</v>
      </c>
      <c r="H593">
        <f t="shared" si="63"/>
        <v>910281342.73603845</v>
      </c>
      <c r="I593">
        <f t="shared" si="64"/>
        <v>363809895.74148959</v>
      </c>
      <c r="J593">
        <f t="shared" si="65"/>
        <v>734469604.19999993</v>
      </c>
      <c r="K593">
        <f t="shared" si="66"/>
        <v>910281342.73603845</v>
      </c>
      <c r="L593">
        <f t="shared" si="67"/>
        <v>734469604.19999993</v>
      </c>
      <c r="M593">
        <f t="shared" si="68"/>
        <v>1098582141.2944155</v>
      </c>
      <c r="N593">
        <f t="shared" si="69"/>
        <v>879993562.49659586</v>
      </c>
    </row>
    <row r="594" spans="1:14" x14ac:dyDescent="0.2">
      <c r="A594" s="55" t="s">
        <v>599</v>
      </c>
      <c r="B594" s="55">
        <v>1076211154</v>
      </c>
      <c r="C594" s="55">
        <v>17.920000000000002</v>
      </c>
      <c r="D594" s="55">
        <v>6.35</v>
      </c>
      <c r="E594" s="55">
        <v>21.29</v>
      </c>
      <c r="F594" s="55">
        <v>1.822047</v>
      </c>
      <c r="G594" s="55">
        <v>-0.15828999999999999</v>
      </c>
      <c r="H594">
        <f t="shared" si="63"/>
        <v>228815002.86848518</v>
      </c>
      <c r="I594">
        <f t="shared" si="64"/>
        <v>767160533.20027101</v>
      </c>
      <c r="J594">
        <f t="shared" si="65"/>
        <v>645726692.39999998</v>
      </c>
      <c r="K594">
        <f t="shared" si="66"/>
        <v>645726692.39999998</v>
      </c>
      <c r="L594">
        <f t="shared" si="67"/>
        <v>767160533.20027101</v>
      </c>
      <c r="M594">
        <f t="shared" si="68"/>
        <v>737252693.54739404</v>
      </c>
      <c r="N594">
        <f t="shared" si="69"/>
        <v>952590905.68010843</v>
      </c>
    </row>
    <row r="595" spans="1:14" x14ac:dyDescent="0.2">
      <c r="A595" s="55" t="s">
        <v>600</v>
      </c>
      <c r="B595" s="55">
        <v>1869167772</v>
      </c>
      <c r="C595" s="55">
        <v>88.23</v>
      </c>
      <c r="D595" s="55">
        <v>96.2</v>
      </c>
      <c r="E595" s="55">
        <v>74.77</v>
      </c>
      <c r="F595" s="55">
        <v>-8.2849999999999993E-2</v>
      </c>
      <c r="G595" s="55">
        <v>0.18001900000000001</v>
      </c>
      <c r="H595">
        <f t="shared" si="63"/>
        <v>1222810514.3106363</v>
      </c>
      <c r="I595">
        <f t="shared" si="64"/>
        <v>950408987.65189373</v>
      </c>
      <c r="J595">
        <f t="shared" si="65"/>
        <v>1121500663.2</v>
      </c>
      <c r="K595">
        <f t="shared" si="66"/>
        <v>1222810514.3106363</v>
      </c>
      <c r="L595">
        <f t="shared" si="67"/>
        <v>1121500663.2</v>
      </c>
      <c r="M595">
        <f t="shared" si="68"/>
        <v>1610624868.9242544</v>
      </c>
      <c r="N595">
        <f t="shared" si="69"/>
        <v>1501664258.2607574</v>
      </c>
    </row>
    <row r="596" spans="1:14" x14ac:dyDescent="0.2">
      <c r="A596" s="55" t="s">
        <v>601</v>
      </c>
      <c r="B596" s="55">
        <v>3148852240</v>
      </c>
      <c r="C596" s="55">
        <v>130.11000000000001</v>
      </c>
      <c r="D596" s="55">
        <v>107</v>
      </c>
      <c r="E596" s="55">
        <v>50.5</v>
      </c>
      <c r="F596" s="55">
        <v>0.21598100000000001</v>
      </c>
      <c r="G596" s="55">
        <v>1.5764359999999999</v>
      </c>
      <c r="H596">
        <f t="shared" si="63"/>
        <v>1553734263.9399793</v>
      </c>
      <c r="I596">
        <f t="shared" si="64"/>
        <v>733304201.61804903</v>
      </c>
      <c r="J596">
        <f t="shared" si="65"/>
        <v>1889311344</v>
      </c>
      <c r="K596">
        <f t="shared" si="66"/>
        <v>1889311344</v>
      </c>
      <c r="L596">
        <f t="shared" si="67"/>
        <v>1889311344</v>
      </c>
      <c r="M596">
        <f t="shared" si="68"/>
        <v>2510805049.5759916</v>
      </c>
      <c r="N596">
        <f t="shared" si="69"/>
        <v>2182633024.6472197</v>
      </c>
    </row>
    <row r="597" spans="1:14" x14ac:dyDescent="0.2">
      <c r="A597" s="55" t="s">
        <v>602</v>
      </c>
      <c r="B597" s="55">
        <v>385398664</v>
      </c>
      <c r="C597" s="55">
        <v>6.7</v>
      </c>
      <c r="D597" s="55">
        <v>7.93</v>
      </c>
      <c r="E597" s="55">
        <v>12.71</v>
      </c>
      <c r="F597" s="55">
        <v>-0.15511</v>
      </c>
      <c r="G597" s="55">
        <v>-0.47286</v>
      </c>
      <c r="H597">
        <f t="shared" si="63"/>
        <v>273691484.5719561</v>
      </c>
      <c r="I597">
        <f t="shared" si="64"/>
        <v>438667523.61801422</v>
      </c>
      <c r="J597">
        <f t="shared" si="65"/>
        <v>231239198.40000001</v>
      </c>
      <c r="K597">
        <f t="shared" si="66"/>
        <v>273691484.5719561</v>
      </c>
      <c r="L597">
        <f t="shared" si="67"/>
        <v>385398664</v>
      </c>
      <c r="M597">
        <f t="shared" si="68"/>
        <v>340715792.22878242</v>
      </c>
      <c r="N597">
        <f t="shared" si="69"/>
        <v>385398664</v>
      </c>
    </row>
    <row r="598" spans="1:14" x14ac:dyDescent="0.2">
      <c r="A598" s="55" t="s">
        <v>603</v>
      </c>
      <c r="B598" s="55">
        <v>4211401099</v>
      </c>
      <c r="C598" s="55">
        <v>20.71</v>
      </c>
      <c r="D598" s="55">
        <v>23.07</v>
      </c>
      <c r="E598" s="55">
        <v>12.23</v>
      </c>
      <c r="F598" s="55">
        <v>-0.1023</v>
      </c>
      <c r="G598" s="55">
        <v>0.69337700000000002</v>
      </c>
      <c r="H598">
        <f t="shared" si="63"/>
        <v>2814794095.3547955</v>
      </c>
      <c r="I598">
        <f t="shared" si="64"/>
        <v>1492190256.1567802</v>
      </c>
      <c r="J598">
        <f t="shared" si="65"/>
        <v>2526840659.4000001</v>
      </c>
      <c r="K598">
        <f t="shared" si="66"/>
        <v>2814794095.3547955</v>
      </c>
      <c r="L598">
        <f t="shared" si="67"/>
        <v>2526840659.4000001</v>
      </c>
      <c r="M598">
        <f t="shared" si="68"/>
        <v>3652758297.5419183</v>
      </c>
      <c r="N598">
        <f t="shared" si="69"/>
        <v>3123716761.8627119</v>
      </c>
    </row>
    <row r="599" spans="1:14" x14ac:dyDescent="0.2">
      <c r="A599" s="55" t="s">
        <v>604</v>
      </c>
      <c r="B599" s="55">
        <v>3326504434</v>
      </c>
      <c r="C599" s="55">
        <v>125.97</v>
      </c>
      <c r="D599" s="55">
        <v>60.34</v>
      </c>
      <c r="E599" s="55">
        <v>28.14</v>
      </c>
      <c r="F599" s="55">
        <v>1.0876699999999999</v>
      </c>
      <c r="G599" s="55">
        <v>3.4765459999999999</v>
      </c>
      <c r="H599">
        <f t="shared" si="63"/>
        <v>956043177.51368749</v>
      </c>
      <c r="I599">
        <f t="shared" si="64"/>
        <v>445857735.04840565</v>
      </c>
      <c r="J599">
        <f t="shared" si="65"/>
        <v>1995902660.3999999</v>
      </c>
      <c r="K599">
        <f t="shared" si="66"/>
        <v>1995902660.3999999</v>
      </c>
      <c r="L599">
        <f t="shared" si="67"/>
        <v>1995902660.3999999</v>
      </c>
      <c r="M599">
        <f t="shared" si="68"/>
        <v>2378319931.4054747</v>
      </c>
      <c r="N599">
        <f t="shared" si="69"/>
        <v>2174245754.4193621</v>
      </c>
    </row>
    <row r="600" spans="1:14" x14ac:dyDescent="0.2">
      <c r="A600" s="55" t="s">
        <v>605</v>
      </c>
      <c r="B600" s="55">
        <v>548442514</v>
      </c>
      <c r="C600" s="55">
        <v>12.63</v>
      </c>
      <c r="D600" s="55">
        <v>9.8000000000000007</v>
      </c>
      <c r="E600" s="55">
        <v>11.09</v>
      </c>
      <c r="F600" s="55">
        <v>0.28877599999999998</v>
      </c>
      <c r="G600" s="55">
        <v>0.13886399999999999</v>
      </c>
      <c r="H600">
        <f t="shared" si="63"/>
        <v>255331809.71712694</v>
      </c>
      <c r="I600">
        <f t="shared" si="64"/>
        <v>288941882.78846294</v>
      </c>
      <c r="J600">
        <f t="shared" si="65"/>
        <v>329065508.39999998</v>
      </c>
      <c r="K600">
        <f t="shared" si="66"/>
        <v>329065508.39999998</v>
      </c>
      <c r="L600">
        <f t="shared" si="67"/>
        <v>329065508.39999998</v>
      </c>
      <c r="M600">
        <f t="shared" si="68"/>
        <v>431198232.28685075</v>
      </c>
      <c r="N600">
        <f t="shared" si="69"/>
        <v>444642261.51538515</v>
      </c>
    </row>
    <row r="601" spans="1:14" x14ac:dyDescent="0.2">
      <c r="A601" s="55" t="s">
        <v>606</v>
      </c>
      <c r="B601" s="55">
        <v>490103477</v>
      </c>
      <c r="C601" s="55">
        <v>95.33</v>
      </c>
      <c r="D601" s="55">
        <v>183</v>
      </c>
      <c r="E601" s="55">
        <v>232.63</v>
      </c>
      <c r="F601" s="55">
        <v>-0.47907</v>
      </c>
      <c r="G601" s="55">
        <v>-0.59021000000000001</v>
      </c>
      <c r="H601">
        <f t="shared" si="63"/>
        <v>564494435.33680153</v>
      </c>
      <c r="I601">
        <f t="shared" si="64"/>
        <v>717592147.68539989</v>
      </c>
      <c r="J601">
        <f t="shared" si="65"/>
        <v>294062086.19999999</v>
      </c>
      <c r="K601">
        <f t="shared" si="66"/>
        <v>490103477</v>
      </c>
      <c r="L601">
        <f t="shared" si="67"/>
        <v>490103477</v>
      </c>
      <c r="M601">
        <f t="shared" si="68"/>
        <v>490103477</v>
      </c>
      <c r="N601">
        <f t="shared" si="69"/>
        <v>490103477</v>
      </c>
    </row>
    <row r="602" spans="1:14" x14ac:dyDescent="0.2">
      <c r="A602" s="55" t="s">
        <v>607</v>
      </c>
      <c r="B602" s="55">
        <v>5455087583</v>
      </c>
      <c r="C602" s="55">
        <v>50.18</v>
      </c>
      <c r="D602" s="55">
        <v>36.479999999999997</v>
      </c>
      <c r="E602" s="55">
        <v>16.149999999999999</v>
      </c>
      <c r="F602" s="55">
        <v>0.37554799999999999</v>
      </c>
      <c r="G602" s="55">
        <v>2.1071209999999998</v>
      </c>
      <c r="H602">
        <f t="shared" si="63"/>
        <v>2379453534.0097184</v>
      </c>
      <c r="I602">
        <f t="shared" si="64"/>
        <v>1053403633.0738328</v>
      </c>
      <c r="J602">
        <f t="shared" si="65"/>
        <v>3273052549.7999997</v>
      </c>
      <c r="K602">
        <f t="shared" si="66"/>
        <v>3273052549.7999997</v>
      </c>
      <c r="L602">
        <f t="shared" si="67"/>
        <v>3273052549.7999997</v>
      </c>
      <c r="M602">
        <f t="shared" si="68"/>
        <v>4224833963.4038873</v>
      </c>
      <c r="N602">
        <f t="shared" si="69"/>
        <v>3694414003.0295334</v>
      </c>
    </row>
    <row r="603" spans="1:14" x14ac:dyDescent="0.2">
      <c r="A603" s="55" t="s">
        <v>608</v>
      </c>
      <c r="B603" s="55">
        <v>2083330000</v>
      </c>
      <c r="C603" s="55">
        <v>28.61</v>
      </c>
      <c r="D603" s="55">
        <v>23.44</v>
      </c>
      <c r="E603" s="55">
        <v>35.549999999999997</v>
      </c>
      <c r="F603" s="55">
        <v>0.22056300000000001</v>
      </c>
      <c r="G603" s="55">
        <v>-0.19522</v>
      </c>
      <c r="H603">
        <f t="shared" si="63"/>
        <v>1024115920.2761347</v>
      </c>
      <c r="I603">
        <f t="shared" si="64"/>
        <v>1553217028.2561693</v>
      </c>
      <c r="J603">
        <f t="shared" si="65"/>
        <v>1249998000</v>
      </c>
      <c r="K603">
        <f t="shared" si="66"/>
        <v>1249998000</v>
      </c>
      <c r="L603">
        <f t="shared" si="67"/>
        <v>1553217028.2561693</v>
      </c>
      <c r="M603">
        <f t="shared" si="68"/>
        <v>1659644368.1104538</v>
      </c>
      <c r="N603">
        <f t="shared" si="69"/>
        <v>1871284811.3024678</v>
      </c>
    </row>
    <row r="604" spans="1:14" x14ac:dyDescent="0.2">
      <c r="A604" s="55" t="s">
        <v>609</v>
      </c>
      <c r="B604" s="55">
        <v>481174295</v>
      </c>
      <c r="C604" s="55">
        <v>43.96</v>
      </c>
      <c r="D604" s="55">
        <v>28.55</v>
      </c>
      <c r="E604" s="55">
        <v>30.23</v>
      </c>
      <c r="F604" s="55">
        <v>0.53975499999999998</v>
      </c>
      <c r="G604" s="55">
        <v>0.45418500000000001</v>
      </c>
      <c r="H604">
        <f t="shared" si="63"/>
        <v>187500334.14406836</v>
      </c>
      <c r="I604">
        <f t="shared" si="64"/>
        <v>198533595.79420772</v>
      </c>
      <c r="J604">
        <f t="shared" si="65"/>
        <v>288704577</v>
      </c>
      <c r="K604">
        <f t="shared" si="66"/>
        <v>288704577</v>
      </c>
      <c r="L604">
        <f t="shared" si="67"/>
        <v>288704577</v>
      </c>
      <c r="M604">
        <f t="shared" si="68"/>
        <v>363704710.65762734</v>
      </c>
      <c r="N604">
        <f t="shared" si="69"/>
        <v>368118015.3176831</v>
      </c>
    </row>
    <row r="605" spans="1:14" x14ac:dyDescent="0.2">
      <c r="A605" s="55" t="s">
        <v>610</v>
      </c>
      <c r="B605" s="55">
        <v>1431744058</v>
      </c>
      <c r="C605" s="55">
        <v>39</v>
      </c>
      <c r="D605" s="55">
        <v>36.619999999999997</v>
      </c>
      <c r="E605" s="55">
        <v>39.450000000000003</v>
      </c>
      <c r="F605" s="55">
        <v>6.4991999999999994E-2</v>
      </c>
      <c r="G605" s="55">
        <v>-1.141E-2</v>
      </c>
      <c r="H605">
        <f t="shared" si="63"/>
        <v>806622429.83984852</v>
      </c>
      <c r="I605">
        <f t="shared" si="64"/>
        <v>868961283.03948057</v>
      </c>
      <c r="J605">
        <f t="shared" si="65"/>
        <v>859046434.79999995</v>
      </c>
      <c r="K605">
        <f t="shared" si="66"/>
        <v>859046434.79999995</v>
      </c>
      <c r="L605">
        <f t="shared" si="67"/>
        <v>868961283.03948057</v>
      </c>
      <c r="M605">
        <f t="shared" si="68"/>
        <v>1181695406.7359395</v>
      </c>
      <c r="N605">
        <f t="shared" si="69"/>
        <v>1206630948.0157921</v>
      </c>
    </row>
    <row r="606" spans="1:14" x14ac:dyDescent="0.2">
      <c r="A606" s="55" t="s">
        <v>611</v>
      </c>
      <c r="B606" s="55">
        <v>4962466237</v>
      </c>
      <c r="C606" s="55">
        <v>83.96</v>
      </c>
      <c r="D606" s="55">
        <v>84.2</v>
      </c>
      <c r="E606" s="55">
        <v>70.38</v>
      </c>
      <c r="F606" s="55">
        <v>-2.8500000000000001E-3</v>
      </c>
      <c r="G606" s="55">
        <v>0.19295300000000001</v>
      </c>
      <c r="H606">
        <f t="shared" si="63"/>
        <v>2985989813.1675277</v>
      </c>
      <c r="I606">
        <f t="shared" si="64"/>
        <v>2495890233.8985696</v>
      </c>
      <c r="J606">
        <f t="shared" si="65"/>
        <v>2977479742.1999998</v>
      </c>
      <c r="K606">
        <f t="shared" si="66"/>
        <v>2985989813.1675277</v>
      </c>
      <c r="L606">
        <f t="shared" si="67"/>
        <v>2977479742.1999998</v>
      </c>
      <c r="M606">
        <f t="shared" si="68"/>
        <v>4171875667.467011</v>
      </c>
      <c r="N606">
        <f t="shared" si="69"/>
        <v>3975835835.759428</v>
      </c>
    </row>
    <row r="607" spans="1:14" x14ac:dyDescent="0.2">
      <c r="A607" s="55" t="s">
        <v>612</v>
      </c>
      <c r="B607" s="55">
        <v>4536875996</v>
      </c>
      <c r="C607" s="55">
        <v>79.97</v>
      </c>
      <c r="D607" s="55">
        <v>70.86</v>
      </c>
      <c r="E607" s="55">
        <v>57.86</v>
      </c>
      <c r="F607" s="55">
        <v>0.12856300000000001</v>
      </c>
      <c r="G607" s="55">
        <v>0.382129</v>
      </c>
      <c r="H607">
        <f t="shared" si="63"/>
        <v>2412028037.0701504</v>
      </c>
      <c r="I607">
        <f t="shared" si="64"/>
        <v>1969516302.4580193</v>
      </c>
      <c r="J607">
        <f t="shared" si="65"/>
        <v>2722125597.5999999</v>
      </c>
      <c r="K607">
        <f t="shared" si="66"/>
        <v>2722125597.5999999</v>
      </c>
      <c r="L607">
        <f t="shared" si="67"/>
        <v>2722125597.5999999</v>
      </c>
      <c r="M607">
        <f t="shared" si="68"/>
        <v>3686936812.4280601</v>
      </c>
      <c r="N607">
        <f t="shared" si="69"/>
        <v>3509932118.5832076</v>
      </c>
    </row>
    <row r="608" spans="1:14" x14ac:dyDescent="0.2">
      <c r="A608" s="55" t="s">
        <v>613</v>
      </c>
      <c r="B608" s="55">
        <v>916553665</v>
      </c>
      <c r="C608" s="55">
        <v>3.67</v>
      </c>
      <c r="D608" s="55">
        <v>5.3</v>
      </c>
      <c r="E608" s="55">
        <v>1.44</v>
      </c>
      <c r="F608" s="55">
        <v>-0.30754999999999999</v>
      </c>
      <c r="G608" s="55">
        <v>1.548611</v>
      </c>
      <c r="H608">
        <f t="shared" si="63"/>
        <v>794183260.88526249</v>
      </c>
      <c r="I608">
        <f t="shared" si="64"/>
        <v>215777221.00391153</v>
      </c>
      <c r="J608">
        <f t="shared" si="65"/>
        <v>549932199</v>
      </c>
      <c r="K608">
        <f t="shared" si="66"/>
        <v>794183260.88526249</v>
      </c>
      <c r="L608">
        <f t="shared" si="67"/>
        <v>549932199</v>
      </c>
      <c r="M608">
        <f t="shared" si="68"/>
        <v>867605503.354105</v>
      </c>
      <c r="N608">
        <f t="shared" si="69"/>
        <v>636243087.4015646</v>
      </c>
    </row>
    <row r="609" spans="1:14" x14ac:dyDescent="0.2">
      <c r="A609" s="55" t="s">
        <v>614</v>
      </c>
      <c r="B609" s="55">
        <v>962848930</v>
      </c>
      <c r="C609" s="55">
        <v>33.19</v>
      </c>
      <c r="D609" s="55">
        <v>54</v>
      </c>
      <c r="E609" s="55">
        <v>77.73</v>
      </c>
      <c r="F609" s="55">
        <v>-0.38536999999999999</v>
      </c>
      <c r="G609" s="55">
        <v>-0.57301000000000002</v>
      </c>
      <c r="H609">
        <f t="shared" si="63"/>
        <v>939930296.2758081</v>
      </c>
      <c r="I609">
        <f t="shared" si="64"/>
        <v>1352981001.8969998</v>
      </c>
      <c r="J609">
        <f t="shared" si="65"/>
        <v>577709358</v>
      </c>
      <c r="K609">
        <f t="shared" si="66"/>
        <v>939930296.2758081</v>
      </c>
      <c r="L609">
        <f t="shared" si="67"/>
        <v>962848930</v>
      </c>
      <c r="M609">
        <f t="shared" si="68"/>
        <v>953681476.51032329</v>
      </c>
      <c r="N609">
        <f t="shared" si="69"/>
        <v>962848930</v>
      </c>
    </row>
    <row r="610" spans="1:14" x14ac:dyDescent="0.2">
      <c r="A610" s="55" t="s">
        <v>615</v>
      </c>
      <c r="B610" s="55">
        <v>3828916193</v>
      </c>
      <c r="C610" s="55">
        <v>74.16</v>
      </c>
      <c r="D610" s="55">
        <v>22.71</v>
      </c>
      <c r="E610" s="55">
        <v>15.33</v>
      </c>
      <c r="F610" s="55">
        <v>2.2655219999999998</v>
      </c>
      <c r="G610" s="55">
        <v>3.8375729999999999</v>
      </c>
      <c r="H610">
        <f t="shared" si="63"/>
        <v>703516839.20671785</v>
      </c>
      <c r="I610">
        <f t="shared" si="64"/>
        <v>474897167.60863352</v>
      </c>
      <c r="J610">
        <f t="shared" si="65"/>
        <v>2297349715.7999997</v>
      </c>
      <c r="K610">
        <f t="shared" si="66"/>
        <v>2297349715.7999997</v>
      </c>
      <c r="L610">
        <f t="shared" si="67"/>
        <v>2297349715.7999997</v>
      </c>
      <c r="M610">
        <f t="shared" si="68"/>
        <v>2578756451.482687</v>
      </c>
      <c r="N610">
        <f t="shared" si="69"/>
        <v>2487308582.8434534</v>
      </c>
    </row>
    <row r="611" spans="1:14" x14ac:dyDescent="0.2">
      <c r="A611" s="55" t="s">
        <v>616</v>
      </c>
      <c r="B611" s="55">
        <v>1031622643</v>
      </c>
      <c r="C611" s="55">
        <v>27.46</v>
      </c>
      <c r="D611" s="55">
        <v>34.53</v>
      </c>
      <c r="E611" s="55">
        <v>16.93</v>
      </c>
      <c r="F611" s="55">
        <v>-0.20474999999999999</v>
      </c>
      <c r="G611" s="55">
        <v>0.621973</v>
      </c>
      <c r="H611">
        <f t="shared" si="63"/>
        <v>778338366.29990566</v>
      </c>
      <c r="I611">
        <f t="shared" si="64"/>
        <v>381617687.7173664</v>
      </c>
      <c r="J611">
        <f t="shared" si="65"/>
        <v>618973585.79999995</v>
      </c>
      <c r="K611">
        <f t="shared" si="66"/>
        <v>778338366.29990566</v>
      </c>
      <c r="L611">
        <f t="shared" si="67"/>
        <v>618973585.79999995</v>
      </c>
      <c r="M611">
        <f t="shared" si="68"/>
        <v>930308932.31996226</v>
      </c>
      <c r="N611">
        <f t="shared" si="69"/>
        <v>771620660.88694644</v>
      </c>
    </row>
    <row r="612" spans="1:14" x14ac:dyDescent="0.2">
      <c r="A612" s="55" t="s">
        <v>617</v>
      </c>
      <c r="B612" s="55">
        <v>655139501</v>
      </c>
      <c r="C612" s="55">
        <v>48.15</v>
      </c>
      <c r="D612" s="55">
        <v>98.14</v>
      </c>
      <c r="E612" s="55">
        <v>70.02</v>
      </c>
      <c r="F612" s="55">
        <v>-0.50936999999999999</v>
      </c>
      <c r="G612" s="55">
        <v>-0.31234000000000001</v>
      </c>
      <c r="H612">
        <f t="shared" si="63"/>
        <v>801181543.32185149</v>
      </c>
      <c r="I612">
        <f t="shared" si="64"/>
        <v>571625077.21839285</v>
      </c>
      <c r="J612">
        <f t="shared" si="65"/>
        <v>393083700.59999996</v>
      </c>
      <c r="K612">
        <f t="shared" si="66"/>
        <v>655139501</v>
      </c>
      <c r="L612">
        <f t="shared" si="67"/>
        <v>571625077.21839285</v>
      </c>
      <c r="M612">
        <f t="shared" si="68"/>
        <v>655139501</v>
      </c>
      <c r="N612">
        <f t="shared" si="69"/>
        <v>621733731.48735714</v>
      </c>
    </row>
    <row r="613" spans="1:14" x14ac:dyDescent="0.2">
      <c r="A613" s="55" t="s">
        <v>618</v>
      </c>
      <c r="B613" s="55">
        <v>352493963</v>
      </c>
      <c r="C613" s="55">
        <v>24.41</v>
      </c>
      <c r="D613" s="55">
        <v>31.27</v>
      </c>
      <c r="E613" s="55">
        <v>29.62</v>
      </c>
      <c r="F613" s="55">
        <v>-0.21937999999999999</v>
      </c>
      <c r="G613" s="55">
        <v>-0.17588999999999999</v>
      </c>
      <c r="H613">
        <f t="shared" si="63"/>
        <v>270933844.63631469</v>
      </c>
      <c r="I613">
        <f t="shared" si="64"/>
        <v>256636101.7339918</v>
      </c>
      <c r="J613">
        <f t="shared" si="65"/>
        <v>211496377.79999998</v>
      </c>
      <c r="K613">
        <f t="shared" si="66"/>
        <v>270933844.63631469</v>
      </c>
      <c r="L613">
        <f t="shared" si="67"/>
        <v>256636101.7339918</v>
      </c>
      <c r="M613">
        <f t="shared" si="68"/>
        <v>319869915.65452588</v>
      </c>
      <c r="N613">
        <f t="shared" si="69"/>
        <v>314150818.49359673</v>
      </c>
    </row>
    <row r="614" spans="1:14" x14ac:dyDescent="0.2">
      <c r="A614" s="55" t="s">
        <v>619</v>
      </c>
      <c r="B614" s="55">
        <v>432813697</v>
      </c>
      <c r="C614" s="55">
        <v>29.36</v>
      </c>
      <c r="D614" s="55">
        <v>34.909999999999997</v>
      </c>
      <c r="E614" s="55">
        <v>32.79</v>
      </c>
      <c r="F614" s="55">
        <v>-0.15898000000000001</v>
      </c>
      <c r="G614" s="55">
        <v>-0.10460999999999999</v>
      </c>
      <c r="H614">
        <f t="shared" si="63"/>
        <v>308777696.36869514</v>
      </c>
      <c r="I614">
        <f t="shared" si="64"/>
        <v>290028052.80380613</v>
      </c>
      <c r="J614">
        <f t="shared" si="65"/>
        <v>259688218.19999999</v>
      </c>
      <c r="K614">
        <f t="shared" si="66"/>
        <v>308777696.36869514</v>
      </c>
      <c r="L614">
        <f t="shared" si="67"/>
        <v>290028052.80380613</v>
      </c>
      <c r="M614">
        <f t="shared" si="68"/>
        <v>383199296.74747807</v>
      </c>
      <c r="N614">
        <f t="shared" si="69"/>
        <v>375699439.32152247</v>
      </c>
    </row>
    <row r="615" spans="1:14" x14ac:dyDescent="0.2">
      <c r="A615" s="55" t="s">
        <v>620</v>
      </c>
      <c r="B615" s="55">
        <v>188168970</v>
      </c>
      <c r="C615" s="55">
        <v>9.94</v>
      </c>
      <c r="D615" s="55">
        <v>13.4</v>
      </c>
      <c r="E615" s="55">
        <v>20.43</v>
      </c>
      <c r="F615" s="55">
        <v>-0.25821</v>
      </c>
      <c r="G615" s="55">
        <v>-0.51346000000000003</v>
      </c>
      <c r="H615">
        <f t="shared" si="63"/>
        <v>152201272.59736586</v>
      </c>
      <c r="I615">
        <f t="shared" si="64"/>
        <v>232049537.55086944</v>
      </c>
      <c r="J615">
        <f t="shared" si="65"/>
        <v>112901382</v>
      </c>
      <c r="K615">
        <f t="shared" si="66"/>
        <v>152201272.59736586</v>
      </c>
      <c r="L615">
        <f t="shared" si="67"/>
        <v>188168970</v>
      </c>
      <c r="M615">
        <f t="shared" si="68"/>
        <v>173781891.03894633</v>
      </c>
      <c r="N615">
        <f t="shared" si="69"/>
        <v>188168970</v>
      </c>
    </row>
    <row r="616" spans="1:14" x14ac:dyDescent="0.2">
      <c r="A616" s="55" t="s">
        <v>621</v>
      </c>
      <c r="B616" s="55">
        <v>337705232</v>
      </c>
      <c r="C616" s="55">
        <v>21.48</v>
      </c>
      <c r="D616" s="55">
        <v>31.57</v>
      </c>
      <c r="E616" s="55">
        <v>23.02</v>
      </c>
      <c r="F616" s="55">
        <v>-0.31961000000000001</v>
      </c>
      <c r="G616" s="55">
        <v>-6.6900000000000001E-2</v>
      </c>
      <c r="H616">
        <f t="shared" si="63"/>
        <v>297804405.12059259</v>
      </c>
      <c r="I616">
        <f t="shared" si="64"/>
        <v>217150508.19847819</v>
      </c>
      <c r="J616">
        <f t="shared" si="65"/>
        <v>202623139.19999999</v>
      </c>
      <c r="K616">
        <f t="shared" si="66"/>
        <v>297804405.12059259</v>
      </c>
      <c r="L616">
        <f t="shared" si="67"/>
        <v>217150508.19847819</v>
      </c>
      <c r="M616">
        <f t="shared" si="68"/>
        <v>321744901.24823701</v>
      </c>
      <c r="N616">
        <f t="shared" si="69"/>
        <v>289483342.47939128</v>
      </c>
    </row>
    <row r="617" spans="1:14" x14ac:dyDescent="0.2">
      <c r="A617" s="55" t="s">
        <v>622</v>
      </c>
      <c r="B617" s="55">
        <v>364313219</v>
      </c>
      <c r="C617" s="55">
        <v>12</v>
      </c>
      <c r="D617" s="55">
        <v>13.76</v>
      </c>
      <c r="E617" s="55">
        <v>13.6</v>
      </c>
      <c r="F617" s="55">
        <v>-0.12791</v>
      </c>
      <c r="G617" s="55">
        <v>-0.11765</v>
      </c>
      <c r="H617">
        <f t="shared" si="63"/>
        <v>250648363.58632708</v>
      </c>
      <c r="I617">
        <f t="shared" si="64"/>
        <v>247733814.69938233</v>
      </c>
      <c r="J617">
        <f t="shared" si="65"/>
        <v>218587931.40000001</v>
      </c>
      <c r="K617">
        <f t="shared" si="66"/>
        <v>250648363.58632708</v>
      </c>
      <c r="L617">
        <f t="shared" si="67"/>
        <v>247733814.69938233</v>
      </c>
      <c r="M617">
        <f t="shared" si="68"/>
        <v>318847276.83453083</v>
      </c>
      <c r="N617">
        <f t="shared" si="69"/>
        <v>317681457.27975291</v>
      </c>
    </row>
    <row r="618" spans="1:14" x14ac:dyDescent="0.2">
      <c r="A618" s="55" t="s">
        <v>623</v>
      </c>
      <c r="B618" s="55">
        <v>875053731</v>
      </c>
      <c r="C618" s="55">
        <v>10.88</v>
      </c>
      <c r="D618" s="55">
        <v>13.39</v>
      </c>
      <c r="E618" s="55">
        <v>16.36</v>
      </c>
      <c r="F618" s="55">
        <v>-0.18745000000000001</v>
      </c>
      <c r="G618" s="55">
        <v>-0.33495999999999998</v>
      </c>
      <c r="H618">
        <f t="shared" si="63"/>
        <v>646153761.12239242</v>
      </c>
      <c r="I618">
        <f t="shared" si="64"/>
        <v>789474676.10970747</v>
      </c>
      <c r="J618">
        <f t="shared" si="65"/>
        <v>525032238.59999996</v>
      </c>
      <c r="K618">
        <f t="shared" si="66"/>
        <v>646153761.12239242</v>
      </c>
      <c r="L618">
        <f t="shared" si="67"/>
        <v>789474676.10970747</v>
      </c>
      <c r="M618">
        <f t="shared" si="68"/>
        <v>783493743.04895699</v>
      </c>
      <c r="N618">
        <f t="shared" si="69"/>
        <v>840822109.04388297</v>
      </c>
    </row>
    <row r="619" spans="1:14" x14ac:dyDescent="0.2">
      <c r="A619" s="55" t="s">
        <v>624</v>
      </c>
      <c r="B619" s="55">
        <v>461829433</v>
      </c>
      <c r="C619" s="55">
        <v>3.93</v>
      </c>
      <c r="D619" s="55">
        <v>6.5</v>
      </c>
      <c r="E619" s="55">
        <v>6.35</v>
      </c>
      <c r="F619" s="55">
        <v>-0.39538000000000001</v>
      </c>
      <c r="G619" s="55">
        <v>-0.38109999999999999</v>
      </c>
      <c r="H619">
        <f t="shared" si="63"/>
        <v>458300519.00367177</v>
      </c>
      <c r="I619">
        <f t="shared" si="64"/>
        <v>447726062.04556465</v>
      </c>
      <c r="J619">
        <f t="shared" si="65"/>
        <v>277097659.80000001</v>
      </c>
      <c r="K619">
        <f t="shared" si="66"/>
        <v>458300519.00367177</v>
      </c>
      <c r="L619">
        <f t="shared" si="67"/>
        <v>447726062.04556465</v>
      </c>
      <c r="M619">
        <f t="shared" si="68"/>
        <v>460417867.40146869</v>
      </c>
      <c r="N619">
        <f t="shared" si="69"/>
        <v>456188084.61822587</v>
      </c>
    </row>
    <row r="620" spans="1:14" x14ac:dyDescent="0.2">
      <c r="A620" s="55" t="s">
        <v>625</v>
      </c>
      <c r="B620" s="55">
        <v>1582334364</v>
      </c>
      <c r="C620" s="55">
        <v>20.149999999999999</v>
      </c>
      <c r="D620" s="55">
        <v>22.25</v>
      </c>
      <c r="E620" s="55">
        <v>12.49</v>
      </c>
      <c r="F620" s="55">
        <v>-9.4380000000000006E-2</v>
      </c>
      <c r="G620" s="55">
        <v>0.61329100000000003</v>
      </c>
      <c r="H620">
        <f t="shared" si="63"/>
        <v>1048343254.7867758</v>
      </c>
      <c r="I620">
        <f t="shared" si="64"/>
        <v>588486899.38764918</v>
      </c>
      <c r="J620">
        <f t="shared" si="65"/>
        <v>949400618.39999998</v>
      </c>
      <c r="K620">
        <f t="shared" si="66"/>
        <v>1048343254.7867758</v>
      </c>
      <c r="L620">
        <f t="shared" si="67"/>
        <v>949400618.39999998</v>
      </c>
      <c r="M620">
        <f t="shared" si="68"/>
        <v>1368737920.3147104</v>
      </c>
      <c r="N620">
        <f t="shared" si="69"/>
        <v>1184795378.1550598</v>
      </c>
    </row>
    <row r="621" spans="1:14" x14ac:dyDescent="0.2">
      <c r="A621" s="55" t="s">
        <v>626</v>
      </c>
      <c r="B621" s="55">
        <v>519173229</v>
      </c>
      <c r="C621" s="55">
        <v>25.42</v>
      </c>
      <c r="D621" s="55">
        <v>26.41</v>
      </c>
      <c r="E621" s="55">
        <v>24.88</v>
      </c>
      <c r="F621" s="55">
        <v>-3.7490000000000002E-2</v>
      </c>
      <c r="G621" s="55">
        <v>2.1704000000000001E-2</v>
      </c>
      <c r="H621">
        <f t="shared" si="63"/>
        <v>323637091.97826517</v>
      </c>
      <c r="I621">
        <f t="shared" si="64"/>
        <v>304886676.96319091</v>
      </c>
      <c r="J621">
        <f t="shared" si="65"/>
        <v>311503937.39999998</v>
      </c>
      <c r="K621">
        <f t="shared" si="66"/>
        <v>323637091.97826517</v>
      </c>
      <c r="L621">
        <f t="shared" si="67"/>
        <v>311503937.39999998</v>
      </c>
      <c r="M621">
        <f t="shared" si="68"/>
        <v>440958774.19130605</v>
      </c>
      <c r="N621">
        <f t="shared" si="69"/>
        <v>433458608.18527639</v>
      </c>
    </row>
    <row r="622" spans="1:14" x14ac:dyDescent="0.2">
      <c r="A622" s="55" t="s">
        <v>627</v>
      </c>
      <c r="B622" s="55">
        <v>966725759</v>
      </c>
      <c r="C622" s="55">
        <v>57.58</v>
      </c>
      <c r="D622" s="55">
        <v>85.62</v>
      </c>
      <c r="E622" s="55">
        <v>55.78</v>
      </c>
      <c r="F622" s="55">
        <v>-0.32749</v>
      </c>
      <c r="G622" s="55">
        <v>3.227E-2</v>
      </c>
      <c r="H622">
        <f t="shared" si="63"/>
        <v>862493428.20181119</v>
      </c>
      <c r="I622">
        <f t="shared" si="64"/>
        <v>561902850.41704202</v>
      </c>
      <c r="J622">
        <f t="shared" si="65"/>
        <v>580035455.39999998</v>
      </c>
      <c r="K622">
        <f t="shared" si="66"/>
        <v>862493428.20181119</v>
      </c>
      <c r="L622">
        <f t="shared" si="67"/>
        <v>580035455.39999998</v>
      </c>
      <c r="M622">
        <f t="shared" si="68"/>
        <v>925032826.6807245</v>
      </c>
      <c r="N622">
        <f t="shared" si="69"/>
        <v>804796595.56681681</v>
      </c>
    </row>
    <row r="623" spans="1:14" x14ac:dyDescent="0.2">
      <c r="A623" s="55" t="s">
        <v>628</v>
      </c>
      <c r="B623" s="55">
        <v>11572000000</v>
      </c>
      <c r="C623" s="55">
        <v>717.52</v>
      </c>
      <c r="D623" s="55">
        <v>249.25</v>
      </c>
      <c r="E623" s="55">
        <v>140.43</v>
      </c>
      <c r="F623" s="55">
        <v>1.8787160000000001</v>
      </c>
      <c r="G623" s="55">
        <v>4.1094499999999998</v>
      </c>
      <c r="H623">
        <f t="shared" si="63"/>
        <v>2411908642.6031609</v>
      </c>
      <c r="I623">
        <f t="shared" si="64"/>
        <v>1358893814.4027245</v>
      </c>
      <c r="J623">
        <f t="shared" si="65"/>
        <v>6943200000</v>
      </c>
      <c r="K623">
        <f t="shared" si="66"/>
        <v>6943200000</v>
      </c>
      <c r="L623">
        <f t="shared" si="67"/>
        <v>6943200000</v>
      </c>
      <c r="M623">
        <f t="shared" si="68"/>
        <v>7907963457.0412645</v>
      </c>
      <c r="N623">
        <f t="shared" si="69"/>
        <v>7486757525.7610893</v>
      </c>
    </row>
    <row r="624" spans="1:14" x14ac:dyDescent="0.2">
      <c r="A624" s="55" t="s">
        <v>629</v>
      </c>
      <c r="B624" s="55">
        <v>6682276559</v>
      </c>
      <c r="C624" s="55">
        <v>56.6</v>
      </c>
      <c r="D624" s="55">
        <v>64.63</v>
      </c>
      <c r="E624" s="55">
        <v>17.87</v>
      </c>
      <c r="F624" s="55">
        <v>-0.12425</v>
      </c>
      <c r="G624" s="55">
        <v>2.1673200000000001</v>
      </c>
      <c r="H624">
        <f t="shared" si="63"/>
        <v>4578208319.040822</v>
      </c>
      <c r="I624">
        <f t="shared" si="64"/>
        <v>1265854392.7989593</v>
      </c>
      <c r="J624">
        <f t="shared" si="65"/>
        <v>4009365935.3999996</v>
      </c>
      <c r="K624">
        <f t="shared" si="66"/>
        <v>4578208319.040822</v>
      </c>
      <c r="L624">
        <f t="shared" si="67"/>
        <v>4009365935.3999996</v>
      </c>
      <c r="M624">
        <f t="shared" si="68"/>
        <v>5840649263.0163288</v>
      </c>
      <c r="N624">
        <f t="shared" si="69"/>
        <v>4515707692.5195827</v>
      </c>
    </row>
    <row r="625" spans="1:14" x14ac:dyDescent="0.2">
      <c r="A625" s="55" t="s">
        <v>630</v>
      </c>
      <c r="B625" s="55">
        <v>5533824084</v>
      </c>
      <c r="C625" s="55">
        <v>160.87</v>
      </c>
      <c r="D625" s="55">
        <v>115.57</v>
      </c>
      <c r="E625" s="55">
        <v>44.11</v>
      </c>
      <c r="F625" s="55">
        <v>0.39196999999999999</v>
      </c>
      <c r="G625" s="55">
        <v>2.6470189999999998</v>
      </c>
      <c r="H625">
        <f t="shared" si="63"/>
        <v>2385320409.4915838</v>
      </c>
      <c r="I625">
        <f t="shared" si="64"/>
        <v>910413258.17057717</v>
      </c>
      <c r="J625">
        <f t="shared" si="65"/>
        <v>3320294450.4000001</v>
      </c>
      <c r="K625">
        <f t="shared" si="66"/>
        <v>3320294450.4000001</v>
      </c>
      <c r="L625">
        <f t="shared" si="67"/>
        <v>3320294450.4000001</v>
      </c>
      <c r="M625">
        <f t="shared" si="68"/>
        <v>4274422614.1966333</v>
      </c>
      <c r="N625">
        <f t="shared" si="69"/>
        <v>3684459753.6682305</v>
      </c>
    </row>
    <row r="626" spans="1:14" x14ac:dyDescent="0.2">
      <c r="A626" s="55" t="s">
        <v>631</v>
      </c>
      <c r="B626" s="55">
        <v>2470894020</v>
      </c>
      <c r="C626" s="55">
        <v>126.53</v>
      </c>
      <c r="D626" s="55">
        <v>86.96</v>
      </c>
      <c r="E626" s="55">
        <v>47.37</v>
      </c>
      <c r="F626" s="55">
        <v>0.45503700000000002</v>
      </c>
      <c r="G626" s="55">
        <v>1.6711</v>
      </c>
      <c r="H626">
        <f t="shared" si="63"/>
        <v>1018899458.9141032</v>
      </c>
      <c r="I626">
        <f t="shared" si="64"/>
        <v>555028419.75216198</v>
      </c>
      <c r="J626">
        <f t="shared" si="65"/>
        <v>1482536412</v>
      </c>
      <c r="K626">
        <f t="shared" si="66"/>
        <v>1482536412</v>
      </c>
      <c r="L626">
        <f t="shared" si="67"/>
        <v>1482536412</v>
      </c>
      <c r="M626">
        <f t="shared" si="68"/>
        <v>1890096195.5656414</v>
      </c>
      <c r="N626">
        <f t="shared" si="69"/>
        <v>1704547779.9008648</v>
      </c>
    </row>
    <row r="627" spans="1:14" x14ac:dyDescent="0.2">
      <c r="A627" s="55" t="s">
        <v>632</v>
      </c>
      <c r="B627" s="55">
        <v>6068773793</v>
      </c>
      <c r="C627" s="55">
        <v>85.03</v>
      </c>
      <c r="D627" s="55">
        <v>67.73</v>
      </c>
      <c r="E627" s="55">
        <v>17.34</v>
      </c>
      <c r="F627" s="55">
        <v>0.25542599999999999</v>
      </c>
      <c r="G627" s="55">
        <v>3.9036909999999998</v>
      </c>
      <c r="H627">
        <f t="shared" si="63"/>
        <v>2900421271.9825783</v>
      </c>
      <c r="I627">
        <f t="shared" si="64"/>
        <v>742555816.7918818</v>
      </c>
      <c r="J627">
        <f t="shared" si="65"/>
        <v>3641264275.7999997</v>
      </c>
      <c r="K627">
        <f t="shared" si="66"/>
        <v>3641264275.7999997</v>
      </c>
      <c r="L627">
        <f t="shared" si="67"/>
        <v>3641264275.7999997</v>
      </c>
      <c r="M627">
        <f t="shared" si="68"/>
        <v>4801432784.5930309</v>
      </c>
      <c r="N627">
        <f t="shared" si="69"/>
        <v>3938286602.5167532</v>
      </c>
    </row>
    <row r="628" spans="1:14" x14ac:dyDescent="0.2">
      <c r="A628" s="55" t="s">
        <v>633</v>
      </c>
      <c r="B628" s="55">
        <v>553641606</v>
      </c>
      <c r="C628" s="55">
        <v>17.440000000000001</v>
      </c>
      <c r="D628" s="55">
        <v>13.99</v>
      </c>
      <c r="E628" s="55">
        <v>17.32</v>
      </c>
      <c r="F628" s="55">
        <v>0.24660499999999999</v>
      </c>
      <c r="G628" s="55">
        <v>6.9280000000000001E-3</v>
      </c>
      <c r="H628">
        <f t="shared" si="63"/>
        <v>266471708.03903401</v>
      </c>
      <c r="I628">
        <f t="shared" si="64"/>
        <v>329899420.41536236</v>
      </c>
      <c r="J628">
        <f t="shared" si="65"/>
        <v>332184963.59999996</v>
      </c>
      <c r="K628">
        <f t="shared" si="66"/>
        <v>332184963.59999996</v>
      </c>
      <c r="L628">
        <f t="shared" si="67"/>
        <v>332184963.59999996</v>
      </c>
      <c r="M628">
        <f t="shared" si="68"/>
        <v>438773646.81561363</v>
      </c>
      <c r="N628">
        <f t="shared" si="69"/>
        <v>464144731.76614493</v>
      </c>
    </row>
    <row r="629" spans="1:14" x14ac:dyDescent="0.2">
      <c r="A629" s="55" t="s">
        <v>634</v>
      </c>
      <c r="B629" s="55">
        <v>2258217731</v>
      </c>
      <c r="C629" s="55">
        <v>72.05</v>
      </c>
      <c r="D629" s="55">
        <v>62.23</v>
      </c>
      <c r="E629" s="55">
        <v>58.25</v>
      </c>
      <c r="F629" s="55">
        <v>0.157802</v>
      </c>
      <c r="G629" s="55">
        <v>0.23691000000000001</v>
      </c>
      <c r="H629">
        <f t="shared" si="63"/>
        <v>1170261096.9751303</v>
      </c>
      <c r="I629">
        <f t="shared" si="64"/>
        <v>1095415704.133688</v>
      </c>
      <c r="J629">
        <f t="shared" si="65"/>
        <v>1354930638.5999999</v>
      </c>
      <c r="K629">
        <f t="shared" si="66"/>
        <v>1354930638.5999999</v>
      </c>
      <c r="L629">
        <f t="shared" si="67"/>
        <v>1354930638.5999999</v>
      </c>
      <c r="M629">
        <f t="shared" si="68"/>
        <v>1823035077.3900521</v>
      </c>
      <c r="N629">
        <f t="shared" si="69"/>
        <v>1793096920.2534752</v>
      </c>
    </row>
    <row r="630" spans="1:14" x14ac:dyDescent="0.2">
      <c r="A630" s="55" t="s">
        <v>635</v>
      </c>
      <c r="B630" s="55">
        <v>5891603939</v>
      </c>
      <c r="C630" s="55">
        <v>38.71</v>
      </c>
      <c r="D630" s="55">
        <v>43.17</v>
      </c>
      <c r="E630" s="55">
        <v>28.24</v>
      </c>
      <c r="F630" s="55">
        <v>-0.10331</v>
      </c>
      <c r="G630" s="55">
        <v>0.370751</v>
      </c>
      <c r="H630">
        <f t="shared" si="63"/>
        <v>3942234622.2217264</v>
      </c>
      <c r="I630">
        <f t="shared" si="64"/>
        <v>2578850836.8040586</v>
      </c>
      <c r="J630">
        <f t="shared" si="65"/>
        <v>3534962363.4000001</v>
      </c>
      <c r="K630">
        <f t="shared" si="66"/>
        <v>3942234622.2217264</v>
      </c>
      <c r="L630">
        <f t="shared" si="67"/>
        <v>3534962363.4000001</v>
      </c>
      <c r="M630">
        <f t="shared" si="68"/>
        <v>5111856212.2886906</v>
      </c>
      <c r="N630">
        <f t="shared" si="69"/>
        <v>4566502698.121623</v>
      </c>
    </row>
    <row r="631" spans="1:14" x14ac:dyDescent="0.2">
      <c r="A631" s="55" t="s">
        <v>636</v>
      </c>
      <c r="B631" s="55">
        <v>8163645204</v>
      </c>
      <c r="C631" s="55">
        <v>395.28</v>
      </c>
      <c r="D631" s="55">
        <v>270.07</v>
      </c>
      <c r="E631" s="55">
        <v>75.14</v>
      </c>
      <c r="F631" s="55">
        <v>0.46362100000000001</v>
      </c>
      <c r="G631" s="55">
        <v>4.26058</v>
      </c>
      <c r="H631">
        <f t="shared" si="63"/>
        <v>3346622604.0757813</v>
      </c>
      <c r="I631">
        <f t="shared" si="64"/>
        <v>931111611.72342205</v>
      </c>
      <c r="J631">
        <f t="shared" si="65"/>
        <v>4898187122.3999996</v>
      </c>
      <c r="K631">
        <f t="shared" si="66"/>
        <v>4898187122.3999996</v>
      </c>
      <c r="L631">
        <f t="shared" si="67"/>
        <v>4898187122.3999996</v>
      </c>
      <c r="M631">
        <f t="shared" si="68"/>
        <v>6236836164.0303125</v>
      </c>
      <c r="N631">
        <f t="shared" si="69"/>
        <v>5270631767.0893688</v>
      </c>
    </row>
    <row r="632" spans="1:14" x14ac:dyDescent="0.2">
      <c r="A632" s="55" t="s">
        <v>637</v>
      </c>
      <c r="B632" s="55">
        <v>277403592</v>
      </c>
      <c r="C632" s="55">
        <v>22.07</v>
      </c>
      <c r="D632" s="55">
        <v>24.25</v>
      </c>
      <c r="E632" s="55">
        <v>16.600000000000001</v>
      </c>
      <c r="F632" s="55">
        <v>-8.9899999999999994E-2</v>
      </c>
      <c r="G632" s="55">
        <v>0.32951799999999998</v>
      </c>
      <c r="H632">
        <f t="shared" si="63"/>
        <v>182883370.1791012</v>
      </c>
      <c r="I632">
        <f t="shared" si="64"/>
        <v>125189847.14761288</v>
      </c>
      <c r="J632">
        <f t="shared" si="65"/>
        <v>166442155.19999999</v>
      </c>
      <c r="K632">
        <f t="shared" si="66"/>
        <v>182883370.1791012</v>
      </c>
      <c r="L632">
        <f t="shared" si="67"/>
        <v>166442155.19999999</v>
      </c>
      <c r="M632">
        <f t="shared" si="68"/>
        <v>239595503.27164048</v>
      </c>
      <c r="N632">
        <f t="shared" si="69"/>
        <v>216518094.05904517</v>
      </c>
    </row>
    <row r="633" spans="1:14" x14ac:dyDescent="0.2">
      <c r="A633" s="55" t="s">
        <v>638</v>
      </c>
      <c r="B633" s="55">
        <v>455965698</v>
      </c>
      <c r="C633" s="55">
        <v>2.59</v>
      </c>
      <c r="D633" s="55">
        <v>2.77</v>
      </c>
      <c r="E633" s="55">
        <v>1.05</v>
      </c>
      <c r="F633" s="55">
        <v>-6.4979999999999996E-2</v>
      </c>
      <c r="G633" s="55">
        <v>1.4666669999999999</v>
      </c>
      <c r="H633">
        <f t="shared" si="63"/>
        <v>292592050.22352463</v>
      </c>
      <c r="I633">
        <f t="shared" si="64"/>
        <v>110910560.20127563</v>
      </c>
      <c r="J633">
        <f t="shared" si="65"/>
        <v>273579418.80000001</v>
      </c>
      <c r="K633">
        <f t="shared" si="66"/>
        <v>292592050.22352463</v>
      </c>
      <c r="L633">
        <f t="shared" si="67"/>
        <v>273579418.80000001</v>
      </c>
      <c r="M633">
        <f t="shared" si="68"/>
        <v>390616238.88940984</v>
      </c>
      <c r="N633">
        <f t="shared" si="69"/>
        <v>317943642.88051021</v>
      </c>
    </row>
    <row r="634" spans="1:14" x14ac:dyDescent="0.2">
      <c r="A634" s="55" t="s">
        <v>639</v>
      </c>
      <c r="B634" s="55">
        <v>2370771461</v>
      </c>
      <c r="C634" s="55">
        <v>15.71</v>
      </c>
      <c r="D634" s="55">
        <v>13.79</v>
      </c>
      <c r="E634" s="55">
        <v>10.64</v>
      </c>
      <c r="F634" s="55">
        <v>0.13923099999999999</v>
      </c>
      <c r="G634" s="55">
        <v>0.47650399999999998</v>
      </c>
      <c r="H634">
        <f t="shared" si="63"/>
        <v>1248616721.8062007</v>
      </c>
      <c r="I634">
        <f t="shared" si="64"/>
        <v>963399270.57427537</v>
      </c>
      <c r="J634">
        <f t="shared" si="65"/>
        <v>1422462876.5999999</v>
      </c>
      <c r="K634">
        <f t="shared" si="66"/>
        <v>1422462876.5999999</v>
      </c>
      <c r="L634">
        <f t="shared" si="67"/>
        <v>1422462876.5999999</v>
      </c>
      <c r="M634">
        <f t="shared" si="68"/>
        <v>1921909565.3224802</v>
      </c>
      <c r="N634">
        <f t="shared" si="69"/>
        <v>1807822584.82971</v>
      </c>
    </row>
    <row r="635" spans="1:14" x14ac:dyDescent="0.2">
      <c r="A635" s="55" t="s">
        <v>640</v>
      </c>
      <c r="B635" s="55">
        <v>1523829955</v>
      </c>
      <c r="C635" s="55">
        <v>20.23</v>
      </c>
      <c r="D635" s="55">
        <v>37.47</v>
      </c>
      <c r="E635" s="55">
        <v>22.44</v>
      </c>
      <c r="F635" s="55">
        <v>-0.46010000000000001</v>
      </c>
      <c r="G635" s="55">
        <v>-9.8479999999999998E-2</v>
      </c>
      <c r="H635">
        <f t="shared" si="63"/>
        <v>1693457997.7773659</v>
      </c>
      <c r="I635">
        <f t="shared" si="64"/>
        <v>1014173809.7879137</v>
      </c>
      <c r="J635">
        <f t="shared" si="65"/>
        <v>914297973</v>
      </c>
      <c r="K635">
        <f t="shared" si="66"/>
        <v>1523829955</v>
      </c>
      <c r="L635">
        <f t="shared" si="67"/>
        <v>1014173809.7879137</v>
      </c>
      <c r="M635">
        <f t="shared" si="68"/>
        <v>1523829955</v>
      </c>
      <c r="N635">
        <f t="shared" si="69"/>
        <v>1319967496.9151654</v>
      </c>
    </row>
    <row r="636" spans="1:14" x14ac:dyDescent="0.2">
      <c r="A636" s="55" t="s">
        <v>641</v>
      </c>
      <c r="B636" s="55">
        <v>686668871</v>
      </c>
      <c r="C636" s="55">
        <v>19.43</v>
      </c>
      <c r="D636" s="55">
        <v>23.83</v>
      </c>
      <c r="E636" s="55">
        <v>16.72</v>
      </c>
      <c r="F636" s="55">
        <v>-0.18464</v>
      </c>
      <c r="G636" s="55">
        <v>0.162081</v>
      </c>
      <c r="H636">
        <f t="shared" si="63"/>
        <v>505299895.26098895</v>
      </c>
      <c r="I636">
        <f t="shared" si="64"/>
        <v>354537525.86953926</v>
      </c>
      <c r="J636">
        <f t="shared" si="65"/>
        <v>412001322.59999996</v>
      </c>
      <c r="K636">
        <f t="shared" si="66"/>
        <v>505299895.26098895</v>
      </c>
      <c r="L636">
        <f t="shared" si="67"/>
        <v>412001322.59999996</v>
      </c>
      <c r="M636">
        <f t="shared" si="68"/>
        <v>614121280.70439553</v>
      </c>
      <c r="N636">
        <f t="shared" si="69"/>
        <v>553816332.94781566</v>
      </c>
    </row>
    <row r="637" spans="1:14" x14ac:dyDescent="0.2">
      <c r="A637" s="55" t="s">
        <v>642</v>
      </c>
      <c r="B637" s="55">
        <v>1886681015</v>
      </c>
      <c r="C637" s="55">
        <v>23.05</v>
      </c>
      <c r="D637" s="55">
        <v>18.96</v>
      </c>
      <c r="E637" s="55">
        <v>30.18</v>
      </c>
      <c r="F637" s="55">
        <v>0.21571699999999999</v>
      </c>
      <c r="G637" s="55">
        <v>-0.23624999999999999</v>
      </c>
      <c r="H637">
        <f t="shared" si="63"/>
        <v>931144837.98449802</v>
      </c>
      <c r="I637">
        <f t="shared" si="64"/>
        <v>1482171664.811784</v>
      </c>
      <c r="J637">
        <f t="shared" si="65"/>
        <v>1132008609</v>
      </c>
      <c r="K637">
        <f t="shared" si="66"/>
        <v>1132008609</v>
      </c>
      <c r="L637">
        <f t="shared" si="67"/>
        <v>1482171664.811784</v>
      </c>
      <c r="M637">
        <f t="shared" si="68"/>
        <v>1504466544.193799</v>
      </c>
      <c r="N637">
        <f t="shared" si="69"/>
        <v>1724877274.9247136</v>
      </c>
    </row>
    <row r="638" spans="1:14" x14ac:dyDescent="0.2">
      <c r="A638" s="55" t="s">
        <v>643</v>
      </c>
      <c r="B638" s="55">
        <v>2505593972</v>
      </c>
      <c r="C638" s="55">
        <v>158.47999999999999</v>
      </c>
      <c r="D638" s="55">
        <v>98.86</v>
      </c>
      <c r="E638" s="55">
        <v>33.51</v>
      </c>
      <c r="F638" s="55">
        <v>0.60307500000000003</v>
      </c>
      <c r="G638" s="55">
        <v>3.7293349999999998</v>
      </c>
      <c r="H638">
        <f t="shared" si="63"/>
        <v>937795413.93883622</v>
      </c>
      <c r="I638">
        <f t="shared" si="64"/>
        <v>317879021.72292721</v>
      </c>
      <c r="J638">
        <f t="shared" si="65"/>
        <v>1503356383.2</v>
      </c>
      <c r="K638">
        <f t="shared" si="66"/>
        <v>1503356383.2</v>
      </c>
      <c r="L638">
        <f t="shared" si="67"/>
        <v>1503356383.2</v>
      </c>
      <c r="M638">
        <f t="shared" si="68"/>
        <v>1878474548.7755346</v>
      </c>
      <c r="N638">
        <f t="shared" si="69"/>
        <v>1630507991.8891711</v>
      </c>
    </row>
    <row r="639" spans="1:14" x14ac:dyDescent="0.2">
      <c r="A639" s="55" t="s">
        <v>644</v>
      </c>
      <c r="B639" s="55">
        <v>872768916</v>
      </c>
      <c r="C639" s="55">
        <v>4.26</v>
      </c>
      <c r="D639" s="55">
        <v>3.53</v>
      </c>
      <c r="E639" s="55">
        <v>2.13</v>
      </c>
      <c r="F639" s="55">
        <v>0.20679900000000001</v>
      </c>
      <c r="G639" s="55">
        <v>1</v>
      </c>
      <c r="H639">
        <f t="shared" si="63"/>
        <v>433925906.13681322</v>
      </c>
      <c r="I639">
        <f t="shared" si="64"/>
        <v>261830674.79999998</v>
      </c>
      <c r="J639">
        <f t="shared" si="65"/>
        <v>523661349.59999996</v>
      </c>
      <c r="K639">
        <f t="shared" si="66"/>
        <v>523661349.59999996</v>
      </c>
      <c r="L639">
        <f t="shared" si="67"/>
        <v>523661349.59999996</v>
      </c>
      <c r="M639">
        <f t="shared" si="68"/>
        <v>697231712.05472529</v>
      </c>
      <c r="N639">
        <f t="shared" si="69"/>
        <v>628393619.51999998</v>
      </c>
    </row>
    <row r="640" spans="1:14" x14ac:dyDescent="0.2">
      <c r="A640" s="55" t="s">
        <v>645</v>
      </c>
      <c r="B640" s="55">
        <v>333431515</v>
      </c>
      <c r="C640" s="55">
        <v>18.79</v>
      </c>
      <c r="D640" s="55">
        <v>9.27</v>
      </c>
      <c r="E640" s="55">
        <v>8.5</v>
      </c>
      <c r="F640" s="55">
        <v>1.026969</v>
      </c>
      <c r="G640" s="55">
        <v>1.210588</v>
      </c>
      <c r="H640">
        <f t="shared" si="63"/>
        <v>98698553.850601539</v>
      </c>
      <c r="I640">
        <f t="shared" si="64"/>
        <v>90500314.395988762</v>
      </c>
      <c r="J640">
        <f t="shared" si="65"/>
        <v>200058909</v>
      </c>
      <c r="K640">
        <f t="shared" si="66"/>
        <v>200058909</v>
      </c>
      <c r="L640">
        <f t="shared" si="67"/>
        <v>200058909</v>
      </c>
      <c r="M640">
        <f t="shared" si="68"/>
        <v>239538330.54024059</v>
      </c>
      <c r="N640">
        <f t="shared" si="69"/>
        <v>236259034.75839549</v>
      </c>
    </row>
    <row r="641" spans="1:14" x14ac:dyDescent="0.2">
      <c r="A641" s="55" t="s">
        <v>646</v>
      </c>
      <c r="B641" s="55">
        <v>1820580030</v>
      </c>
      <c r="C641" s="55">
        <v>16.53</v>
      </c>
      <c r="D641" s="55">
        <v>18.84</v>
      </c>
      <c r="E641" s="55">
        <v>11.69</v>
      </c>
      <c r="F641" s="55">
        <v>-0.12261</v>
      </c>
      <c r="G641" s="55">
        <v>0.41402899999999998</v>
      </c>
      <c r="H641">
        <f t="shared" si="63"/>
        <v>1244997114.1681578</v>
      </c>
      <c r="I641">
        <f t="shared" si="64"/>
        <v>772507507.27177441</v>
      </c>
      <c r="J641">
        <f t="shared" si="65"/>
        <v>1092348018</v>
      </c>
      <c r="K641">
        <f t="shared" si="66"/>
        <v>1244997114.1681578</v>
      </c>
      <c r="L641">
        <f t="shared" si="67"/>
        <v>1092348018</v>
      </c>
      <c r="M641">
        <f t="shared" si="68"/>
        <v>1590346863.667263</v>
      </c>
      <c r="N641">
        <f t="shared" si="69"/>
        <v>1401351020.9087098</v>
      </c>
    </row>
    <row r="642" spans="1:14" x14ac:dyDescent="0.2">
      <c r="A642" s="55" t="s">
        <v>647</v>
      </c>
      <c r="B642" s="55">
        <v>1264281046</v>
      </c>
      <c r="C642" s="55">
        <v>34.729999999999997</v>
      </c>
      <c r="D642" s="55">
        <v>41.75</v>
      </c>
      <c r="E642" s="55">
        <v>33.94</v>
      </c>
      <c r="F642" s="55">
        <v>-0.16814000000000001</v>
      </c>
      <c r="G642" s="55">
        <v>2.3276000000000002E-2</v>
      </c>
      <c r="H642">
        <f t="shared" ref="H642:H705" si="70">$B642/(1+F642)*ownership_stake</f>
        <v>911894582.74228835</v>
      </c>
      <c r="I642">
        <f t="shared" ref="I642:I705" si="71">$B642/(1+G642)*ownership_stake</f>
        <v>741313807.41852629</v>
      </c>
      <c r="J642">
        <f t="shared" ref="J642:J705" si="72">B642*ownership_stake</f>
        <v>758568627.60000002</v>
      </c>
      <c r="K642">
        <f t="shared" ref="K642:K705" si="73">MAX($B642*ownership_stake,MIN($B642,liq_pref*H642))</f>
        <v>911894582.74228835</v>
      </c>
      <c r="L642">
        <f t="shared" ref="L642:L705" si="74">MAX($B642*ownership_stake,MIN($B642,liq_pref*I642))</f>
        <v>758568627.60000002</v>
      </c>
      <c r="M642">
        <f t="shared" ref="M642:M705" si="75">MAX($B642*ownership_stake,MIN($B642,liq_pref*H642 + ($B642 - liq_pref*H642)*ownership_stake))</f>
        <v>1123326460.6969154</v>
      </c>
      <c r="N642">
        <f t="shared" ref="N642:N705" si="76">MAX($B642*ownership_stake,MIN($B642,liq_pref*I642 + ($B642 - liq_pref*I642)*ownership_stake))</f>
        <v>1055094150.5674105</v>
      </c>
    </row>
    <row r="643" spans="1:14" x14ac:dyDescent="0.2">
      <c r="A643" s="55" t="s">
        <v>648</v>
      </c>
      <c r="B643" s="55">
        <v>746481562</v>
      </c>
      <c r="C643" s="55">
        <v>78.91</v>
      </c>
      <c r="D643" s="55">
        <v>173.89</v>
      </c>
      <c r="E643" s="55">
        <v>152.5</v>
      </c>
      <c r="F643" s="55">
        <v>-0.54620999999999997</v>
      </c>
      <c r="G643" s="55">
        <v>-0.48255999999999999</v>
      </c>
      <c r="H643">
        <f t="shared" si="70"/>
        <v>986996049.27389312</v>
      </c>
      <c r="I643">
        <f t="shared" si="71"/>
        <v>865586226.80890524</v>
      </c>
      <c r="J643">
        <f t="shared" si="72"/>
        <v>447888937.19999999</v>
      </c>
      <c r="K643">
        <f t="shared" si="73"/>
        <v>746481562</v>
      </c>
      <c r="L643">
        <f t="shared" si="74"/>
        <v>746481562</v>
      </c>
      <c r="M643">
        <f t="shared" si="75"/>
        <v>746481562</v>
      </c>
      <c r="N643">
        <f t="shared" si="76"/>
        <v>746481562</v>
      </c>
    </row>
    <row r="644" spans="1:14" x14ac:dyDescent="0.2">
      <c r="A644" s="55" t="s">
        <v>649</v>
      </c>
      <c r="B644" s="55">
        <v>1586860917</v>
      </c>
      <c r="C644" s="55">
        <v>35.11</v>
      </c>
      <c r="D644" s="55">
        <v>40.659999999999997</v>
      </c>
      <c r="E644" s="55">
        <v>37.659999999999997</v>
      </c>
      <c r="F644" s="55">
        <v>-0.13650000000000001</v>
      </c>
      <c r="G644" s="55">
        <v>-6.7710000000000006E-2</v>
      </c>
      <c r="H644">
        <f t="shared" si="70"/>
        <v>1102624840.9959466</v>
      </c>
      <c r="I644">
        <f t="shared" si="71"/>
        <v>1021266505.2719647</v>
      </c>
      <c r="J644">
        <f t="shared" si="72"/>
        <v>952116550.19999993</v>
      </c>
      <c r="K644">
        <f t="shared" si="73"/>
        <v>1102624840.9959466</v>
      </c>
      <c r="L644">
        <f t="shared" si="74"/>
        <v>1021266505.2719647</v>
      </c>
      <c r="M644">
        <f t="shared" si="75"/>
        <v>1393166486.5983787</v>
      </c>
      <c r="N644">
        <f t="shared" si="76"/>
        <v>1360623152.3087859</v>
      </c>
    </row>
    <row r="645" spans="1:14" x14ac:dyDescent="0.2">
      <c r="A645" s="55" t="s">
        <v>650</v>
      </c>
      <c r="B645" s="55">
        <v>107829628</v>
      </c>
      <c r="C645" s="55">
        <v>2.64</v>
      </c>
      <c r="D645" s="55">
        <v>5.94</v>
      </c>
      <c r="E645" s="55">
        <v>7.44</v>
      </c>
      <c r="F645" s="55">
        <v>-0.55556000000000005</v>
      </c>
      <c r="G645" s="55">
        <v>-0.64515999999999996</v>
      </c>
      <c r="H645">
        <f t="shared" si="70"/>
        <v>145571453.51453516</v>
      </c>
      <c r="I645">
        <f t="shared" si="71"/>
        <v>182329435.23841727</v>
      </c>
      <c r="J645">
        <f t="shared" si="72"/>
        <v>64697776.799999997</v>
      </c>
      <c r="K645">
        <f t="shared" si="73"/>
        <v>107829628</v>
      </c>
      <c r="L645">
        <f t="shared" si="74"/>
        <v>107829628</v>
      </c>
      <c r="M645">
        <f t="shared" si="75"/>
        <v>107829628</v>
      </c>
      <c r="N645">
        <f t="shared" si="76"/>
        <v>107829628</v>
      </c>
    </row>
    <row r="646" spans="1:14" x14ac:dyDescent="0.2">
      <c r="A646" s="55" t="s">
        <v>651</v>
      </c>
      <c r="B646" s="55">
        <v>1822760964</v>
      </c>
      <c r="C646" s="55">
        <v>15.16</v>
      </c>
      <c r="D646" s="55">
        <v>12.73</v>
      </c>
      <c r="E646" s="55">
        <v>17.23</v>
      </c>
      <c r="F646" s="55">
        <v>0.190888</v>
      </c>
      <c r="G646" s="55">
        <v>-0.12014</v>
      </c>
      <c r="H646">
        <f t="shared" si="70"/>
        <v>918353848.89259112</v>
      </c>
      <c r="I646">
        <f t="shared" si="71"/>
        <v>1242989314.6636965</v>
      </c>
      <c r="J646">
        <f t="shared" si="72"/>
        <v>1093656578.3999999</v>
      </c>
      <c r="K646">
        <f t="shared" si="73"/>
        <v>1093656578.3999999</v>
      </c>
      <c r="L646">
        <f t="shared" si="74"/>
        <v>1242989314.6636965</v>
      </c>
      <c r="M646">
        <f t="shared" si="75"/>
        <v>1460998117.9570365</v>
      </c>
      <c r="N646">
        <f t="shared" si="76"/>
        <v>1590852304.2654786</v>
      </c>
    </row>
    <row r="647" spans="1:14" x14ac:dyDescent="0.2">
      <c r="A647" s="55" t="s">
        <v>652</v>
      </c>
      <c r="B647" s="55">
        <v>3559593847</v>
      </c>
      <c r="C647" s="55">
        <v>17.57</v>
      </c>
      <c r="D647" s="55">
        <v>20.05</v>
      </c>
      <c r="E647" s="55">
        <v>31.06</v>
      </c>
      <c r="F647" s="55">
        <v>-0.12368999999999999</v>
      </c>
      <c r="G647" s="55">
        <v>-0.43431999999999998</v>
      </c>
      <c r="H647">
        <f t="shared" si="70"/>
        <v>2437215492.4627128</v>
      </c>
      <c r="I647">
        <f t="shared" si="71"/>
        <v>3775555628.9775138</v>
      </c>
      <c r="J647">
        <f t="shared" si="72"/>
        <v>2135756308.1999998</v>
      </c>
      <c r="K647">
        <f t="shared" si="73"/>
        <v>2437215492.4627128</v>
      </c>
      <c r="L647">
        <f t="shared" si="74"/>
        <v>3559593847</v>
      </c>
      <c r="M647">
        <f t="shared" si="75"/>
        <v>3110642505.1850853</v>
      </c>
      <c r="N647">
        <f t="shared" si="76"/>
        <v>3559593847</v>
      </c>
    </row>
    <row r="648" spans="1:14" x14ac:dyDescent="0.2">
      <c r="A648" s="55" t="s">
        <v>653</v>
      </c>
      <c r="B648" s="55">
        <v>468847395</v>
      </c>
      <c r="C648" s="55">
        <v>11.17</v>
      </c>
      <c r="D648" s="55">
        <v>14.57</v>
      </c>
      <c r="E648" s="55">
        <v>14.67</v>
      </c>
      <c r="F648" s="55">
        <v>-0.23336000000000001</v>
      </c>
      <c r="G648" s="55">
        <v>-0.23857999999999999</v>
      </c>
      <c r="H648">
        <f t="shared" si="70"/>
        <v>366936811.28039235</v>
      </c>
      <c r="I648">
        <f t="shared" si="71"/>
        <v>369452387.64413857</v>
      </c>
      <c r="J648">
        <f t="shared" si="72"/>
        <v>281308437</v>
      </c>
      <c r="K648">
        <f t="shared" si="73"/>
        <v>366936811.28039235</v>
      </c>
      <c r="L648">
        <f t="shared" si="74"/>
        <v>369452387.64413857</v>
      </c>
      <c r="M648">
        <f t="shared" si="75"/>
        <v>428083161.51215696</v>
      </c>
      <c r="N648">
        <f t="shared" si="76"/>
        <v>429089392.05765545</v>
      </c>
    </row>
    <row r="649" spans="1:14" x14ac:dyDescent="0.2">
      <c r="A649" s="55" t="s">
        <v>654</v>
      </c>
      <c r="B649" s="55">
        <v>1065019546</v>
      </c>
      <c r="C649" s="55">
        <v>2.5099999999999998</v>
      </c>
      <c r="D649" s="55">
        <v>6.03</v>
      </c>
      <c r="E649" s="55">
        <v>3.64</v>
      </c>
      <c r="F649" s="55">
        <v>-0.58374999999999999</v>
      </c>
      <c r="G649" s="55">
        <v>-0.31043999999999999</v>
      </c>
      <c r="H649">
        <f t="shared" si="70"/>
        <v>1535163309.5495496</v>
      </c>
      <c r="I649">
        <f t="shared" si="71"/>
        <v>926694888.91467035</v>
      </c>
      <c r="J649">
        <f t="shared" si="72"/>
        <v>639011727.60000002</v>
      </c>
      <c r="K649">
        <f t="shared" si="73"/>
        <v>1065019546</v>
      </c>
      <c r="L649">
        <f t="shared" si="74"/>
        <v>926694888.91467035</v>
      </c>
      <c r="M649">
        <f t="shared" si="75"/>
        <v>1065019546</v>
      </c>
      <c r="N649">
        <f t="shared" si="76"/>
        <v>1009689683.1658682</v>
      </c>
    </row>
    <row r="650" spans="1:14" x14ac:dyDescent="0.2">
      <c r="A650" s="55" t="s">
        <v>655</v>
      </c>
      <c r="B650" s="55">
        <v>343106341</v>
      </c>
      <c r="C650" s="55">
        <v>15.6</v>
      </c>
      <c r="D650" s="55">
        <v>10.029999999999999</v>
      </c>
      <c r="E650" s="55">
        <v>14.81</v>
      </c>
      <c r="F650" s="55">
        <v>0.55533399999999999</v>
      </c>
      <c r="G650" s="55">
        <v>5.3342000000000001E-2</v>
      </c>
      <c r="H650">
        <f t="shared" si="70"/>
        <v>132359869.06992325</v>
      </c>
      <c r="I650">
        <f t="shared" si="71"/>
        <v>195438712.78274292</v>
      </c>
      <c r="J650">
        <f t="shared" si="72"/>
        <v>205863804.59999999</v>
      </c>
      <c r="K650">
        <f t="shared" si="73"/>
        <v>205863804.59999999</v>
      </c>
      <c r="L650">
        <f t="shared" si="74"/>
        <v>205863804.59999999</v>
      </c>
      <c r="M650">
        <f t="shared" si="75"/>
        <v>258807752.22796929</v>
      </c>
      <c r="N650">
        <f t="shared" si="76"/>
        <v>284039289.71309716</v>
      </c>
    </row>
    <row r="651" spans="1:14" x14ac:dyDescent="0.2">
      <c r="A651" s="55" t="s">
        <v>656</v>
      </c>
      <c r="B651" s="55">
        <v>1594175440</v>
      </c>
      <c r="C651" s="55">
        <v>46.32</v>
      </c>
      <c r="D651" s="55">
        <v>88.86</v>
      </c>
      <c r="E651" s="55">
        <v>97</v>
      </c>
      <c r="F651" s="55">
        <v>-0.47872999999999999</v>
      </c>
      <c r="G651" s="55">
        <v>-0.52246999999999999</v>
      </c>
      <c r="H651">
        <f t="shared" si="70"/>
        <v>1834951683.3886468</v>
      </c>
      <c r="I651">
        <f t="shared" si="71"/>
        <v>2003026540.7408957</v>
      </c>
      <c r="J651">
        <f t="shared" si="72"/>
        <v>956505264</v>
      </c>
      <c r="K651">
        <f t="shared" si="73"/>
        <v>1594175440</v>
      </c>
      <c r="L651">
        <f t="shared" si="74"/>
        <v>1594175440</v>
      </c>
      <c r="M651">
        <f t="shared" si="75"/>
        <v>1594175440</v>
      </c>
      <c r="N651">
        <f t="shared" si="76"/>
        <v>1594175440</v>
      </c>
    </row>
    <row r="652" spans="1:14" x14ac:dyDescent="0.2">
      <c r="A652" s="55" t="s">
        <v>657</v>
      </c>
      <c r="B652" s="55">
        <v>1381049389</v>
      </c>
      <c r="C652" s="55">
        <v>93.23</v>
      </c>
      <c r="D652" s="55">
        <v>58.77</v>
      </c>
      <c r="E652" s="55">
        <v>83.72</v>
      </c>
      <c r="F652" s="55">
        <v>0.58635400000000004</v>
      </c>
      <c r="G652" s="55">
        <v>0.113593</v>
      </c>
      <c r="H652">
        <f t="shared" si="70"/>
        <v>522348500.64991796</v>
      </c>
      <c r="I652">
        <f t="shared" si="71"/>
        <v>744104563.69607198</v>
      </c>
      <c r="J652">
        <f t="shared" si="72"/>
        <v>828629633.39999998</v>
      </c>
      <c r="K652">
        <f t="shared" si="73"/>
        <v>828629633.39999998</v>
      </c>
      <c r="L652">
        <f t="shared" si="74"/>
        <v>828629633.39999998</v>
      </c>
      <c r="M652">
        <f t="shared" si="75"/>
        <v>1037569033.6599672</v>
      </c>
      <c r="N652">
        <f t="shared" si="76"/>
        <v>1126271458.8784287</v>
      </c>
    </row>
    <row r="653" spans="1:14" x14ac:dyDescent="0.2">
      <c r="A653" s="55" t="s">
        <v>658</v>
      </c>
      <c r="B653" s="55">
        <v>2275109183</v>
      </c>
      <c r="C653" s="55">
        <v>53.7</v>
      </c>
      <c r="D653" s="55">
        <v>58.03</v>
      </c>
      <c r="E653" s="55">
        <v>82.57</v>
      </c>
      <c r="F653" s="55">
        <v>-7.4620000000000006E-2</v>
      </c>
      <c r="G653" s="55">
        <v>-0.34964000000000001</v>
      </c>
      <c r="H653">
        <f t="shared" si="70"/>
        <v>1475140493.4189198</v>
      </c>
      <c r="I653">
        <f t="shared" si="71"/>
        <v>2098938295.4056213</v>
      </c>
      <c r="J653">
        <f t="shared" si="72"/>
        <v>1365065509.8</v>
      </c>
      <c r="K653">
        <f t="shared" si="73"/>
        <v>1475140493.4189198</v>
      </c>
      <c r="L653">
        <f t="shared" si="74"/>
        <v>2098938295.4056213</v>
      </c>
      <c r="M653">
        <f t="shared" si="75"/>
        <v>1955121707.167568</v>
      </c>
      <c r="N653">
        <f t="shared" si="76"/>
        <v>2204640827.9622483</v>
      </c>
    </row>
    <row r="654" spans="1:14" x14ac:dyDescent="0.2">
      <c r="A654" s="55" t="s">
        <v>659</v>
      </c>
      <c r="B654" s="55">
        <v>3997021514</v>
      </c>
      <c r="C654" s="55">
        <v>42.13</v>
      </c>
      <c r="D654" s="55">
        <v>51.68</v>
      </c>
      <c r="E654" s="55">
        <v>46.16</v>
      </c>
      <c r="F654" s="55">
        <v>-0.18479000000000001</v>
      </c>
      <c r="G654" s="55">
        <v>-8.7309999999999999E-2</v>
      </c>
      <c r="H654">
        <f t="shared" si="70"/>
        <v>2941834506.9368629</v>
      </c>
      <c r="I654">
        <f t="shared" si="71"/>
        <v>2627631406.5016599</v>
      </c>
      <c r="J654">
        <f t="shared" si="72"/>
        <v>2398212908.4000001</v>
      </c>
      <c r="K654">
        <f t="shared" si="73"/>
        <v>2941834506.9368629</v>
      </c>
      <c r="L654">
        <f t="shared" si="74"/>
        <v>2627631406.5016599</v>
      </c>
      <c r="M654">
        <f t="shared" si="75"/>
        <v>3574946711.1747451</v>
      </c>
      <c r="N654">
        <f t="shared" si="76"/>
        <v>3449265471.0006638</v>
      </c>
    </row>
    <row r="655" spans="1:14" x14ac:dyDescent="0.2">
      <c r="A655" s="55" t="s">
        <v>660</v>
      </c>
      <c r="B655" s="55">
        <v>787820545</v>
      </c>
      <c r="C655" s="55">
        <v>0.74</v>
      </c>
      <c r="D655" s="55">
        <v>2.5099999999999998</v>
      </c>
      <c r="E655" s="55">
        <v>9.93</v>
      </c>
      <c r="F655" s="55">
        <v>-0.70518000000000003</v>
      </c>
      <c r="G655" s="55">
        <v>-0.92547999999999997</v>
      </c>
      <c r="H655">
        <f t="shared" si="70"/>
        <v>1603325171.2909572</v>
      </c>
      <c r="I655">
        <f t="shared" si="71"/>
        <v>6343160587.761672</v>
      </c>
      <c r="J655">
        <f t="shared" si="72"/>
        <v>472692327</v>
      </c>
      <c r="K655">
        <f t="shared" si="73"/>
        <v>787820545</v>
      </c>
      <c r="L655">
        <f t="shared" si="74"/>
        <v>787820545</v>
      </c>
      <c r="M655">
        <f t="shared" si="75"/>
        <v>787820545</v>
      </c>
      <c r="N655">
        <f t="shared" si="76"/>
        <v>787820545</v>
      </c>
    </row>
    <row r="656" spans="1:14" x14ac:dyDescent="0.2">
      <c r="A656" s="55" t="s">
        <v>661</v>
      </c>
      <c r="B656" s="55">
        <v>247097355</v>
      </c>
      <c r="C656" s="55">
        <v>5.15</v>
      </c>
      <c r="D656" s="55">
        <v>7.01</v>
      </c>
      <c r="E656" s="55">
        <v>4.3</v>
      </c>
      <c r="F656" s="55">
        <v>-0.26534000000000002</v>
      </c>
      <c r="G656" s="55">
        <v>0.19767399999999999</v>
      </c>
      <c r="H656">
        <f t="shared" si="70"/>
        <v>201805478.72485229</v>
      </c>
      <c r="I656">
        <f t="shared" si="71"/>
        <v>123788621.11058603</v>
      </c>
      <c r="J656">
        <f t="shared" si="72"/>
        <v>148258413</v>
      </c>
      <c r="K656">
        <f t="shared" si="73"/>
        <v>201805478.72485229</v>
      </c>
      <c r="L656">
        <f t="shared" si="74"/>
        <v>148258413</v>
      </c>
      <c r="M656">
        <f t="shared" si="75"/>
        <v>228980604.48994091</v>
      </c>
      <c r="N656">
        <f t="shared" si="76"/>
        <v>197773861.44423443</v>
      </c>
    </row>
    <row r="657" spans="1:14" x14ac:dyDescent="0.2">
      <c r="A657" s="55" t="s">
        <v>662</v>
      </c>
      <c r="B657" s="55">
        <v>2413772476</v>
      </c>
      <c r="C657" s="55">
        <v>30.42</v>
      </c>
      <c r="D657" s="55">
        <v>23.54</v>
      </c>
      <c r="E657" s="55">
        <v>22.19</v>
      </c>
      <c r="F657" s="55">
        <v>0.29226799999999997</v>
      </c>
      <c r="G657" s="55">
        <v>0.370888</v>
      </c>
      <c r="H657">
        <f t="shared" si="70"/>
        <v>1120714500.088217</v>
      </c>
      <c r="I657">
        <f t="shared" si="71"/>
        <v>1056441872.4213796</v>
      </c>
      <c r="J657">
        <f t="shared" si="72"/>
        <v>1448263485.5999999</v>
      </c>
      <c r="K657">
        <f t="shared" si="73"/>
        <v>1448263485.5999999</v>
      </c>
      <c r="L657">
        <f t="shared" si="74"/>
        <v>1448263485.5999999</v>
      </c>
      <c r="M657">
        <f t="shared" si="75"/>
        <v>1896549285.6352868</v>
      </c>
      <c r="N657">
        <f t="shared" si="76"/>
        <v>1870840234.5685518</v>
      </c>
    </row>
    <row r="658" spans="1:14" x14ac:dyDescent="0.2">
      <c r="A658" s="55" t="s">
        <v>663</v>
      </c>
      <c r="B658" s="55">
        <v>1709671524</v>
      </c>
      <c r="C658" s="55">
        <v>10.68</v>
      </c>
      <c r="D658" s="55">
        <v>8.8000000000000007</v>
      </c>
      <c r="E658" s="55">
        <v>10.32</v>
      </c>
      <c r="F658" s="55">
        <v>0.21363599999999999</v>
      </c>
      <c r="G658" s="55">
        <v>3.4883999999999998E-2</v>
      </c>
      <c r="H658">
        <f t="shared" si="70"/>
        <v>845231119.05052257</v>
      </c>
      <c r="I658">
        <f t="shared" si="71"/>
        <v>991225020.77527535</v>
      </c>
      <c r="J658">
        <f t="shared" si="72"/>
        <v>1025802914.4</v>
      </c>
      <c r="K658">
        <f t="shared" si="73"/>
        <v>1025802914.4</v>
      </c>
      <c r="L658">
        <f t="shared" si="74"/>
        <v>1025802914.4</v>
      </c>
      <c r="M658">
        <f t="shared" si="75"/>
        <v>1363895362.0202091</v>
      </c>
      <c r="N658">
        <f t="shared" si="76"/>
        <v>1422292922.7101102</v>
      </c>
    </row>
    <row r="659" spans="1:14" x14ac:dyDescent="0.2">
      <c r="A659" s="55" t="s">
        <v>664</v>
      </c>
      <c r="B659" s="55">
        <v>3351657597</v>
      </c>
      <c r="C659" s="55">
        <v>90.72</v>
      </c>
      <c r="D659" s="55">
        <v>95.34</v>
      </c>
      <c r="E659" s="55">
        <v>52.91</v>
      </c>
      <c r="F659" s="55">
        <v>-4.8460000000000003E-2</v>
      </c>
      <c r="G659" s="55">
        <v>0.71460999999999997</v>
      </c>
      <c r="H659">
        <f t="shared" si="70"/>
        <v>2113410427.5174975</v>
      </c>
      <c r="I659">
        <f t="shared" si="71"/>
        <v>1172858293.2561922</v>
      </c>
      <c r="J659">
        <f t="shared" si="72"/>
        <v>2010994558.1999998</v>
      </c>
      <c r="K659">
        <f t="shared" si="73"/>
        <v>2113410427.5174975</v>
      </c>
      <c r="L659">
        <f t="shared" si="74"/>
        <v>2010994558.1999998</v>
      </c>
      <c r="M659">
        <f t="shared" si="75"/>
        <v>2856358729.2069988</v>
      </c>
      <c r="N659">
        <f t="shared" si="76"/>
        <v>2480137875.5024767</v>
      </c>
    </row>
    <row r="660" spans="1:14" x14ac:dyDescent="0.2">
      <c r="A660" s="55" t="s">
        <v>665</v>
      </c>
      <c r="B660" s="55">
        <v>272832195</v>
      </c>
      <c r="C660" s="55">
        <v>13.76</v>
      </c>
      <c r="D660" s="55">
        <v>13.8</v>
      </c>
      <c r="E660" s="55">
        <v>15.14</v>
      </c>
      <c r="F660" s="55">
        <v>-2.8999999999999998E-3</v>
      </c>
      <c r="G660" s="55">
        <v>-9.1149999999999995E-2</v>
      </c>
      <c r="H660">
        <f t="shared" si="70"/>
        <v>164175425.73463044</v>
      </c>
      <c r="I660">
        <f t="shared" si="71"/>
        <v>180116979.6996204</v>
      </c>
      <c r="J660">
        <f t="shared" si="72"/>
        <v>163699317</v>
      </c>
      <c r="K660">
        <f t="shared" si="73"/>
        <v>164175425.73463044</v>
      </c>
      <c r="L660">
        <f t="shared" si="74"/>
        <v>180116979.6996204</v>
      </c>
      <c r="M660">
        <f t="shared" si="75"/>
        <v>229369487.29385218</v>
      </c>
      <c r="N660">
        <f t="shared" si="76"/>
        <v>235746108.87984815</v>
      </c>
    </row>
    <row r="661" spans="1:14" x14ac:dyDescent="0.2">
      <c r="A661" s="55" t="s">
        <v>666</v>
      </c>
      <c r="B661" s="55">
        <v>3296649203</v>
      </c>
      <c r="C661" s="55">
        <v>33.26</v>
      </c>
      <c r="D661" s="55">
        <v>34.020000000000003</v>
      </c>
      <c r="E661" s="55">
        <v>24.2</v>
      </c>
      <c r="F661" s="55">
        <v>-2.2339999999999999E-2</v>
      </c>
      <c r="G661" s="55">
        <v>0.37437999999999999</v>
      </c>
      <c r="H661">
        <f t="shared" si="70"/>
        <v>2023187531.2480822</v>
      </c>
      <c r="I661">
        <f t="shared" si="71"/>
        <v>1439186776.4373753</v>
      </c>
      <c r="J661">
        <f t="shared" si="72"/>
        <v>1977989521.8</v>
      </c>
      <c r="K661">
        <f t="shared" si="73"/>
        <v>2023187531.2480822</v>
      </c>
      <c r="L661">
        <f t="shared" si="74"/>
        <v>1977989521.8</v>
      </c>
      <c r="M661">
        <f t="shared" si="75"/>
        <v>2787264534.299233</v>
      </c>
      <c r="N661">
        <f t="shared" si="76"/>
        <v>2553664232.3749504</v>
      </c>
    </row>
    <row r="662" spans="1:14" x14ac:dyDescent="0.2">
      <c r="A662" s="55" t="s">
        <v>667</v>
      </c>
      <c r="B662" s="55">
        <v>133595717</v>
      </c>
      <c r="C662" s="55">
        <v>5.44</v>
      </c>
      <c r="D662" s="55">
        <v>7.39</v>
      </c>
      <c r="E662" s="55">
        <v>1.44</v>
      </c>
      <c r="F662" s="55">
        <v>-0.26386999999999999</v>
      </c>
      <c r="G662" s="55">
        <v>2.7777780000000001</v>
      </c>
      <c r="H662">
        <f t="shared" si="70"/>
        <v>108890318.55786343</v>
      </c>
      <c r="I662">
        <f t="shared" si="71"/>
        <v>21218142.040109292</v>
      </c>
      <c r="J662">
        <f t="shared" si="72"/>
        <v>80157430.200000003</v>
      </c>
      <c r="K662">
        <f t="shared" si="73"/>
        <v>108890318.55786343</v>
      </c>
      <c r="L662">
        <f t="shared" si="74"/>
        <v>80157430.200000003</v>
      </c>
      <c r="M662">
        <f t="shared" si="75"/>
        <v>123713557.62314537</v>
      </c>
      <c r="N662">
        <f t="shared" si="76"/>
        <v>88644687.016043708</v>
      </c>
    </row>
    <row r="663" spans="1:14" x14ac:dyDescent="0.2">
      <c r="A663" s="55" t="s">
        <v>668</v>
      </c>
      <c r="B663" s="55">
        <v>5557051402</v>
      </c>
      <c r="C663" s="55">
        <v>166.29</v>
      </c>
      <c r="D663" s="55">
        <v>163.18</v>
      </c>
      <c r="E663" s="55">
        <v>72.97</v>
      </c>
      <c r="F663" s="55">
        <v>1.9059E-2</v>
      </c>
      <c r="G663" s="55">
        <v>1.2788820000000001</v>
      </c>
      <c r="H663">
        <f t="shared" si="70"/>
        <v>3271872228.3989444</v>
      </c>
      <c r="I663">
        <f t="shared" si="71"/>
        <v>1463099379.95912</v>
      </c>
      <c r="J663">
        <f t="shared" si="72"/>
        <v>3334230841.1999998</v>
      </c>
      <c r="K663">
        <f t="shared" si="73"/>
        <v>3334230841.1999998</v>
      </c>
      <c r="L663">
        <f t="shared" si="74"/>
        <v>3334230841.1999998</v>
      </c>
      <c r="M663">
        <f t="shared" si="75"/>
        <v>4642979732.5595779</v>
      </c>
      <c r="N663">
        <f t="shared" si="76"/>
        <v>3919470593.1836481</v>
      </c>
    </row>
    <row r="664" spans="1:14" x14ac:dyDescent="0.2">
      <c r="A664" s="55" t="s">
        <v>669</v>
      </c>
      <c r="B664" s="55">
        <v>532596909</v>
      </c>
      <c r="C664" s="55">
        <v>78.03</v>
      </c>
      <c r="D664" s="55">
        <v>74.05</v>
      </c>
      <c r="E664" s="55">
        <v>127.52</v>
      </c>
      <c r="F664" s="55">
        <v>5.3747000000000003E-2</v>
      </c>
      <c r="G664" s="55">
        <v>-0.3881</v>
      </c>
      <c r="H664">
        <f t="shared" si="70"/>
        <v>303258889.84737325</v>
      </c>
      <c r="I664">
        <f t="shared" si="71"/>
        <v>522239165.54992646</v>
      </c>
      <c r="J664">
        <f t="shared" si="72"/>
        <v>319558145.39999998</v>
      </c>
      <c r="K664">
        <f t="shared" si="73"/>
        <v>319558145.39999998</v>
      </c>
      <c r="L664">
        <f t="shared" si="74"/>
        <v>522239165.54992646</v>
      </c>
      <c r="M664">
        <f t="shared" si="75"/>
        <v>440861701.33894932</v>
      </c>
      <c r="N664">
        <f t="shared" si="76"/>
        <v>528453811.61997056</v>
      </c>
    </row>
    <row r="665" spans="1:14" x14ac:dyDescent="0.2">
      <c r="A665" s="55" t="s">
        <v>670</v>
      </c>
      <c r="B665" s="55">
        <v>3253603261</v>
      </c>
      <c r="C665" s="55">
        <v>162.85</v>
      </c>
      <c r="D665" s="55">
        <v>115.97</v>
      </c>
      <c r="E665" s="55">
        <v>67.33</v>
      </c>
      <c r="F665" s="55">
        <v>0.40424199999999999</v>
      </c>
      <c r="G665" s="55">
        <v>1.4186840000000001</v>
      </c>
      <c r="H665">
        <f t="shared" si="70"/>
        <v>1390189124.5241206</v>
      </c>
      <c r="I665">
        <f t="shared" si="71"/>
        <v>807117406.24240291</v>
      </c>
      <c r="J665">
        <f t="shared" si="72"/>
        <v>1952161956.5999999</v>
      </c>
      <c r="K665">
        <f t="shared" si="73"/>
        <v>1952161956.5999999</v>
      </c>
      <c r="L665">
        <f t="shared" si="74"/>
        <v>1952161956.5999999</v>
      </c>
      <c r="M665">
        <f t="shared" si="75"/>
        <v>2508237606.4096479</v>
      </c>
      <c r="N665">
        <f t="shared" si="76"/>
        <v>2275008919.096961</v>
      </c>
    </row>
    <row r="666" spans="1:14" x14ac:dyDescent="0.2">
      <c r="A666" s="55" t="s">
        <v>671</v>
      </c>
      <c r="B666" s="55">
        <v>517335945</v>
      </c>
      <c r="C666" s="55">
        <v>6.23</v>
      </c>
      <c r="D666" s="55">
        <v>4.68</v>
      </c>
      <c r="E666" s="55">
        <v>9.14</v>
      </c>
      <c r="F666" s="55">
        <v>0.33119700000000002</v>
      </c>
      <c r="G666" s="55">
        <v>-0.31838</v>
      </c>
      <c r="H666">
        <f t="shared" si="70"/>
        <v>233174779.54051879</v>
      </c>
      <c r="I666">
        <f t="shared" si="71"/>
        <v>455387997.71133476</v>
      </c>
      <c r="J666">
        <f t="shared" si="72"/>
        <v>310401567</v>
      </c>
      <c r="K666">
        <f t="shared" si="73"/>
        <v>310401567</v>
      </c>
      <c r="L666">
        <f t="shared" si="74"/>
        <v>455387997.71133476</v>
      </c>
      <c r="M666">
        <f t="shared" si="75"/>
        <v>403671478.81620753</v>
      </c>
      <c r="N666">
        <f t="shared" si="76"/>
        <v>492556766.08453393</v>
      </c>
    </row>
    <row r="667" spans="1:14" x14ac:dyDescent="0.2">
      <c r="A667" s="55" t="s">
        <v>672</v>
      </c>
      <c r="B667" s="55">
        <v>921919730</v>
      </c>
      <c r="C667" s="55">
        <v>38.99</v>
      </c>
      <c r="D667" s="55">
        <v>44.57</v>
      </c>
      <c r="E667" s="55">
        <v>39.17</v>
      </c>
      <c r="F667" s="55">
        <v>-0.12520000000000001</v>
      </c>
      <c r="G667" s="55">
        <v>-4.5999999999999999E-3</v>
      </c>
      <c r="H667">
        <f t="shared" si="70"/>
        <v>632318058.98491073</v>
      </c>
      <c r="I667">
        <f t="shared" si="71"/>
        <v>555708095.23809528</v>
      </c>
      <c r="J667">
        <f t="shared" si="72"/>
        <v>553151838</v>
      </c>
      <c r="K667">
        <f t="shared" si="73"/>
        <v>632318058.98491073</v>
      </c>
      <c r="L667">
        <f t="shared" si="74"/>
        <v>555708095.23809528</v>
      </c>
      <c r="M667">
        <f t="shared" si="75"/>
        <v>806079061.59396434</v>
      </c>
      <c r="N667">
        <f t="shared" si="76"/>
        <v>775435076.09523809</v>
      </c>
    </row>
    <row r="668" spans="1:14" x14ac:dyDescent="0.2">
      <c r="A668" s="55" t="s">
        <v>673</v>
      </c>
      <c r="B668" s="55">
        <v>6163860330</v>
      </c>
      <c r="C668" s="55">
        <v>193.35</v>
      </c>
      <c r="D668" s="55">
        <v>126.36</v>
      </c>
      <c r="E668" s="55">
        <v>48.38</v>
      </c>
      <c r="F668" s="55">
        <v>0.53015199999999996</v>
      </c>
      <c r="G668" s="55">
        <v>2.996486</v>
      </c>
      <c r="H668">
        <f t="shared" si="70"/>
        <v>2416960013.122879</v>
      </c>
      <c r="I668">
        <f t="shared" si="71"/>
        <v>925392006.3776027</v>
      </c>
      <c r="J668">
        <f t="shared" si="72"/>
        <v>3698316198</v>
      </c>
      <c r="K668">
        <f t="shared" si="73"/>
        <v>3698316198</v>
      </c>
      <c r="L668">
        <f t="shared" si="74"/>
        <v>3698316198</v>
      </c>
      <c r="M668">
        <f t="shared" si="75"/>
        <v>4665100203.2491512</v>
      </c>
      <c r="N668">
        <f t="shared" si="76"/>
        <v>4068473000.5510411</v>
      </c>
    </row>
    <row r="669" spans="1:14" x14ac:dyDescent="0.2">
      <c r="A669" s="55" t="s">
        <v>674</v>
      </c>
      <c r="B669" s="55">
        <v>3441440605</v>
      </c>
      <c r="C669" s="55">
        <v>95.31</v>
      </c>
      <c r="D669" s="55">
        <v>118.77</v>
      </c>
      <c r="E669" s="55">
        <v>122.26</v>
      </c>
      <c r="F669" s="55">
        <v>-0.19752</v>
      </c>
      <c r="G669" s="55">
        <v>-0.22042999999999999</v>
      </c>
      <c r="H669">
        <f t="shared" si="70"/>
        <v>2573103831.8711996</v>
      </c>
      <c r="I669">
        <f t="shared" si="71"/>
        <v>2648722196.8521109</v>
      </c>
      <c r="J669">
        <f t="shared" si="72"/>
        <v>2064864363</v>
      </c>
      <c r="K669">
        <f t="shared" si="73"/>
        <v>2573103831.8711996</v>
      </c>
      <c r="L669">
        <f t="shared" si="74"/>
        <v>2648722196.8521109</v>
      </c>
      <c r="M669">
        <f t="shared" si="75"/>
        <v>3094105895.7484798</v>
      </c>
      <c r="N669">
        <f t="shared" si="76"/>
        <v>3124353241.7408442</v>
      </c>
    </row>
    <row r="670" spans="1:14" x14ac:dyDescent="0.2">
      <c r="A670" s="55" t="s">
        <v>675</v>
      </c>
      <c r="B670" s="55">
        <v>1595969655</v>
      </c>
      <c r="C670" s="55">
        <v>46.11</v>
      </c>
      <c r="D670" s="55">
        <v>33.42</v>
      </c>
      <c r="E670" s="55">
        <v>10.6</v>
      </c>
      <c r="F670" s="55">
        <v>0.37971300000000002</v>
      </c>
      <c r="G670" s="55">
        <v>3.35</v>
      </c>
      <c r="H670">
        <f t="shared" si="70"/>
        <v>694044191.07452059</v>
      </c>
      <c r="I670">
        <f t="shared" si="71"/>
        <v>220133745.51724139</v>
      </c>
      <c r="J670">
        <f t="shared" si="72"/>
        <v>957581793</v>
      </c>
      <c r="K670">
        <f t="shared" si="73"/>
        <v>957581793</v>
      </c>
      <c r="L670">
        <f t="shared" si="74"/>
        <v>957581793</v>
      </c>
      <c r="M670">
        <f t="shared" si="75"/>
        <v>1235199469.4298081</v>
      </c>
      <c r="N670">
        <f t="shared" si="76"/>
        <v>1045635291.2068964</v>
      </c>
    </row>
    <row r="671" spans="1:14" x14ac:dyDescent="0.2">
      <c r="A671" s="55" t="s">
        <v>676</v>
      </c>
      <c r="B671" s="55">
        <v>5016187</v>
      </c>
      <c r="C671" s="55">
        <v>0.17</v>
      </c>
      <c r="D671" s="55">
        <v>11.27</v>
      </c>
      <c r="E671" s="55">
        <v>23.01</v>
      </c>
      <c r="F671" s="55">
        <v>-0.98492000000000002</v>
      </c>
      <c r="G671" s="55">
        <v>-0.99260999999999999</v>
      </c>
      <c r="H671">
        <f t="shared" si="70"/>
        <v>199583037.13527873</v>
      </c>
      <c r="I671">
        <f t="shared" si="71"/>
        <v>407268227.33423501</v>
      </c>
      <c r="J671">
        <f t="shared" si="72"/>
        <v>3009712.1999999997</v>
      </c>
      <c r="K671">
        <f t="shared" si="73"/>
        <v>5016187</v>
      </c>
      <c r="L671">
        <f t="shared" si="74"/>
        <v>5016187</v>
      </c>
      <c r="M671">
        <f t="shared" si="75"/>
        <v>5016187</v>
      </c>
      <c r="N671">
        <f t="shared" si="76"/>
        <v>5016187</v>
      </c>
    </row>
    <row r="672" spans="1:14" x14ac:dyDescent="0.2">
      <c r="A672" s="55" t="s">
        <v>677</v>
      </c>
      <c r="B672" s="55">
        <v>1434891908</v>
      </c>
      <c r="C672" s="55">
        <v>30.08</v>
      </c>
      <c r="D672" s="55">
        <v>32.94</v>
      </c>
      <c r="E672" s="55">
        <v>35.67</v>
      </c>
      <c r="F672" s="55">
        <v>-8.6819999999999994E-2</v>
      </c>
      <c r="G672" s="55">
        <v>-0.15670999999999999</v>
      </c>
      <c r="H672">
        <f t="shared" si="70"/>
        <v>942787998.86112273</v>
      </c>
      <c r="I672">
        <f t="shared" si="71"/>
        <v>1020924171.7558609</v>
      </c>
      <c r="J672">
        <f t="shared" si="72"/>
        <v>860935144.79999995</v>
      </c>
      <c r="K672">
        <f t="shared" si="73"/>
        <v>942787998.86112273</v>
      </c>
      <c r="L672">
        <f t="shared" si="74"/>
        <v>1020924171.7558609</v>
      </c>
      <c r="M672">
        <f t="shared" si="75"/>
        <v>1238050344.344449</v>
      </c>
      <c r="N672">
        <f t="shared" si="76"/>
        <v>1269304813.5023444</v>
      </c>
    </row>
    <row r="673" spans="1:14" x14ac:dyDescent="0.2">
      <c r="A673" s="55" t="s">
        <v>678</v>
      </c>
      <c r="B673" s="55">
        <v>1415728368</v>
      </c>
      <c r="C673" s="55">
        <v>21.09</v>
      </c>
      <c r="D673" s="55">
        <v>30.36</v>
      </c>
      <c r="E673" s="55">
        <v>27.01</v>
      </c>
      <c r="F673" s="55">
        <v>-0.30534</v>
      </c>
      <c r="G673" s="55">
        <v>-0.21918000000000001</v>
      </c>
      <c r="H673">
        <f t="shared" si="70"/>
        <v>1222809749.8056602</v>
      </c>
      <c r="I673">
        <f t="shared" si="71"/>
        <v>1087878154.76038</v>
      </c>
      <c r="J673">
        <f t="shared" si="72"/>
        <v>849437020.79999995</v>
      </c>
      <c r="K673">
        <f t="shared" si="73"/>
        <v>1222809749.8056602</v>
      </c>
      <c r="L673">
        <f t="shared" si="74"/>
        <v>1087878154.76038</v>
      </c>
      <c r="M673">
        <f t="shared" si="75"/>
        <v>1338560920.7222641</v>
      </c>
      <c r="N673">
        <f t="shared" si="76"/>
        <v>1284588282.7041521</v>
      </c>
    </row>
    <row r="674" spans="1:14" x14ac:dyDescent="0.2">
      <c r="A674" s="55" t="s">
        <v>679</v>
      </c>
      <c r="B674" s="55">
        <v>399121892</v>
      </c>
      <c r="C674" s="55">
        <v>14.03</v>
      </c>
      <c r="D674" s="55">
        <v>19.45</v>
      </c>
      <c r="E674" s="55">
        <v>35.11</v>
      </c>
      <c r="F674" s="55">
        <v>-0.27866000000000002</v>
      </c>
      <c r="G674" s="55">
        <v>-0.60040000000000004</v>
      </c>
      <c r="H674">
        <f t="shared" si="70"/>
        <v>331983718.08023959</v>
      </c>
      <c r="I674">
        <f t="shared" si="71"/>
        <v>599282120.12012017</v>
      </c>
      <c r="J674">
        <f t="shared" si="72"/>
        <v>239473135.19999999</v>
      </c>
      <c r="K674">
        <f t="shared" si="73"/>
        <v>331983718.08023959</v>
      </c>
      <c r="L674">
        <f t="shared" si="74"/>
        <v>399121892</v>
      </c>
      <c r="M674">
        <f t="shared" si="75"/>
        <v>372266622.43209583</v>
      </c>
      <c r="N674">
        <f t="shared" si="76"/>
        <v>399121892</v>
      </c>
    </row>
    <row r="675" spans="1:14" x14ac:dyDescent="0.2">
      <c r="A675" s="55" t="s">
        <v>680</v>
      </c>
      <c r="B675" s="55">
        <v>2368726644</v>
      </c>
      <c r="C675" s="55">
        <v>29.61</v>
      </c>
      <c r="D675" s="55">
        <v>41.32</v>
      </c>
      <c r="E675" s="55">
        <v>13.75</v>
      </c>
      <c r="F675" s="55">
        <v>-0.28339999999999999</v>
      </c>
      <c r="G675" s="55">
        <v>1.1534549999999999</v>
      </c>
      <c r="H675">
        <f t="shared" si="70"/>
        <v>1983304474.4627404</v>
      </c>
      <c r="I675">
        <f t="shared" si="71"/>
        <v>659979422.09147608</v>
      </c>
      <c r="J675">
        <f t="shared" si="72"/>
        <v>1421235986.3999999</v>
      </c>
      <c r="K675">
        <f t="shared" si="73"/>
        <v>1983304474.4627404</v>
      </c>
      <c r="L675">
        <f t="shared" si="74"/>
        <v>1421235986.3999999</v>
      </c>
      <c r="M675">
        <f t="shared" si="75"/>
        <v>2214557776.1850963</v>
      </c>
      <c r="N675">
        <f t="shared" si="76"/>
        <v>1685227755.2365904</v>
      </c>
    </row>
    <row r="676" spans="1:14" x14ac:dyDescent="0.2">
      <c r="A676" s="55" t="s">
        <v>681</v>
      </c>
      <c r="B676" s="55">
        <v>859227001</v>
      </c>
      <c r="C676" s="55">
        <v>18.72</v>
      </c>
      <c r="D676" s="55">
        <v>43.74</v>
      </c>
      <c r="E676" s="55">
        <v>69.5</v>
      </c>
      <c r="F676" s="55">
        <v>-0.57201999999999997</v>
      </c>
      <c r="G676" s="55">
        <v>-0.73065000000000002</v>
      </c>
      <c r="H676">
        <f t="shared" si="70"/>
        <v>1204580121.9683161</v>
      </c>
      <c r="I676">
        <f t="shared" si="71"/>
        <v>1914001116.0200484</v>
      </c>
      <c r="J676">
        <f t="shared" si="72"/>
        <v>515536200.59999996</v>
      </c>
      <c r="K676">
        <f t="shared" si="73"/>
        <v>859227001</v>
      </c>
      <c r="L676">
        <f t="shared" si="74"/>
        <v>859227001</v>
      </c>
      <c r="M676">
        <f t="shared" si="75"/>
        <v>859227001</v>
      </c>
      <c r="N676">
        <f t="shared" si="76"/>
        <v>859227001</v>
      </c>
    </row>
    <row r="677" spans="1:14" x14ac:dyDescent="0.2">
      <c r="A677" s="55" t="s">
        <v>682</v>
      </c>
      <c r="B677" s="55">
        <v>1661442550</v>
      </c>
      <c r="C677" s="55">
        <v>112.68</v>
      </c>
      <c r="D677" s="55">
        <v>129.22</v>
      </c>
      <c r="E677" s="55">
        <v>76.959999999999994</v>
      </c>
      <c r="F677" s="55">
        <v>-0.128</v>
      </c>
      <c r="G677" s="55">
        <v>0.46413700000000002</v>
      </c>
      <c r="H677">
        <f t="shared" si="70"/>
        <v>1143194415.1376145</v>
      </c>
      <c r="I677">
        <f t="shared" si="71"/>
        <v>680855363.94476748</v>
      </c>
      <c r="J677">
        <f t="shared" si="72"/>
        <v>996865530</v>
      </c>
      <c r="K677">
        <f t="shared" si="73"/>
        <v>1143194415.1376145</v>
      </c>
      <c r="L677">
        <f t="shared" si="74"/>
        <v>996865530</v>
      </c>
      <c r="M677">
        <f t="shared" si="75"/>
        <v>1454143296.0550458</v>
      </c>
      <c r="N677">
        <f t="shared" si="76"/>
        <v>1269207675.5779071</v>
      </c>
    </row>
    <row r="678" spans="1:14" x14ac:dyDescent="0.2">
      <c r="A678" s="55" t="s">
        <v>683</v>
      </c>
      <c r="B678" s="55">
        <v>599470062</v>
      </c>
      <c r="C678" s="55">
        <v>17.39</v>
      </c>
      <c r="D678" s="55">
        <v>36.33</v>
      </c>
      <c r="E678" s="55">
        <v>49.49</v>
      </c>
      <c r="F678" s="55">
        <v>-0.52132999999999996</v>
      </c>
      <c r="G678" s="55">
        <v>-0.64861999999999997</v>
      </c>
      <c r="H678">
        <f t="shared" si="70"/>
        <v>751419636.07495761</v>
      </c>
      <c r="I678">
        <f t="shared" si="71"/>
        <v>1023626948.6026522</v>
      </c>
      <c r="J678">
        <f t="shared" si="72"/>
        <v>359682037.19999999</v>
      </c>
      <c r="K678">
        <f t="shared" si="73"/>
        <v>599470062</v>
      </c>
      <c r="L678">
        <f t="shared" si="74"/>
        <v>599470062</v>
      </c>
      <c r="M678">
        <f t="shared" si="75"/>
        <v>599470062</v>
      </c>
      <c r="N678">
        <f t="shared" si="76"/>
        <v>599470062</v>
      </c>
    </row>
    <row r="679" spans="1:14" x14ac:dyDescent="0.2">
      <c r="A679" s="55" t="s">
        <v>684</v>
      </c>
      <c r="B679" s="55">
        <v>7902185</v>
      </c>
      <c r="C679" s="55">
        <v>0.04</v>
      </c>
      <c r="D679" s="55">
        <v>2.06</v>
      </c>
      <c r="E679" s="55">
        <v>15.65</v>
      </c>
      <c r="F679" s="55">
        <v>-0.98058000000000001</v>
      </c>
      <c r="G679" s="55">
        <v>-0.99743999999999999</v>
      </c>
      <c r="H679">
        <f t="shared" si="70"/>
        <v>244145777.54891872</v>
      </c>
      <c r="I679">
        <f t="shared" si="71"/>
        <v>1852074609.374995</v>
      </c>
      <c r="J679">
        <f t="shared" si="72"/>
        <v>4741311</v>
      </c>
      <c r="K679">
        <f t="shared" si="73"/>
        <v>7902185</v>
      </c>
      <c r="L679">
        <f t="shared" si="74"/>
        <v>7902185</v>
      </c>
      <c r="M679">
        <f t="shared" si="75"/>
        <v>7902185</v>
      </c>
      <c r="N679">
        <f t="shared" si="76"/>
        <v>7902185</v>
      </c>
    </row>
    <row r="680" spans="1:14" x14ac:dyDescent="0.2">
      <c r="A680" s="55" t="s">
        <v>685</v>
      </c>
      <c r="B680" s="55">
        <v>1473209555</v>
      </c>
      <c r="C680" s="55">
        <v>12.13</v>
      </c>
      <c r="D680" s="55">
        <v>14.21</v>
      </c>
      <c r="E680" s="55">
        <v>18.02</v>
      </c>
      <c r="F680" s="55">
        <v>-0.14638000000000001</v>
      </c>
      <c r="G680" s="55">
        <v>-0.32685999999999998</v>
      </c>
      <c r="H680">
        <f t="shared" si="70"/>
        <v>1035502604.2032753</v>
      </c>
      <c r="I680">
        <f t="shared" si="71"/>
        <v>1313138029.2361171</v>
      </c>
      <c r="J680">
        <f t="shared" si="72"/>
        <v>883925733</v>
      </c>
      <c r="K680">
        <f t="shared" si="73"/>
        <v>1035502604.2032753</v>
      </c>
      <c r="L680">
        <f t="shared" si="74"/>
        <v>1313138029.2361171</v>
      </c>
      <c r="M680">
        <f t="shared" si="75"/>
        <v>1298126774.6813102</v>
      </c>
      <c r="N680">
        <f t="shared" si="76"/>
        <v>1409180944.6944468</v>
      </c>
    </row>
    <row r="681" spans="1:14" x14ac:dyDescent="0.2">
      <c r="A681" s="55" t="s">
        <v>686</v>
      </c>
      <c r="B681" s="55">
        <v>1760706000</v>
      </c>
      <c r="C681" s="55">
        <v>484.24</v>
      </c>
      <c r="D681" s="55">
        <v>267.33999999999997</v>
      </c>
      <c r="E681" s="55">
        <v>300.7</v>
      </c>
      <c r="F681" s="55">
        <v>0.81132599999999999</v>
      </c>
      <c r="G681" s="55">
        <v>0.61037600000000003</v>
      </c>
      <c r="H681">
        <f t="shared" si="70"/>
        <v>583232173.55683064</v>
      </c>
      <c r="I681">
        <f t="shared" si="71"/>
        <v>656010521.76634526</v>
      </c>
      <c r="J681">
        <f t="shared" si="72"/>
        <v>1056423600</v>
      </c>
      <c r="K681">
        <f t="shared" si="73"/>
        <v>1056423600</v>
      </c>
      <c r="L681">
        <f t="shared" si="74"/>
        <v>1056423600</v>
      </c>
      <c r="M681">
        <f t="shared" si="75"/>
        <v>1289716469.4227324</v>
      </c>
      <c r="N681">
        <f t="shared" si="76"/>
        <v>1318827808.7065382</v>
      </c>
    </row>
    <row r="682" spans="1:14" x14ac:dyDescent="0.2">
      <c r="A682" s="55" t="s">
        <v>687</v>
      </c>
      <c r="B682" s="55">
        <v>1292388033</v>
      </c>
      <c r="C682" s="55">
        <v>36.619999999999997</v>
      </c>
      <c r="D682" s="55">
        <v>48.94</v>
      </c>
      <c r="E682" s="55">
        <v>62.4</v>
      </c>
      <c r="F682" s="55">
        <v>-0.25174000000000002</v>
      </c>
      <c r="G682" s="55">
        <v>-0.41314000000000001</v>
      </c>
      <c r="H682">
        <f t="shared" si="70"/>
        <v>1036314676.4493625</v>
      </c>
      <c r="I682">
        <f t="shared" si="71"/>
        <v>1321325051.6307125</v>
      </c>
      <c r="J682">
        <f t="shared" si="72"/>
        <v>775432819.79999995</v>
      </c>
      <c r="K682">
        <f t="shared" si="73"/>
        <v>1036314676.4493625</v>
      </c>
      <c r="L682">
        <f t="shared" si="74"/>
        <v>1292388033</v>
      </c>
      <c r="M682">
        <f t="shared" si="75"/>
        <v>1189958690.379745</v>
      </c>
      <c r="N682">
        <f t="shared" si="76"/>
        <v>1292388033</v>
      </c>
    </row>
    <row r="683" spans="1:14" x14ac:dyDescent="0.2">
      <c r="A683" s="55" t="s">
        <v>688</v>
      </c>
      <c r="B683" s="55">
        <v>286305693</v>
      </c>
      <c r="C683" s="55">
        <v>30.77</v>
      </c>
      <c r="D683" s="55">
        <v>39.049999999999997</v>
      </c>
      <c r="E683" s="55">
        <v>24.9</v>
      </c>
      <c r="F683" s="55">
        <v>-0.21204000000000001</v>
      </c>
      <c r="G683" s="55">
        <v>0.23574300000000001</v>
      </c>
      <c r="H683">
        <f t="shared" si="70"/>
        <v>218010325.14340827</v>
      </c>
      <c r="I683">
        <f t="shared" si="71"/>
        <v>139012250.7673521</v>
      </c>
      <c r="J683">
        <f t="shared" si="72"/>
        <v>171783415.79999998</v>
      </c>
      <c r="K683">
        <f t="shared" si="73"/>
        <v>218010325.14340827</v>
      </c>
      <c r="L683">
        <f t="shared" si="74"/>
        <v>171783415.79999998</v>
      </c>
      <c r="M683">
        <f t="shared" si="75"/>
        <v>258987545.85736331</v>
      </c>
      <c r="N683">
        <f t="shared" si="76"/>
        <v>227388316.10694084</v>
      </c>
    </row>
    <row r="684" spans="1:14" x14ac:dyDescent="0.2">
      <c r="A684" s="55" t="s">
        <v>689</v>
      </c>
      <c r="B684" s="55">
        <v>1070900438</v>
      </c>
      <c r="C684" s="55">
        <v>33.799999999999997</v>
      </c>
      <c r="D684" s="55">
        <v>26.99</v>
      </c>
      <c r="E684" s="55">
        <v>16.899999999999999</v>
      </c>
      <c r="F684" s="55">
        <v>0.25231599999999998</v>
      </c>
      <c r="G684" s="55">
        <v>1</v>
      </c>
      <c r="H684">
        <f t="shared" si="70"/>
        <v>513081572.70209754</v>
      </c>
      <c r="I684">
        <f t="shared" si="71"/>
        <v>321270131.39999998</v>
      </c>
      <c r="J684">
        <f t="shared" si="72"/>
        <v>642540262.79999995</v>
      </c>
      <c r="K684">
        <f t="shared" si="73"/>
        <v>642540262.79999995</v>
      </c>
      <c r="L684">
        <f t="shared" si="74"/>
        <v>642540262.79999995</v>
      </c>
      <c r="M684">
        <f t="shared" si="75"/>
        <v>847772891.88083899</v>
      </c>
      <c r="N684">
        <f t="shared" si="76"/>
        <v>771048315.3599999</v>
      </c>
    </row>
    <row r="685" spans="1:14" x14ac:dyDescent="0.2">
      <c r="A685" s="55" t="s">
        <v>690</v>
      </c>
      <c r="B685" s="55">
        <v>760216334</v>
      </c>
      <c r="C685" s="55">
        <v>31.09</v>
      </c>
      <c r="D685" s="55">
        <v>50.96</v>
      </c>
      <c r="E685" s="55">
        <v>38.28</v>
      </c>
      <c r="F685" s="55">
        <v>-0.38990999999999998</v>
      </c>
      <c r="G685" s="55">
        <v>-0.18783</v>
      </c>
      <c r="H685">
        <f t="shared" si="70"/>
        <v>747643463.09560871</v>
      </c>
      <c r="I685">
        <f t="shared" si="71"/>
        <v>561618627.13471305</v>
      </c>
      <c r="J685">
        <f t="shared" si="72"/>
        <v>456129800.39999998</v>
      </c>
      <c r="K685">
        <f t="shared" si="73"/>
        <v>747643463.09560871</v>
      </c>
      <c r="L685">
        <f t="shared" si="74"/>
        <v>561618627.13471305</v>
      </c>
      <c r="M685">
        <f t="shared" si="75"/>
        <v>755187185.63824344</v>
      </c>
      <c r="N685">
        <f t="shared" si="76"/>
        <v>680777251.25388527</v>
      </c>
    </row>
    <row r="686" spans="1:14" x14ac:dyDescent="0.2">
      <c r="A686" s="55" t="s">
        <v>691</v>
      </c>
      <c r="B686" s="55">
        <v>651105504</v>
      </c>
      <c r="C686" s="55">
        <v>7.66</v>
      </c>
      <c r="D686" s="55">
        <v>12.04</v>
      </c>
      <c r="E686" s="55">
        <v>25.32</v>
      </c>
      <c r="F686" s="55">
        <v>-0.36379</v>
      </c>
      <c r="G686" s="55">
        <v>-0.69747000000000003</v>
      </c>
      <c r="H686">
        <f t="shared" si="70"/>
        <v>614047723.86476171</v>
      </c>
      <c r="I686">
        <f t="shared" si="71"/>
        <v>1291320868.674181</v>
      </c>
      <c r="J686">
        <f t="shared" si="72"/>
        <v>390663302.39999998</v>
      </c>
      <c r="K686">
        <f t="shared" si="73"/>
        <v>614047723.86476171</v>
      </c>
      <c r="L686">
        <f t="shared" si="74"/>
        <v>651105504</v>
      </c>
      <c r="M686">
        <f t="shared" si="75"/>
        <v>636282391.94590473</v>
      </c>
      <c r="N686">
        <f t="shared" si="76"/>
        <v>651105504</v>
      </c>
    </row>
    <row r="687" spans="1:14" x14ac:dyDescent="0.2">
      <c r="A687" s="55" t="s">
        <v>692</v>
      </c>
      <c r="B687" s="55">
        <v>894404655</v>
      </c>
      <c r="C687" s="55">
        <v>15.81</v>
      </c>
      <c r="D687" s="55">
        <v>24.52</v>
      </c>
      <c r="E687" s="55">
        <v>25.32</v>
      </c>
      <c r="F687" s="55">
        <v>-0.35521999999999998</v>
      </c>
      <c r="G687" s="55">
        <v>-0.37558999999999998</v>
      </c>
      <c r="H687">
        <f t="shared" si="70"/>
        <v>832288211.48298633</v>
      </c>
      <c r="I687">
        <f t="shared" si="71"/>
        <v>859439779.95227492</v>
      </c>
      <c r="J687">
        <f t="shared" si="72"/>
        <v>536642793</v>
      </c>
      <c r="K687">
        <f t="shared" si="73"/>
        <v>832288211.48298633</v>
      </c>
      <c r="L687">
        <f t="shared" si="74"/>
        <v>859439779.95227492</v>
      </c>
      <c r="M687">
        <f t="shared" si="75"/>
        <v>869558077.59319448</v>
      </c>
      <c r="N687">
        <f t="shared" si="76"/>
        <v>880418704.98090994</v>
      </c>
    </row>
    <row r="688" spans="1:14" x14ac:dyDescent="0.2">
      <c r="A688" s="55" t="s">
        <v>693</v>
      </c>
      <c r="B688" s="55">
        <v>157459852</v>
      </c>
      <c r="C688" s="55">
        <v>0.63</v>
      </c>
      <c r="D688" s="55">
        <v>1.1100000000000001</v>
      </c>
      <c r="E688" s="55">
        <v>8.0399999999999991</v>
      </c>
      <c r="F688" s="55">
        <v>-0.43242999999999998</v>
      </c>
      <c r="G688" s="55">
        <v>-0.92164000000000001</v>
      </c>
      <c r="H688">
        <f t="shared" si="70"/>
        <v>166456844.44209522</v>
      </c>
      <c r="I688">
        <f t="shared" si="71"/>
        <v>1205665022.9709036</v>
      </c>
      <c r="J688">
        <f t="shared" si="72"/>
        <v>94475911.200000003</v>
      </c>
      <c r="K688">
        <f t="shared" si="73"/>
        <v>157459852</v>
      </c>
      <c r="L688">
        <f t="shared" si="74"/>
        <v>157459852</v>
      </c>
      <c r="M688">
        <f t="shared" si="75"/>
        <v>157459852</v>
      </c>
      <c r="N688">
        <f t="shared" si="76"/>
        <v>157459852</v>
      </c>
    </row>
    <row r="689" spans="1:14" x14ac:dyDescent="0.2">
      <c r="A689" s="55" t="s">
        <v>694</v>
      </c>
      <c r="B689" s="55">
        <v>619391989</v>
      </c>
      <c r="C689" s="55">
        <v>5.88</v>
      </c>
      <c r="D689" s="55">
        <v>5.23</v>
      </c>
      <c r="E689" s="55">
        <v>3.67</v>
      </c>
      <c r="F689" s="55">
        <v>0.124283</v>
      </c>
      <c r="G689" s="55">
        <v>0.60218000000000005</v>
      </c>
      <c r="H689">
        <f t="shared" si="70"/>
        <v>330553066.62112653</v>
      </c>
      <c r="I689">
        <f t="shared" si="71"/>
        <v>231955955.8851065</v>
      </c>
      <c r="J689">
        <f t="shared" si="72"/>
        <v>371635193.39999998</v>
      </c>
      <c r="K689">
        <f t="shared" si="73"/>
        <v>371635193.39999998</v>
      </c>
      <c r="L689">
        <f t="shared" si="74"/>
        <v>371635193.39999998</v>
      </c>
      <c r="M689">
        <f t="shared" si="75"/>
        <v>503856420.04845059</v>
      </c>
      <c r="N689">
        <f t="shared" si="76"/>
        <v>464417575.75404263</v>
      </c>
    </row>
    <row r="690" spans="1:14" x14ac:dyDescent="0.2">
      <c r="A690" s="55" t="s">
        <v>695</v>
      </c>
      <c r="B690" s="55">
        <v>1954873032</v>
      </c>
      <c r="C690" s="55">
        <v>54.47</v>
      </c>
      <c r="D690" s="55">
        <v>51.2</v>
      </c>
      <c r="E690" s="55">
        <v>33.700000000000003</v>
      </c>
      <c r="F690" s="55">
        <v>6.3866999999999993E-2</v>
      </c>
      <c r="G690" s="55">
        <v>0.61631999999999998</v>
      </c>
      <c r="H690">
        <f t="shared" si="70"/>
        <v>1102509824.2543478</v>
      </c>
      <c r="I690">
        <f t="shared" si="71"/>
        <v>725675496.93130076</v>
      </c>
      <c r="J690">
        <f t="shared" si="72"/>
        <v>1172923819.2</v>
      </c>
      <c r="K690">
        <f t="shared" si="73"/>
        <v>1172923819.2</v>
      </c>
      <c r="L690">
        <f t="shared" si="74"/>
        <v>1172923819.2</v>
      </c>
      <c r="M690">
        <f t="shared" si="75"/>
        <v>1613927748.9017391</v>
      </c>
      <c r="N690">
        <f t="shared" si="76"/>
        <v>1463194017.9725204</v>
      </c>
    </row>
    <row r="691" spans="1:14" x14ac:dyDescent="0.2">
      <c r="A691" s="55" t="s">
        <v>696</v>
      </c>
      <c r="B691" s="55">
        <v>1343722050</v>
      </c>
      <c r="C691" s="55">
        <v>23.8</v>
      </c>
      <c r="D691" s="55">
        <v>21.79</v>
      </c>
      <c r="E691" s="55">
        <v>27.07</v>
      </c>
      <c r="F691" s="55">
        <v>9.2244000000000007E-2</v>
      </c>
      <c r="G691" s="55">
        <v>-0.1208</v>
      </c>
      <c r="H691">
        <f t="shared" si="70"/>
        <v>738143885.4321928</v>
      </c>
      <c r="I691">
        <f t="shared" si="71"/>
        <v>917007768.42584169</v>
      </c>
      <c r="J691">
        <f t="shared" si="72"/>
        <v>806233230</v>
      </c>
      <c r="K691">
        <f t="shared" si="73"/>
        <v>806233230</v>
      </c>
      <c r="L691">
        <f t="shared" si="74"/>
        <v>917007768.42584169</v>
      </c>
      <c r="M691">
        <f t="shared" si="75"/>
        <v>1101490784.1728771</v>
      </c>
      <c r="N691">
        <f t="shared" si="76"/>
        <v>1173036337.3703365</v>
      </c>
    </row>
    <row r="692" spans="1:14" x14ac:dyDescent="0.2">
      <c r="A692" s="55" t="s">
        <v>697</v>
      </c>
      <c r="B692" s="55">
        <v>1678808820</v>
      </c>
      <c r="C692" s="55">
        <v>36.840000000000003</v>
      </c>
      <c r="D692" s="55">
        <v>29.19</v>
      </c>
      <c r="E692" s="55">
        <v>20.059999999999999</v>
      </c>
      <c r="F692" s="55">
        <v>0.26207599999999998</v>
      </c>
      <c r="G692" s="55">
        <v>0.83649099999999998</v>
      </c>
      <c r="H692">
        <f t="shared" si="70"/>
        <v>798117777.37632275</v>
      </c>
      <c r="I692">
        <f t="shared" si="71"/>
        <v>548483652.79219985</v>
      </c>
      <c r="J692">
        <f t="shared" si="72"/>
        <v>1007285292</v>
      </c>
      <c r="K692">
        <f t="shared" si="73"/>
        <v>1007285292</v>
      </c>
      <c r="L692">
        <f t="shared" si="74"/>
        <v>1007285292</v>
      </c>
      <c r="M692">
        <f t="shared" si="75"/>
        <v>1326532402.9505291</v>
      </c>
      <c r="N692">
        <f t="shared" si="76"/>
        <v>1226678753.1168799</v>
      </c>
    </row>
    <row r="693" spans="1:14" x14ac:dyDescent="0.2">
      <c r="A693" s="55" t="s">
        <v>698</v>
      </c>
      <c r="B693" s="55">
        <v>497316923</v>
      </c>
      <c r="C693" s="55">
        <v>14.4</v>
      </c>
      <c r="D693" s="55">
        <v>21.5</v>
      </c>
      <c r="E693" s="55">
        <v>62.58</v>
      </c>
      <c r="F693" s="55">
        <v>-0.33023000000000002</v>
      </c>
      <c r="G693" s="55">
        <v>-0.76988999999999996</v>
      </c>
      <c r="H693">
        <f t="shared" si="70"/>
        <v>445511375.24821955</v>
      </c>
      <c r="I693">
        <f t="shared" si="71"/>
        <v>1296728320.3685191</v>
      </c>
      <c r="J693">
        <f t="shared" si="72"/>
        <v>298390153.80000001</v>
      </c>
      <c r="K693">
        <f t="shared" si="73"/>
        <v>445511375.24821955</v>
      </c>
      <c r="L693">
        <f t="shared" si="74"/>
        <v>497316923</v>
      </c>
      <c r="M693">
        <f t="shared" si="75"/>
        <v>476594703.89928782</v>
      </c>
      <c r="N693">
        <f t="shared" si="76"/>
        <v>497316923</v>
      </c>
    </row>
    <row r="694" spans="1:14" x14ac:dyDescent="0.2">
      <c r="A694" s="55" t="s">
        <v>699</v>
      </c>
      <c r="B694" s="55">
        <v>684899596</v>
      </c>
      <c r="C694" s="55">
        <v>72.19</v>
      </c>
      <c r="D694" s="55">
        <v>117.12</v>
      </c>
      <c r="E694" s="55">
        <v>65.430000000000007</v>
      </c>
      <c r="F694" s="55">
        <v>-0.38362000000000002</v>
      </c>
      <c r="G694" s="55">
        <v>0.10331700000000001</v>
      </c>
      <c r="H694">
        <f t="shared" si="70"/>
        <v>666698720.91891372</v>
      </c>
      <c r="I694">
        <f t="shared" si="71"/>
        <v>372458466.24315584</v>
      </c>
      <c r="J694">
        <f t="shared" si="72"/>
        <v>410939757.59999996</v>
      </c>
      <c r="K694">
        <f t="shared" si="73"/>
        <v>666698720.91891372</v>
      </c>
      <c r="L694">
        <f t="shared" si="74"/>
        <v>410939757.59999996</v>
      </c>
      <c r="M694">
        <f t="shared" si="75"/>
        <v>677619245.96756554</v>
      </c>
      <c r="N694">
        <f t="shared" si="76"/>
        <v>559923144.09726238</v>
      </c>
    </row>
    <row r="695" spans="1:14" x14ac:dyDescent="0.2">
      <c r="A695" s="55" t="s">
        <v>700</v>
      </c>
      <c r="B695" s="55">
        <v>3280660997</v>
      </c>
      <c r="C695" s="55">
        <v>62.45</v>
      </c>
      <c r="D695" s="55">
        <v>82.14</v>
      </c>
      <c r="E695" s="55">
        <v>83.09</v>
      </c>
      <c r="F695" s="55">
        <v>-0.23971000000000001</v>
      </c>
      <c r="G695" s="55">
        <v>-0.24840999999999999</v>
      </c>
      <c r="H695">
        <f t="shared" si="70"/>
        <v>2589007613.147615</v>
      </c>
      <c r="I695">
        <f t="shared" si="71"/>
        <v>2618976567.2773719</v>
      </c>
      <c r="J695">
        <f t="shared" si="72"/>
        <v>1968396598.1999998</v>
      </c>
      <c r="K695">
        <f t="shared" si="73"/>
        <v>2589007613.147615</v>
      </c>
      <c r="L695">
        <f t="shared" si="74"/>
        <v>2618976567.2773719</v>
      </c>
      <c r="M695">
        <f t="shared" si="75"/>
        <v>3003999643.4590459</v>
      </c>
      <c r="N695">
        <f t="shared" si="76"/>
        <v>3015987225.1109486</v>
      </c>
    </row>
    <row r="696" spans="1:14" x14ac:dyDescent="0.2">
      <c r="A696" s="55" t="s">
        <v>701</v>
      </c>
      <c r="B696" s="55">
        <v>2514317000</v>
      </c>
      <c r="C696" s="55">
        <v>16.8</v>
      </c>
      <c r="D696" s="55">
        <v>21.87</v>
      </c>
      <c r="E696" s="55">
        <v>19.8</v>
      </c>
      <c r="F696" s="55">
        <v>-0.23182</v>
      </c>
      <c r="G696" s="55">
        <v>-0.15151999999999999</v>
      </c>
      <c r="H696">
        <f t="shared" si="70"/>
        <v>1963849878.9346247</v>
      </c>
      <c r="I696">
        <f t="shared" si="71"/>
        <v>1777991467.0940974</v>
      </c>
      <c r="J696">
        <f t="shared" si="72"/>
        <v>1508590200</v>
      </c>
      <c r="K696">
        <f t="shared" si="73"/>
        <v>1963849878.9346247</v>
      </c>
      <c r="L696">
        <f t="shared" si="74"/>
        <v>1777991467.0940974</v>
      </c>
      <c r="M696">
        <f t="shared" si="75"/>
        <v>2294130151.5738497</v>
      </c>
      <c r="N696">
        <f t="shared" si="76"/>
        <v>2219786786.8376389</v>
      </c>
    </row>
    <row r="697" spans="1:14" x14ac:dyDescent="0.2">
      <c r="A697" s="55" t="s">
        <v>702</v>
      </c>
      <c r="B697" s="55">
        <v>2085015856</v>
      </c>
      <c r="C697" s="55">
        <v>21.19</v>
      </c>
      <c r="D697" s="55">
        <v>21.54</v>
      </c>
      <c r="E697" s="55">
        <v>15.46</v>
      </c>
      <c r="F697" s="55">
        <v>-1.6250000000000001E-2</v>
      </c>
      <c r="G697" s="55">
        <v>0.37063400000000002</v>
      </c>
      <c r="H697">
        <f t="shared" si="70"/>
        <v>1271674219.6696315</v>
      </c>
      <c r="I697">
        <f t="shared" si="71"/>
        <v>912723246.03066897</v>
      </c>
      <c r="J697">
        <f t="shared" si="72"/>
        <v>1251009513.5999999</v>
      </c>
      <c r="K697">
        <f t="shared" si="73"/>
        <v>1271674219.6696315</v>
      </c>
      <c r="L697">
        <f t="shared" si="74"/>
        <v>1251009513.5999999</v>
      </c>
      <c r="M697">
        <f t="shared" si="75"/>
        <v>1759679201.4678526</v>
      </c>
      <c r="N697">
        <f t="shared" si="76"/>
        <v>1616098812.0122676</v>
      </c>
    </row>
    <row r="698" spans="1:14" x14ac:dyDescent="0.2">
      <c r="A698" s="55" t="s">
        <v>703</v>
      </c>
      <c r="B698" s="55">
        <v>375668326</v>
      </c>
      <c r="C698" s="55">
        <v>6.07</v>
      </c>
      <c r="D698" s="55">
        <v>9.26</v>
      </c>
      <c r="E698" s="55">
        <v>17.579999999999998</v>
      </c>
      <c r="F698" s="55">
        <v>-0.34449000000000002</v>
      </c>
      <c r="G698" s="55">
        <v>-0.65471999999999997</v>
      </c>
      <c r="H698">
        <f t="shared" si="70"/>
        <v>343855922.25900441</v>
      </c>
      <c r="I698">
        <f t="shared" si="71"/>
        <v>652806405.23632991</v>
      </c>
      <c r="J698">
        <f t="shared" si="72"/>
        <v>225400995.59999999</v>
      </c>
      <c r="K698">
        <f t="shared" si="73"/>
        <v>343855922.25900441</v>
      </c>
      <c r="L698">
        <f t="shared" si="74"/>
        <v>375668326</v>
      </c>
      <c r="M698">
        <f t="shared" si="75"/>
        <v>362943364.50360179</v>
      </c>
      <c r="N698">
        <f t="shared" si="76"/>
        <v>375668326</v>
      </c>
    </row>
    <row r="699" spans="1:14" x14ac:dyDescent="0.2">
      <c r="A699" s="55" t="s">
        <v>704</v>
      </c>
      <c r="B699" s="55">
        <v>421103138</v>
      </c>
      <c r="C699" s="55">
        <v>20.82</v>
      </c>
      <c r="D699" s="55">
        <v>23.86</v>
      </c>
      <c r="E699" s="55">
        <v>28.06</v>
      </c>
      <c r="F699" s="55">
        <v>-0.12741</v>
      </c>
      <c r="G699" s="55">
        <v>-0.25802000000000003</v>
      </c>
      <c r="H699">
        <f t="shared" si="70"/>
        <v>289553951.79866832</v>
      </c>
      <c r="I699">
        <f t="shared" si="71"/>
        <v>340523845.38666809</v>
      </c>
      <c r="J699">
        <f t="shared" si="72"/>
        <v>252661882.79999998</v>
      </c>
      <c r="K699">
        <f t="shared" si="73"/>
        <v>289553951.79866832</v>
      </c>
      <c r="L699">
        <f t="shared" si="74"/>
        <v>340523845.38666809</v>
      </c>
      <c r="M699">
        <f t="shared" si="75"/>
        <v>368483463.51946735</v>
      </c>
      <c r="N699">
        <f t="shared" si="76"/>
        <v>388871420.95466721</v>
      </c>
    </row>
    <row r="700" spans="1:14" x14ac:dyDescent="0.2">
      <c r="A700" s="55" t="s">
        <v>705</v>
      </c>
      <c r="B700" s="55">
        <v>1300423999</v>
      </c>
      <c r="C700" s="55">
        <v>28.9</v>
      </c>
      <c r="D700" s="55">
        <v>54.19</v>
      </c>
      <c r="E700" s="55">
        <v>78.91</v>
      </c>
      <c r="F700" s="55">
        <v>-0.46668999999999999</v>
      </c>
      <c r="G700" s="55">
        <v>-0.63375999999999999</v>
      </c>
      <c r="H700">
        <f t="shared" si="70"/>
        <v>1463041006.9190528</v>
      </c>
      <c r="I700">
        <f t="shared" si="71"/>
        <v>2130445607.7981651</v>
      </c>
      <c r="J700">
        <f t="shared" si="72"/>
        <v>780254399.39999998</v>
      </c>
      <c r="K700">
        <f t="shared" si="73"/>
        <v>1300423999</v>
      </c>
      <c r="L700">
        <f t="shared" si="74"/>
        <v>1300423999</v>
      </c>
      <c r="M700">
        <f t="shared" si="75"/>
        <v>1300423999</v>
      </c>
      <c r="N700">
        <f t="shared" si="76"/>
        <v>1300423999</v>
      </c>
    </row>
    <row r="701" spans="1:14" x14ac:dyDescent="0.2">
      <c r="A701" s="55" t="s">
        <v>706</v>
      </c>
      <c r="B701" s="55">
        <v>1613406312</v>
      </c>
      <c r="C701" s="55">
        <v>21.59</v>
      </c>
      <c r="D701" s="55">
        <v>21.1</v>
      </c>
      <c r="E701" s="55">
        <v>7.59</v>
      </c>
      <c r="F701" s="55">
        <v>2.3223000000000001E-2</v>
      </c>
      <c r="G701" s="55">
        <v>1.8445320000000001</v>
      </c>
      <c r="H701">
        <f t="shared" si="70"/>
        <v>946073130.88153803</v>
      </c>
      <c r="I701">
        <f t="shared" si="71"/>
        <v>340317418.54196048</v>
      </c>
      <c r="J701">
        <f t="shared" si="72"/>
        <v>968043787.19999993</v>
      </c>
      <c r="K701">
        <f t="shared" si="73"/>
        <v>968043787.19999993</v>
      </c>
      <c r="L701">
        <f t="shared" si="74"/>
        <v>968043787.19999993</v>
      </c>
      <c r="M701">
        <f t="shared" si="75"/>
        <v>1346473039.5526152</v>
      </c>
      <c r="N701">
        <f t="shared" si="76"/>
        <v>1104170754.6167841</v>
      </c>
    </row>
    <row r="702" spans="1:14" x14ac:dyDescent="0.2">
      <c r="A702" s="55" t="s">
        <v>707</v>
      </c>
      <c r="B702" s="55">
        <v>4565418111</v>
      </c>
      <c r="C702" s="55">
        <v>16.34</v>
      </c>
      <c r="D702" s="55">
        <v>17.989999999999998</v>
      </c>
      <c r="E702" s="55">
        <v>17.27</v>
      </c>
      <c r="F702" s="55">
        <v>-9.1719999999999996E-2</v>
      </c>
      <c r="G702" s="55">
        <v>-5.3850000000000002E-2</v>
      </c>
      <c r="H702">
        <f t="shared" si="70"/>
        <v>3015866105.8263969</v>
      </c>
      <c r="I702">
        <f t="shared" si="71"/>
        <v>2895154961.26407</v>
      </c>
      <c r="J702">
        <f t="shared" si="72"/>
        <v>2739250866.5999999</v>
      </c>
      <c r="K702">
        <f t="shared" si="73"/>
        <v>3015866105.8263969</v>
      </c>
      <c r="L702">
        <f t="shared" si="74"/>
        <v>2895154961.26407</v>
      </c>
      <c r="M702">
        <f t="shared" si="75"/>
        <v>3945597308.9305587</v>
      </c>
      <c r="N702">
        <f t="shared" si="76"/>
        <v>3897312851.105628</v>
      </c>
    </row>
    <row r="703" spans="1:14" x14ac:dyDescent="0.2">
      <c r="A703" s="55" t="s">
        <v>708</v>
      </c>
      <c r="B703" s="55">
        <v>8264747876</v>
      </c>
      <c r="C703" s="55">
        <v>173.78</v>
      </c>
      <c r="D703" s="55">
        <v>81.88</v>
      </c>
      <c r="E703" s="55">
        <v>30.42</v>
      </c>
      <c r="F703" s="55">
        <v>1.122374</v>
      </c>
      <c r="G703" s="55">
        <v>4.7126890000000001</v>
      </c>
      <c r="H703">
        <f t="shared" si="70"/>
        <v>2336463189.6169105</v>
      </c>
      <c r="I703">
        <f t="shared" si="71"/>
        <v>868041079.35859978</v>
      </c>
      <c r="J703">
        <f t="shared" si="72"/>
        <v>4958848725.5999994</v>
      </c>
      <c r="K703">
        <f t="shared" si="73"/>
        <v>4958848725.5999994</v>
      </c>
      <c r="L703">
        <f t="shared" si="74"/>
        <v>4958848725.5999994</v>
      </c>
      <c r="M703">
        <f t="shared" si="75"/>
        <v>5893434001.446764</v>
      </c>
      <c r="N703">
        <f t="shared" si="76"/>
        <v>5306065157.3434401</v>
      </c>
    </row>
    <row r="704" spans="1:14" x14ac:dyDescent="0.2">
      <c r="A704" s="55" t="s">
        <v>709</v>
      </c>
      <c r="B704" s="55">
        <v>252066011</v>
      </c>
      <c r="C704" s="55">
        <v>10.93</v>
      </c>
      <c r="D704" s="55">
        <v>13.26</v>
      </c>
      <c r="E704" s="55">
        <v>15.16</v>
      </c>
      <c r="F704" s="55">
        <v>-0.17571999999999999</v>
      </c>
      <c r="G704" s="55">
        <v>-0.27901999999999999</v>
      </c>
      <c r="H704">
        <f t="shared" si="70"/>
        <v>183480864.02678701</v>
      </c>
      <c r="I704">
        <f t="shared" si="71"/>
        <v>209769489.58362228</v>
      </c>
      <c r="J704">
        <f t="shared" si="72"/>
        <v>151239606.59999999</v>
      </c>
      <c r="K704">
        <f t="shared" si="73"/>
        <v>183480864.02678701</v>
      </c>
      <c r="L704">
        <f t="shared" si="74"/>
        <v>209769489.58362228</v>
      </c>
      <c r="M704">
        <f t="shared" si="75"/>
        <v>224631952.21071482</v>
      </c>
      <c r="N704">
        <f t="shared" si="76"/>
        <v>235147402.43344891</v>
      </c>
    </row>
    <row r="705" spans="1:14" x14ac:dyDescent="0.2">
      <c r="A705" s="55" t="s">
        <v>710</v>
      </c>
      <c r="B705" s="55">
        <v>5712458625</v>
      </c>
      <c r="C705" s="55">
        <v>33.11</v>
      </c>
      <c r="D705" s="55">
        <v>28.9</v>
      </c>
      <c r="E705" s="55">
        <v>14.2</v>
      </c>
      <c r="F705" s="55">
        <v>0.145675</v>
      </c>
      <c r="G705" s="55">
        <v>1.33169</v>
      </c>
      <c r="H705">
        <f t="shared" si="70"/>
        <v>2991664455.4520259</v>
      </c>
      <c r="I705">
        <f t="shared" si="71"/>
        <v>1469953199.1817093</v>
      </c>
      <c r="J705">
        <f t="shared" si="72"/>
        <v>3427475175</v>
      </c>
      <c r="K705">
        <f t="shared" si="73"/>
        <v>3427475175</v>
      </c>
      <c r="L705">
        <f t="shared" si="74"/>
        <v>3427475175</v>
      </c>
      <c r="M705">
        <f t="shared" si="75"/>
        <v>4624140957.18081</v>
      </c>
      <c r="N705">
        <f t="shared" si="76"/>
        <v>4015456454.6726837</v>
      </c>
    </row>
    <row r="706" spans="1:14" x14ac:dyDescent="0.2">
      <c r="A706" s="55" t="s">
        <v>711</v>
      </c>
      <c r="B706" s="55">
        <v>188685250</v>
      </c>
      <c r="C706" s="55">
        <v>4.03</v>
      </c>
      <c r="D706" s="55">
        <v>16.72</v>
      </c>
      <c r="E706" s="55">
        <v>30.93</v>
      </c>
      <c r="F706" s="55">
        <v>-0.75897000000000003</v>
      </c>
      <c r="G706" s="55">
        <v>-0.86970999999999998</v>
      </c>
      <c r="H706">
        <f t="shared" ref="H706:H769" si="77">$B706/(1+F706)*ownership_stake</f>
        <v>469697340.58001083</v>
      </c>
      <c r="I706">
        <f t="shared" ref="I706:I769" si="78">$B706/(1+G706)*ownership_stake</f>
        <v>868916647.47870123</v>
      </c>
      <c r="J706">
        <f t="shared" ref="J706:J769" si="79">B706*ownership_stake</f>
        <v>113211150</v>
      </c>
      <c r="K706">
        <f t="shared" ref="K706:K769" si="80">MAX($B706*ownership_stake,MIN($B706,liq_pref*H706))</f>
        <v>188685250</v>
      </c>
      <c r="L706">
        <f t="shared" ref="L706:L769" si="81">MAX($B706*ownership_stake,MIN($B706,liq_pref*I706))</f>
        <v>188685250</v>
      </c>
      <c r="M706">
        <f t="shared" ref="M706:M769" si="82">MAX($B706*ownership_stake,MIN($B706,liq_pref*H706 + ($B706 - liq_pref*H706)*ownership_stake))</f>
        <v>188685250</v>
      </c>
      <c r="N706">
        <f t="shared" ref="N706:N769" si="83">MAX($B706*ownership_stake,MIN($B706,liq_pref*I706 + ($B706 - liq_pref*I706)*ownership_stake))</f>
        <v>188685250</v>
      </c>
    </row>
    <row r="707" spans="1:14" x14ac:dyDescent="0.2">
      <c r="A707" s="55" t="s">
        <v>712</v>
      </c>
      <c r="B707" s="55">
        <v>773056500</v>
      </c>
      <c r="C707" s="55">
        <v>1.04</v>
      </c>
      <c r="D707" s="55">
        <v>1.25</v>
      </c>
      <c r="E707" s="55">
        <v>2.77</v>
      </c>
      <c r="F707" s="55">
        <v>-0.16800000000000001</v>
      </c>
      <c r="G707" s="55">
        <v>-0.62455000000000005</v>
      </c>
      <c r="H707">
        <f t="shared" si="77"/>
        <v>557492668.26923084</v>
      </c>
      <c r="I707">
        <f t="shared" si="78"/>
        <v>1235407910.5073912</v>
      </c>
      <c r="J707">
        <f t="shared" si="79"/>
        <v>463833900</v>
      </c>
      <c r="K707">
        <f t="shared" si="80"/>
        <v>557492668.26923084</v>
      </c>
      <c r="L707">
        <f t="shared" si="81"/>
        <v>773056500</v>
      </c>
      <c r="M707">
        <f t="shared" si="82"/>
        <v>686830967.30769229</v>
      </c>
      <c r="N707">
        <f t="shared" si="83"/>
        <v>773056500</v>
      </c>
    </row>
    <row r="708" spans="1:14" x14ac:dyDescent="0.2">
      <c r="A708" s="55" t="s">
        <v>713</v>
      </c>
      <c r="B708" s="55">
        <v>268293501</v>
      </c>
      <c r="C708" s="55">
        <v>15.54</v>
      </c>
      <c r="D708" s="55">
        <v>17.66</v>
      </c>
      <c r="E708" s="55">
        <v>12.72</v>
      </c>
      <c r="F708" s="55">
        <v>-0.12005</v>
      </c>
      <c r="G708" s="55">
        <v>0.22169800000000001</v>
      </c>
      <c r="H708">
        <f t="shared" si="77"/>
        <v>182937781.23757032</v>
      </c>
      <c r="I708">
        <f t="shared" si="78"/>
        <v>131764233.55035368</v>
      </c>
      <c r="J708">
        <f t="shared" si="79"/>
        <v>160976100.59999999</v>
      </c>
      <c r="K708">
        <f t="shared" si="80"/>
        <v>182937781.23757032</v>
      </c>
      <c r="L708">
        <f t="shared" si="81"/>
        <v>160976100.59999999</v>
      </c>
      <c r="M708">
        <f t="shared" si="82"/>
        <v>234151213.09502813</v>
      </c>
      <c r="N708">
        <f t="shared" si="83"/>
        <v>213681794.02014148</v>
      </c>
    </row>
    <row r="709" spans="1:14" x14ac:dyDescent="0.2">
      <c r="A709" s="55" t="s">
        <v>714</v>
      </c>
      <c r="B709" s="55">
        <v>387490175</v>
      </c>
      <c r="C709" s="55">
        <v>38.840000000000003</v>
      </c>
      <c r="D709" s="55">
        <v>46.51</v>
      </c>
      <c r="E709" s="55">
        <v>27.28</v>
      </c>
      <c r="F709" s="55">
        <v>-0.16491</v>
      </c>
      <c r="G709" s="55">
        <v>0.42375400000000002</v>
      </c>
      <c r="H709">
        <f t="shared" si="77"/>
        <v>278406046.0549162</v>
      </c>
      <c r="I709">
        <f t="shared" si="78"/>
        <v>163296542.09926715</v>
      </c>
      <c r="J709">
        <f t="shared" si="79"/>
        <v>232494105</v>
      </c>
      <c r="K709">
        <f t="shared" si="80"/>
        <v>278406046.0549162</v>
      </c>
      <c r="L709">
        <f t="shared" si="81"/>
        <v>232494105</v>
      </c>
      <c r="M709">
        <f t="shared" si="82"/>
        <v>343856523.42196649</v>
      </c>
      <c r="N709">
        <f t="shared" si="83"/>
        <v>297812721.8397069</v>
      </c>
    </row>
    <row r="710" spans="1:14" x14ac:dyDescent="0.2">
      <c r="A710" s="55" t="s">
        <v>715</v>
      </c>
      <c r="B710" s="55">
        <v>3882578076</v>
      </c>
      <c r="C710" s="55">
        <v>67.540000000000006</v>
      </c>
      <c r="D710" s="55">
        <v>92.66</v>
      </c>
      <c r="E710" s="55">
        <v>56.89</v>
      </c>
      <c r="F710" s="55">
        <v>-0.27110000000000001</v>
      </c>
      <c r="G710" s="55">
        <v>0.18720300000000001</v>
      </c>
      <c r="H710">
        <f t="shared" si="77"/>
        <v>3195975916.5866375</v>
      </c>
      <c r="I710">
        <f t="shared" si="78"/>
        <v>1962214419.6064196</v>
      </c>
      <c r="J710">
        <f t="shared" si="79"/>
        <v>2329546845.5999999</v>
      </c>
      <c r="K710">
        <f t="shared" si="80"/>
        <v>3195975916.5866375</v>
      </c>
      <c r="L710">
        <f t="shared" si="81"/>
        <v>2329546845.5999999</v>
      </c>
      <c r="M710">
        <f t="shared" si="82"/>
        <v>3607937212.2346549</v>
      </c>
      <c r="N710">
        <f t="shared" si="83"/>
        <v>3114432613.4425678</v>
      </c>
    </row>
    <row r="711" spans="1:14" x14ac:dyDescent="0.2">
      <c r="A711" s="55" t="s">
        <v>716</v>
      </c>
      <c r="B711" s="55">
        <v>407924957</v>
      </c>
      <c r="C711" s="55">
        <v>8.27</v>
      </c>
      <c r="D711" s="55">
        <v>11.73</v>
      </c>
      <c r="E711" s="55">
        <v>35.5</v>
      </c>
      <c r="F711" s="55">
        <v>-0.29497000000000001</v>
      </c>
      <c r="G711" s="55">
        <v>-0.76704000000000006</v>
      </c>
      <c r="H711">
        <f t="shared" si="77"/>
        <v>347155403.59984678</v>
      </c>
      <c r="I711">
        <f t="shared" si="78"/>
        <v>1050630898.8667585</v>
      </c>
      <c r="J711">
        <f t="shared" si="79"/>
        <v>244754974.19999999</v>
      </c>
      <c r="K711">
        <f t="shared" si="80"/>
        <v>347155403.59984678</v>
      </c>
      <c r="L711">
        <f t="shared" si="81"/>
        <v>407924957</v>
      </c>
      <c r="M711">
        <f t="shared" si="82"/>
        <v>383617135.63993871</v>
      </c>
      <c r="N711">
        <f t="shared" si="83"/>
        <v>407924957</v>
      </c>
    </row>
    <row r="712" spans="1:14" x14ac:dyDescent="0.2">
      <c r="A712" s="55" t="s">
        <v>717</v>
      </c>
      <c r="B712" s="55">
        <v>466105079</v>
      </c>
      <c r="C712" s="55">
        <v>3.84</v>
      </c>
      <c r="D712" s="55">
        <v>2.77</v>
      </c>
      <c r="E712" s="55">
        <v>8.2100000000000009</v>
      </c>
      <c r="F712" s="55">
        <v>0.38628200000000001</v>
      </c>
      <c r="G712" s="55">
        <v>-0.53227999999999998</v>
      </c>
      <c r="H712">
        <f t="shared" si="77"/>
        <v>201736044.61429924</v>
      </c>
      <c r="I712">
        <f t="shared" si="78"/>
        <v>597928349.01222956</v>
      </c>
      <c r="J712">
        <f t="shared" si="79"/>
        <v>279663047.39999998</v>
      </c>
      <c r="K712">
        <f t="shared" si="80"/>
        <v>279663047.39999998</v>
      </c>
      <c r="L712">
        <f t="shared" si="81"/>
        <v>466105079</v>
      </c>
      <c r="M712">
        <f t="shared" si="82"/>
        <v>360357465.24571967</v>
      </c>
      <c r="N712">
        <f t="shared" si="83"/>
        <v>466105079</v>
      </c>
    </row>
    <row r="713" spans="1:14" x14ac:dyDescent="0.2">
      <c r="A713" s="55" t="s">
        <v>718</v>
      </c>
      <c r="B713" s="55">
        <v>275603761</v>
      </c>
      <c r="C713" s="55">
        <v>27.3</v>
      </c>
      <c r="D713" s="55">
        <v>22.88</v>
      </c>
      <c r="E713" s="55">
        <v>21.01</v>
      </c>
      <c r="F713" s="55">
        <v>0.19318199999999999</v>
      </c>
      <c r="G713" s="55">
        <v>0.29938100000000001</v>
      </c>
      <c r="H713">
        <f t="shared" si="77"/>
        <v>138589298.69877353</v>
      </c>
      <c r="I713">
        <f t="shared" si="78"/>
        <v>127262332.29514669</v>
      </c>
      <c r="J713">
        <f t="shared" si="79"/>
        <v>165362256.59999999</v>
      </c>
      <c r="K713">
        <f t="shared" si="80"/>
        <v>165362256.59999999</v>
      </c>
      <c r="L713">
        <f t="shared" si="81"/>
        <v>165362256.59999999</v>
      </c>
      <c r="M713">
        <f t="shared" si="82"/>
        <v>220797976.07950941</v>
      </c>
      <c r="N713">
        <f t="shared" si="83"/>
        <v>216267189.51805866</v>
      </c>
    </row>
    <row r="714" spans="1:14" x14ac:dyDescent="0.2">
      <c r="A714" s="55" t="s">
        <v>719</v>
      </c>
      <c r="B714" s="55">
        <v>590012403</v>
      </c>
      <c r="C714" s="55">
        <v>13.7</v>
      </c>
      <c r="D714" s="55">
        <v>17.190000000000001</v>
      </c>
      <c r="E714" s="55">
        <v>14.09</v>
      </c>
      <c r="F714" s="55">
        <v>-0.20302999999999999</v>
      </c>
      <c r="G714" s="55">
        <v>-2.768E-2</v>
      </c>
      <c r="H714">
        <f t="shared" si="77"/>
        <v>444191678.23130107</v>
      </c>
      <c r="I714">
        <f t="shared" si="78"/>
        <v>364085323.55603093</v>
      </c>
      <c r="J714">
        <f t="shared" si="79"/>
        <v>354007441.80000001</v>
      </c>
      <c r="K714">
        <f t="shared" si="80"/>
        <v>444191678.23130107</v>
      </c>
      <c r="L714">
        <f t="shared" si="81"/>
        <v>364085323.55603093</v>
      </c>
      <c r="M714">
        <f t="shared" si="82"/>
        <v>531684113.09252042</v>
      </c>
      <c r="N714">
        <f t="shared" si="83"/>
        <v>499641571.22241235</v>
      </c>
    </row>
    <row r="715" spans="1:14" x14ac:dyDescent="0.2">
      <c r="A715" s="55" t="s">
        <v>720</v>
      </c>
      <c r="B715" s="55">
        <v>2248911637</v>
      </c>
      <c r="C715" s="55">
        <v>138.83000000000001</v>
      </c>
      <c r="D715" s="55">
        <v>94.98</v>
      </c>
      <c r="E715" s="55">
        <v>87.85</v>
      </c>
      <c r="F715" s="55">
        <v>0.46167599999999998</v>
      </c>
      <c r="G715" s="55">
        <v>0.58030700000000002</v>
      </c>
      <c r="H715">
        <f t="shared" si="77"/>
        <v>923150535.54960191</v>
      </c>
      <c r="I715">
        <f t="shared" si="78"/>
        <v>853851170.81680965</v>
      </c>
      <c r="J715">
        <f t="shared" si="79"/>
        <v>1349346982.2</v>
      </c>
      <c r="K715">
        <f t="shared" si="80"/>
        <v>1349346982.2</v>
      </c>
      <c r="L715">
        <f t="shared" si="81"/>
        <v>1349346982.2</v>
      </c>
      <c r="M715">
        <f t="shared" si="82"/>
        <v>1718607196.4198408</v>
      </c>
      <c r="N715">
        <f t="shared" si="83"/>
        <v>1690887450.5267239</v>
      </c>
    </row>
    <row r="716" spans="1:14" x14ac:dyDescent="0.2">
      <c r="A716" s="55" t="s">
        <v>721</v>
      </c>
      <c r="B716" s="55">
        <v>380126244</v>
      </c>
      <c r="C716" s="55">
        <v>10.69</v>
      </c>
      <c r="D716" s="55">
        <v>13.96</v>
      </c>
      <c r="E716" s="55">
        <v>15.51</v>
      </c>
      <c r="F716" s="55">
        <v>-0.23424</v>
      </c>
      <c r="G716" s="55">
        <v>-0.31076999999999999</v>
      </c>
      <c r="H716">
        <f t="shared" si="77"/>
        <v>297842334.93522775</v>
      </c>
      <c r="I716">
        <f t="shared" si="78"/>
        <v>330913840.6627686</v>
      </c>
      <c r="J716">
        <f t="shared" si="79"/>
        <v>228075746.40000001</v>
      </c>
      <c r="K716">
        <f t="shared" si="80"/>
        <v>297842334.93522775</v>
      </c>
      <c r="L716">
        <f t="shared" si="81"/>
        <v>330913840.6627686</v>
      </c>
      <c r="M716">
        <f t="shared" si="82"/>
        <v>347212680.37409109</v>
      </c>
      <c r="N716">
        <f t="shared" si="83"/>
        <v>360441282.66510743</v>
      </c>
    </row>
    <row r="717" spans="1:14" x14ac:dyDescent="0.2">
      <c r="A717" s="55" t="s">
        <v>722</v>
      </c>
      <c r="B717" s="55">
        <v>512920206</v>
      </c>
      <c r="C717" s="55">
        <v>7.35</v>
      </c>
      <c r="D717" s="55">
        <v>5.01</v>
      </c>
      <c r="E717" s="55">
        <v>11.4</v>
      </c>
      <c r="F717" s="55">
        <v>0.46706599999999998</v>
      </c>
      <c r="G717" s="55">
        <v>-0.35526000000000002</v>
      </c>
      <c r="H717">
        <f t="shared" si="77"/>
        <v>209773877.65785587</v>
      </c>
      <c r="I717">
        <f t="shared" si="78"/>
        <v>477327486.42863786</v>
      </c>
      <c r="J717">
        <f t="shared" si="79"/>
        <v>307752123.59999996</v>
      </c>
      <c r="K717">
        <f t="shared" si="80"/>
        <v>307752123.59999996</v>
      </c>
      <c r="L717">
        <f t="shared" si="81"/>
        <v>477327486.42863786</v>
      </c>
      <c r="M717">
        <f t="shared" si="82"/>
        <v>391661674.66314232</v>
      </c>
      <c r="N717">
        <f t="shared" si="83"/>
        <v>498683118.17145514</v>
      </c>
    </row>
    <row r="718" spans="1:14" x14ac:dyDescent="0.2">
      <c r="A718" s="55" t="s">
        <v>723</v>
      </c>
      <c r="B718" s="55">
        <v>1446708772</v>
      </c>
      <c r="C718" s="55">
        <v>14.86</v>
      </c>
      <c r="D718" s="55">
        <v>11.03</v>
      </c>
      <c r="E718" s="55">
        <v>10.42</v>
      </c>
      <c r="F718" s="55">
        <v>0.34723500000000002</v>
      </c>
      <c r="G718" s="55">
        <v>0.42610399999999998</v>
      </c>
      <c r="H718">
        <f t="shared" si="77"/>
        <v>644301300.9608568</v>
      </c>
      <c r="I718">
        <f t="shared" si="78"/>
        <v>608668977.29758835</v>
      </c>
      <c r="J718">
        <f t="shared" si="79"/>
        <v>868025263.19999993</v>
      </c>
      <c r="K718">
        <f t="shared" si="80"/>
        <v>868025263.19999993</v>
      </c>
      <c r="L718">
        <f t="shared" si="81"/>
        <v>868025263.19999993</v>
      </c>
      <c r="M718">
        <f t="shared" si="82"/>
        <v>1125745783.5843427</v>
      </c>
      <c r="N718">
        <f t="shared" si="83"/>
        <v>1111492854.1190352</v>
      </c>
    </row>
    <row r="719" spans="1:14" x14ac:dyDescent="0.2">
      <c r="A719" s="55" t="s">
        <v>724</v>
      </c>
      <c r="B719" s="55">
        <v>103464161</v>
      </c>
      <c r="C719" s="55">
        <v>0.44</v>
      </c>
      <c r="D719" s="55">
        <v>1.2</v>
      </c>
      <c r="E719" s="55">
        <v>8.24</v>
      </c>
      <c r="F719" s="55">
        <v>-0.63332999999999995</v>
      </c>
      <c r="G719" s="55">
        <v>-0.9466</v>
      </c>
      <c r="H719">
        <f t="shared" si="77"/>
        <v>169303451.60498539</v>
      </c>
      <c r="I719">
        <f t="shared" si="78"/>
        <v>1162518662.9213481</v>
      </c>
      <c r="J719">
        <f t="shared" si="79"/>
        <v>62078496.599999994</v>
      </c>
      <c r="K719">
        <f t="shared" si="80"/>
        <v>103464161</v>
      </c>
      <c r="L719">
        <f t="shared" si="81"/>
        <v>103464161</v>
      </c>
      <c r="M719">
        <f t="shared" si="82"/>
        <v>103464161</v>
      </c>
      <c r="N719">
        <f t="shared" si="83"/>
        <v>103464161</v>
      </c>
    </row>
    <row r="720" spans="1:14" x14ac:dyDescent="0.2">
      <c r="A720" s="55" t="s">
        <v>725</v>
      </c>
      <c r="B720" s="55">
        <v>3719744186</v>
      </c>
      <c r="C720" s="55">
        <v>98.85</v>
      </c>
      <c r="D720" s="55">
        <v>64.14</v>
      </c>
      <c r="E720" s="55">
        <v>49.53</v>
      </c>
      <c r="F720" s="55">
        <v>0.54115999999999997</v>
      </c>
      <c r="G720" s="55">
        <v>0.99575999999999998</v>
      </c>
      <c r="H720">
        <f t="shared" si="77"/>
        <v>1448160159.6200264</v>
      </c>
      <c r="I720">
        <f t="shared" si="78"/>
        <v>1118294039.1630256</v>
      </c>
      <c r="J720">
        <f t="shared" si="79"/>
        <v>2231846511.5999999</v>
      </c>
      <c r="K720">
        <f t="shared" si="80"/>
        <v>2231846511.5999999</v>
      </c>
      <c r="L720">
        <f t="shared" si="81"/>
        <v>2231846511.5999999</v>
      </c>
      <c r="M720">
        <f t="shared" si="82"/>
        <v>2811110575.4480104</v>
      </c>
      <c r="N720">
        <f t="shared" si="83"/>
        <v>2679164127.2652102</v>
      </c>
    </row>
    <row r="721" spans="1:14" x14ac:dyDescent="0.2">
      <c r="A721" s="55" t="s">
        <v>726</v>
      </c>
      <c r="B721" s="55">
        <v>2104381125</v>
      </c>
      <c r="C721" s="55">
        <v>13.3</v>
      </c>
      <c r="D721" s="55">
        <v>19.48</v>
      </c>
      <c r="E721" s="55">
        <v>20.94</v>
      </c>
      <c r="F721" s="55">
        <v>-0.31724999999999998</v>
      </c>
      <c r="G721" s="55">
        <v>-0.36485000000000001</v>
      </c>
      <c r="H721">
        <f t="shared" si="77"/>
        <v>1849327975.1006958</v>
      </c>
      <c r="I721">
        <f t="shared" si="78"/>
        <v>1987922026.2930014</v>
      </c>
      <c r="J721">
        <f t="shared" si="79"/>
        <v>1262628675</v>
      </c>
      <c r="K721">
        <f t="shared" si="80"/>
        <v>1849327975.1006958</v>
      </c>
      <c r="L721">
        <f t="shared" si="81"/>
        <v>1987922026.2930014</v>
      </c>
      <c r="M721">
        <f t="shared" si="82"/>
        <v>2002359865.0402784</v>
      </c>
      <c r="N721">
        <f t="shared" si="83"/>
        <v>2057797485.5172005</v>
      </c>
    </row>
    <row r="722" spans="1:14" x14ac:dyDescent="0.2">
      <c r="A722" s="55" t="s">
        <v>727</v>
      </c>
      <c r="B722" s="55">
        <v>1497196119</v>
      </c>
      <c r="C722" s="55">
        <v>100.55</v>
      </c>
      <c r="D722" s="55">
        <v>117.55</v>
      </c>
      <c r="E722" s="55">
        <v>79.12</v>
      </c>
      <c r="F722" s="55">
        <v>-0.14462</v>
      </c>
      <c r="G722" s="55">
        <v>0.27085399999999998</v>
      </c>
      <c r="H722">
        <f t="shared" si="77"/>
        <v>1050197188.8517382</v>
      </c>
      <c r="I722">
        <f t="shared" si="78"/>
        <v>706861426.56827617</v>
      </c>
      <c r="J722">
        <f t="shared" si="79"/>
        <v>898317671.39999998</v>
      </c>
      <c r="K722">
        <f t="shared" si="80"/>
        <v>1050197188.8517382</v>
      </c>
      <c r="L722">
        <f t="shared" si="81"/>
        <v>898317671.39999998</v>
      </c>
      <c r="M722">
        <f t="shared" si="82"/>
        <v>1318396546.9406953</v>
      </c>
      <c r="N722">
        <f t="shared" si="83"/>
        <v>1181062242.0273104</v>
      </c>
    </row>
    <row r="723" spans="1:14" x14ac:dyDescent="0.2">
      <c r="A723" s="55" t="s">
        <v>728</v>
      </c>
      <c r="B723" s="55">
        <v>1626058283</v>
      </c>
      <c r="C723" s="55">
        <v>6.71</v>
      </c>
      <c r="D723" s="55">
        <v>10.26</v>
      </c>
      <c r="E723" s="55">
        <v>7.07</v>
      </c>
      <c r="F723" s="55">
        <v>-0.34599999999999997</v>
      </c>
      <c r="G723" s="55">
        <v>-5.092E-2</v>
      </c>
      <c r="H723">
        <f t="shared" si="77"/>
        <v>1491796589.9082568</v>
      </c>
      <c r="I723">
        <f t="shared" si="78"/>
        <v>1027979695.916045</v>
      </c>
      <c r="J723">
        <f t="shared" si="79"/>
        <v>975634969.79999995</v>
      </c>
      <c r="K723">
        <f t="shared" si="80"/>
        <v>1491796589.9082568</v>
      </c>
      <c r="L723">
        <f t="shared" si="81"/>
        <v>1027979695.916045</v>
      </c>
      <c r="M723">
        <f t="shared" si="82"/>
        <v>1572353605.7633028</v>
      </c>
      <c r="N723">
        <f t="shared" si="83"/>
        <v>1386826848.1664181</v>
      </c>
    </row>
    <row r="724" spans="1:14" x14ac:dyDescent="0.2">
      <c r="A724" s="55" t="s">
        <v>729</v>
      </c>
      <c r="B724" s="55">
        <v>357680769</v>
      </c>
      <c r="C724" s="55">
        <v>4.79</v>
      </c>
      <c r="D724" s="55">
        <v>7.16</v>
      </c>
      <c r="E724" s="55">
        <v>10.11</v>
      </c>
      <c r="F724" s="55">
        <v>-0.33101000000000003</v>
      </c>
      <c r="G724" s="55">
        <v>-0.52620999999999996</v>
      </c>
      <c r="H724">
        <f t="shared" si="77"/>
        <v>320794722.49211502</v>
      </c>
      <c r="I724">
        <f t="shared" si="78"/>
        <v>452961146.07737601</v>
      </c>
      <c r="J724">
        <f t="shared" si="79"/>
        <v>214608461.40000001</v>
      </c>
      <c r="K724">
        <f t="shared" si="80"/>
        <v>320794722.49211502</v>
      </c>
      <c r="L724">
        <f t="shared" si="81"/>
        <v>357680769</v>
      </c>
      <c r="M724">
        <f t="shared" si="82"/>
        <v>342926350.396846</v>
      </c>
      <c r="N724">
        <f t="shared" si="83"/>
        <v>357680769</v>
      </c>
    </row>
    <row r="725" spans="1:14" x14ac:dyDescent="0.2">
      <c r="A725" s="55" t="s">
        <v>730</v>
      </c>
      <c r="B725" s="55">
        <v>458905784</v>
      </c>
      <c r="C725" s="55">
        <v>12.17</v>
      </c>
      <c r="D725" s="55">
        <v>15.84</v>
      </c>
      <c r="E725" s="55">
        <v>28.8</v>
      </c>
      <c r="F725" s="55">
        <v>-0.23169000000000001</v>
      </c>
      <c r="G725" s="55">
        <v>-0.57743</v>
      </c>
      <c r="H725">
        <f t="shared" si="77"/>
        <v>358375486.97791255</v>
      </c>
      <c r="I725">
        <f t="shared" si="78"/>
        <v>651592565.49210775</v>
      </c>
      <c r="J725">
        <f t="shared" si="79"/>
        <v>275343470.39999998</v>
      </c>
      <c r="K725">
        <f t="shared" si="80"/>
        <v>358375486.97791255</v>
      </c>
      <c r="L725">
        <f t="shared" si="81"/>
        <v>458905784</v>
      </c>
      <c r="M725">
        <f t="shared" si="82"/>
        <v>418693665.19116503</v>
      </c>
      <c r="N725">
        <f t="shared" si="83"/>
        <v>458905784</v>
      </c>
    </row>
    <row r="726" spans="1:14" x14ac:dyDescent="0.2">
      <c r="A726" s="55" t="s">
        <v>731</v>
      </c>
      <c r="B726" s="55">
        <v>1288987160</v>
      </c>
      <c r="C726" s="55">
        <v>48.88</v>
      </c>
      <c r="D726" s="55">
        <v>36.409999999999997</v>
      </c>
      <c r="E726" s="55">
        <v>26.57</v>
      </c>
      <c r="F726" s="55">
        <v>0.34248800000000001</v>
      </c>
      <c r="G726" s="55">
        <v>0.839669</v>
      </c>
      <c r="H726">
        <f t="shared" si="77"/>
        <v>576088796.32443643</v>
      </c>
      <c r="I726">
        <f t="shared" si="78"/>
        <v>420397525.85927147</v>
      </c>
      <c r="J726">
        <f t="shared" si="79"/>
        <v>773392296</v>
      </c>
      <c r="K726">
        <f t="shared" si="80"/>
        <v>773392296</v>
      </c>
      <c r="L726">
        <f t="shared" si="81"/>
        <v>773392296</v>
      </c>
      <c r="M726">
        <f t="shared" si="82"/>
        <v>1003827814.5297745</v>
      </c>
      <c r="N726">
        <f t="shared" si="83"/>
        <v>941551306.34370852</v>
      </c>
    </row>
    <row r="727" spans="1:14" x14ac:dyDescent="0.2">
      <c r="A727" s="55" t="s">
        <v>732</v>
      </c>
      <c r="B727" s="55">
        <v>2384896880</v>
      </c>
      <c r="C727" s="55">
        <v>39.94</v>
      </c>
      <c r="D727" s="55">
        <v>28.08</v>
      </c>
      <c r="E727" s="55">
        <v>16.98</v>
      </c>
      <c r="F727" s="55">
        <v>0.42236499999999999</v>
      </c>
      <c r="G727" s="55">
        <v>1.352179</v>
      </c>
      <c r="H727">
        <f t="shared" si="77"/>
        <v>1006027375.533003</v>
      </c>
      <c r="I727">
        <f t="shared" si="78"/>
        <v>608345762.80121541</v>
      </c>
      <c r="J727">
        <f t="shared" si="79"/>
        <v>1430938128</v>
      </c>
      <c r="K727">
        <f t="shared" si="80"/>
        <v>1430938128</v>
      </c>
      <c r="L727">
        <f t="shared" si="81"/>
        <v>1430938128</v>
      </c>
      <c r="M727">
        <f t="shared" si="82"/>
        <v>1833349078.2132013</v>
      </c>
      <c r="N727">
        <f t="shared" si="83"/>
        <v>1674276433.1204863</v>
      </c>
    </row>
    <row r="728" spans="1:14" x14ac:dyDescent="0.2">
      <c r="A728" s="55" t="s">
        <v>733</v>
      </c>
      <c r="B728" s="55">
        <v>2367931767</v>
      </c>
      <c r="C728" s="55">
        <v>112.5</v>
      </c>
      <c r="D728" s="55">
        <v>75.83</v>
      </c>
      <c r="E728" s="55">
        <v>42.63</v>
      </c>
      <c r="F728" s="55">
        <v>0.48358200000000001</v>
      </c>
      <c r="G728" s="55">
        <v>1.638987</v>
      </c>
      <c r="H728">
        <f t="shared" si="77"/>
        <v>957654555.12401748</v>
      </c>
      <c r="I728">
        <f t="shared" si="78"/>
        <v>538372890.88578296</v>
      </c>
      <c r="J728">
        <f t="shared" si="79"/>
        <v>1420759060.2</v>
      </c>
      <c r="K728">
        <f t="shared" si="80"/>
        <v>1420759060.2</v>
      </c>
      <c r="L728">
        <f t="shared" si="81"/>
        <v>1420759060.2</v>
      </c>
      <c r="M728">
        <f t="shared" si="82"/>
        <v>1803820882.2496071</v>
      </c>
      <c r="N728">
        <f t="shared" si="83"/>
        <v>1636108216.5543132</v>
      </c>
    </row>
    <row r="729" spans="1:14" x14ac:dyDescent="0.2">
      <c r="A729" s="55" t="s">
        <v>734</v>
      </c>
      <c r="B729" s="55">
        <v>6413113672</v>
      </c>
      <c r="C729" s="55">
        <v>53.12</v>
      </c>
      <c r="D729" s="55">
        <v>42.1</v>
      </c>
      <c r="E729" s="55">
        <v>36.1</v>
      </c>
      <c r="F729" s="55">
        <v>0.26175799999999999</v>
      </c>
      <c r="G729" s="55">
        <v>0.471468</v>
      </c>
      <c r="H729">
        <f t="shared" si="77"/>
        <v>3049608723.0673394</v>
      </c>
      <c r="I729">
        <f t="shared" si="78"/>
        <v>2614985988.9579659</v>
      </c>
      <c r="J729">
        <f t="shared" si="79"/>
        <v>3847868203.1999998</v>
      </c>
      <c r="K729">
        <f t="shared" si="80"/>
        <v>3847868203.1999998</v>
      </c>
      <c r="L729">
        <f t="shared" si="81"/>
        <v>3847868203.1999998</v>
      </c>
      <c r="M729">
        <f t="shared" si="82"/>
        <v>5067711692.4269352</v>
      </c>
      <c r="N729">
        <f t="shared" si="83"/>
        <v>4893862598.783186</v>
      </c>
    </row>
    <row r="730" spans="1:14" x14ac:dyDescent="0.2">
      <c r="A730" s="55" t="s">
        <v>735</v>
      </c>
      <c r="B730" s="55">
        <v>3304655955</v>
      </c>
      <c r="C730" s="55">
        <v>67.95</v>
      </c>
      <c r="D730" s="55">
        <v>60.62</v>
      </c>
      <c r="E730" s="55">
        <v>28.73</v>
      </c>
      <c r="F730" s="55">
        <v>0.120917</v>
      </c>
      <c r="G730" s="55">
        <v>1.365124</v>
      </c>
      <c r="H730">
        <f t="shared" si="77"/>
        <v>1768903115.0388477</v>
      </c>
      <c r="I730">
        <f t="shared" si="78"/>
        <v>838346561.5333488</v>
      </c>
      <c r="J730">
        <f t="shared" si="79"/>
        <v>1982793573</v>
      </c>
      <c r="K730">
        <f t="shared" si="80"/>
        <v>1982793573</v>
      </c>
      <c r="L730">
        <f t="shared" si="81"/>
        <v>1982793573</v>
      </c>
      <c r="M730">
        <f t="shared" si="82"/>
        <v>2690354819.0155392</v>
      </c>
      <c r="N730">
        <f t="shared" si="83"/>
        <v>2318132197.6133394</v>
      </c>
    </row>
    <row r="731" spans="1:14" x14ac:dyDescent="0.2">
      <c r="A731" s="55" t="s">
        <v>736</v>
      </c>
      <c r="B731" s="55">
        <v>700034869</v>
      </c>
      <c r="C731" s="55">
        <v>4.1900000000000004</v>
      </c>
      <c r="D731" s="55">
        <v>4.3099999999999996</v>
      </c>
      <c r="E731" s="55">
        <v>7.02</v>
      </c>
      <c r="F731" s="55">
        <v>-2.784E-2</v>
      </c>
      <c r="G731" s="55">
        <v>-0.40312999999999999</v>
      </c>
      <c r="H731">
        <f t="shared" si="77"/>
        <v>432049170.30118495</v>
      </c>
      <c r="I731">
        <f t="shared" si="78"/>
        <v>703705867.94444346</v>
      </c>
      <c r="J731">
        <f t="shared" si="79"/>
        <v>420020921.39999998</v>
      </c>
      <c r="K731">
        <f t="shared" si="80"/>
        <v>432049170.30118495</v>
      </c>
      <c r="L731">
        <f t="shared" si="81"/>
        <v>700034869</v>
      </c>
      <c r="M731">
        <f t="shared" si="82"/>
        <v>592840589.52047396</v>
      </c>
      <c r="N731">
        <f t="shared" si="83"/>
        <v>700034869</v>
      </c>
    </row>
    <row r="732" spans="1:14" x14ac:dyDescent="0.2">
      <c r="A732" s="55" t="s">
        <v>737</v>
      </c>
      <c r="B732" s="55">
        <v>3516663258</v>
      </c>
      <c r="C732" s="55">
        <v>45.43</v>
      </c>
      <c r="D732" s="55">
        <v>47.98</v>
      </c>
      <c r="E732" s="55">
        <v>35.39</v>
      </c>
      <c r="F732" s="55">
        <v>-5.3150000000000003E-2</v>
      </c>
      <c r="G732" s="55">
        <v>0.283696</v>
      </c>
      <c r="H732">
        <f t="shared" si="77"/>
        <v>2228439515.023499</v>
      </c>
      <c r="I732">
        <f t="shared" si="78"/>
        <v>1643689748.0400343</v>
      </c>
      <c r="J732">
        <f t="shared" si="79"/>
        <v>2109997954.8</v>
      </c>
      <c r="K732">
        <f t="shared" si="80"/>
        <v>2228439515.023499</v>
      </c>
      <c r="L732">
        <f t="shared" si="81"/>
        <v>2109997954.8</v>
      </c>
      <c r="M732">
        <f t="shared" si="82"/>
        <v>3001373760.8093996</v>
      </c>
      <c r="N732">
        <f t="shared" si="83"/>
        <v>2767473854.0160136</v>
      </c>
    </row>
    <row r="733" spans="1:14" x14ac:dyDescent="0.2">
      <c r="A733" s="55" t="s">
        <v>738</v>
      </c>
      <c r="B733" s="55">
        <v>1356445174</v>
      </c>
      <c r="C733" s="55">
        <v>30.02</v>
      </c>
      <c r="D733" s="55">
        <v>40.75</v>
      </c>
      <c r="E733" s="55">
        <v>37.869999999999997</v>
      </c>
      <c r="F733" s="55">
        <v>-0.26330999999999999</v>
      </c>
      <c r="G733" s="55">
        <v>-0.20729</v>
      </c>
      <c r="H733">
        <f t="shared" si="77"/>
        <v>1104761981.8376791</v>
      </c>
      <c r="I733">
        <f t="shared" si="78"/>
        <v>1026689589.3832549</v>
      </c>
      <c r="J733">
        <f t="shared" si="79"/>
        <v>813867104.39999998</v>
      </c>
      <c r="K733">
        <f t="shared" si="80"/>
        <v>1104761981.8376791</v>
      </c>
      <c r="L733">
        <f t="shared" si="81"/>
        <v>1026689589.3832549</v>
      </c>
      <c r="M733">
        <f t="shared" si="82"/>
        <v>1255771897.1350718</v>
      </c>
      <c r="N733">
        <f t="shared" si="83"/>
        <v>1224542940.153302</v>
      </c>
    </row>
    <row r="734" spans="1:14" x14ac:dyDescent="0.2">
      <c r="A734" s="55" t="s">
        <v>739</v>
      </c>
      <c r="B734" s="55">
        <v>229729781</v>
      </c>
      <c r="C734" s="55">
        <v>10.01</v>
      </c>
      <c r="D734" s="55">
        <v>9.02</v>
      </c>
      <c r="E734" s="55">
        <v>9.98</v>
      </c>
      <c r="F734" s="55">
        <v>0.10975600000000001</v>
      </c>
      <c r="G734" s="55">
        <v>3.006E-3</v>
      </c>
      <c r="H734">
        <f t="shared" si="77"/>
        <v>124205562.84444508</v>
      </c>
      <c r="I734">
        <f t="shared" si="78"/>
        <v>137424769.74215508</v>
      </c>
      <c r="J734">
        <f t="shared" si="79"/>
        <v>137837868.59999999</v>
      </c>
      <c r="K734">
        <f t="shared" si="80"/>
        <v>137837868.59999999</v>
      </c>
      <c r="L734">
        <f t="shared" si="81"/>
        <v>137837868.59999999</v>
      </c>
      <c r="M734">
        <f t="shared" si="82"/>
        <v>187520093.73777804</v>
      </c>
      <c r="N734">
        <f t="shared" si="83"/>
        <v>192807776.49686202</v>
      </c>
    </row>
    <row r="735" spans="1:14" x14ac:dyDescent="0.2">
      <c r="A735" s="55" t="s">
        <v>740</v>
      </c>
      <c r="B735" s="55">
        <v>2581535795</v>
      </c>
      <c r="C735" s="55">
        <v>29.09</v>
      </c>
      <c r="D735" s="55">
        <v>29.95</v>
      </c>
      <c r="E735" s="55">
        <v>22.82</v>
      </c>
      <c r="F735" s="55">
        <v>-2.8709999999999999E-2</v>
      </c>
      <c r="G735" s="55">
        <v>0.27475899999999998</v>
      </c>
      <c r="H735">
        <f t="shared" si="77"/>
        <v>1594705471.0745504</v>
      </c>
      <c r="I735">
        <f t="shared" si="78"/>
        <v>1215070046.1812782</v>
      </c>
      <c r="J735">
        <f t="shared" si="79"/>
        <v>1548921477</v>
      </c>
      <c r="K735">
        <f t="shared" si="80"/>
        <v>1594705471.0745504</v>
      </c>
      <c r="L735">
        <f t="shared" si="81"/>
        <v>1548921477</v>
      </c>
      <c r="M735">
        <f t="shared" si="82"/>
        <v>2186803665.4298201</v>
      </c>
      <c r="N735">
        <f t="shared" si="83"/>
        <v>2034949495.4725113</v>
      </c>
    </row>
    <row r="736" spans="1:14" x14ac:dyDescent="0.2">
      <c r="A736" s="55" t="s">
        <v>741</v>
      </c>
      <c r="B736" s="55">
        <v>1243494850</v>
      </c>
      <c r="C736" s="55">
        <v>33.979999999999997</v>
      </c>
      <c r="D736" s="55">
        <v>33.26</v>
      </c>
      <c r="E736" s="55">
        <v>10.49</v>
      </c>
      <c r="F736" s="55">
        <v>2.1648000000000001E-2</v>
      </c>
      <c r="G736" s="55">
        <v>2.2392759999999998</v>
      </c>
      <c r="H736">
        <f t="shared" si="77"/>
        <v>730287643.10212529</v>
      </c>
      <c r="I736">
        <f t="shared" si="78"/>
        <v>230328292.49498963</v>
      </c>
      <c r="J736">
        <f t="shared" si="79"/>
        <v>746096910</v>
      </c>
      <c r="K736">
        <f t="shared" si="80"/>
        <v>746096910</v>
      </c>
      <c r="L736">
        <f t="shared" si="81"/>
        <v>746096910</v>
      </c>
      <c r="M736">
        <f t="shared" si="82"/>
        <v>1038211967.2408501</v>
      </c>
      <c r="N736">
        <f t="shared" si="83"/>
        <v>838228226.99799585</v>
      </c>
    </row>
    <row r="737" spans="1:14" x14ac:dyDescent="0.2">
      <c r="A737" s="55" t="s">
        <v>742</v>
      </c>
      <c r="B737" s="55">
        <v>790528609</v>
      </c>
      <c r="C737" s="55">
        <v>6.89</v>
      </c>
      <c r="D737" s="55">
        <v>10.55</v>
      </c>
      <c r="E737" s="55">
        <v>20.43</v>
      </c>
      <c r="F737" s="55">
        <v>-0.34692000000000001</v>
      </c>
      <c r="G737" s="55">
        <v>-0.66274999999999995</v>
      </c>
      <c r="H737">
        <f t="shared" si="77"/>
        <v>726277279.0469774</v>
      </c>
      <c r="I737">
        <f t="shared" si="78"/>
        <v>1406425990.8080056</v>
      </c>
      <c r="J737">
        <f t="shared" si="79"/>
        <v>474317165.39999998</v>
      </c>
      <c r="K737">
        <f t="shared" si="80"/>
        <v>726277279.0469774</v>
      </c>
      <c r="L737">
        <f t="shared" si="81"/>
        <v>790528609</v>
      </c>
      <c r="M737">
        <f t="shared" si="82"/>
        <v>764828077.01879096</v>
      </c>
      <c r="N737">
        <f t="shared" si="83"/>
        <v>790528609</v>
      </c>
    </row>
    <row r="738" spans="1:14" x14ac:dyDescent="0.2">
      <c r="A738" s="55" t="s">
        <v>743</v>
      </c>
      <c r="B738" s="55">
        <v>1852112652</v>
      </c>
      <c r="C738" s="55">
        <v>16.07</v>
      </c>
      <c r="D738" s="55">
        <v>16.100000000000001</v>
      </c>
      <c r="E738" s="55">
        <v>32.700000000000003</v>
      </c>
      <c r="F738" s="55">
        <v>-1.8600000000000001E-3</v>
      </c>
      <c r="G738" s="55">
        <v>-0.50856000000000001</v>
      </c>
      <c r="H738">
        <f t="shared" si="77"/>
        <v>1113338400.6251628</v>
      </c>
      <c r="I738">
        <f t="shared" si="78"/>
        <v>2261247743.7734008</v>
      </c>
      <c r="J738">
        <f t="shared" si="79"/>
        <v>1111267591.2</v>
      </c>
      <c r="K738">
        <f t="shared" si="80"/>
        <v>1113338400.6251628</v>
      </c>
      <c r="L738">
        <f t="shared" si="81"/>
        <v>1852112652</v>
      </c>
      <c r="M738">
        <f t="shared" si="82"/>
        <v>1556602951.4500651</v>
      </c>
      <c r="N738">
        <f t="shared" si="83"/>
        <v>1852112652</v>
      </c>
    </row>
    <row r="739" spans="1:14" x14ac:dyDescent="0.2">
      <c r="A739" s="55" t="s">
        <v>744</v>
      </c>
      <c r="B739" s="55">
        <v>973610410</v>
      </c>
      <c r="C739" s="55">
        <v>28.87</v>
      </c>
      <c r="D739" s="55">
        <v>30.5</v>
      </c>
      <c r="E739" s="55">
        <v>33.01</v>
      </c>
      <c r="F739" s="55">
        <v>-5.3440000000000001E-2</v>
      </c>
      <c r="G739" s="55">
        <v>-0.12542</v>
      </c>
      <c r="H739">
        <f t="shared" si="77"/>
        <v>617146558.06288028</v>
      </c>
      <c r="I739">
        <f t="shared" si="78"/>
        <v>667939177.66242087</v>
      </c>
      <c r="J739">
        <f t="shared" si="79"/>
        <v>584166246</v>
      </c>
      <c r="K739">
        <f t="shared" si="80"/>
        <v>617146558.06288028</v>
      </c>
      <c r="L739">
        <f t="shared" si="81"/>
        <v>667939177.66242087</v>
      </c>
      <c r="M739">
        <f t="shared" si="82"/>
        <v>831024869.22515213</v>
      </c>
      <c r="N739">
        <f t="shared" si="83"/>
        <v>851341917.06496835</v>
      </c>
    </row>
    <row r="740" spans="1:14" x14ac:dyDescent="0.2">
      <c r="A740" s="55" t="s">
        <v>745</v>
      </c>
      <c r="B740" s="55">
        <v>113347922</v>
      </c>
      <c r="C740" s="55">
        <v>5.94</v>
      </c>
      <c r="D740" s="55">
        <v>20.11</v>
      </c>
      <c r="E740" s="55">
        <v>23.41</v>
      </c>
      <c r="F740" s="55">
        <v>-0.70462000000000002</v>
      </c>
      <c r="G740" s="55">
        <v>-0.74626000000000003</v>
      </c>
      <c r="H740">
        <f t="shared" si="77"/>
        <v>230241564.08693886</v>
      </c>
      <c r="I740">
        <f t="shared" si="78"/>
        <v>268025353.51146847</v>
      </c>
      <c r="J740">
        <f t="shared" si="79"/>
        <v>68008753.200000003</v>
      </c>
      <c r="K740">
        <f t="shared" si="80"/>
        <v>113347922</v>
      </c>
      <c r="L740">
        <f t="shared" si="81"/>
        <v>113347922</v>
      </c>
      <c r="M740">
        <f t="shared" si="82"/>
        <v>113347922</v>
      </c>
      <c r="N740">
        <f t="shared" si="83"/>
        <v>113347922</v>
      </c>
    </row>
    <row r="741" spans="1:14" x14ac:dyDescent="0.2">
      <c r="A741" s="55" t="s">
        <v>746</v>
      </c>
      <c r="B741" s="55">
        <v>936023874</v>
      </c>
      <c r="C741" s="55">
        <v>70.8</v>
      </c>
      <c r="D741" s="55">
        <v>72.94</v>
      </c>
      <c r="E741" s="55">
        <v>49.59</v>
      </c>
      <c r="F741" s="55">
        <v>-2.9340000000000001E-2</v>
      </c>
      <c r="G741" s="55">
        <v>0.427707</v>
      </c>
      <c r="H741">
        <f t="shared" si="77"/>
        <v>578590159.68516266</v>
      </c>
      <c r="I741">
        <f t="shared" si="78"/>
        <v>393368054.08952957</v>
      </c>
      <c r="J741">
        <f t="shared" si="79"/>
        <v>561614324.39999998</v>
      </c>
      <c r="K741">
        <f t="shared" si="80"/>
        <v>578590159.68516266</v>
      </c>
      <c r="L741">
        <f t="shared" si="81"/>
        <v>561614324.39999998</v>
      </c>
      <c r="M741">
        <f t="shared" si="82"/>
        <v>793050388.27406502</v>
      </c>
      <c r="N741">
        <f t="shared" si="83"/>
        <v>718961546.0358119</v>
      </c>
    </row>
    <row r="742" spans="1:14" x14ac:dyDescent="0.2">
      <c r="A742" s="55" t="s">
        <v>747</v>
      </c>
      <c r="B742" s="55">
        <v>694233910</v>
      </c>
      <c r="C742" s="55">
        <v>20.87</v>
      </c>
      <c r="D742" s="55">
        <v>25.1</v>
      </c>
      <c r="E742" s="55">
        <v>29.68</v>
      </c>
      <c r="F742" s="55">
        <v>-0.16853000000000001</v>
      </c>
      <c r="G742" s="55">
        <v>-0.29682999999999998</v>
      </c>
      <c r="H742">
        <f t="shared" si="77"/>
        <v>500968580.94699752</v>
      </c>
      <c r="I742">
        <f t="shared" si="78"/>
        <v>592375024.5317632</v>
      </c>
      <c r="J742">
        <f t="shared" si="79"/>
        <v>416540346</v>
      </c>
      <c r="K742">
        <f t="shared" si="80"/>
        <v>500968580.94699752</v>
      </c>
      <c r="L742">
        <f t="shared" si="81"/>
        <v>592375024.5317632</v>
      </c>
      <c r="M742">
        <f t="shared" si="82"/>
        <v>616927778.37879896</v>
      </c>
      <c r="N742">
        <f t="shared" si="83"/>
        <v>653490355.81270528</v>
      </c>
    </row>
    <row r="743" spans="1:14" x14ac:dyDescent="0.2">
      <c r="A743" s="55" t="s">
        <v>748</v>
      </c>
      <c r="B743" s="55">
        <v>283132786</v>
      </c>
      <c r="C743" s="55">
        <v>42.39</v>
      </c>
      <c r="D743" s="55">
        <v>51.89</v>
      </c>
      <c r="E743" s="55">
        <v>42.88</v>
      </c>
      <c r="F743" s="55">
        <v>-0.18307999999999999</v>
      </c>
      <c r="G743" s="55">
        <v>-1.1429999999999999E-2</v>
      </c>
      <c r="H743">
        <f t="shared" si="77"/>
        <v>207951417.02981934</v>
      </c>
      <c r="I743">
        <f t="shared" si="78"/>
        <v>171843846.7685647</v>
      </c>
      <c r="J743">
        <f t="shared" si="79"/>
        <v>169879671.59999999</v>
      </c>
      <c r="K743">
        <f t="shared" si="80"/>
        <v>207951417.02981934</v>
      </c>
      <c r="L743">
        <f t="shared" si="81"/>
        <v>171843846.7685647</v>
      </c>
      <c r="M743">
        <f t="shared" si="82"/>
        <v>253060238.41192773</v>
      </c>
      <c r="N743">
        <f t="shared" si="83"/>
        <v>238617210.30742589</v>
      </c>
    </row>
    <row r="744" spans="1:14" x14ac:dyDescent="0.2">
      <c r="A744" s="55" t="s">
        <v>749</v>
      </c>
      <c r="B744" s="55">
        <v>1144388551</v>
      </c>
      <c r="C744" s="55">
        <v>15.94</v>
      </c>
      <c r="D744" s="55">
        <v>23.88</v>
      </c>
      <c r="E744" s="55">
        <v>27.66</v>
      </c>
      <c r="F744" s="55">
        <v>-0.33250000000000002</v>
      </c>
      <c r="G744" s="55">
        <v>-0.42371999999999999</v>
      </c>
      <c r="H744">
        <f t="shared" si="77"/>
        <v>1028663866.0674157</v>
      </c>
      <c r="I744">
        <f t="shared" si="78"/>
        <v>1191492209.689734</v>
      </c>
      <c r="J744">
        <f t="shared" si="79"/>
        <v>686633130.60000002</v>
      </c>
      <c r="K744">
        <f t="shared" si="80"/>
        <v>1028663866.0674157</v>
      </c>
      <c r="L744">
        <f t="shared" si="81"/>
        <v>1144388551</v>
      </c>
      <c r="M744">
        <f t="shared" si="82"/>
        <v>1098098677.0269663</v>
      </c>
      <c r="N744">
        <f t="shared" si="83"/>
        <v>1144388551</v>
      </c>
    </row>
    <row r="745" spans="1:14" x14ac:dyDescent="0.2">
      <c r="A745" s="55" t="s">
        <v>750</v>
      </c>
      <c r="B745" s="55">
        <v>4280134715</v>
      </c>
      <c r="C745" s="55">
        <v>92.09</v>
      </c>
      <c r="D745" s="55">
        <v>66.069999999999993</v>
      </c>
      <c r="E745" s="55">
        <v>22.13</v>
      </c>
      <c r="F745" s="55">
        <v>0.39382499999999998</v>
      </c>
      <c r="G745" s="55">
        <v>3.1613190000000002</v>
      </c>
      <c r="H745">
        <f t="shared" si="77"/>
        <v>1842470058.2928271</v>
      </c>
      <c r="I745">
        <f t="shared" si="78"/>
        <v>617131450.14837837</v>
      </c>
      <c r="J745">
        <f t="shared" si="79"/>
        <v>2568080829</v>
      </c>
      <c r="K745">
        <f t="shared" si="80"/>
        <v>2568080829</v>
      </c>
      <c r="L745">
        <f t="shared" si="81"/>
        <v>2568080829</v>
      </c>
      <c r="M745">
        <f t="shared" si="82"/>
        <v>3305068852.317131</v>
      </c>
      <c r="N745">
        <f t="shared" si="83"/>
        <v>2814933409.0593514</v>
      </c>
    </row>
    <row r="746" spans="1:14" x14ac:dyDescent="0.2">
      <c r="A746" s="55" t="s">
        <v>751</v>
      </c>
      <c r="B746" s="55">
        <v>401448717</v>
      </c>
      <c r="C746" s="55">
        <v>24.46</v>
      </c>
      <c r="D746" s="55">
        <v>38.549999999999997</v>
      </c>
      <c r="E746" s="55">
        <v>28.37</v>
      </c>
      <c r="F746" s="55">
        <v>-0.36549999999999999</v>
      </c>
      <c r="G746" s="55">
        <v>-0.13782</v>
      </c>
      <c r="H746">
        <f t="shared" si="77"/>
        <v>379620536.17021269</v>
      </c>
      <c r="I746">
        <f t="shared" si="78"/>
        <v>279372323.87668467</v>
      </c>
      <c r="J746">
        <f t="shared" si="79"/>
        <v>240869230.19999999</v>
      </c>
      <c r="K746">
        <f t="shared" si="80"/>
        <v>379620536.17021269</v>
      </c>
      <c r="L746">
        <f t="shared" si="81"/>
        <v>279372323.87668467</v>
      </c>
      <c r="M746">
        <f t="shared" si="82"/>
        <v>392717444.6680851</v>
      </c>
      <c r="N746">
        <f t="shared" si="83"/>
        <v>352618159.75067389</v>
      </c>
    </row>
    <row r="747" spans="1:14" x14ac:dyDescent="0.2">
      <c r="A747" s="55" t="s">
        <v>752</v>
      </c>
      <c r="B747" s="55">
        <v>326083875</v>
      </c>
      <c r="C747" s="55">
        <v>1.43</v>
      </c>
      <c r="D747" s="55">
        <v>1.59</v>
      </c>
      <c r="E747" s="55">
        <v>7.69</v>
      </c>
      <c r="F747" s="55">
        <v>-0.10063</v>
      </c>
      <c r="G747" s="55">
        <v>-0.81403999999999999</v>
      </c>
      <c r="H747">
        <f t="shared" si="77"/>
        <v>217541529.07034922</v>
      </c>
      <c r="I747">
        <f t="shared" si="78"/>
        <v>1052109727.8984727</v>
      </c>
      <c r="J747">
        <f t="shared" si="79"/>
        <v>195650325</v>
      </c>
      <c r="K747">
        <f t="shared" si="80"/>
        <v>217541529.07034922</v>
      </c>
      <c r="L747">
        <f t="shared" si="81"/>
        <v>326083875</v>
      </c>
      <c r="M747">
        <f t="shared" si="82"/>
        <v>282666936.62813967</v>
      </c>
      <c r="N747">
        <f t="shared" si="83"/>
        <v>326083875</v>
      </c>
    </row>
    <row r="748" spans="1:14" x14ac:dyDescent="0.2">
      <c r="A748" s="55" t="s">
        <v>753</v>
      </c>
      <c r="B748" s="55">
        <v>982437815</v>
      </c>
      <c r="C748" s="55">
        <v>4.74</v>
      </c>
      <c r="D748" s="55">
        <v>6.07</v>
      </c>
      <c r="E748" s="55">
        <v>14.92</v>
      </c>
      <c r="F748" s="55">
        <v>-0.21911</v>
      </c>
      <c r="G748" s="55">
        <v>-0.68230999999999997</v>
      </c>
      <c r="H748">
        <f t="shared" si="77"/>
        <v>754860081.44553006</v>
      </c>
      <c r="I748">
        <f t="shared" si="78"/>
        <v>1855465041.3925524</v>
      </c>
      <c r="J748">
        <f t="shared" si="79"/>
        <v>589462689</v>
      </c>
      <c r="K748">
        <f t="shared" si="80"/>
        <v>754860081.44553006</v>
      </c>
      <c r="L748">
        <f t="shared" si="81"/>
        <v>982437815</v>
      </c>
      <c r="M748">
        <f t="shared" si="82"/>
        <v>891406721.57821202</v>
      </c>
      <c r="N748">
        <f t="shared" si="83"/>
        <v>982437815</v>
      </c>
    </row>
    <row r="749" spans="1:14" x14ac:dyDescent="0.2">
      <c r="A749" s="55" t="s">
        <v>754</v>
      </c>
      <c r="B749" s="55">
        <v>2409229849</v>
      </c>
      <c r="C749" s="55">
        <v>41.32</v>
      </c>
      <c r="D749" s="55">
        <v>22.76</v>
      </c>
      <c r="E749" s="55">
        <v>17.760000000000002</v>
      </c>
      <c r="F749" s="55">
        <v>0.81546600000000002</v>
      </c>
      <c r="G749" s="55">
        <v>1.3265769999999999</v>
      </c>
      <c r="H749">
        <f t="shared" si="77"/>
        <v>796235186.6683265</v>
      </c>
      <c r="I749">
        <f t="shared" si="78"/>
        <v>621315309.74474525</v>
      </c>
      <c r="J749">
        <f t="shared" si="79"/>
        <v>1445537909.3999999</v>
      </c>
      <c r="K749">
        <f t="shared" si="80"/>
        <v>1445537909.3999999</v>
      </c>
      <c r="L749">
        <f t="shared" si="81"/>
        <v>1445537909.3999999</v>
      </c>
      <c r="M749">
        <f t="shared" si="82"/>
        <v>1764031984.0673306</v>
      </c>
      <c r="N749">
        <f t="shared" si="83"/>
        <v>1694064033.2978981</v>
      </c>
    </row>
    <row r="750" spans="1:14" x14ac:dyDescent="0.2">
      <c r="A750" s="55" t="s">
        <v>755</v>
      </c>
      <c r="B750" s="55">
        <v>2786482963</v>
      </c>
      <c r="C750" s="55">
        <v>108.85</v>
      </c>
      <c r="D750" s="55">
        <v>127.56</v>
      </c>
      <c r="E750" s="55">
        <v>16.71</v>
      </c>
      <c r="F750" s="55">
        <v>-0.14668</v>
      </c>
      <c r="G750" s="55">
        <v>5.5140630000000002</v>
      </c>
      <c r="H750">
        <f t="shared" si="77"/>
        <v>1959276447.0538602</v>
      </c>
      <c r="I750">
        <f t="shared" si="78"/>
        <v>256658521.38672897</v>
      </c>
      <c r="J750">
        <f t="shared" si="79"/>
        <v>1671889777.8</v>
      </c>
      <c r="K750">
        <f t="shared" si="80"/>
        <v>1959276447.0538602</v>
      </c>
      <c r="L750">
        <f t="shared" si="81"/>
        <v>1671889777.8</v>
      </c>
      <c r="M750">
        <f t="shared" si="82"/>
        <v>2455600356.6215439</v>
      </c>
      <c r="N750">
        <f t="shared" si="83"/>
        <v>1774553186.3546917</v>
      </c>
    </row>
    <row r="751" spans="1:14" x14ac:dyDescent="0.2">
      <c r="A751" s="55" t="s">
        <v>756</v>
      </c>
      <c r="B751" s="55">
        <v>3216103869</v>
      </c>
      <c r="C751" s="55">
        <v>189.75</v>
      </c>
      <c r="D751" s="55">
        <v>159.01</v>
      </c>
      <c r="E751" s="55">
        <v>74.02</v>
      </c>
      <c r="F751" s="55">
        <v>0.19332099999999999</v>
      </c>
      <c r="G751" s="55">
        <v>1.563496</v>
      </c>
      <c r="H751">
        <f t="shared" si="77"/>
        <v>1617052177.4107721</v>
      </c>
      <c r="I751">
        <f t="shared" si="78"/>
        <v>752746375.02847683</v>
      </c>
      <c r="J751">
        <f t="shared" si="79"/>
        <v>1929662321.3999999</v>
      </c>
      <c r="K751">
        <f t="shared" si="80"/>
        <v>1929662321.3999999</v>
      </c>
      <c r="L751">
        <f t="shared" si="81"/>
        <v>1929662321.3999999</v>
      </c>
      <c r="M751">
        <f t="shared" si="82"/>
        <v>2576483192.3643088</v>
      </c>
      <c r="N751">
        <f t="shared" si="83"/>
        <v>2230760871.4113908</v>
      </c>
    </row>
    <row r="752" spans="1:14" x14ac:dyDescent="0.2">
      <c r="A752" s="55" t="s">
        <v>756</v>
      </c>
      <c r="B752" s="55">
        <v>3216103869</v>
      </c>
      <c r="C752" s="55">
        <v>189.75</v>
      </c>
      <c r="D752" s="55">
        <v>159.01</v>
      </c>
      <c r="E752" s="55">
        <v>74.02</v>
      </c>
      <c r="F752" s="55">
        <v>0.19332099999999999</v>
      </c>
      <c r="G752" s="55">
        <v>1.563496</v>
      </c>
      <c r="H752">
        <f t="shared" si="77"/>
        <v>1617052177.4107721</v>
      </c>
      <c r="I752">
        <f t="shared" si="78"/>
        <v>752746375.02847683</v>
      </c>
      <c r="J752">
        <f t="shared" si="79"/>
        <v>1929662321.3999999</v>
      </c>
      <c r="K752">
        <f t="shared" si="80"/>
        <v>1929662321.3999999</v>
      </c>
      <c r="L752">
        <f t="shared" si="81"/>
        <v>1929662321.3999999</v>
      </c>
      <c r="M752">
        <f t="shared" si="82"/>
        <v>2576483192.3643088</v>
      </c>
      <c r="N752">
        <f t="shared" si="83"/>
        <v>2230760871.4113908</v>
      </c>
    </row>
    <row r="753" spans="1:14" x14ac:dyDescent="0.2">
      <c r="A753" s="55" t="s">
        <v>757</v>
      </c>
      <c r="B753" s="55">
        <v>2365637137</v>
      </c>
      <c r="C753" s="55">
        <v>98.97</v>
      </c>
      <c r="D753" s="55">
        <v>79.56</v>
      </c>
      <c r="E753" s="55">
        <v>44.14</v>
      </c>
      <c r="F753" s="55">
        <v>0.24396699999999999</v>
      </c>
      <c r="G753" s="55">
        <v>1.242184</v>
      </c>
      <c r="H753">
        <f t="shared" si="77"/>
        <v>1141012809.9861169</v>
      </c>
      <c r="I753">
        <f t="shared" si="78"/>
        <v>633035594.84859407</v>
      </c>
      <c r="J753">
        <f t="shared" si="79"/>
        <v>1419382282.2</v>
      </c>
      <c r="K753">
        <f t="shared" si="80"/>
        <v>1419382282.2</v>
      </c>
      <c r="L753">
        <f t="shared" si="81"/>
        <v>1419382282.2</v>
      </c>
      <c r="M753">
        <f t="shared" si="82"/>
        <v>1875787406.1944466</v>
      </c>
      <c r="N753">
        <f t="shared" si="83"/>
        <v>1672596520.1394377</v>
      </c>
    </row>
    <row r="754" spans="1:14" x14ac:dyDescent="0.2">
      <c r="A754" s="55" t="s">
        <v>758</v>
      </c>
      <c r="B754" s="55">
        <v>289825590</v>
      </c>
      <c r="C754" s="55">
        <v>14.81</v>
      </c>
      <c r="D754" s="55">
        <v>15.81</v>
      </c>
      <c r="E754" s="55">
        <v>17.41</v>
      </c>
      <c r="F754" s="55">
        <v>-6.3250000000000001E-2</v>
      </c>
      <c r="G754" s="55">
        <v>-0.14934</v>
      </c>
      <c r="H754">
        <f t="shared" si="77"/>
        <v>185636887.10968778</v>
      </c>
      <c r="I754">
        <f t="shared" si="78"/>
        <v>204424040.15705451</v>
      </c>
      <c r="J754">
        <f t="shared" si="79"/>
        <v>173895354</v>
      </c>
      <c r="K754">
        <f t="shared" si="80"/>
        <v>185636887.10968778</v>
      </c>
      <c r="L754">
        <f t="shared" si="81"/>
        <v>204424040.15705451</v>
      </c>
      <c r="M754">
        <f t="shared" si="82"/>
        <v>248150108.84387511</v>
      </c>
      <c r="N754">
        <f t="shared" si="83"/>
        <v>255664970.06282181</v>
      </c>
    </row>
    <row r="755" spans="1:14" x14ac:dyDescent="0.2">
      <c r="A755" s="55" t="s">
        <v>759</v>
      </c>
      <c r="B755" s="55">
        <v>1972056870</v>
      </c>
      <c r="C755" s="55">
        <v>33.479999999999997</v>
      </c>
      <c r="D755" s="55">
        <v>18.28</v>
      </c>
      <c r="E755" s="55">
        <v>11.27</v>
      </c>
      <c r="F755" s="55">
        <v>0.83150999999999997</v>
      </c>
      <c r="G755" s="55">
        <v>1.9707190000000001</v>
      </c>
      <c r="H755">
        <f t="shared" si="77"/>
        <v>646042949.26044631</v>
      </c>
      <c r="I755">
        <f t="shared" si="78"/>
        <v>398298904.07002479</v>
      </c>
      <c r="J755">
        <f t="shared" si="79"/>
        <v>1183234122</v>
      </c>
      <c r="K755">
        <f t="shared" si="80"/>
        <v>1183234122</v>
      </c>
      <c r="L755">
        <f t="shared" si="81"/>
        <v>1183234122</v>
      </c>
      <c r="M755">
        <f t="shared" si="82"/>
        <v>1441651301.7041783</v>
      </c>
      <c r="N755">
        <f t="shared" si="83"/>
        <v>1342553683.62801</v>
      </c>
    </row>
    <row r="756" spans="1:14" x14ac:dyDescent="0.2">
      <c r="A756" s="55" t="s">
        <v>760</v>
      </c>
      <c r="B756" s="55">
        <v>2352269729</v>
      </c>
      <c r="C756" s="55">
        <v>61.21</v>
      </c>
      <c r="D756" s="55">
        <v>43.79</v>
      </c>
      <c r="E756" s="55">
        <v>48.67</v>
      </c>
      <c r="F756" s="55">
        <v>0.39780799999999999</v>
      </c>
      <c r="G756" s="55">
        <v>0.25765399999999999</v>
      </c>
      <c r="H756">
        <f t="shared" si="77"/>
        <v>1009696494.3683254</v>
      </c>
      <c r="I756">
        <f t="shared" si="78"/>
        <v>1122217905.2426183</v>
      </c>
      <c r="J756">
        <f t="shared" si="79"/>
        <v>1411361837.3999999</v>
      </c>
      <c r="K756">
        <f t="shared" si="80"/>
        <v>1411361837.3999999</v>
      </c>
      <c r="L756">
        <f t="shared" si="81"/>
        <v>1411361837.3999999</v>
      </c>
      <c r="M756">
        <f t="shared" si="82"/>
        <v>1815240435.1473303</v>
      </c>
      <c r="N756">
        <f t="shared" si="83"/>
        <v>1860248999.4970474</v>
      </c>
    </row>
    <row r="757" spans="1:14" x14ac:dyDescent="0.2">
      <c r="A757" s="55" t="s">
        <v>761</v>
      </c>
      <c r="B757" s="55">
        <v>140868942</v>
      </c>
      <c r="C757" s="55">
        <v>16.39</v>
      </c>
      <c r="D757" s="55">
        <v>44.94</v>
      </c>
      <c r="E757" s="55">
        <v>91.11</v>
      </c>
      <c r="F757" s="55">
        <v>-0.63529000000000002</v>
      </c>
      <c r="G757" s="55">
        <v>-0.82011000000000001</v>
      </c>
      <c r="H757">
        <f t="shared" si="77"/>
        <v>231749513.86032739</v>
      </c>
      <c r="I757">
        <f t="shared" si="78"/>
        <v>469850270.7209962</v>
      </c>
      <c r="J757">
        <f t="shared" si="79"/>
        <v>84521365.200000003</v>
      </c>
      <c r="K757">
        <f t="shared" si="80"/>
        <v>140868942</v>
      </c>
      <c r="L757">
        <f t="shared" si="81"/>
        <v>140868942</v>
      </c>
      <c r="M757">
        <f t="shared" si="82"/>
        <v>140868942</v>
      </c>
      <c r="N757">
        <f t="shared" si="83"/>
        <v>140868942</v>
      </c>
    </row>
    <row r="758" spans="1:14" x14ac:dyDescent="0.2">
      <c r="A758" s="55" t="s">
        <v>762</v>
      </c>
      <c r="B758" s="55">
        <v>565405424</v>
      </c>
      <c r="C758" s="55">
        <v>25.56</v>
      </c>
      <c r="D758" s="55">
        <v>39.79</v>
      </c>
      <c r="E758" s="55">
        <v>35.909999999999997</v>
      </c>
      <c r="F758" s="55">
        <v>-0.35763</v>
      </c>
      <c r="G758" s="55">
        <v>-0.28821999999999998</v>
      </c>
      <c r="H758">
        <f t="shared" si="77"/>
        <v>528111920.54423457</v>
      </c>
      <c r="I758">
        <f t="shared" si="78"/>
        <v>476612512.85509562</v>
      </c>
      <c r="J758">
        <f t="shared" si="79"/>
        <v>339243254.39999998</v>
      </c>
      <c r="K758">
        <f t="shared" si="80"/>
        <v>528111920.54423457</v>
      </c>
      <c r="L758">
        <f t="shared" si="81"/>
        <v>476612512.85509562</v>
      </c>
      <c r="M758">
        <f t="shared" si="82"/>
        <v>550488022.61769378</v>
      </c>
      <c r="N758">
        <f t="shared" si="83"/>
        <v>529888259.54203826</v>
      </c>
    </row>
    <row r="759" spans="1:14" x14ac:dyDescent="0.2">
      <c r="A759" s="55" t="s">
        <v>763</v>
      </c>
      <c r="B759" s="55">
        <v>602630714</v>
      </c>
      <c r="C759" s="55">
        <v>133.13999999999999</v>
      </c>
      <c r="D759" s="55">
        <v>95.01</v>
      </c>
      <c r="E759" s="55">
        <v>58.38</v>
      </c>
      <c r="F759" s="55">
        <v>0.40132600000000002</v>
      </c>
      <c r="G759" s="55">
        <v>1.2805759999999999</v>
      </c>
      <c r="H759">
        <f t="shared" si="77"/>
        <v>258025918.5942457</v>
      </c>
      <c r="I759">
        <f t="shared" si="78"/>
        <v>158546976.02710894</v>
      </c>
      <c r="J759">
        <f t="shared" si="79"/>
        <v>361578428.39999998</v>
      </c>
      <c r="K759">
        <f t="shared" si="80"/>
        <v>361578428.39999998</v>
      </c>
      <c r="L759">
        <f t="shared" si="81"/>
        <v>361578428.39999998</v>
      </c>
      <c r="M759">
        <f t="shared" si="82"/>
        <v>464788795.83769828</v>
      </c>
      <c r="N759">
        <f t="shared" si="83"/>
        <v>424997218.81084359</v>
      </c>
    </row>
    <row r="760" spans="1:14" x14ac:dyDescent="0.2">
      <c r="A760" s="55" t="s">
        <v>764</v>
      </c>
      <c r="B760" s="55">
        <v>1993585118</v>
      </c>
      <c r="C760" s="55">
        <v>76.34</v>
      </c>
      <c r="D760" s="55">
        <v>56.83</v>
      </c>
      <c r="E760" s="55">
        <v>43.55</v>
      </c>
      <c r="F760" s="55">
        <v>0.34330500000000003</v>
      </c>
      <c r="G760" s="55">
        <v>0.75292800000000004</v>
      </c>
      <c r="H760">
        <f t="shared" si="77"/>
        <v>890453821.58184481</v>
      </c>
      <c r="I760">
        <f t="shared" si="78"/>
        <v>682373189.77162778</v>
      </c>
      <c r="J760">
        <f t="shared" si="79"/>
        <v>1196151070.8</v>
      </c>
      <c r="K760">
        <f t="shared" si="80"/>
        <v>1196151070.8</v>
      </c>
      <c r="L760">
        <f t="shared" si="81"/>
        <v>1196151070.8</v>
      </c>
      <c r="M760">
        <f t="shared" si="82"/>
        <v>1552332599.4327378</v>
      </c>
      <c r="N760">
        <f t="shared" si="83"/>
        <v>1469100346.7086511</v>
      </c>
    </row>
    <row r="761" spans="1:14" x14ac:dyDescent="0.2">
      <c r="A761" s="55" t="s">
        <v>765</v>
      </c>
      <c r="B761" s="55">
        <v>2575340368</v>
      </c>
      <c r="C761" s="55">
        <v>99.89</v>
      </c>
      <c r="D761" s="55">
        <v>99.69</v>
      </c>
      <c r="E761" s="55">
        <v>57.82</v>
      </c>
      <c r="F761" s="55">
        <v>2.006E-3</v>
      </c>
      <c r="G761" s="55">
        <v>0.727603</v>
      </c>
      <c r="H761">
        <f t="shared" si="77"/>
        <v>1542110746.6422358</v>
      </c>
      <c r="I761">
        <f t="shared" si="78"/>
        <v>894420894.61525595</v>
      </c>
      <c r="J761">
        <f t="shared" si="79"/>
        <v>1545204220.8</v>
      </c>
      <c r="K761">
        <f t="shared" si="80"/>
        <v>1545204220.8</v>
      </c>
      <c r="L761">
        <f t="shared" si="81"/>
        <v>1545204220.8</v>
      </c>
      <c r="M761">
        <f t="shared" si="82"/>
        <v>2162048519.4568944</v>
      </c>
      <c r="N761">
        <f t="shared" si="83"/>
        <v>1902972578.6461024</v>
      </c>
    </row>
    <row r="762" spans="1:14" x14ac:dyDescent="0.2">
      <c r="A762" s="55" t="s">
        <v>766</v>
      </c>
      <c r="B762" s="55">
        <v>983739337</v>
      </c>
      <c r="C762" s="55">
        <v>22.35</v>
      </c>
      <c r="D762" s="55">
        <v>21.91</v>
      </c>
      <c r="E762" s="55">
        <v>15.77</v>
      </c>
      <c r="F762" s="55">
        <v>2.0081999999999999E-2</v>
      </c>
      <c r="G762" s="55">
        <v>0.41724800000000001</v>
      </c>
      <c r="H762">
        <f t="shared" si="77"/>
        <v>578623681.42953217</v>
      </c>
      <c r="I762">
        <f t="shared" si="78"/>
        <v>416471642.36605024</v>
      </c>
      <c r="J762">
        <f t="shared" si="79"/>
        <v>590243602.19999993</v>
      </c>
      <c r="K762">
        <f t="shared" si="80"/>
        <v>590243602.19999993</v>
      </c>
      <c r="L762">
        <f t="shared" si="81"/>
        <v>590243602.19999993</v>
      </c>
      <c r="M762">
        <f t="shared" si="82"/>
        <v>821693074.77181292</v>
      </c>
      <c r="N762">
        <f t="shared" si="83"/>
        <v>756832259.14642</v>
      </c>
    </row>
    <row r="763" spans="1:14" x14ac:dyDescent="0.2">
      <c r="A763" s="55" t="s">
        <v>767</v>
      </c>
      <c r="B763" s="55">
        <v>1148634790</v>
      </c>
      <c r="C763" s="55">
        <v>13.89</v>
      </c>
      <c r="D763" s="55">
        <v>14.55</v>
      </c>
      <c r="E763" s="55">
        <v>20.5</v>
      </c>
      <c r="F763" s="55">
        <v>-4.5359999999999998E-2</v>
      </c>
      <c r="G763" s="55">
        <v>-0.32244</v>
      </c>
      <c r="H763">
        <f t="shared" si="77"/>
        <v>721927505.65658247</v>
      </c>
      <c r="I763">
        <f t="shared" si="78"/>
        <v>1017151062.6365193</v>
      </c>
      <c r="J763">
        <f t="shared" si="79"/>
        <v>689180874</v>
      </c>
      <c r="K763">
        <f t="shared" si="80"/>
        <v>721927505.65658247</v>
      </c>
      <c r="L763">
        <f t="shared" si="81"/>
        <v>1017151062.6365193</v>
      </c>
      <c r="M763">
        <f t="shared" si="82"/>
        <v>977951876.26263297</v>
      </c>
      <c r="N763">
        <f t="shared" si="83"/>
        <v>1096041299.0546076</v>
      </c>
    </row>
    <row r="764" spans="1:14" x14ac:dyDescent="0.2">
      <c r="A764" s="55" t="s">
        <v>768</v>
      </c>
      <c r="B764" s="55">
        <v>3114089341</v>
      </c>
      <c r="C764" s="55">
        <v>37.409999999999997</v>
      </c>
      <c r="D764" s="55">
        <v>49.47</v>
      </c>
      <c r="E764" s="55">
        <v>42.97</v>
      </c>
      <c r="F764" s="55">
        <v>-0.24378</v>
      </c>
      <c r="G764" s="55">
        <v>-0.12939000000000001</v>
      </c>
      <c r="H764">
        <f t="shared" si="77"/>
        <v>2470780466.7953768</v>
      </c>
      <c r="I764">
        <f t="shared" si="78"/>
        <v>2146143054.4101262</v>
      </c>
      <c r="J764">
        <f t="shared" si="79"/>
        <v>1868453604.5999999</v>
      </c>
      <c r="K764">
        <f t="shared" si="80"/>
        <v>2470780466.7953768</v>
      </c>
      <c r="L764">
        <f t="shared" si="81"/>
        <v>2146143054.4101262</v>
      </c>
      <c r="M764">
        <f t="shared" si="82"/>
        <v>2856765791.3181505</v>
      </c>
      <c r="N764">
        <f t="shared" si="83"/>
        <v>2726910826.3640504</v>
      </c>
    </row>
    <row r="765" spans="1:14" x14ac:dyDescent="0.2">
      <c r="A765" s="55" t="s">
        <v>769</v>
      </c>
      <c r="B765" s="55">
        <v>4032821240</v>
      </c>
      <c r="C765" s="55">
        <v>40.700000000000003</v>
      </c>
      <c r="D765" s="55">
        <v>47.94</v>
      </c>
      <c r="E765" s="55">
        <v>48.65</v>
      </c>
      <c r="F765" s="55">
        <v>-0.15101999999999999</v>
      </c>
      <c r="G765" s="55">
        <v>-0.16341</v>
      </c>
      <c r="H765">
        <f t="shared" si="77"/>
        <v>2850117486.8665924</v>
      </c>
      <c r="I765">
        <f t="shared" si="78"/>
        <v>2892328074.6841345</v>
      </c>
      <c r="J765">
        <f t="shared" si="79"/>
        <v>2419692744</v>
      </c>
      <c r="K765">
        <f t="shared" si="80"/>
        <v>2850117486.8665924</v>
      </c>
      <c r="L765">
        <f t="shared" si="81"/>
        <v>2892328074.6841345</v>
      </c>
      <c r="M765">
        <f t="shared" si="82"/>
        <v>3559739738.7466369</v>
      </c>
      <c r="N765">
        <f t="shared" si="83"/>
        <v>3576623973.8736539</v>
      </c>
    </row>
    <row r="766" spans="1:14" x14ac:dyDescent="0.2">
      <c r="A766" s="55" t="s">
        <v>770</v>
      </c>
      <c r="B766" s="55">
        <v>4103411444</v>
      </c>
      <c r="C766" s="55">
        <v>79.430000000000007</v>
      </c>
      <c r="D766" s="55">
        <v>84.31</v>
      </c>
      <c r="E766" s="55">
        <v>35.619999999999997</v>
      </c>
      <c r="F766" s="55">
        <v>-5.7880000000000001E-2</v>
      </c>
      <c r="G766" s="55">
        <v>1.229927</v>
      </c>
      <c r="H766">
        <f t="shared" si="77"/>
        <v>2613304957.3302765</v>
      </c>
      <c r="I766">
        <f t="shared" si="78"/>
        <v>1104093033.7181439</v>
      </c>
      <c r="J766">
        <f t="shared" si="79"/>
        <v>2462046866.4000001</v>
      </c>
      <c r="K766">
        <f t="shared" si="80"/>
        <v>2613304957.3302765</v>
      </c>
      <c r="L766">
        <f t="shared" si="81"/>
        <v>2462046866.4000001</v>
      </c>
      <c r="M766">
        <f t="shared" si="82"/>
        <v>3507368849.3321104</v>
      </c>
      <c r="N766">
        <f t="shared" si="83"/>
        <v>2903684079.8872576</v>
      </c>
    </row>
    <row r="767" spans="1:14" x14ac:dyDescent="0.2">
      <c r="A767" s="55" t="s">
        <v>771</v>
      </c>
      <c r="B767" s="55">
        <v>1768109541</v>
      </c>
      <c r="C767" s="55">
        <v>152.71</v>
      </c>
      <c r="D767" s="55">
        <v>43.23</v>
      </c>
      <c r="E767" s="55">
        <v>32</v>
      </c>
      <c r="F767" s="55">
        <v>2.5325009999999999</v>
      </c>
      <c r="G767" s="55">
        <v>3.7721879999999999</v>
      </c>
      <c r="H767">
        <f t="shared" si="77"/>
        <v>300315760.59001827</v>
      </c>
      <c r="I767">
        <f t="shared" si="78"/>
        <v>222301745.99156612</v>
      </c>
      <c r="J767">
        <f t="shared" si="79"/>
        <v>1060865724.5999999</v>
      </c>
      <c r="K767">
        <f t="shared" si="80"/>
        <v>1060865724.5999999</v>
      </c>
      <c r="L767">
        <f t="shared" si="81"/>
        <v>1060865724.5999999</v>
      </c>
      <c r="M767">
        <f t="shared" si="82"/>
        <v>1180992028.8360071</v>
      </c>
      <c r="N767">
        <f t="shared" si="83"/>
        <v>1149786422.9966264</v>
      </c>
    </row>
    <row r="768" spans="1:14" x14ac:dyDescent="0.2">
      <c r="A768" s="55" t="s">
        <v>772</v>
      </c>
      <c r="B768" s="55">
        <v>289532602</v>
      </c>
      <c r="C768" s="55">
        <v>2.67</v>
      </c>
      <c r="D768" s="55">
        <v>2.2200000000000002</v>
      </c>
      <c r="E768" s="55">
        <v>3.75</v>
      </c>
      <c r="F768" s="55">
        <v>0.20270299999999999</v>
      </c>
      <c r="G768" s="55">
        <v>-0.28799999999999998</v>
      </c>
      <c r="H768">
        <f t="shared" si="77"/>
        <v>144440947.76515895</v>
      </c>
      <c r="I768">
        <f t="shared" si="78"/>
        <v>243988147.75280899</v>
      </c>
      <c r="J768">
        <f t="shared" si="79"/>
        <v>173719561.19999999</v>
      </c>
      <c r="K768">
        <f t="shared" si="80"/>
        <v>173719561.19999999</v>
      </c>
      <c r="L768">
        <f t="shared" si="81"/>
        <v>243988147.75280899</v>
      </c>
      <c r="M768">
        <f t="shared" si="82"/>
        <v>231495940.30606359</v>
      </c>
      <c r="N768">
        <f t="shared" si="83"/>
        <v>271314820.30112362</v>
      </c>
    </row>
    <row r="769" spans="1:14" x14ac:dyDescent="0.2">
      <c r="A769" s="55" t="s">
        <v>773</v>
      </c>
      <c r="B769" s="55">
        <v>2253648825</v>
      </c>
      <c r="C769" s="55">
        <v>24.93</v>
      </c>
      <c r="D769" s="55">
        <v>33.89</v>
      </c>
      <c r="E769" s="55">
        <v>30.59</v>
      </c>
      <c r="F769" s="55">
        <v>-0.26438</v>
      </c>
      <c r="G769" s="55">
        <v>-0.18503</v>
      </c>
      <c r="H769">
        <f t="shared" si="77"/>
        <v>1838162767.4614611</v>
      </c>
      <c r="I769">
        <f t="shared" si="78"/>
        <v>1659189043.7684824</v>
      </c>
      <c r="J769">
        <f t="shared" si="79"/>
        <v>1352189295</v>
      </c>
      <c r="K769">
        <f t="shared" si="80"/>
        <v>1838162767.4614611</v>
      </c>
      <c r="L769">
        <f t="shared" si="81"/>
        <v>1659189043.7684824</v>
      </c>
      <c r="M769">
        <f t="shared" si="82"/>
        <v>2087454401.9845843</v>
      </c>
      <c r="N769">
        <f t="shared" si="83"/>
        <v>2015864912.5073929</v>
      </c>
    </row>
    <row r="770" spans="1:14" x14ac:dyDescent="0.2">
      <c r="A770" s="55" t="s">
        <v>774</v>
      </c>
      <c r="B770" s="55">
        <v>659543108</v>
      </c>
      <c r="C770" s="55">
        <v>13.61</v>
      </c>
      <c r="D770" s="55">
        <v>19.41</v>
      </c>
      <c r="E770" s="55">
        <v>43.61</v>
      </c>
      <c r="F770" s="55">
        <v>-0.29881999999999997</v>
      </c>
      <c r="G770" s="55">
        <v>-0.68791999999999998</v>
      </c>
      <c r="H770">
        <f t="shared" ref="H770:H833" si="84">$B770/(1+F770)*ownership_stake</f>
        <v>564371295.24515808</v>
      </c>
      <c r="I770">
        <f t="shared" ref="I770:I833" si="85">$B770/(1+G770)*ownership_stake</f>
        <v>1268026995.642143</v>
      </c>
      <c r="J770">
        <f t="shared" ref="J770:J833" si="86">B770*ownership_stake</f>
        <v>395725864.80000001</v>
      </c>
      <c r="K770">
        <f t="shared" ref="K770:K833" si="87">MAX($B770*ownership_stake,MIN($B770,liq_pref*H770))</f>
        <v>564371295.24515808</v>
      </c>
      <c r="L770">
        <f t="shared" ref="L770:L833" si="88">MAX($B770*ownership_stake,MIN($B770,liq_pref*I770))</f>
        <v>659543108</v>
      </c>
      <c r="M770">
        <f t="shared" ref="M770:M833" si="89">MAX($B770*ownership_stake,MIN($B770,liq_pref*H770 + ($B770 - liq_pref*H770)*ownership_stake))</f>
        <v>621474382.89806318</v>
      </c>
      <c r="N770">
        <f t="shared" ref="N770:N833" si="90">MAX($B770*ownership_stake,MIN($B770,liq_pref*I770 + ($B770 - liq_pref*I770)*ownership_stake))</f>
        <v>659543108</v>
      </c>
    </row>
    <row r="771" spans="1:14" x14ac:dyDescent="0.2">
      <c r="A771" s="55" t="s">
        <v>775</v>
      </c>
      <c r="B771" s="55">
        <v>898690791</v>
      </c>
      <c r="C771" s="55">
        <v>24.72</v>
      </c>
      <c r="D771" s="55">
        <v>40.71</v>
      </c>
      <c r="E771" s="55">
        <v>31.28</v>
      </c>
      <c r="F771" s="55">
        <v>-0.39278000000000002</v>
      </c>
      <c r="G771" s="55">
        <v>-0.20971999999999999</v>
      </c>
      <c r="H771">
        <f t="shared" si="84"/>
        <v>888005129.27769184</v>
      </c>
      <c r="I771">
        <f t="shared" si="85"/>
        <v>682308137.11595893</v>
      </c>
      <c r="J771">
        <f t="shared" si="86"/>
        <v>539214474.60000002</v>
      </c>
      <c r="K771">
        <f t="shared" si="87"/>
        <v>888005129.27769184</v>
      </c>
      <c r="L771">
        <f t="shared" si="88"/>
        <v>682308137.11595893</v>
      </c>
      <c r="M771">
        <f t="shared" si="89"/>
        <v>894416526.31107676</v>
      </c>
      <c r="N771">
        <f t="shared" si="90"/>
        <v>812137729.4463836</v>
      </c>
    </row>
    <row r="772" spans="1:14" x14ac:dyDescent="0.2">
      <c r="A772" s="55" t="s">
        <v>776</v>
      </c>
      <c r="B772" s="55">
        <v>1167274190</v>
      </c>
      <c r="C772" s="55">
        <v>18.21</v>
      </c>
      <c r="D772" s="55">
        <v>14.36</v>
      </c>
      <c r="E772" s="55">
        <v>13.66</v>
      </c>
      <c r="F772" s="55">
        <v>0.26810600000000001</v>
      </c>
      <c r="G772" s="55">
        <v>0.33308900000000002</v>
      </c>
      <c r="H772">
        <f t="shared" si="84"/>
        <v>552291775.29323256</v>
      </c>
      <c r="I772">
        <f t="shared" si="85"/>
        <v>525369659.49010152</v>
      </c>
      <c r="J772">
        <f t="shared" si="86"/>
        <v>700364514</v>
      </c>
      <c r="K772">
        <f t="shared" si="87"/>
        <v>700364514</v>
      </c>
      <c r="L772">
        <f t="shared" si="88"/>
        <v>700364514</v>
      </c>
      <c r="M772">
        <f t="shared" si="89"/>
        <v>921281224.117293</v>
      </c>
      <c r="N772">
        <f t="shared" si="90"/>
        <v>910512377.79604053</v>
      </c>
    </row>
    <row r="773" spans="1:14" x14ac:dyDescent="0.2">
      <c r="A773" s="55" t="s">
        <v>777</v>
      </c>
      <c r="B773" s="55">
        <v>2356124367</v>
      </c>
      <c r="C773" s="55">
        <v>72.569999999999993</v>
      </c>
      <c r="D773" s="55">
        <v>78.28</v>
      </c>
      <c r="E773" s="55">
        <v>26.71</v>
      </c>
      <c r="F773" s="55">
        <v>-7.2940000000000005E-2</v>
      </c>
      <c r="G773" s="55">
        <v>1.71696</v>
      </c>
      <c r="H773">
        <f t="shared" si="84"/>
        <v>1524900891.2044528</v>
      </c>
      <c r="I773">
        <f t="shared" si="85"/>
        <v>520314844.60573572</v>
      </c>
      <c r="J773">
        <f t="shared" si="86"/>
        <v>1413674620.2</v>
      </c>
      <c r="K773">
        <f t="shared" si="87"/>
        <v>1524900891.2044528</v>
      </c>
      <c r="L773">
        <f t="shared" si="88"/>
        <v>1413674620.2</v>
      </c>
      <c r="M773">
        <f t="shared" si="89"/>
        <v>2023634976.6817811</v>
      </c>
      <c r="N773">
        <f t="shared" si="90"/>
        <v>1621800558.0422943</v>
      </c>
    </row>
    <row r="774" spans="1:14" x14ac:dyDescent="0.2">
      <c r="A774" s="55" t="s">
        <v>778</v>
      </c>
      <c r="B774" s="55">
        <v>1443634175</v>
      </c>
      <c r="C774" s="55">
        <v>33.39</v>
      </c>
      <c r="D774" s="55">
        <v>22.8</v>
      </c>
      <c r="E774" s="55">
        <v>42.72</v>
      </c>
      <c r="F774" s="55">
        <v>0.464474</v>
      </c>
      <c r="G774" s="55">
        <v>-0.21840000000000001</v>
      </c>
      <c r="H774">
        <f t="shared" si="84"/>
        <v>591461852.51496434</v>
      </c>
      <c r="I774">
        <f t="shared" si="85"/>
        <v>1108214566.2743092</v>
      </c>
      <c r="J774">
        <f t="shared" si="86"/>
        <v>866180505</v>
      </c>
      <c r="K774">
        <f t="shared" si="87"/>
        <v>866180505</v>
      </c>
      <c r="L774">
        <f t="shared" si="88"/>
        <v>1108214566.2743092</v>
      </c>
      <c r="M774">
        <f t="shared" si="89"/>
        <v>1102765246.0059857</v>
      </c>
      <c r="N774">
        <f t="shared" si="90"/>
        <v>1309466331.5097237</v>
      </c>
    </row>
    <row r="775" spans="1:14" x14ac:dyDescent="0.2">
      <c r="A775" s="55" t="s">
        <v>779</v>
      </c>
      <c r="B775" s="55">
        <v>2412533375</v>
      </c>
      <c r="C775" s="55">
        <v>56.72</v>
      </c>
      <c r="D775" s="55">
        <v>57.46</v>
      </c>
      <c r="E775" s="55">
        <v>36.409999999999997</v>
      </c>
      <c r="F775" s="55">
        <v>-1.2880000000000001E-2</v>
      </c>
      <c r="G775" s="55">
        <v>0.55781400000000003</v>
      </c>
      <c r="H775">
        <f t="shared" si="84"/>
        <v>1466407351.6897643</v>
      </c>
      <c r="I775">
        <f t="shared" si="85"/>
        <v>929199522.53606653</v>
      </c>
      <c r="J775">
        <f t="shared" si="86"/>
        <v>1447520025</v>
      </c>
      <c r="K775">
        <f t="shared" si="87"/>
        <v>1466407351.6897643</v>
      </c>
      <c r="L775">
        <f t="shared" si="88"/>
        <v>1447520025</v>
      </c>
      <c r="M775">
        <f t="shared" si="89"/>
        <v>2034082965.6759057</v>
      </c>
      <c r="N775">
        <f t="shared" si="90"/>
        <v>1819199834.0144267</v>
      </c>
    </row>
    <row r="776" spans="1:14" x14ac:dyDescent="0.2">
      <c r="A776" s="55" t="s">
        <v>780</v>
      </c>
      <c r="B776" s="55">
        <v>1965263998</v>
      </c>
      <c r="C776" s="55">
        <v>37.89</v>
      </c>
      <c r="D776" s="55">
        <v>25.79</v>
      </c>
      <c r="E776" s="55">
        <v>21.07</v>
      </c>
      <c r="F776" s="55">
        <v>0.46917399999999998</v>
      </c>
      <c r="G776" s="55">
        <v>0.79829099999999997</v>
      </c>
      <c r="H776">
        <f t="shared" si="84"/>
        <v>802599555.12417185</v>
      </c>
      <c r="I776">
        <f t="shared" si="85"/>
        <v>655710560.08176649</v>
      </c>
      <c r="J776">
        <f t="shared" si="86"/>
        <v>1179158398.8</v>
      </c>
      <c r="K776">
        <f t="shared" si="87"/>
        <v>1179158398.8</v>
      </c>
      <c r="L776">
        <f t="shared" si="88"/>
        <v>1179158398.8</v>
      </c>
      <c r="M776">
        <f t="shared" si="89"/>
        <v>1500198220.8496687</v>
      </c>
      <c r="N776">
        <f t="shared" si="90"/>
        <v>1441442622.8327065</v>
      </c>
    </row>
    <row r="777" spans="1:14" x14ac:dyDescent="0.2">
      <c r="A777" s="55" t="s">
        <v>781</v>
      </c>
      <c r="B777" s="55">
        <v>864343379</v>
      </c>
      <c r="C777" s="55">
        <v>35.43</v>
      </c>
      <c r="D777" s="55">
        <v>34.229999999999997</v>
      </c>
      <c r="E777" s="55">
        <v>108.47</v>
      </c>
      <c r="F777" s="55">
        <v>3.5056999999999998E-2</v>
      </c>
      <c r="G777" s="55">
        <v>-0.67337000000000002</v>
      </c>
      <c r="H777">
        <f t="shared" si="84"/>
        <v>501041031.9431684</v>
      </c>
      <c r="I777">
        <f t="shared" si="85"/>
        <v>1587747688.2099011</v>
      </c>
      <c r="J777">
        <f t="shared" si="86"/>
        <v>518606027.39999998</v>
      </c>
      <c r="K777">
        <f t="shared" si="87"/>
        <v>518606027.39999998</v>
      </c>
      <c r="L777">
        <f t="shared" si="88"/>
        <v>864343379</v>
      </c>
      <c r="M777">
        <f t="shared" si="89"/>
        <v>719022440.17726731</v>
      </c>
      <c r="N777">
        <f t="shared" si="90"/>
        <v>864343379</v>
      </c>
    </row>
    <row r="778" spans="1:14" x14ac:dyDescent="0.2">
      <c r="A778" s="55" t="s">
        <v>782</v>
      </c>
      <c r="B778" s="55">
        <v>2343120483</v>
      </c>
      <c r="C778" s="55">
        <v>14.96</v>
      </c>
      <c r="D778" s="55">
        <v>16.100000000000001</v>
      </c>
      <c r="E778" s="55">
        <v>15.77</v>
      </c>
      <c r="F778" s="55">
        <v>-7.0809999999999998E-2</v>
      </c>
      <c r="G778" s="55">
        <v>-5.1360000000000003E-2</v>
      </c>
      <c r="H778">
        <f t="shared" si="84"/>
        <v>1513008415.7169147</v>
      </c>
      <c r="I778">
        <f t="shared" si="85"/>
        <v>1481987149.814471</v>
      </c>
      <c r="J778">
        <f t="shared" si="86"/>
        <v>1405872289.8</v>
      </c>
      <c r="K778">
        <f t="shared" si="87"/>
        <v>1513008415.7169147</v>
      </c>
      <c r="L778">
        <f t="shared" si="88"/>
        <v>1481987149.814471</v>
      </c>
      <c r="M778">
        <f t="shared" si="89"/>
        <v>2011075656.0867658</v>
      </c>
      <c r="N778">
        <f t="shared" si="90"/>
        <v>1998667149.7257884</v>
      </c>
    </row>
    <row r="779" spans="1:14" x14ac:dyDescent="0.2">
      <c r="A779" s="55" t="s">
        <v>783</v>
      </c>
      <c r="B779" s="55">
        <v>1661582539</v>
      </c>
      <c r="C779" s="55">
        <v>36.79</v>
      </c>
      <c r="D779" s="55">
        <v>28.29</v>
      </c>
      <c r="E779" s="55">
        <v>39.56</v>
      </c>
      <c r="F779" s="55">
        <v>0.30046</v>
      </c>
      <c r="G779" s="55">
        <v>-7.0019999999999999E-2</v>
      </c>
      <c r="H779">
        <f t="shared" si="84"/>
        <v>766612985.71274781</v>
      </c>
      <c r="I779">
        <f t="shared" si="85"/>
        <v>1072011788.8556743</v>
      </c>
      <c r="J779">
        <f t="shared" si="86"/>
        <v>996949523.39999998</v>
      </c>
      <c r="K779">
        <f t="shared" si="87"/>
        <v>996949523.39999998</v>
      </c>
      <c r="L779">
        <f t="shared" si="88"/>
        <v>1072011788.8556743</v>
      </c>
      <c r="M779">
        <f t="shared" si="89"/>
        <v>1303594717.6850991</v>
      </c>
      <c r="N779">
        <f t="shared" si="90"/>
        <v>1425754238.9422698</v>
      </c>
    </row>
    <row r="780" spans="1:14" x14ac:dyDescent="0.2">
      <c r="A780" s="55" t="s">
        <v>784</v>
      </c>
      <c r="B780" s="55">
        <v>142763717</v>
      </c>
      <c r="C780" s="55">
        <v>1.44</v>
      </c>
      <c r="D780" s="55">
        <v>4.4800000000000004</v>
      </c>
      <c r="E780" s="55">
        <v>5.75</v>
      </c>
      <c r="F780" s="55">
        <v>-0.67857000000000001</v>
      </c>
      <c r="G780" s="55">
        <v>-0.74956999999999996</v>
      </c>
      <c r="H780">
        <f t="shared" si="84"/>
        <v>266491087.32850075</v>
      </c>
      <c r="I780">
        <f t="shared" si="85"/>
        <v>342044604.08098066</v>
      </c>
      <c r="J780">
        <f t="shared" si="86"/>
        <v>85658230.200000003</v>
      </c>
      <c r="K780">
        <f t="shared" si="87"/>
        <v>142763717</v>
      </c>
      <c r="L780">
        <f t="shared" si="88"/>
        <v>142763717</v>
      </c>
      <c r="M780">
        <f t="shared" si="89"/>
        <v>142763717</v>
      </c>
      <c r="N780">
        <f t="shared" si="90"/>
        <v>142763717</v>
      </c>
    </row>
    <row r="781" spans="1:14" x14ac:dyDescent="0.2">
      <c r="A781" s="55" t="s">
        <v>785</v>
      </c>
      <c r="B781" s="55">
        <v>1421594844</v>
      </c>
      <c r="C781" s="55">
        <v>29.43</v>
      </c>
      <c r="D781" s="55">
        <v>53.96</v>
      </c>
      <c r="E781" s="55">
        <v>12.75</v>
      </c>
      <c r="F781" s="55">
        <v>-0.4546</v>
      </c>
      <c r="G781" s="55">
        <v>1.308235</v>
      </c>
      <c r="H781">
        <f t="shared" si="84"/>
        <v>1563910719.4719472</v>
      </c>
      <c r="I781">
        <f t="shared" si="85"/>
        <v>369527758.82871544</v>
      </c>
      <c r="J781">
        <f t="shared" si="86"/>
        <v>852956906.39999998</v>
      </c>
      <c r="K781">
        <f t="shared" si="87"/>
        <v>1421594844</v>
      </c>
      <c r="L781">
        <f t="shared" si="88"/>
        <v>852956906.39999998</v>
      </c>
      <c r="M781">
        <f t="shared" si="89"/>
        <v>1421594844</v>
      </c>
      <c r="N781">
        <f t="shared" si="90"/>
        <v>1000768009.9314861</v>
      </c>
    </row>
    <row r="782" spans="1:14" x14ac:dyDescent="0.2">
      <c r="A782" s="55" t="s">
        <v>786</v>
      </c>
      <c r="B782" s="55">
        <v>235538254</v>
      </c>
      <c r="C782" s="55">
        <v>3.31</v>
      </c>
      <c r="D782" s="55">
        <v>4.38</v>
      </c>
      <c r="E782" s="55">
        <v>6.5</v>
      </c>
      <c r="F782" s="55">
        <v>-0.24429000000000001</v>
      </c>
      <c r="G782" s="55">
        <v>-0.49076999999999998</v>
      </c>
      <c r="H782">
        <f t="shared" si="84"/>
        <v>187006857.65703773</v>
      </c>
      <c r="I782">
        <f t="shared" si="85"/>
        <v>277522833.29733121</v>
      </c>
      <c r="J782">
        <f t="shared" si="86"/>
        <v>141322952.40000001</v>
      </c>
      <c r="K782">
        <f t="shared" si="87"/>
        <v>187006857.65703773</v>
      </c>
      <c r="L782">
        <f t="shared" si="88"/>
        <v>235538254</v>
      </c>
      <c r="M782">
        <f t="shared" si="89"/>
        <v>216125695.46281511</v>
      </c>
      <c r="N782">
        <f t="shared" si="90"/>
        <v>235538254</v>
      </c>
    </row>
    <row r="783" spans="1:14" x14ac:dyDescent="0.2">
      <c r="A783" s="55" t="s">
        <v>787</v>
      </c>
      <c r="B783" s="55">
        <v>144896521</v>
      </c>
      <c r="C783" s="55">
        <v>2.61</v>
      </c>
      <c r="D783" s="55">
        <v>7.1</v>
      </c>
      <c r="E783" s="55">
        <v>1.0900000000000001</v>
      </c>
      <c r="F783" s="55">
        <v>-0.63239000000000001</v>
      </c>
      <c r="G783" s="55">
        <v>1.394495</v>
      </c>
      <c r="H783">
        <f t="shared" si="84"/>
        <v>236494960.96406516</v>
      </c>
      <c r="I783">
        <f t="shared" si="85"/>
        <v>36307410.372542016</v>
      </c>
      <c r="J783">
        <f t="shared" si="86"/>
        <v>86937912.599999994</v>
      </c>
      <c r="K783">
        <f t="shared" si="87"/>
        <v>144896521</v>
      </c>
      <c r="L783">
        <f t="shared" si="88"/>
        <v>86937912.599999994</v>
      </c>
      <c r="M783">
        <f t="shared" si="89"/>
        <v>144896521</v>
      </c>
      <c r="N783">
        <f t="shared" si="90"/>
        <v>101460876.74901679</v>
      </c>
    </row>
    <row r="784" spans="1:14" x14ac:dyDescent="0.2">
      <c r="A784" s="55" t="s">
        <v>788</v>
      </c>
      <c r="B784" s="55">
        <v>2411051052</v>
      </c>
      <c r="C784" s="55">
        <v>80.709999999999994</v>
      </c>
      <c r="D784" s="55">
        <v>73.3</v>
      </c>
      <c r="E784" s="55">
        <v>60.9</v>
      </c>
      <c r="F784" s="55">
        <v>0.101091</v>
      </c>
      <c r="G784" s="55">
        <v>0.32528699999999999</v>
      </c>
      <c r="H784">
        <f t="shared" si="84"/>
        <v>1313815689.34811</v>
      </c>
      <c r="I784">
        <f t="shared" si="85"/>
        <v>1091560266.7195861</v>
      </c>
      <c r="J784">
        <f t="shared" si="86"/>
        <v>1446630631.2</v>
      </c>
      <c r="K784">
        <f t="shared" si="87"/>
        <v>1446630631.2</v>
      </c>
      <c r="L784">
        <f t="shared" si="88"/>
        <v>1446630631.2</v>
      </c>
      <c r="M784">
        <f t="shared" si="89"/>
        <v>1972156906.9392438</v>
      </c>
      <c r="N784">
        <f t="shared" si="90"/>
        <v>1883254737.8878345</v>
      </c>
    </row>
    <row r="785" spans="1:14" x14ac:dyDescent="0.2">
      <c r="A785" s="55" t="s">
        <v>789</v>
      </c>
      <c r="B785" s="55">
        <v>1822435043</v>
      </c>
      <c r="C785" s="55">
        <v>25.92</v>
      </c>
      <c r="D785" s="55">
        <v>45.86</v>
      </c>
      <c r="E785" s="55">
        <v>29.7</v>
      </c>
      <c r="F785" s="55">
        <v>-0.43480000000000002</v>
      </c>
      <c r="G785" s="55">
        <v>-0.12726999999999999</v>
      </c>
      <c r="H785">
        <f t="shared" si="84"/>
        <v>1934644419.3205948</v>
      </c>
      <c r="I785">
        <f t="shared" si="85"/>
        <v>1252920176.6869478</v>
      </c>
      <c r="J785">
        <f t="shared" si="86"/>
        <v>1093461025.8</v>
      </c>
      <c r="K785">
        <f t="shared" si="87"/>
        <v>1822435043</v>
      </c>
      <c r="L785">
        <f t="shared" si="88"/>
        <v>1252920176.6869478</v>
      </c>
      <c r="M785">
        <f t="shared" si="89"/>
        <v>1822435043</v>
      </c>
      <c r="N785">
        <f t="shared" si="90"/>
        <v>1594629096.4747791</v>
      </c>
    </row>
    <row r="786" spans="1:14" x14ac:dyDescent="0.2">
      <c r="A786" s="55" t="s">
        <v>790</v>
      </c>
      <c r="B786" s="55">
        <v>4310537490</v>
      </c>
      <c r="C786" s="55">
        <v>10.46</v>
      </c>
      <c r="D786" s="55">
        <v>15.11</v>
      </c>
      <c r="E786" s="55">
        <v>13.58</v>
      </c>
      <c r="F786" s="55">
        <v>-0.30774000000000001</v>
      </c>
      <c r="G786" s="55">
        <v>-0.22975000000000001</v>
      </c>
      <c r="H786">
        <f t="shared" si="84"/>
        <v>3736056530.7832317</v>
      </c>
      <c r="I786">
        <f t="shared" si="85"/>
        <v>3357770196.6893864</v>
      </c>
      <c r="J786">
        <f t="shared" si="86"/>
        <v>2586322494</v>
      </c>
      <c r="K786">
        <f t="shared" si="87"/>
        <v>3736056530.7832317</v>
      </c>
      <c r="L786">
        <f t="shared" si="88"/>
        <v>3357770196.6893864</v>
      </c>
      <c r="M786">
        <f t="shared" si="89"/>
        <v>4080745106.3132925</v>
      </c>
      <c r="N786">
        <f t="shared" si="90"/>
        <v>3929430572.6757545</v>
      </c>
    </row>
    <row r="787" spans="1:14" x14ac:dyDescent="0.2">
      <c r="A787" s="55" t="s">
        <v>791</v>
      </c>
      <c r="B787" s="55">
        <v>1556732175</v>
      </c>
      <c r="C787" s="55">
        <v>28.29</v>
      </c>
      <c r="D787" s="55">
        <v>16.04</v>
      </c>
      <c r="E787" s="55">
        <v>7.19</v>
      </c>
      <c r="F787" s="55">
        <v>0.76371599999999995</v>
      </c>
      <c r="G787" s="55">
        <v>2.934631</v>
      </c>
      <c r="H787">
        <f t="shared" si="84"/>
        <v>529586001.94135559</v>
      </c>
      <c r="I787">
        <f t="shared" si="85"/>
        <v>237389301.5634757</v>
      </c>
      <c r="J787">
        <f t="shared" si="86"/>
        <v>934039305</v>
      </c>
      <c r="K787">
        <f t="shared" si="87"/>
        <v>934039305</v>
      </c>
      <c r="L787">
        <f t="shared" si="88"/>
        <v>934039305</v>
      </c>
      <c r="M787">
        <f t="shared" si="89"/>
        <v>1145873705.7765422</v>
      </c>
      <c r="N787">
        <f t="shared" si="90"/>
        <v>1028995025.6253903</v>
      </c>
    </row>
    <row r="788" spans="1:14" x14ac:dyDescent="0.2">
      <c r="A788" s="55" t="s">
        <v>792</v>
      </c>
      <c r="B788" s="55">
        <v>383171307</v>
      </c>
      <c r="C788" s="55">
        <v>18.91</v>
      </c>
      <c r="D788" s="55">
        <v>27.93</v>
      </c>
      <c r="E788" s="55">
        <v>12.94</v>
      </c>
      <c r="F788" s="55">
        <v>-0.32295000000000001</v>
      </c>
      <c r="G788" s="55">
        <v>0.46135999999999999</v>
      </c>
      <c r="H788">
        <f t="shared" si="84"/>
        <v>339565444.50188321</v>
      </c>
      <c r="I788">
        <f t="shared" si="85"/>
        <v>157321114.71505994</v>
      </c>
      <c r="J788">
        <f t="shared" si="86"/>
        <v>229902784.19999999</v>
      </c>
      <c r="K788">
        <f t="shared" si="87"/>
        <v>339565444.50188321</v>
      </c>
      <c r="L788">
        <f t="shared" si="88"/>
        <v>229902784.19999999</v>
      </c>
      <c r="M788">
        <f t="shared" si="89"/>
        <v>365728962.00075328</v>
      </c>
      <c r="N788">
        <f t="shared" si="90"/>
        <v>292831230.08602393</v>
      </c>
    </row>
    <row r="789" spans="1:14" x14ac:dyDescent="0.2">
      <c r="A789" s="55" t="s">
        <v>793</v>
      </c>
      <c r="B789" s="55">
        <v>852136650</v>
      </c>
      <c r="C789" s="55">
        <v>7.91</v>
      </c>
      <c r="D789" s="55">
        <v>10.02</v>
      </c>
      <c r="E789" s="55">
        <v>17.09</v>
      </c>
      <c r="F789" s="55">
        <v>-0.21057999999999999</v>
      </c>
      <c r="G789" s="55">
        <v>-0.53715999999999997</v>
      </c>
      <c r="H789">
        <f t="shared" si="84"/>
        <v>647667895.41688824</v>
      </c>
      <c r="I789">
        <f t="shared" si="85"/>
        <v>1104662496.7591391</v>
      </c>
      <c r="J789">
        <f t="shared" si="86"/>
        <v>511281990</v>
      </c>
      <c r="K789">
        <f t="shared" si="87"/>
        <v>647667895.41688824</v>
      </c>
      <c r="L789">
        <f t="shared" si="88"/>
        <v>852136650</v>
      </c>
      <c r="M789">
        <f t="shared" si="89"/>
        <v>770349148.16675532</v>
      </c>
      <c r="N789">
        <f t="shared" si="90"/>
        <v>852136650</v>
      </c>
    </row>
    <row r="790" spans="1:14" x14ac:dyDescent="0.2">
      <c r="A790" s="55" t="s">
        <v>794</v>
      </c>
      <c r="B790" s="55">
        <v>169173382</v>
      </c>
      <c r="C790" s="55">
        <v>10.34</v>
      </c>
      <c r="D790" s="55">
        <v>9.2100000000000009</v>
      </c>
      <c r="E790" s="55">
        <v>23.38</v>
      </c>
      <c r="F790" s="55">
        <v>0.122693</v>
      </c>
      <c r="G790" s="55">
        <v>-0.55774000000000001</v>
      </c>
      <c r="H790">
        <f t="shared" si="84"/>
        <v>90411206.981783971</v>
      </c>
      <c r="I790">
        <f t="shared" si="85"/>
        <v>229512117.75878444</v>
      </c>
      <c r="J790">
        <f t="shared" si="86"/>
        <v>101504029.2</v>
      </c>
      <c r="K790">
        <f t="shared" si="87"/>
        <v>101504029.2</v>
      </c>
      <c r="L790">
        <f t="shared" si="88"/>
        <v>169173382</v>
      </c>
      <c r="M790">
        <f t="shared" si="89"/>
        <v>137668511.99271357</v>
      </c>
      <c r="N790">
        <f t="shared" si="90"/>
        <v>169173382</v>
      </c>
    </row>
    <row r="791" spans="1:14" x14ac:dyDescent="0.2">
      <c r="A791" s="55" t="s">
        <v>795</v>
      </c>
      <c r="B791" s="55">
        <v>2345319526</v>
      </c>
      <c r="C791" s="55">
        <v>73.77</v>
      </c>
      <c r="D791" s="55">
        <v>93.14</v>
      </c>
      <c r="E791" s="55">
        <v>43.24</v>
      </c>
      <c r="F791" s="55">
        <v>-0.20796999999999999</v>
      </c>
      <c r="G791" s="55">
        <v>0.70605899999999999</v>
      </c>
      <c r="H791">
        <f t="shared" si="84"/>
        <v>1776689917.8061438</v>
      </c>
      <c r="I791">
        <f t="shared" si="85"/>
        <v>824820076.91410434</v>
      </c>
      <c r="J791">
        <f t="shared" si="86"/>
        <v>1407191715.5999999</v>
      </c>
      <c r="K791">
        <f t="shared" si="87"/>
        <v>1776689917.8061438</v>
      </c>
      <c r="L791">
        <f t="shared" si="88"/>
        <v>1407191715.5999999</v>
      </c>
      <c r="M791">
        <f t="shared" si="89"/>
        <v>2117867682.7224574</v>
      </c>
      <c r="N791">
        <f t="shared" si="90"/>
        <v>1737119746.3656416</v>
      </c>
    </row>
    <row r="792" spans="1:14" x14ac:dyDescent="0.2">
      <c r="A792" s="55" t="s">
        <v>796</v>
      </c>
      <c r="B792" s="55">
        <v>922716185</v>
      </c>
      <c r="C792" s="55">
        <v>59.07</v>
      </c>
      <c r="D792" s="55">
        <v>53.28</v>
      </c>
      <c r="E792" s="55">
        <v>35</v>
      </c>
      <c r="F792" s="55">
        <v>0.108671</v>
      </c>
      <c r="G792" s="55">
        <v>0.68771400000000005</v>
      </c>
      <c r="H792">
        <f t="shared" si="84"/>
        <v>499363391.84483039</v>
      </c>
      <c r="I792">
        <f t="shared" si="85"/>
        <v>328035266.04626131</v>
      </c>
      <c r="J792">
        <f t="shared" si="86"/>
        <v>553629711</v>
      </c>
      <c r="K792">
        <f t="shared" si="87"/>
        <v>553629711</v>
      </c>
      <c r="L792">
        <f t="shared" si="88"/>
        <v>553629711</v>
      </c>
      <c r="M792">
        <f t="shared" si="89"/>
        <v>753375067.73793221</v>
      </c>
      <c r="N792">
        <f t="shared" si="90"/>
        <v>684843817.41850448</v>
      </c>
    </row>
    <row r="793" spans="1:14" x14ac:dyDescent="0.2">
      <c r="A793" s="55" t="s">
        <v>797</v>
      </c>
      <c r="B793" s="55">
        <v>6245803006</v>
      </c>
      <c r="C793" s="55">
        <v>171.65</v>
      </c>
      <c r="D793" s="55">
        <v>120.84</v>
      </c>
      <c r="E793" s="55">
        <v>82.31</v>
      </c>
      <c r="F793" s="55">
        <v>0.42047299999999999</v>
      </c>
      <c r="G793" s="55">
        <v>1.0854090000000001</v>
      </c>
      <c r="H793">
        <f t="shared" si="84"/>
        <v>2638192914.332057</v>
      </c>
      <c r="I793">
        <f t="shared" si="85"/>
        <v>1797000877.8134167</v>
      </c>
      <c r="J793">
        <f t="shared" si="86"/>
        <v>3747481803.5999999</v>
      </c>
      <c r="K793">
        <f t="shared" si="87"/>
        <v>3747481803.5999999</v>
      </c>
      <c r="L793">
        <f t="shared" si="88"/>
        <v>3747481803.5999999</v>
      </c>
      <c r="M793">
        <f t="shared" si="89"/>
        <v>4802758969.3328228</v>
      </c>
      <c r="N793">
        <f t="shared" si="90"/>
        <v>4466282154.7253666</v>
      </c>
    </row>
    <row r="794" spans="1:14" x14ac:dyDescent="0.2">
      <c r="A794" s="55" t="s">
        <v>798</v>
      </c>
      <c r="B794" s="55">
        <v>823906417</v>
      </c>
      <c r="C794" s="55">
        <v>15.15</v>
      </c>
      <c r="D794" s="55">
        <v>16.82</v>
      </c>
      <c r="E794" s="55">
        <v>13.79</v>
      </c>
      <c r="F794" s="55">
        <v>-9.9290000000000003E-2</v>
      </c>
      <c r="G794" s="55">
        <v>9.8622000000000001E-2</v>
      </c>
      <c r="H794">
        <f t="shared" si="84"/>
        <v>548837972.4883703</v>
      </c>
      <c r="I794">
        <f t="shared" si="85"/>
        <v>449967186.34798867</v>
      </c>
      <c r="J794">
        <f t="shared" si="86"/>
        <v>494343850.19999999</v>
      </c>
      <c r="K794">
        <f t="shared" si="87"/>
        <v>548837972.4883703</v>
      </c>
      <c r="L794">
        <f t="shared" si="88"/>
        <v>494343850.19999999</v>
      </c>
      <c r="M794">
        <f t="shared" si="89"/>
        <v>713879039.19534814</v>
      </c>
      <c r="N794">
        <f t="shared" si="90"/>
        <v>674330724.73919547</v>
      </c>
    </row>
    <row r="795" spans="1:14" x14ac:dyDescent="0.2">
      <c r="A795" s="55" t="s">
        <v>799</v>
      </c>
      <c r="B795" s="55">
        <v>906400535</v>
      </c>
      <c r="C795" s="55">
        <v>24.44</v>
      </c>
      <c r="D795" s="55">
        <v>13.58</v>
      </c>
      <c r="E795" s="55">
        <v>22.09</v>
      </c>
      <c r="F795" s="55">
        <v>0.799705</v>
      </c>
      <c r="G795" s="55">
        <v>0.10638300000000001</v>
      </c>
      <c r="H795">
        <f t="shared" si="84"/>
        <v>302183036.10869563</v>
      </c>
      <c r="I795">
        <f t="shared" si="85"/>
        <v>491547972.98946202</v>
      </c>
      <c r="J795">
        <f t="shared" si="86"/>
        <v>543840321</v>
      </c>
      <c r="K795">
        <f t="shared" si="87"/>
        <v>543840321</v>
      </c>
      <c r="L795">
        <f t="shared" si="88"/>
        <v>543840321</v>
      </c>
      <c r="M795">
        <f t="shared" si="89"/>
        <v>664713535.44347823</v>
      </c>
      <c r="N795">
        <f t="shared" si="90"/>
        <v>740459510.19578481</v>
      </c>
    </row>
    <row r="796" spans="1:14" x14ac:dyDescent="0.2">
      <c r="A796" s="55" t="s">
        <v>800</v>
      </c>
      <c r="B796" s="55">
        <v>2445079544</v>
      </c>
      <c r="C796" s="55">
        <v>43.76</v>
      </c>
      <c r="D796" s="55">
        <v>33.76</v>
      </c>
      <c r="E796" s="55">
        <v>65.22</v>
      </c>
      <c r="F796" s="55">
        <v>0.296209</v>
      </c>
      <c r="G796" s="55">
        <v>-0.32904</v>
      </c>
      <c r="H796">
        <f t="shared" si="84"/>
        <v>1131798750.3558455</v>
      </c>
      <c r="I796">
        <f t="shared" si="85"/>
        <v>2186490590.1991177</v>
      </c>
      <c r="J796">
        <f t="shared" si="86"/>
        <v>1467047726.3999999</v>
      </c>
      <c r="K796">
        <f t="shared" si="87"/>
        <v>1467047726.3999999</v>
      </c>
      <c r="L796">
        <f t="shared" si="88"/>
        <v>2186490590.1991177</v>
      </c>
      <c r="M796">
        <f t="shared" si="89"/>
        <v>1919767226.5423381</v>
      </c>
      <c r="N796">
        <f t="shared" si="90"/>
        <v>2341643962.4796472</v>
      </c>
    </row>
    <row r="797" spans="1:14" x14ac:dyDescent="0.2">
      <c r="A797" s="55" t="s">
        <v>801</v>
      </c>
      <c r="B797" s="55">
        <v>2478581000</v>
      </c>
      <c r="C797" s="55">
        <v>37.450000000000003</v>
      </c>
      <c r="D797" s="55">
        <v>24.74</v>
      </c>
      <c r="E797" s="55">
        <v>51.2</v>
      </c>
      <c r="F797" s="55">
        <v>0.51374299999999995</v>
      </c>
      <c r="G797" s="55">
        <v>-0.26855000000000001</v>
      </c>
      <c r="H797">
        <f t="shared" si="84"/>
        <v>982431363.84445715</v>
      </c>
      <c r="I797">
        <f t="shared" si="85"/>
        <v>2033151411.5797391</v>
      </c>
      <c r="J797">
        <f t="shared" si="86"/>
        <v>1487148600</v>
      </c>
      <c r="K797">
        <f t="shared" si="87"/>
        <v>1487148600</v>
      </c>
      <c r="L797">
        <f t="shared" si="88"/>
        <v>2033151411.5797391</v>
      </c>
      <c r="M797">
        <f t="shared" si="89"/>
        <v>1880121145.5377827</v>
      </c>
      <c r="N797">
        <f t="shared" si="90"/>
        <v>2300409164.6318955</v>
      </c>
    </row>
    <row r="798" spans="1:14" x14ac:dyDescent="0.2">
      <c r="A798" s="55" t="s">
        <v>802</v>
      </c>
      <c r="B798" s="55">
        <v>322124722</v>
      </c>
      <c r="C798" s="55">
        <v>18.02</v>
      </c>
      <c r="D798" s="55">
        <v>20.329999999999998</v>
      </c>
      <c r="E798" s="55">
        <v>19.97</v>
      </c>
      <c r="F798" s="55">
        <v>-0.11362999999999999</v>
      </c>
      <c r="G798" s="55">
        <v>-9.7650000000000001E-2</v>
      </c>
      <c r="H798">
        <f t="shared" si="84"/>
        <v>218052092.46702844</v>
      </c>
      <c r="I798">
        <f t="shared" si="85"/>
        <v>214190539.36942425</v>
      </c>
      <c r="J798">
        <f t="shared" si="86"/>
        <v>193274833.19999999</v>
      </c>
      <c r="K798">
        <f t="shared" si="87"/>
        <v>218052092.46702844</v>
      </c>
      <c r="L798">
        <f t="shared" si="88"/>
        <v>214190539.36942425</v>
      </c>
      <c r="M798">
        <f t="shared" si="89"/>
        <v>280495670.18681139</v>
      </c>
      <c r="N798">
        <f t="shared" si="90"/>
        <v>278951048.9477697</v>
      </c>
    </row>
    <row r="799" spans="1:14" x14ac:dyDescent="0.2">
      <c r="A799" s="55" t="s">
        <v>803</v>
      </c>
      <c r="B799" s="55">
        <v>527213237</v>
      </c>
      <c r="C799" s="55">
        <v>3.14</v>
      </c>
      <c r="D799" s="55">
        <v>3.59</v>
      </c>
      <c r="E799" s="55">
        <v>5.57</v>
      </c>
      <c r="F799" s="55">
        <v>-0.12534999999999999</v>
      </c>
      <c r="G799" s="55">
        <v>-0.43626999999999999</v>
      </c>
      <c r="H799">
        <f t="shared" si="84"/>
        <v>361662313.15383297</v>
      </c>
      <c r="I799">
        <f t="shared" si="85"/>
        <v>561133773.61502838</v>
      </c>
      <c r="J799">
        <f t="shared" si="86"/>
        <v>316327942.19999999</v>
      </c>
      <c r="K799">
        <f t="shared" si="87"/>
        <v>361662313.15383297</v>
      </c>
      <c r="L799">
        <f t="shared" si="88"/>
        <v>527213237</v>
      </c>
      <c r="M799">
        <f t="shared" si="89"/>
        <v>460992867.46153319</v>
      </c>
      <c r="N799">
        <f t="shared" si="90"/>
        <v>527213237</v>
      </c>
    </row>
    <row r="800" spans="1:14" x14ac:dyDescent="0.2">
      <c r="A800" s="55" t="s">
        <v>804</v>
      </c>
      <c r="B800" s="55">
        <v>7708112776</v>
      </c>
      <c r="C800" s="55">
        <v>268.5</v>
      </c>
      <c r="D800" s="55">
        <v>239.65</v>
      </c>
      <c r="E800" s="55">
        <v>132.88</v>
      </c>
      <c r="F800" s="55">
        <v>0.120384</v>
      </c>
      <c r="G800" s="55">
        <v>1.0206200000000001</v>
      </c>
      <c r="H800">
        <f t="shared" si="84"/>
        <v>4127930839.4264817</v>
      </c>
      <c r="I800">
        <f t="shared" si="85"/>
        <v>2288835934.3171897</v>
      </c>
      <c r="J800">
        <f t="shared" si="86"/>
        <v>4624867665.5999994</v>
      </c>
      <c r="K800">
        <f t="shared" si="87"/>
        <v>4624867665.5999994</v>
      </c>
      <c r="L800">
        <f t="shared" si="88"/>
        <v>4624867665.5999994</v>
      </c>
      <c r="M800">
        <f t="shared" si="89"/>
        <v>6276040001.3705921</v>
      </c>
      <c r="N800">
        <f t="shared" si="90"/>
        <v>5540402039.3268757</v>
      </c>
    </row>
    <row r="801" spans="1:14" x14ac:dyDescent="0.2">
      <c r="A801" s="55" t="s">
        <v>805</v>
      </c>
      <c r="B801" s="55">
        <v>932304184</v>
      </c>
      <c r="C801" s="55">
        <v>51.31</v>
      </c>
      <c r="D801" s="55">
        <v>45.96</v>
      </c>
      <c r="E801" s="55">
        <v>43.5</v>
      </c>
      <c r="F801" s="55">
        <v>0.116406</v>
      </c>
      <c r="G801" s="55">
        <v>0.17954000000000001</v>
      </c>
      <c r="H801">
        <f t="shared" si="84"/>
        <v>501056524.59768218</v>
      </c>
      <c r="I801">
        <f t="shared" si="85"/>
        <v>474237847.29640365</v>
      </c>
      <c r="J801">
        <f t="shared" si="86"/>
        <v>559382510.39999998</v>
      </c>
      <c r="K801">
        <f t="shared" si="87"/>
        <v>559382510.39999998</v>
      </c>
      <c r="L801">
        <f t="shared" si="88"/>
        <v>559382510.39999998</v>
      </c>
      <c r="M801">
        <f t="shared" si="89"/>
        <v>759805120.2390728</v>
      </c>
      <c r="N801">
        <f t="shared" si="90"/>
        <v>749077649.31856143</v>
      </c>
    </row>
    <row r="802" spans="1:14" x14ac:dyDescent="0.2">
      <c r="A802" s="55" t="s">
        <v>806</v>
      </c>
      <c r="B802" s="55">
        <v>1526745182</v>
      </c>
      <c r="C802" s="55">
        <v>9.2100000000000009</v>
      </c>
      <c r="D802" s="55">
        <v>13.25</v>
      </c>
      <c r="E802" s="55">
        <v>16.23</v>
      </c>
      <c r="F802" s="55">
        <v>-0.30491000000000001</v>
      </c>
      <c r="G802" s="55">
        <v>-0.43253000000000003</v>
      </c>
      <c r="H802">
        <f t="shared" si="84"/>
        <v>1317882733.4589765</v>
      </c>
      <c r="I802">
        <f t="shared" si="85"/>
        <v>1614265263.7143817</v>
      </c>
      <c r="J802">
        <f t="shared" si="86"/>
        <v>916047109.19999993</v>
      </c>
      <c r="K802">
        <f t="shared" si="87"/>
        <v>1317882733.4589765</v>
      </c>
      <c r="L802">
        <f t="shared" si="88"/>
        <v>1526745182</v>
      </c>
      <c r="M802">
        <f t="shared" si="89"/>
        <v>1443200202.5835905</v>
      </c>
      <c r="N802">
        <f t="shared" si="90"/>
        <v>1526745182</v>
      </c>
    </row>
    <row r="803" spans="1:14" x14ac:dyDescent="0.2">
      <c r="A803" s="55" t="s">
        <v>807</v>
      </c>
      <c r="B803" s="55">
        <v>2611902691</v>
      </c>
      <c r="C803" s="55">
        <v>29.99</v>
      </c>
      <c r="D803" s="55">
        <v>19.61</v>
      </c>
      <c r="E803" s="55">
        <v>15.02</v>
      </c>
      <c r="F803" s="55">
        <v>0.52932199999999996</v>
      </c>
      <c r="G803" s="55">
        <v>0.99667099999999997</v>
      </c>
      <c r="H803">
        <f t="shared" si="84"/>
        <v>1024729660.9870256</v>
      </c>
      <c r="I803">
        <f t="shared" si="85"/>
        <v>784877235.45842052</v>
      </c>
      <c r="J803">
        <f t="shared" si="86"/>
        <v>1567141614.5999999</v>
      </c>
      <c r="K803">
        <f t="shared" si="87"/>
        <v>1567141614.5999999</v>
      </c>
      <c r="L803">
        <f t="shared" si="88"/>
        <v>1567141614.5999999</v>
      </c>
      <c r="M803">
        <f t="shared" si="89"/>
        <v>1977033478.9948101</v>
      </c>
      <c r="N803">
        <f t="shared" si="90"/>
        <v>1881092508.7833681</v>
      </c>
    </row>
    <row r="804" spans="1:14" x14ac:dyDescent="0.2">
      <c r="A804" s="55" t="s">
        <v>808</v>
      </c>
      <c r="B804" s="55">
        <v>206579212</v>
      </c>
      <c r="C804" s="55">
        <v>29.99</v>
      </c>
      <c r="D804" s="55">
        <v>28.85</v>
      </c>
      <c r="E804" s="55">
        <v>26.39</v>
      </c>
      <c r="F804" s="55">
        <v>3.9515000000000002E-2</v>
      </c>
      <c r="G804" s="55">
        <v>0.13641500000000001</v>
      </c>
      <c r="H804">
        <f t="shared" si="84"/>
        <v>119235919.82799672</v>
      </c>
      <c r="I804">
        <f t="shared" si="85"/>
        <v>109068894.02199021</v>
      </c>
      <c r="J804">
        <f t="shared" si="86"/>
        <v>123947527.19999999</v>
      </c>
      <c r="K804">
        <f t="shared" si="87"/>
        <v>123947527.19999999</v>
      </c>
      <c r="L804">
        <f t="shared" si="88"/>
        <v>123947527.19999999</v>
      </c>
      <c r="M804">
        <f t="shared" si="89"/>
        <v>171641895.13119867</v>
      </c>
      <c r="N804">
        <f t="shared" si="90"/>
        <v>167575084.80879608</v>
      </c>
    </row>
    <row r="805" spans="1:14" x14ac:dyDescent="0.2">
      <c r="A805" s="55" t="s">
        <v>809</v>
      </c>
      <c r="B805" s="55">
        <v>4419507358</v>
      </c>
      <c r="C805" s="55">
        <v>10.89</v>
      </c>
      <c r="D805" s="55">
        <v>13.7</v>
      </c>
      <c r="E805" s="55">
        <v>9.1199999999999992</v>
      </c>
      <c r="F805" s="55">
        <v>-0.20510999999999999</v>
      </c>
      <c r="G805" s="55">
        <v>0.194079</v>
      </c>
      <c r="H805">
        <f t="shared" si="84"/>
        <v>3335938827.762332</v>
      </c>
      <c r="I805">
        <f t="shared" si="85"/>
        <v>2220711037.376924</v>
      </c>
      <c r="J805">
        <f t="shared" si="86"/>
        <v>2651704414.7999997</v>
      </c>
      <c r="K805">
        <f t="shared" si="87"/>
        <v>3335938827.762332</v>
      </c>
      <c r="L805">
        <f t="shared" si="88"/>
        <v>2651704414.7999997</v>
      </c>
      <c r="M805">
        <f t="shared" si="89"/>
        <v>3986079945.904933</v>
      </c>
      <c r="N805">
        <f t="shared" si="90"/>
        <v>3539988829.7507696</v>
      </c>
    </row>
    <row r="806" spans="1:14" x14ac:dyDescent="0.2">
      <c r="A806" s="55" t="s">
        <v>810</v>
      </c>
      <c r="B806" s="55">
        <v>1143044740</v>
      </c>
      <c r="C806" s="55">
        <v>16.46</v>
      </c>
      <c r="D806" s="55">
        <v>19.920000000000002</v>
      </c>
      <c r="E806" s="55">
        <v>11.16</v>
      </c>
      <c r="F806" s="55">
        <v>-0.17369000000000001</v>
      </c>
      <c r="G806" s="55">
        <v>0.47491</v>
      </c>
      <c r="H806">
        <f t="shared" si="84"/>
        <v>829987346.15338063</v>
      </c>
      <c r="I806">
        <f t="shared" si="85"/>
        <v>464995724.48488384</v>
      </c>
      <c r="J806">
        <f t="shared" si="86"/>
        <v>685826844</v>
      </c>
      <c r="K806">
        <f t="shared" si="87"/>
        <v>829987346.15338063</v>
      </c>
      <c r="L806">
        <f t="shared" si="88"/>
        <v>685826844</v>
      </c>
      <c r="M806">
        <f t="shared" si="89"/>
        <v>1017821782.4613522</v>
      </c>
      <c r="N806">
        <f t="shared" si="90"/>
        <v>871825133.79395354</v>
      </c>
    </row>
    <row r="807" spans="1:14" x14ac:dyDescent="0.2">
      <c r="A807" s="55" t="s">
        <v>811</v>
      </c>
      <c r="B807" s="55">
        <v>843568531</v>
      </c>
      <c r="C807" s="55">
        <v>7.81</v>
      </c>
      <c r="D807" s="55">
        <v>8.4</v>
      </c>
      <c r="E807" s="55">
        <v>18.16</v>
      </c>
      <c r="F807" s="55">
        <v>-7.0239999999999997E-2</v>
      </c>
      <c r="G807" s="55">
        <v>-0.56993000000000005</v>
      </c>
      <c r="H807">
        <f t="shared" si="84"/>
        <v>544378246.64429522</v>
      </c>
      <c r="I807">
        <f t="shared" si="85"/>
        <v>1176880783.5933685</v>
      </c>
      <c r="J807">
        <f t="shared" si="86"/>
        <v>506141118.59999996</v>
      </c>
      <c r="K807">
        <f t="shared" si="87"/>
        <v>544378246.64429522</v>
      </c>
      <c r="L807">
        <f t="shared" si="88"/>
        <v>843568531</v>
      </c>
      <c r="M807">
        <f t="shared" si="89"/>
        <v>723892417.25771809</v>
      </c>
      <c r="N807">
        <f t="shared" si="90"/>
        <v>843568531</v>
      </c>
    </row>
    <row r="808" spans="1:14" x14ac:dyDescent="0.2">
      <c r="A808" s="55" t="s">
        <v>812</v>
      </c>
      <c r="B808" s="55">
        <v>4281350371</v>
      </c>
      <c r="C808" s="55">
        <v>27.98</v>
      </c>
      <c r="D808" s="55">
        <v>22.13</v>
      </c>
      <c r="E808" s="55">
        <v>19.82</v>
      </c>
      <c r="F808" s="55">
        <v>0.264347</v>
      </c>
      <c r="G808" s="55">
        <v>0.41170499999999999</v>
      </c>
      <c r="H808">
        <f t="shared" si="84"/>
        <v>2031728807.5188222</v>
      </c>
      <c r="I808">
        <f t="shared" si="85"/>
        <v>1819650863.742779</v>
      </c>
      <c r="J808">
        <f t="shared" si="86"/>
        <v>2568810222.5999999</v>
      </c>
      <c r="K808">
        <f t="shared" si="87"/>
        <v>2568810222.5999999</v>
      </c>
      <c r="L808">
        <f t="shared" si="88"/>
        <v>2568810222.5999999</v>
      </c>
      <c r="M808">
        <f t="shared" si="89"/>
        <v>3381501745.6075287</v>
      </c>
      <c r="N808">
        <f t="shared" si="90"/>
        <v>3296670568.0971117</v>
      </c>
    </row>
    <row r="809" spans="1:14" x14ac:dyDescent="0.2">
      <c r="A809" s="55" t="s">
        <v>813</v>
      </c>
      <c r="B809" s="55">
        <v>2544014491</v>
      </c>
      <c r="C809" s="55">
        <v>38.68</v>
      </c>
      <c r="D809" s="55">
        <v>20.7</v>
      </c>
      <c r="E809" s="55">
        <v>13.68</v>
      </c>
      <c r="F809" s="55">
        <v>0.86859900000000001</v>
      </c>
      <c r="G809" s="55">
        <v>1.827485</v>
      </c>
      <c r="H809">
        <f t="shared" si="84"/>
        <v>816873333.76502919</v>
      </c>
      <c r="I809">
        <f t="shared" si="85"/>
        <v>539846787.72831678</v>
      </c>
      <c r="J809">
        <f t="shared" si="86"/>
        <v>1526408694.5999999</v>
      </c>
      <c r="K809">
        <f t="shared" si="87"/>
        <v>1526408694.5999999</v>
      </c>
      <c r="L809">
        <f t="shared" si="88"/>
        <v>1526408694.5999999</v>
      </c>
      <c r="M809">
        <f t="shared" si="89"/>
        <v>1853158028.1060116</v>
      </c>
      <c r="N809">
        <f t="shared" si="90"/>
        <v>1742347409.6913266</v>
      </c>
    </row>
    <row r="810" spans="1:14" x14ac:dyDescent="0.2">
      <c r="A810" s="55" t="s">
        <v>814</v>
      </c>
      <c r="B810" s="55">
        <v>439229578</v>
      </c>
      <c r="C810" s="55">
        <v>7.95</v>
      </c>
      <c r="D810" s="55">
        <v>24.89</v>
      </c>
      <c r="E810" s="55">
        <v>13.94</v>
      </c>
      <c r="F810" s="55">
        <v>-0.68059000000000003</v>
      </c>
      <c r="G810" s="55">
        <v>-0.42970000000000003</v>
      </c>
      <c r="H810">
        <f t="shared" si="84"/>
        <v>825076693.90438628</v>
      </c>
      <c r="I810">
        <f t="shared" si="85"/>
        <v>462103711.73066801</v>
      </c>
      <c r="J810">
        <f t="shared" si="86"/>
        <v>263537746.79999998</v>
      </c>
      <c r="K810">
        <f t="shared" si="87"/>
        <v>439229578</v>
      </c>
      <c r="L810">
        <f t="shared" si="88"/>
        <v>439229578</v>
      </c>
      <c r="M810">
        <f t="shared" si="89"/>
        <v>439229578</v>
      </c>
      <c r="N810">
        <f t="shared" si="90"/>
        <v>439229578</v>
      </c>
    </row>
    <row r="811" spans="1:14" x14ac:dyDescent="0.2">
      <c r="A811" s="55" t="s">
        <v>815</v>
      </c>
      <c r="B811" s="55">
        <v>447537819</v>
      </c>
      <c r="C811" s="55">
        <v>23.05</v>
      </c>
      <c r="D811" s="55">
        <v>33.96</v>
      </c>
      <c r="E811" s="55">
        <v>11.88</v>
      </c>
      <c r="F811" s="55">
        <v>-0.32125999999999999</v>
      </c>
      <c r="G811" s="55">
        <v>0.94023599999999996</v>
      </c>
      <c r="H811">
        <f t="shared" si="84"/>
        <v>395619370.3037982</v>
      </c>
      <c r="I811">
        <f t="shared" si="85"/>
        <v>138396922.53931993</v>
      </c>
      <c r="J811">
        <f t="shared" si="86"/>
        <v>268522691.39999998</v>
      </c>
      <c r="K811">
        <f t="shared" si="87"/>
        <v>395619370.3037982</v>
      </c>
      <c r="L811">
        <f t="shared" si="88"/>
        <v>268522691.39999998</v>
      </c>
      <c r="M811">
        <f t="shared" si="89"/>
        <v>426770439.5215193</v>
      </c>
      <c r="N811">
        <f t="shared" si="90"/>
        <v>323881460.41572797</v>
      </c>
    </row>
    <row r="812" spans="1:14" x14ac:dyDescent="0.2">
      <c r="A812" s="55" t="s">
        <v>816</v>
      </c>
      <c r="B812" s="55">
        <v>1483326166</v>
      </c>
      <c r="C812" s="55">
        <v>7.03</v>
      </c>
      <c r="D812" s="55">
        <v>9.82</v>
      </c>
      <c r="E812" s="55">
        <v>10.59</v>
      </c>
      <c r="F812" s="55">
        <v>-0.28410999999999997</v>
      </c>
      <c r="G812" s="55">
        <v>-0.33617000000000002</v>
      </c>
      <c r="H812">
        <f t="shared" si="84"/>
        <v>1243201748.3132882</v>
      </c>
      <c r="I812">
        <f t="shared" si="85"/>
        <v>1340698220.3274937</v>
      </c>
      <c r="J812">
        <f t="shared" si="86"/>
        <v>889995699.60000002</v>
      </c>
      <c r="K812">
        <f t="shared" si="87"/>
        <v>1243201748.3132882</v>
      </c>
      <c r="L812">
        <f t="shared" si="88"/>
        <v>1340698220.3274937</v>
      </c>
      <c r="M812">
        <f t="shared" si="89"/>
        <v>1387276398.9253154</v>
      </c>
      <c r="N812">
        <f t="shared" si="90"/>
        <v>1426274987.7309976</v>
      </c>
    </row>
    <row r="813" spans="1:14" x14ac:dyDescent="0.2">
      <c r="A813" s="55" t="s">
        <v>817</v>
      </c>
      <c r="B813" s="55">
        <v>1007188786</v>
      </c>
      <c r="C813" s="55">
        <v>17.489999999999998</v>
      </c>
      <c r="D813" s="55">
        <v>12.5</v>
      </c>
      <c r="E813" s="55">
        <v>8.89</v>
      </c>
      <c r="F813" s="55">
        <v>0.3992</v>
      </c>
      <c r="G813" s="55">
        <v>0.96737899999999999</v>
      </c>
      <c r="H813">
        <f t="shared" si="84"/>
        <v>431899136.36363637</v>
      </c>
      <c r="I813">
        <f t="shared" si="85"/>
        <v>307166677.89988607</v>
      </c>
      <c r="J813">
        <f t="shared" si="86"/>
        <v>604313271.60000002</v>
      </c>
      <c r="K813">
        <f t="shared" si="87"/>
        <v>604313271.60000002</v>
      </c>
      <c r="L813">
        <f t="shared" si="88"/>
        <v>604313271.60000002</v>
      </c>
      <c r="M813">
        <f t="shared" si="89"/>
        <v>777072926.14545453</v>
      </c>
      <c r="N813">
        <f t="shared" si="90"/>
        <v>727179942.75995445</v>
      </c>
    </row>
    <row r="814" spans="1:14" x14ac:dyDescent="0.2">
      <c r="A814" s="55" t="s">
        <v>818</v>
      </c>
      <c r="B814" s="55">
        <v>737607592</v>
      </c>
      <c r="C814" s="55">
        <v>44.3</v>
      </c>
      <c r="D814" s="55">
        <v>34.21</v>
      </c>
      <c r="E814" s="55">
        <v>25.36</v>
      </c>
      <c r="F814" s="55">
        <v>0.29494300000000001</v>
      </c>
      <c r="G814" s="55">
        <v>0.74684499999999998</v>
      </c>
      <c r="H814">
        <f t="shared" si="84"/>
        <v>341763734.15663856</v>
      </c>
      <c r="I814">
        <f t="shared" si="85"/>
        <v>253350786.81852138</v>
      </c>
      <c r="J814">
        <f t="shared" si="86"/>
        <v>442564555.19999999</v>
      </c>
      <c r="K814">
        <f t="shared" si="87"/>
        <v>442564555.19999999</v>
      </c>
      <c r="L814">
        <f t="shared" si="88"/>
        <v>442564555.19999999</v>
      </c>
      <c r="M814">
        <f t="shared" si="89"/>
        <v>579270048.8626554</v>
      </c>
      <c r="N814">
        <f t="shared" si="90"/>
        <v>543904869.92740846</v>
      </c>
    </row>
    <row r="815" spans="1:14" x14ac:dyDescent="0.2">
      <c r="A815" s="55" t="s">
        <v>819</v>
      </c>
      <c r="B815" s="55">
        <v>2495181320</v>
      </c>
      <c r="C815" s="55">
        <v>17.82</v>
      </c>
      <c r="D815" s="55">
        <v>19.170000000000002</v>
      </c>
      <c r="E815" s="55">
        <v>25.17</v>
      </c>
      <c r="F815" s="55">
        <v>-7.0419999999999996E-2</v>
      </c>
      <c r="G815" s="55">
        <v>-0.29200999999999999</v>
      </c>
      <c r="H815">
        <f t="shared" si="84"/>
        <v>1610521732.3952754</v>
      </c>
      <c r="I815">
        <f t="shared" si="85"/>
        <v>2114590307.7727084</v>
      </c>
      <c r="J815">
        <f t="shared" si="86"/>
        <v>1497108792</v>
      </c>
      <c r="K815">
        <f t="shared" si="87"/>
        <v>1610521732.3952754</v>
      </c>
      <c r="L815">
        <f t="shared" si="88"/>
        <v>2114590307.7727084</v>
      </c>
      <c r="M815">
        <f t="shared" si="89"/>
        <v>2141317484.9581101</v>
      </c>
      <c r="N815">
        <f t="shared" si="90"/>
        <v>2342944915.1090832</v>
      </c>
    </row>
    <row r="816" spans="1:14" x14ac:dyDescent="0.2">
      <c r="A816" s="55" t="s">
        <v>820</v>
      </c>
      <c r="B816" s="55">
        <v>705631239</v>
      </c>
      <c r="C816" s="55">
        <v>17.36</v>
      </c>
      <c r="D816" s="55">
        <v>22.3</v>
      </c>
      <c r="E816" s="55">
        <v>45.37</v>
      </c>
      <c r="F816" s="55">
        <v>-0.22151999999999999</v>
      </c>
      <c r="G816" s="55">
        <v>-0.61736999999999997</v>
      </c>
      <c r="H816">
        <f t="shared" si="84"/>
        <v>543853077.02188873</v>
      </c>
      <c r="I816">
        <f t="shared" si="85"/>
        <v>1106496467.6057808</v>
      </c>
      <c r="J816">
        <f t="shared" si="86"/>
        <v>423378743.39999998</v>
      </c>
      <c r="K816">
        <f t="shared" si="87"/>
        <v>543853077.02188873</v>
      </c>
      <c r="L816">
        <f t="shared" si="88"/>
        <v>705631239</v>
      </c>
      <c r="M816">
        <f t="shared" si="89"/>
        <v>640919974.20875549</v>
      </c>
      <c r="N816">
        <f t="shared" si="90"/>
        <v>705631239</v>
      </c>
    </row>
    <row r="817" spans="1:14" x14ac:dyDescent="0.2">
      <c r="A817" s="55" t="s">
        <v>821</v>
      </c>
      <c r="B817" s="55">
        <v>463753600</v>
      </c>
      <c r="C817" s="55">
        <v>13.84</v>
      </c>
      <c r="D817" s="55">
        <v>18.100000000000001</v>
      </c>
      <c r="E817" s="55">
        <v>17.05</v>
      </c>
      <c r="F817" s="55">
        <v>-0.23536000000000001</v>
      </c>
      <c r="G817" s="55">
        <v>-0.18826999999999999</v>
      </c>
      <c r="H817">
        <f t="shared" si="84"/>
        <v>363899560.57752669</v>
      </c>
      <c r="I817">
        <f t="shared" si="85"/>
        <v>342789055.47411078</v>
      </c>
      <c r="J817">
        <f t="shared" si="86"/>
        <v>278252160</v>
      </c>
      <c r="K817">
        <f t="shared" si="87"/>
        <v>363899560.57752669</v>
      </c>
      <c r="L817">
        <f t="shared" si="88"/>
        <v>342789055.47411078</v>
      </c>
      <c r="M817">
        <f t="shared" si="89"/>
        <v>423811984.23101068</v>
      </c>
      <c r="N817">
        <f t="shared" si="90"/>
        <v>415367782.18964434</v>
      </c>
    </row>
    <row r="818" spans="1:14" x14ac:dyDescent="0.2">
      <c r="A818" s="55" t="s">
        <v>822</v>
      </c>
      <c r="B818" s="55">
        <v>761898042</v>
      </c>
      <c r="C818" s="55">
        <v>44.87</v>
      </c>
      <c r="D818" s="55">
        <v>56.73</v>
      </c>
      <c r="E818" s="55">
        <v>57.37</v>
      </c>
      <c r="F818" s="55">
        <v>-0.20906</v>
      </c>
      <c r="G818" s="55">
        <v>-0.21787999999999999</v>
      </c>
      <c r="H818">
        <f t="shared" si="84"/>
        <v>577969030.77350998</v>
      </c>
      <c r="I818">
        <f t="shared" si="85"/>
        <v>584486811.74244356</v>
      </c>
      <c r="J818">
        <f t="shared" si="86"/>
        <v>457138825.19999999</v>
      </c>
      <c r="K818">
        <f t="shared" si="87"/>
        <v>577969030.77350998</v>
      </c>
      <c r="L818">
        <f t="shared" si="88"/>
        <v>584486811.74244356</v>
      </c>
      <c r="M818">
        <f t="shared" si="89"/>
        <v>688326437.50940394</v>
      </c>
      <c r="N818">
        <f t="shared" si="90"/>
        <v>690933549.89697742</v>
      </c>
    </row>
    <row r="819" spans="1:14" x14ac:dyDescent="0.2">
      <c r="A819" s="55" t="s">
        <v>823</v>
      </c>
      <c r="B819" s="55">
        <v>6645555119</v>
      </c>
      <c r="C819" s="55">
        <v>114.61</v>
      </c>
      <c r="D819" s="55">
        <v>93.38</v>
      </c>
      <c r="E819" s="55">
        <v>82.43</v>
      </c>
      <c r="F819" s="55">
        <v>0.227351</v>
      </c>
      <c r="G819" s="55">
        <v>0.39039200000000002</v>
      </c>
      <c r="H819">
        <f t="shared" si="84"/>
        <v>3248730861.3428431</v>
      </c>
      <c r="I819">
        <f t="shared" si="85"/>
        <v>2867776189.3048863</v>
      </c>
      <c r="J819">
        <f t="shared" si="86"/>
        <v>3987333071.3999996</v>
      </c>
      <c r="K819">
        <f t="shared" si="87"/>
        <v>3987333071.3999996</v>
      </c>
      <c r="L819">
        <f t="shared" si="88"/>
        <v>3987333071.3999996</v>
      </c>
      <c r="M819">
        <f t="shared" si="89"/>
        <v>5286825415.9371376</v>
      </c>
      <c r="N819">
        <f t="shared" si="90"/>
        <v>5134443547.121954</v>
      </c>
    </row>
    <row r="820" spans="1:14" x14ac:dyDescent="0.2">
      <c r="A820" s="55" t="s">
        <v>824</v>
      </c>
      <c r="B820" s="55">
        <v>531210013</v>
      </c>
      <c r="C820" s="55">
        <v>58.13</v>
      </c>
      <c r="D820" s="55">
        <v>87</v>
      </c>
      <c r="E820" s="55">
        <v>25.2</v>
      </c>
      <c r="F820" s="55">
        <v>-0.33184000000000002</v>
      </c>
      <c r="G820" s="55">
        <v>1.306746</v>
      </c>
      <c r="H820">
        <f t="shared" si="84"/>
        <v>477020485.81178159</v>
      </c>
      <c r="I820">
        <f t="shared" si="85"/>
        <v>138171262.80916926</v>
      </c>
      <c r="J820">
        <f t="shared" si="86"/>
        <v>318726007.80000001</v>
      </c>
      <c r="K820">
        <f t="shared" si="87"/>
        <v>477020485.81178159</v>
      </c>
      <c r="L820">
        <f t="shared" si="88"/>
        <v>318726007.80000001</v>
      </c>
      <c r="M820">
        <f t="shared" si="89"/>
        <v>509534202.12471265</v>
      </c>
      <c r="N820">
        <f t="shared" si="90"/>
        <v>373994512.92366767</v>
      </c>
    </row>
    <row r="821" spans="1:14" x14ac:dyDescent="0.2">
      <c r="A821" s="55" t="s">
        <v>825</v>
      </c>
      <c r="B821" s="55">
        <v>195293840</v>
      </c>
      <c r="C821" s="55">
        <v>1.21</v>
      </c>
      <c r="D821" s="55">
        <v>1.62</v>
      </c>
      <c r="E821" s="55">
        <v>2.2599999999999998</v>
      </c>
      <c r="F821" s="55">
        <v>-0.25308999999999998</v>
      </c>
      <c r="G821" s="55">
        <v>-0.46460000000000001</v>
      </c>
      <c r="H821">
        <f t="shared" si="84"/>
        <v>156881423.46467444</v>
      </c>
      <c r="I821">
        <f t="shared" si="85"/>
        <v>218857497.19835636</v>
      </c>
      <c r="J821">
        <f t="shared" si="86"/>
        <v>117176304</v>
      </c>
      <c r="K821">
        <f t="shared" si="87"/>
        <v>156881423.46467444</v>
      </c>
      <c r="L821">
        <f t="shared" si="88"/>
        <v>195293840</v>
      </c>
      <c r="M821">
        <f t="shared" si="89"/>
        <v>179928873.38586977</v>
      </c>
      <c r="N821">
        <f t="shared" si="90"/>
        <v>195293840</v>
      </c>
    </row>
    <row r="822" spans="1:14" x14ac:dyDescent="0.2">
      <c r="A822" s="55" t="s">
        <v>826</v>
      </c>
      <c r="B822" s="55">
        <v>572816953</v>
      </c>
      <c r="C822" s="55">
        <v>20.84</v>
      </c>
      <c r="D822" s="55">
        <v>43.76</v>
      </c>
      <c r="E822" s="55">
        <v>15.66</v>
      </c>
      <c r="F822" s="55">
        <v>-0.52376999999999996</v>
      </c>
      <c r="G822" s="55">
        <v>0.33077899999999999</v>
      </c>
      <c r="H822">
        <f t="shared" si="84"/>
        <v>721689460.55477381</v>
      </c>
      <c r="I822">
        <f t="shared" si="85"/>
        <v>258262395.03328502</v>
      </c>
      <c r="J822">
        <f t="shared" si="86"/>
        <v>343690171.80000001</v>
      </c>
      <c r="K822">
        <f t="shared" si="87"/>
        <v>572816953</v>
      </c>
      <c r="L822">
        <f t="shared" si="88"/>
        <v>343690171.80000001</v>
      </c>
      <c r="M822">
        <f t="shared" si="89"/>
        <v>572816953</v>
      </c>
      <c r="N822">
        <f t="shared" si="90"/>
        <v>446995129.81331396</v>
      </c>
    </row>
    <row r="823" spans="1:14" x14ac:dyDescent="0.2">
      <c r="A823" s="55" t="s">
        <v>827</v>
      </c>
      <c r="B823" s="55">
        <v>3188596145</v>
      </c>
      <c r="C823" s="55">
        <v>15.92</v>
      </c>
      <c r="D823" s="55">
        <v>5.47</v>
      </c>
      <c r="E823" s="55">
        <v>2.11</v>
      </c>
      <c r="F823" s="55">
        <v>1.91042</v>
      </c>
      <c r="G823" s="55">
        <v>6.5450239999999997</v>
      </c>
      <c r="H823">
        <f t="shared" si="84"/>
        <v>657347629.20815551</v>
      </c>
      <c r="I823">
        <f t="shared" si="85"/>
        <v>253565487.26683968</v>
      </c>
      <c r="J823">
        <f t="shared" si="86"/>
        <v>1913157687</v>
      </c>
      <c r="K823">
        <f t="shared" si="87"/>
        <v>1913157687</v>
      </c>
      <c r="L823">
        <f t="shared" si="88"/>
        <v>1913157687</v>
      </c>
      <c r="M823">
        <f t="shared" si="89"/>
        <v>2176096738.6832619</v>
      </c>
      <c r="N823">
        <f t="shared" si="90"/>
        <v>2014583881.9067359</v>
      </c>
    </row>
    <row r="824" spans="1:14" x14ac:dyDescent="0.2">
      <c r="A824" s="55" t="s">
        <v>828</v>
      </c>
      <c r="B824" s="55">
        <v>269807422</v>
      </c>
      <c r="C824" s="55">
        <v>6.12</v>
      </c>
      <c r="D824" s="55">
        <v>5.71</v>
      </c>
      <c r="E824" s="55">
        <v>6</v>
      </c>
      <c r="F824" s="55">
        <v>7.1804000000000007E-2</v>
      </c>
      <c r="G824" s="55">
        <v>0.02</v>
      </c>
      <c r="H824">
        <f t="shared" si="84"/>
        <v>151039232.17304656</v>
      </c>
      <c r="I824">
        <f t="shared" si="85"/>
        <v>158710248.2352941</v>
      </c>
      <c r="J824">
        <f t="shared" si="86"/>
        <v>161884453.19999999</v>
      </c>
      <c r="K824">
        <f t="shared" si="87"/>
        <v>161884453.19999999</v>
      </c>
      <c r="L824">
        <f t="shared" si="88"/>
        <v>161884453.19999999</v>
      </c>
      <c r="M824">
        <f t="shared" si="89"/>
        <v>222300146.06921864</v>
      </c>
      <c r="N824">
        <f t="shared" si="90"/>
        <v>225368552.49411765</v>
      </c>
    </row>
    <row r="825" spans="1:14" x14ac:dyDescent="0.2">
      <c r="A825" s="55" t="s">
        <v>829</v>
      </c>
      <c r="B825" s="55">
        <v>6384123422</v>
      </c>
      <c r="C825" s="55">
        <v>141.38999999999999</v>
      </c>
      <c r="D825" s="55">
        <v>133.31</v>
      </c>
      <c r="E825" s="55">
        <v>69.12</v>
      </c>
      <c r="F825" s="55">
        <v>6.0610999999999998E-2</v>
      </c>
      <c r="G825" s="55">
        <v>1.0455730000000001</v>
      </c>
      <c r="H825">
        <f t="shared" si="84"/>
        <v>3611573001.9771624</v>
      </c>
      <c r="I825">
        <f t="shared" si="85"/>
        <v>1872567761.3069785</v>
      </c>
      <c r="J825">
        <f t="shared" si="86"/>
        <v>3830474053.1999998</v>
      </c>
      <c r="K825">
        <f t="shared" si="87"/>
        <v>3830474053.1999998</v>
      </c>
      <c r="L825">
        <f t="shared" si="88"/>
        <v>3830474053.1999998</v>
      </c>
      <c r="M825">
        <f t="shared" si="89"/>
        <v>5275103253.9908648</v>
      </c>
      <c r="N825">
        <f t="shared" si="90"/>
        <v>4579501157.7227917</v>
      </c>
    </row>
    <row r="826" spans="1:14" x14ac:dyDescent="0.2">
      <c r="A826" s="55" t="s">
        <v>830</v>
      </c>
      <c r="B826" s="55">
        <v>1768832864</v>
      </c>
      <c r="C826" s="55">
        <v>11.76</v>
      </c>
      <c r="D826" s="55">
        <v>12.22</v>
      </c>
      <c r="E826" s="55">
        <v>18.97</v>
      </c>
      <c r="F826" s="55">
        <v>-3.764E-2</v>
      </c>
      <c r="G826" s="55">
        <v>-0.38007000000000002</v>
      </c>
      <c r="H826">
        <f t="shared" si="84"/>
        <v>1102809466.727628</v>
      </c>
      <c r="I826">
        <f t="shared" si="85"/>
        <v>1711967025.9545434</v>
      </c>
      <c r="J826">
        <f t="shared" si="86"/>
        <v>1061299718.4</v>
      </c>
      <c r="K826">
        <f t="shared" si="87"/>
        <v>1102809466.727628</v>
      </c>
      <c r="L826">
        <f t="shared" si="88"/>
        <v>1711967025.9545434</v>
      </c>
      <c r="M826">
        <f t="shared" si="89"/>
        <v>1502423505.0910511</v>
      </c>
      <c r="N826">
        <f t="shared" si="90"/>
        <v>1746086528.7818174</v>
      </c>
    </row>
    <row r="827" spans="1:14" x14ac:dyDescent="0.2">
      <c r="A827" s="55" t="s">
        <v>831</v>
      </c>
      <c r="B827" s="55">
        <v>155311867</v>
      </c>
      <c r="C827" s="55">
        <v>5.52</v>
      </c>
      <c r="D827" s="55">
        <v>3.74</v>
      </c>
      <c r="E827" s="55">
        <v>4.76</v>
      </c>
      <c r="F827" s="55">
        <v>0.47593600000000003</v>
      </c>
      <c r="G827" s="55">
        <v>0.159664</v>
      </c>
      <c r="H827">
        <f t="shared" si="84"/>
        <v>63137642.960128352</v>
      </c>
      <c r="I827">
        <f t="shared" si="85"/>
        <v>80357000.131072447</v>
      </c>
      <c r="J827">
        <f t="shared" si="86"/>
        <v>93187120.200000003</v>
      </c>
      <c r="K827">
        <f t="shared" si="87"/>
        <v>93187120.200000003</v>
      </c>
      <c r="L827">
        <f t="shared" si="88"/>
        <v>93187120.200000003</v>
      </c>
      <c r="M827">
        <f t="shared" si="89"/>
        <v>118442177.38405134</v>
      </c>
      <c r="N827">
        <f t="shared" si="90"/>
        <v>125329920.25242898</v>
      </c>
    </row>
    <row r="828" spans="1:14" x14ac:dyDescent="0.2">
      <c r="A828" s="55" t="s">
        <v>832</v>
      </c>
      <c r="B828" s="55">
        <v>204759262</v>
      </c>
      <c r="C828" s="55">
        <v>21.27</v>
      </c>
      <c r="D828" s="55">
        <v>33.159999999999997</v>
      </c>
      <c r="E828" s="55">
        <v>29.23</v>
      </c>
      <c r="F828" s="55">
        <v>-0.35855999999999999</v>
      </c>
      <c r="G828" s="55">
        <v>-0.27232000000000001</v>
      </c>
      <c r="H828">
        <f t="shared" si="84"/>
        <v>191530863.68171614</v>
      </c>
      <c r="I828">
        <f t="shared" si="85"/>
        <v>168831845.3166227</v>
      </c>
      <c r="J828">
        <f t="shared" si="86"/>
        <v>122855557.19999999</v>
      </c>
      <c r="K828">
        <f t="shared" si="87"/>
        <v>191530863.68171614</v>
      </c>
      <c r="L828">
        <f t="shared" si="88"/>
        <v>168831845.3166227</v>
      </c>
      <c r="M828">
        <f t="shared" si="89"/>
        <v>199467902.67268646</v>
      </c>
      <c r="N828">
        <f t="shared" si="90"/>
        <v>190388295.32664907</v>
      </c>
    </row>
    <row r="829" spans="1:14" x14ac:dyDescent="0.2">
      <c r="A829" s="55" t="s">
        <v>833</v>
      </c>
      <c r="B829" s="55">
        <v>171613178</v>
      </c>
      <c r="C829" s="55">
        <v>10.17</v>
      </c>
      <c r="D829" s="55">
        <v>22.98</v>
      </c>
      <c r="E829" s="55">
        <v>40.22</v>
      </c>
      <c r="F829" s="55">
        <v>-0.55744000000000005</v>
      </c>
      <c r="G829" s="55">
        <v>-0.74714000000000003</v>
      </c>
      <c r="H829">
        <f t="shared" si="84"/>
        <v>232664286.87635574</v>
      </c>
      <c r="I829">
        <f t="shared" si="85"/>
        <v>407213109.2304042</v>
      </c>
      <c r="J829">
        <f t="shared" si="86"/>
        <v>102967906.8</v>
      </c>
      <c r="K829">
        <f t="shared" si="87"/>
        <v>171613178</v>
      </c>
      <c r="L829">
        <f t="shared" si="88"/>
        <v>171613178</v>
      </c>
      <c r="M829">
        <f t="shared" si="89"/>
        <v>171613178</v>
      </c>
      <c r="N829">
        <f t="shared" si="90"/>
        <v>171613178</v>
      </c>
    </row>
    <row r="830" spans="1:14" x14ac:dyDescent="0.2">
      <c r="A830" s="55" t="s">
        <v>834</v>
      </c>
      <c r="B830" s="55">
        <v>5936658155</v>
      </c>
      <c r="C830" s="55">
        <v>58.04</v>
      </c>
      <c r="D830" s="55">
        <v>45.5</v>
      </c>
      <c r="E830" s="55">
        <v>10.02</v>
      </c>
      <c r="F830" s="55">
        <v>0.27560400000000002</v>
      </c>
      <c r="G830" s="55">
        <v>4.7924150000000001</v>
      </c>
      <c r="H830">
        <f t="shared" si="84"/>
        <v>2792398654.2845588</v>
      </c>
      <c r="I830">
        <f t="shared" si="85"/>
        <v>614941245.23191094</v>
      </c>
      <c r="J830">
        <f t="shared" si="86"/>
        <v>3561994893</v>
      </c>
      <c r="K830">
        <f t="shared" si="87"/>
        <v>3561994893</v>
      </c>
      <c r="L830">
        <f t="shared" si="88"/>
        <v>3561994893</v>
      </c>
      <c r="M830">
        <f t="shared" si="89"/>
        <v>4678954354.7138233</v>
      </c>
      <c r="N830">
        <f t="shared" si="90"/>
        <v>3807971391.0927649</v>
      </c>
    </row>
    <row r="831" spans="1:14" x14ac:dyDescent="0.2">
      <c r="A831" s="55" t="s">
        <v>835</v>
      </c>
      <c r="B831" s="55">
        <v>269954778</v>
      </c>
      <c r="C831" s="55">
        <v>3.32</v>
      </c>
      <c r="D831" s="55">
        <v>4.83</v>
      </c>
      <c r="E831" s="55">
        <v>5.91</v>
      </c>
      <c r="F831" s="55">
        <v>-0.31263000000000002</v>
      </c>
      <c r="G831" s="55">
        <v>-0.43824000000000002</v>
      </c>
      <c r="H831">
        <f t="shared" si="84"/>
        <v>235641454.82054785</v>
      </c>
      <c r="I831">
        <f t="shared" si="85"/>
        <v>288331078.75249213</v>
      </c>
      <c r="J831">
        <f t="shared" si="86"/>
        <v>161972866.79999998</v>
      </c>
      <c r="K831">
        <f t="shared" si="87"/>
        <v>235641454.82054785</v>
      </c>
      <c r="L831">
        <f t="shared" si="88"/>
        <v>269954778</v>
      </c>
      <c r="M831">
        <f t="shared" si="89"/>
        <v>256229448.72821915</v>
      </c>
      <c r="N831">
        <f t="shared" si="90"/>
        <v>269954778</v>
      </c>
    </row>
    <row r="832" spans="1:14" x14ac:dyDescent="0.2">
      <c r="A832" s="55" t="s">
        <v>836</v>
      </c>
      <c r="B832" s="55">
        <v>772424438</v>
      </c>
      <c r="C832" s="55">
        <v>25.76</v>
      </c>
      <c r="D832" s="55">
        <v>27.43</v>
      </c>
      <c r="E832" s="55">
        <v>70.98</v>
      </c>
      <c r="F832" s="55">
        <v>-6.0879999999999997E-2</v>
      </c>
      <c r="G832" s="55">
        <v>-0.63707999999999998</v>
      </c>
      <c r="H832">
        <f t="shared" si="84"/>
        <v>493498874.26526964</v>
      </c>
      <c r="I832">
        <f t="shared" si="85"/>
        <v>1277016044.3072853</v>
      </c>
      <c r="J832">
        <f t="shared" si="86"/>
        <v>463454662.80000001</v>
      </c>
      <c r="K832">
        <f t="shared" si="87"/>
        <v>493498874.26526964</v>
      </c>
      <c r="L832">
        <f t="shared" si="88"/>
        <v>772424438</v>
      </c>
      <c r="M832">
        <f t="shared" si="89"/>
        <v>660854212.50610781</v>
      </c>
      <c r="N832">
        <f t="shared" si="90"/>
        <v>772424438</v>
      </c>
    </row>
    <row r="833" spans="1:14" x14ac:dyDescent="0.2">
      <c r="A833" s="55" t="s">
        <v>837</v>
      </c>
      <c r="B833" s="55">
        <v>1741531379</v>
      </c>
      <c r="C833" s="55">
        <v>32.36</v>
      </c>
      <c r="D833" s="55">
        <v>37.590000000000003</v>
      </c>
      <c r="E833" s="55">
        <v>36.24</v>
      </c>
      <c r="F833" s="55">
        <v>-0.13913</v>
      </c>
      <c r="G833" s="55">
        <v>-0.10706</v>
      </c>
      <c r="H833">
        <f t="shared" si="84"/>
        <v>1213793984.4575834</v>
      </c>
      <c r="I833">
        <f t="shared" si="85"/>
        <v>1170200492.0823348</v>
      </c>
      <c r="J833">
        <f t="shared" si="86"/>
        <v>1044918827.4</v>
      </c>
      <c r="K833">
        <f t="shared" si="87"/>
        <v>1213793984.4575834</v>
      </c>
      <c r="L833">
        <f t="shared" si="88"/>
        <v>1170200492.0823348</v>
      </c>
      <c r="M833">
        <f t="shared" si="89"/>
        <v>1530436421.1830335</v>
      </c>
      <c r="N833">
        <f t="shared" si="90"/>
        <v>1512999024.232934</v>
      </c>
    </row>
    <row r="834" spans="1:14" x14ac:dyDescent="0.2">
      <c r="A834" s="55" t="s">
        <v>838</v>
      </c>
      <c r="B834" s="55">
        <v>2396777720</v>
      </c>
      <c r="C834" s="55">
        <v>47.49</v>
      </c>
      <c r="D834" s="55">
        <v>27.13</v>
      </c>
      <c r="E834" s="55">
        <v>11.12</v>
      </c>
      <c r="F834" s="55">
        <v>0.75046100000000004</v>
      </c>
      <c r="G834" s="55">
        <v>3.270683</v>
      </c>
      <c r="H834">
        <f t="shared" ref="H834:H897" si="91">$B834/(1+F834)*ownership_stake</f>
        <v>821535945.10246146</v>
      </c>
      <c r="I834">
        <f t="shared" ref="I834:I897" si="92">$B834/(1+G834)*ownership_stake</f>
        <v>336729893.55566776</v>
      </c>
      <c r="J834">
        <f t="shared" ref="J834:J897" si="93">B834*ownership_stake</f>
        <v>1438066632</v>
      </c>
      <c r="K834">
        <f t="shared" ref="K834:K897" si="94">MAX($B834*ownership_stake,MIN($B834,liq_pref*H834))</f>
        <v>1438066632</v>
      </c>
      <c r="L834">
        <f t="shared" ref="L834:L897" si="95">MAX($B834*ownership_stake,MIN($B834,liq_pref*I834))</f>
        <v>1438066632</v>
      </c>
      <c r="M834">
        <f t="shared" ref="M834:M897" si="96">MAX($B834*ownership_stake,MIN($B834,liq_pref*H834 + ($B834 - liq_pref*H834)*ownership_stake))</f>
        <v>1766681010.0409846</v>
      </c>
      <c r="N834">
        <f t="shared" ref="N834:N897" si="97">MAX($B834*ownership_stake,MIN($B834,liq_pref*I834 + ($B834 - liq_pref*I834)*ownership_stake))</f>
        <v>1572758589.422267</v>
      </c>
    </row>
    <row r="835" spans="1:14" x14ac:dyDescent="0.2">
      <c r="A835" s="55" t="s">
        <v>839</v>
      </c>
      <c r="B835" s="55">
        <v>2525919260</v>
      </c>
      <c r="C835" s="55">
        <v>86.57</v>
      </c>
      <c r="D835" s="55">
        <v>57</v>
      </c>
      <c r="E835" s="55">
        <v>37.74</v>
      </c>
      <c r="F835" s="55">
        <v>0.51877200000000001</v>
      </c>
      <c r="G835" s="55">
        <v>1.2938529999999999</v>
      </c>
      <c r="H835">
        <f t="shared" si="91"/>
        <v>997879573.76090682</v>
      </c>
      <c r="I835">
        <f t="shared" si="92"/>
        <v>660701255.04990947</v>
      </c>
      <c r="J835">
        <f t="shared" si="93"/>
        <v>1515551556</v>
      </c>
      <c r="K835">
        <f t="shared" si="94"/>
        <v>1515551556</v>
      </c>
      <c r="L835">
        <f t="shared" si="95"/>
        <v>1515551556</v>
      </c>
      <c r="M835">
        <f t="shared" si="96"/>
        <v>1914703385.5043628</v>
      </c>
      <c r="N835">
        <f t="shared" si="97"/>
        <v>1779832058.0199637</v>
      </c>
    </row>
    <row r="836" spans="1:14" x14ac:dyDescent="0.2">
      <c r="A836" s="55" t="s">
        <v>840</v>
      </c>
      <c r="B836" s="55">
        <v>2141829532</v>
      </c>
      <c r="C836" s="55">
        <v>121.62</v>
      </c>
      <c r="D836" s="55">
        <v>147.56</v>
      </c>
      <c r="E836" s="55">
        <v>132.66</v>
      </c>
      <c r="F836" s="55">
        <v>-0.17579</v>
      </c>
      <c r="G836" s="55">
        <v>-8.3220000000000002E-2</v>
      </c>
      <c r="H836">
        <f t="shared" si="91"/>
        <v>1559187244.9982407</v>
      </c>
      <c r="I836">
        <f t="shared" si="92"/>
        <v>1401751477.1264641</v>
      </c>
      <c r="J836">
        <f t="shared" si="93"/>
        <v>1285097719.2</v>
      </c>
      <c r="K836">
        <f t="shared" si="94"/>
        <v>1559187244.9982407</v>
      </c>
      <c r="L836">
        <f t="shared" si="95"/>
        <v>1401751477.1264641</v>
      </c>
      <c r="M836">
        <f t="shared" si="96"/>
        <v>1908772617.1992962</v>
      </c>
      <c r="N836">
        <f t="shared" si="97"/>
        <v>1845798310.0505857</v>
      </c>
    </row>
    <row r="837" spans="1:14" x14ac:dyDescent="0.2">
      <c r="A837" s="55" t="s">
        <v>841</v>
      </c>
      <c r="B837" s="55">
        <v>1645582254</v>
      </c>
      <c r="C837" s="55">
        <v>13.43</v>
      </c>
      <c r="D837" s="55">
        <v>15.4</v>
      </c>
      <c r="E837" s="55">
        <v>17.97</v>
      </c>
      <c r="F837" s="55">
        <v>-0.12792000000000001</v>
      </c>
      <c r="G837" s="55">
        <v>-0.25263999999999998</v>
      </c>
      <c r="H837">
        <f t="shared" si="91"/>
        <v>1132177497.9359691</v>
      </c>
      <c r="I837">
        <f t="shared" si="92"/>
        <v>1321116131.9845855</v>
      </c>
      <c r="J837">
        <f t="shared" si="93"/>
        <v>987349352.39999998</v>
      </c>
      <c r="K837">
        <f t="shared" si="94"/>
        <v>1132177497.9359691</v>
      </c>
      <c r="L837">
        <f t="shared" si="95"/>
        <v>1321116131.9845855</v>
      </c>
      <c r="M837">
        <f t="shared" si="96"/>
        <v>1440220351.5743876</v>
      </c>
      <c r="N837">
        <f t="shared" si="97"/>
        <v>1515795805.1938343</v>
      </c>
    </row>
    <row r="838" spans="1:14" x14ac:dyDescent="0.2">
      <c r="A838" s="55" t="s">
        <v>842</v>
      </c>
      <c r="B838" s="55">
        <v>776203535</v>
      </c>
      <c r="C838" s="55">
        <v>8.3800000000000008</v>
      </c>
      <c r="D838" s="55">
        <v>9.5299999999999994</v>
      </c>
      <c r="E838" s="55">
        <v>10.1</v>
      </c>
      <c r="F838" s="55">
        <v>-0.12067</v>
      </c>
      <c r="G838" s="55">
        <v>-0.17030000000000001</v>
      </c>
      <c r="H838">
        <f t="shared" si="91"/>
        <v>529632926.20517898</v>
      </c>
      <c r="I838">
        <f t="shared" si="92"/>
        <v>561313873.68928528</v>
      </c>
      <c r="J838">
        <f t="shared" si="93"/>
        <v>465722121</v>
      </c>
      <c r="K838">
        <f t="shared" si="94"/>
        <v>529632926.20517898</v>
      </c>
      <c r="L838">
        <f t="shared" si="95"/>
        <v>561313873.68928528</v>
      </c>
      <c r="M838">
        <f t="shared" si="96"/>
        <v>677575291.48207164</v>
      </c>
      <c r="N838">
        <f t="shared" si="97"/>
        <v>690247670.47571409</v>
      </c>
    </row>
    <row r="839" spans="1:14" x14ac:dyDescent="0.2">
      <c r="A839" s="55" t="s">
        <v>843</v>
      </c>
      <c r="B839" s="55">
        <v>3610008900</v>
      </c>
      <c r="C839" s="55">
        <v>60.96</v>
      </c>
      <c r="D839" s="55">
        <v>50.34</v>
      </c>
      <c r="E839" s="55">
        <v>46.04</v>
      </c>
      <c r="F839" s="55">
        <v>0.21096500000000001</v>
      </c>
      <c r="G839" s="55">
        <v>0.32406600000000002</v>
      </c>
      <c r="H839">
        <f t="shared" si="91"/>
        <v>1788660564.0955765</v>
      </c>
      <c r="I839">
        <f t="shared" si="92"/>
        <v>1635874148.2675335</v>
      </c>
      <c r="J839">
        <f t="shared" si="93"/>
        <v>2166005340</v>
      </c>
      <c r="K839">
        <f t="shared" si="94"/>
        <v>2166005340</v>
      </c>
      <c r="L839">
        <f t="shared" si="95"/>
        <v>2166005340</v>
      </c>
      <c r="M839">
        <f t="shared" si="96"/>
        <v>2881469565.6382303</v>
      </c>
      <c r="N839">
        <f t="shared" si="97"/>
        <v>2820354999.3070135</v>
      </c>
    </row>
    <row r="840" spans="1:14" x14ac:dyDescent="0.2">
      <c r="A840" s="55" t="s">
        <v>844</v>
      </c>
      <c r="B840" s="55">
        <v>3078708</v>
      </c>
      <c r="C840" s="55">
        <v>0.11</v>
      </c>
      <c r="D840" s="55">
        <v>0.32</v>
      </c>
      <c r="E840" s="55">
        <v>0.68</v>
      </c>
      <c r="F840" s="55">
        <v>-0.65625</v>
      </c>
      <c r="G840" s="55">
        <v>-0.83823999999999999</v>
      </c>
      <c r="H840">
        <f t="shared" si="91"/>
        <v>5373744.872727273</v>
      </c>
      <c r="I840">
        <f t="shared" si="92"/>
        <v>11419540.059347181</v>
      </c>
      <c r="J840">
        <f t="shared" si="93"/>
        <v>1847224.8</v>
      </c>
      <c r="K840">
        <f t="shared" si="94"/>
        <v>3078708</v>
      </c>
      <c r="L840">
        <f t="shared" si="95"/>
        <v>3078708</v>
      </c>
      <c r="M840">
        <f t="shared" si="96"/>
        <v>3078708</v>
      </c>
      <c r="N840">
        <f t="shared" si="97"/>
        <v>3078708</v>
      </c>
    </row>
    <row r="841" spans="1:14" x14ac:dyDescent="0.2">
      <c r="A841" s="55" t="s">
        <v>845</v>
      </c>
      <c r="B841" s="55">
        <v>3658579222</v>
      </c>
      <c r="C841" s="55">
        <v>47.81</v>
      </c>
      <c r="D841" s="55">
        <v>37.9</v>
      </c>
      <c r="E841" s="55">
        <v>17.489999999999998</v>
      </c>
      <c r="F841" s="55">
        <v>0.26147799999999999</v>
      </c>
      <c r="G841" s="55">
        <v>1.733562</v>
      </c>
      <c r="H841">
        <f t="shared" si="91"/>
        <v>1740139370.8015521</v>
      </c>
      <c r="I841">
        <f t="shared" si="92"/>
        <v>803035575.26772749</v>
      </c>
      <c r="J841">
        <f t="shared" si="93"/>
        <v>2195147533.1999998</v>
      </c>
      <c r="K841">
        <f t="shared" si="94"/>
        <v>2195147533.1999998</v>
      </c>
      <c r="L841">
        <f t="shared" si="95"/>
        <v>2195147533.1999998</v>
      </c>
      <c r="M841">
        <f t="shared" si="96"/>
        <v>2891203281.5206208</v>
      </c>
      <c r="N841">
        <f t="shared" si="97"/>
        <v>2516361763.3070912</v>
      </c>
    </row>
    <row r="842" spans="1:14" x14ac:dyDescent="0.2">
      <c r="A842" s="55" t="s">
        <v>846</v>
      </c>
      <c r="B842" s="55">
        <v>3658579222</v>
      </c>
      <c r="C842" s="55">
        <v>50.91</v>
      </c>
      <c r="D842" s="55">
        <v>41.15</v>
      </c>
      <c r="E842" s="55">
        <v>17.71</v>
      </c>
      <c r="F842" s="55">
        <v>0.237181</v>
      </c>
      <c r="G842" s="55">
        <v>1.874647</v>
      </c>
      <c r="H842">
        <f t="shared" si="91"/>
        <v>1774313971.1974237</v>
      </c>
      <c r="I842">
        <f t="shared" si="92"/>
        <v>763623336.43052518</v>
      </c>
      <c r="J842">
        <f t="shared" si="93"/>
        <v>2195147533.1999998</v>
      </c>
      <c r="K842">
        <f t="shared" si="94"/>
        <v>2195147533.1999998</v>
      </c>
      <c r="L842">
        <f t="shared" si="95"/>
        <v>2195147533.1999998</v>
      </c>
      <c r="M842">
        <f t="shared" si="96"/>
        <v>2904873121.6789694</v>
      </c>
      <c r="N842">
        <f t="shared" si="97"/>
        <v>2500596867.7722101</v>
      </c>
    </row>
    <row r="843" spans="1:14" x14ac:dyDescent="0.2">
      <c r="A843" s="55" t="s">
        <v>847</v>
      </c>
      <c r="B843" s="55">
        <v>458386347</v>
      </c>
      <c r="C843" s="55">
        <v>5.77</v>
      </c>
      <c r="D843" s="55">
        <v>32.28</v>
      </c>
      <c r="E843" s="55">
        <v>17.78</v>
      </c>
      <c r="F843" s="55">
        <v>-0.82125000000000004</v>
      </c>
      <c r="G843" s="55">
        <v>-0.67547999999999997</v>
      </c>
      <c r="H843">
        <f t="shared" si="91"/>
        <v>1538639486.4335666</v>
      </c>
      <c r="I843">
        <f t="shared" si="92"/>
        <v>847503414.88968313</v>
      </c>
      <c r="J843">
        <f t="shared" si="93"/>
        <v>275031808.19999999</v>
      </c>
      <c r="K843">
        <f t="shared" si="94"/>
        <v>458386347</v>
      </c>
      <c r="L843">
        <f t="shared" si="95"/>
        <v>458386347</v>
      </c>
      <c r="M843">
        <f t="shared" si="96"/>
        <v>458386347</v>
      </c>
      <c r="N843">
        <f t="shared" si="97"/>
        <v>458386347</v>
      </c>
    </row>
    <row r="844" spans="1:14" x14ac:dyDescent="0.2">
      <c r="A844" s="55" t="s">
        <v>848</v>
      </c>
      <c r="B844" s="55">
        <v>848174974</v>
      </c>
      <c r="C844" s="55">
        <v>6.71</v>
      </c>
      <c r="D844" s="55">
        <v>8.07</v>
      </c>
      <c r="E844" s="55">
        <v>15.92</v>
      </c>
      <c r="F844" s="55">
        <v>-0.16853000000000001</v>
      </c>
      <c r="G844" s="55">
        <v>-0.57852000000000003</v>
      </c>
      <c r="H844">
        <f t="shared" si="91"/>
        <v>612054535.22075367</v>
      </c>
      <c r="I844">
        <f t="shared" si="92"/>
        <v>1207423802.790168</v>
      </c>
      <c r="J844">
        <f t="shared" si="93"/>
        <v>508904984.39999998</v>
      </c>
      <c r="K844">
        <f t="shared" si="94"/>
        <v>612054535.22075367</v>
      </c>
      <c r="L844">
        <f t="shared" si="95"/>
        <v>848174974</v>
      </c>
      <c r="M844">
        <f t="shared" si="96"/>
        <v>753726798.48830152</v>
      </c>
      <c r="N844">
        <f t="shared" si="97"/>
        <v>848174974</v>
      </c>
    </row>
    <row r="845" spans="1:14" x14ac:dyDescent="0.2">
      <c r="A845" s="55" t="s">
        <v>849</v>
      </c>
      <c r="B845" s="55">
        <v>282937003</v>
      </c>
      <c r="C845" s="55">
        <v>4.6100000000000003</v>
      </c>
      <c r="D845" s="55">
        <v>6.93</v>
      </c>
      <c r="E845" s="55">
        <v>14.97</v>
      </c>
      <c r="F845" s="55">
        <v>-0.33478000000000002</v>
      </c>
      <c r="G845" s="55">
        <v>-0.69205000000000005</v>
      </c>
      <c r="H845">
        <f t="shared" si="91"/>
        <v>255197080.36439076</v>
      </c>
      <c r="I845">
        <f t="shared" si="92"/>
        <v>551265471.01802254</v>
      </c>
      <c r="J845">
        <f t="shared" si="93"/>
        <v>169762201.79999998</v>
      </c>
      <c r="K845">
        <f t="shared" si="94"/>
        <v>255197080.36439076</v>
      </c>
      <c r="L845">
        <f t="shared" si="95"/>
        <v>282937003</v>
      </c>
      <c r="M845">
        <f t="shared" si="96"/>
        <v>271841033.94575632</v>
      </c>
      <c r="N845">
        <f t="shared" si="97"/>
        <v>282937003</v>
      </c>
    </row>
    <row r="846" spans="1:14" x14ac:dyDescent="0.2">
      <c r="A846" s="55" t="s">
        <v>850</v>
      </c>
      <c r="B846" s="55">
        <v>1105101140</v>
      </c>
      <c r="C846" s="55">
        <v>34.619999999999997</v>
      </c>
      <c r="D846" s="55">
        <v>38.96</v>
      </c>
      <c r="E846" s="55">
        <v>7.26</v>
      </c>
      <c r="F846" s="55">
        <v>-0.1114</v>
      </c>
      <c r="G846" s="55">
        <v>3.7685949999999999</v>
      </c>
      <c r="H846">
        <f t="shared" si="91"/>
        <v>746185779.87846053</v>
      </c>
      <c r="I846">
        <f t="shared" si="92"/>
        <v>139047389.01080927</v>
      </c>
      <c r="J846">
        <f t="shared" si="93"/>
        <v>663060684</v>
      </c>
      <c r="K846">
        <f t="shared" si="94"/>
        <v>746185779.87846053</v>
      </c>
      <c r="L846">
        <f t="shared" si="95"/>
        <v>663060684</v>
      </c>
      <c r="M846">
        <f t="shared" si="96"/>
        <v>961534995.95138419</v>
      </c>
      <c r="N846">
        <f t="shared" si="97"/>
        <v>718679639.60432374</v>
      </c>
    </row>
    <row r="847" spans="1:14" x14ac:dyDescent="0.2">
      <c r="A847" s="55" t="s">
        <v>851</v>
      </c>
      <c r="B847" s="55">
        <v>1393611951</v>
      </c>
      <c r="C847" s="55">
        <v>20.83</v>
      </c>
      <c r="D847" s="55">
        <v>32.770000000000003</v>
      </c>
      <c r="E847" s="55">
        <v>18.75</v>
      </c>
      <c r="F847" s="55">
        <v>-0.36436000000000002</v>
      </c>
      <c r="G847" s="55">
        <v>0.110933</v>
      </c>
      <c r="H847">
        <f t="shared" si="91"/>
        <v>1315472862.9412873</v>
      </c>
      <c r="I847">
        <f t="shared" si="92"/>
        <v>752671106.71840692</v>
      </c>
      <c r="J847">
        <f t="shared" si="93"/>
        <v>836167170.60000002</v>
      </c>
      <c r="K847">
        <f t="shared" si="94"/>
        <v>1315472862.9412873</v>
      </c>
      <c r="L847">
        <f t="shared" si="95"/>
        <v>836167170.60000002</v>
      </c>
      <c r="M847">
        <f t="shared" si="96"/>
        <v>1362356315.776515</v>
      </c>
      <c r="N847">
        <f t="shared" si="97"/>
        <v>1137235613.2873628</v>
      </c>
    </row>
    <row r="848" spans="1:14" x14ac:dyDescent="0.2">
      <c r="A848" s="55" t="s">
        <v>852</v>
      </c>
      <c r="B848" s="55">
        <v>1231425675</v>
      </c>
      <c r="C848" s="55">
        <v>84.97</v>
      </c>
      <c r="D848" s="55">
        <v>85.6</v>
      </c>
      <c r="E848" s="55">
        <v>89.13</v>
      </c>
      <c r="F848" s="55">
        <v>-7.3600000000000002E-3</v>
      </c>
      <c r="G848" s="55">
        <v>-4.6670000000000003E-2</v>
      </c>
      <c r="H848">
        <f t="shared" si="91"/>
        <v>744333701.03965187</v>
      </c>
      <c r="I848">
        <f t="shared" si="92"/>
        <v>775025861.97853827</v>
      </c>
      <c r="J848">
        <f t="shared" si="93"/>
        <v>738855405</v>
      </c>
      <c r="K848">
        <f t="shared" si="94"/>
        <v>744333701.03965187</v>
      </c>
      <c r="L848">
        <f t="shared" si="95"/>
        <v>775025861.97853827</v>
      </c>
      <c r="M848">
        <f t="shared" si="96"/>
        <v>1036588885.4158607</v>
      </c>
      <c r="N848">
        <f t="shared" si="97"/>
        <v>1048865749.7914152</v>
      </c>
    </row>
    <row r="849" spans="1:14" x14ac:dyDescent="0.2">
      <c r="A849" s="55" t="s">
        <v>853</v>
      </c>
      <c r="B849" s="55">
        <v>1946788068</v>
      </c>
      <c r="C849" s="55">
        <v>59.48</v>
      </c>
      <c r="D849" s="55">
        <v>60.3</v>
      </c>
      <c r="E849" s="55">
        <v>15.63</v>
      </c>
      <c r="F849" s="55">
        <v>-1.3599999999999999E-2</v>
      </c>
      <c r="G849" s="55">
        <v>2.8055020000000002</v>
      </c>
      <c r="H849">
        <f t="shared" si="91"/>
        <v>1184177656.9343066</v>
      </c>
      <c r="I849">
        <f t="shared" si="92"/>
        <v>306943168.2863391</v>
      </c>
      <c r="J849">
        <f t="shared" si="93"/>
        <v>1168072840.8</v>
      </c>
      <c r="K849">
        <f t="shared" si="94"/>
        <v>1184177656.9343066</v>
      </c>
      <c r="L849">
        <f t="shared" si="95"/>
        <v>1168072840.8</v>
      </c>
      <c r="M849">
        <f t="shared" si="96"/>
        <v>1641743903.5737226</v>
      </c>
      <c r="N849">
        <f t="shared" si="97"/>
        <v>1290850108.1145356</v>
      </c>
    </row>
    <row r="850" spans="1:14" x14ac:dyDescent="0.2">
      <c r="A850" s="55" t="s">
        <v>854</v>
      </c>
      <c r="B850" s="55">
        <v>14734000000</v>
      </c>
      <c r="C850" s="55">
        <v>560.4</v>
      </c>
      <c r="D850" s="55">
        <v>275</v>
      </c>
      <c r="E850" s="55">
        <v>67.849999999999994</v>
      </c>
      <c r="F850" s="55">
        <v>1.0378179999999999</v>
      </c>
      <c r="G850" s="55">
        <v>7.2593959999999997</v>
      </c>
      <c r="H850">
        <f t="shared" si="91"/>
        <v>4338169551.9423227</v>
      </c>
      <c r="I850">
        <f t="shared" si="92"/>
        <v>1070344611.1555858</v>
      </c>
      <c r="J850">
        <f t="shared" si="93"/>
        <v>8840400000</v>
      </c>
      <c r="K850">
        <f t="shared" si="94"/>
        <v>8840400000</v>
      </c>
      <c r="L850">
        <f t="shared" si="95"/>
        <v>8840400000</v>
      </c>
      <c r="M850">
        <f t="shared" si="96"/>
        <v>10575667820.77693</v>
      </c>
      <c r="N850">
        <f t="shared" si="97"/>
        <v>9268537844.4622345</v>
      </c>
    </row>
    <row r="851" spans="1:14" x14ac:dyDescent="0.2">
      <c r="A851" s="55" t="s">
        <v>855</v>
      </c>
      <c r="B851" s="55">
        <v>3280748420</v>
      </c>
      <c r="C851" s="55">
        <v>61.89</v>
      </c>
      <c r="D851" s="55">
        <v>64.8</v>
      </c>
      <c r="E851" s="55">
        <v>32.299999999999997</v>
      </c>
      <c r="F851" s="55">
        <v>-4.4909999999999999E-2</v>
      </c>
      <c r="G851" s="55">
        <v>0.916099</v>
      </c>
      <c r="H851">
        <f t="shared" si="91"/>
        <v>2061008964.6001947</v>
      </c>
      <c r="I851">
        <f t="shared" si="92"/>
        <v>1027321162.4242797</v>
      </c>
      <c r="J851">
        <f t="shared" si="93"/>
        <v>1968449052</v>
      </c>
      <c r="K851">
        <f t="shared" si="94"/>
        <v>2061008964.6001947</v>
      </c>
      <c r="L851">
        <f t="shared" si="95"/>
        <v>1968449052</v>
      </c>
      <c r="M851">
        <f t="shared" si="96"/>
        <v>2792852637.8400779</v>
      </c>
      <c r="N851">
        <f t="shared" si="97"/>
        <v>2379377516.9697118</v>
      </c>
    </row>
    <row r="852" spans="1:14" x14ac:dyDescent="0.2">
      <c r="A852" s="55" t="s">
        <v>856</v>
      </c>
      <c r="B852" s="55">
        <v>988098540</v>
      </c>
      <c r="C852" s="55">
        <v>23.5</v>
      </c>
      <c r="D852" s="55">
        <v>33.94</v>
      </c>
      <c r="E852" s="55">
        <v>33.28</v>
      </c>
      <c r="F852" s="55">
        <v>-0.30759999999999998</v>
      </c>
      <c r="G852" s="55">
        <v>-0.29387000000000002</v>
      </c>
      <c r="H852">
        <f t="shared" si="91"/>
        <v>856237902.94627368</v>
      </c>
      <c r="I852">
        <f t="shared" si="92"/>
        <v>839589203.12123835</v>
      </c>
      <c r="J852">
        <f t="shared" si="93"/>
        <v>592859124</v>
      </c>
      <c r="K852">
        <f t="shared" si="94"/>
        <v>856237902.94627368</v>
      </c>
      <c r="L852">
        <f t="shared" si="95"/>
        <v>839589203.12123835</v>
      </c>
      <c r="M852">
        <f t="shared" si="96"/>
        <v>935354285.17850947</v>
      </c>
      <c r="N852">
        <f t="shared" si="97"/>
        <v>928694805.24849534</v>
      </c>
    </row>
    <row r="853" spans="1:14" x14ac:dyDescent="0.2">
      <c r="A853" s="55" t="s">
        <v>857</v>
      </c>
      <c r="B853" s="55">
        <v>3406220651</v>
      </c>
      <c r="C853" s="55">
        <v>13</v>
      </c>
      <c r="D853" s="55">
        <v>17.86</v>
      </c>
      <c r="E853" s="55">
        <v>33.799999999999997</v>
      </c>
      <c r="F853" s="55">
        <v>-0.27211999999999997</v>
      </c>
      <c r="G853" s="55">
        <v>-0.61538000000000004</v>
      </c>
      <c r="H853">
        <f t="shared" si="91"/>
        <v>2807787534.4837055</v>
      </c>
      <c r="I853">
        <f t="shared" si="92"/>
        <v>5313640451.8745785</v>
      </c>
      <c r="J853">
        <f t="shared" si="93"/>
        <v>2043732390.5999999</v>
      </c>
      <c r="K853">
        <f t="shared" si="94"/>
        <v>2807787534.4837055</v>
      </c>
      <c r="L853">
        <f t="shared" si="95"/>
        <v>3406220651</v>
      </c>
      <c r="M853">
        <f t="shared" si="96"/>
        <v>3166847404.3934822</v>
      </c>
      <c r="N853">
        <f t="shared" si="97"/>
        <v>3406220651</v>
      </c>
    </row>
    <row r="854" spans="1:14" x14ac:dyDescent="0.2">
      <c r="A854" s="55" t="s">
        <v>858</v>
      </c>
      <c r="B854" s="55">
        <v>1005661280</v>
      </c>
      <c r="C854" s="55">
        <v>24.91</v>
      </c>
      <c r="D854" s="55">
        <v>26.86</v>
      </c>
      <c r="E854" s="55">
        <v>1.03</v>
      </c>
      <c r="F854" s="55">
        <v>-7.2599999999999998E-2</v>
      </c>
      <c r="G854" s="55">
        <v>23.184470000000001</v>
      </c>
      <c r="H854">
        <f t="shared" si="91"/>
        <v>650632702.1781323</v>
      </c>
      <c r="I854">
        <f t="shared" si="92"/>
        <v>24949761.892652597</v>
      </c>
      <c r="J854">
        <f t="shared" si="93"/>
        <v>603396768</v>
      </c>
      <c r="K854">
        <f t="shared" si="94"/>
        <v>650632702.1781323</v>
      </c>
      <c r="L854">
        <f t="shared" si="95"/>
        <v>603396768</v>
      </c>
      <c r="M854">
        <f t="shared" si="96"/>
        <v>863649848.87125289</v>
      </c>
      <c r="N854">
        <f t="shared" si="97"/>
        <v>613376672.757061</v>
      </c>
    </row>
    <row r="855" spans="1:14" x14ac:dyDescent="0.2">
      <c r="A855" s="55" t="s">
        <v>859</v>
      </c>
      <c r="B855" s="55">
        <v>695396962</v>
      </c>
      <c r="C855" s="55">
        <v>6.72</v>
      </c>
      <c r="D855" s="55">
        <v>19.45</v>
      </c>
      <c r="E855" s="55">
        <v>60.93</v>
      </c>
      <c r="F855" s="55">
        <v>-0.65449999999999997</v>
      </c>
      <c r="G855" s="55">
        <v>-0.88971</v>
      </c>
      <c r="H855">
        <f t="shared" si="91"/>
        <v>1207635824.0231547</v>
      </c>
      <c r="I855">
        <f t="shared" si="92"/>
        <v>3783100709.039804</v>
      </c>
      <c r="J855">
        <f t="shared" si="93"/>
        <v>417238177.19999999</v>
      </c>
      <c r="K855">
        <f t="shared" si="94"/>
        <v>695396962</v>
      </c>
      <c r="L855">
        <f t="shared" si="95"/>
        <v>695396962</v>
      </c>
      <c r="M855">
        <f t="shared" si="96"/>
        <v>695396962</v>
      </c>
      <c r="N855">
        <f t="shared" si="97"/>
        <v>695396962</v>
      </c>
    </row>
    <row r="856" spans="1:14" x14ac:dyDescent="0.2">
      <c r="A856" s="55" t="s">
        <v>860</v>
      </c>
      <c r="B856" s="55">
        <v>474333150</v>
      </c>
      <c r="C856" s="55">
        <v>4.1900000000000004</v>
      </c>
      <c r="D856" s="55">
        <v>3.29</v>
      </c>
      <c r="E856" s="55">
        <v>1.6</v>
      </c>
      <c r="F856" s="55">
        <v>0.27355600000000002</v>
      </c>
      <c r="G856" s="55">
        <v>1.6187499999999999</v>
      </c>
      <c r="H856">
        <f t="shared" si="91"/>
        <v>223468689.24491736</v>
      </c>
      <c r="I856">
        <f t="shared" si="92"/>
        <v>108677762.29116945</v>
      </c>
      <c r="J856">
        <f t="shared" si="93"/>
        <v>284599890</v>
      </c>
      <c r="K856">
        <f t="shared" si="94"/>
        <v>284599890</v>
      </c>
      <c r="L856">
        <f t="shared" si="95"/>
        <v>284599890</v>
      </c>
      <c r="M856">
        <f t="shared" si="96"/>
        <v>373987365.69796693</v>
      </c>
      <c r="N856">
        <f t="shared" si="97"/>
        <v>328070994.91646779</v>
      </c>
    </row>
    <row r="857" spans="1:14" x14ac:dyDescent="0.2">
      <c r="A857" s="55" t="s">
        <v>861</v>
      </c>
      <c r="B857" s="55">
        <v>2062971107</v>
      </c>
      <c r="C857" s="55">
        <v>25.34</v>
      </c>
      <c r="D857" s="55">
        <v>32.49</v>
      </c>
      <c r="E857" s="55">
        <v>28.98</v>
      </c>
      <c r="F857" s="55">
        <v>-0.22006999999999999</v>
      </c>
      <c r="G857" s="55">
        <v>-0.12559999999999999</v>
      </c>
      <c r="H857">
        <f t="shared" si="91"/>
        <v>1587043278.4993522</v>
      </c>
      <c r="I857">
        <f t="shared" si="92"/>
        <v>1415579442.1317472</v>
      </c>
      <c r="J857">
        <f t="shared" si="93"/>
        <v>1237782664.2</v>
      </c>
      <c r="K857">
        <f t="shared" si="94"/>
        <v>1587043278.4993522</v>
      </c>
      <c r="L857">
        <f t="shared" si="95"/>
        <v>1415579442.1317472</v>
      </c>
      <c r="M857">
        <f t="shared" si="96"/>
        <v>1872599975.599741</v>
      </c>
      <c r="N857">
        <f t="shared" si="97"/>
        <v>1804014441.0526989</v>
      </c>
    </row>
    <row r="858" spans="1:14" x14ac:dyDescent="0.2">
      <c r="A858" s="55" t="s">
        <v>862</v>
      </c>
      <c r="B858" s="55">
        <v>930488865</v>
      </c>
      <c r="C858" s="55">
        <v>15.95</v>
      </c>
      <c r="D858" s="55">
        <v>19.239999999999998</v>
      </c>
      <c r="E858" s="55">
        <v>32.6</v>
      </c>
      <c r="F858" s="55">
        <v>-0.17100000000000001</v>
      </c>
      <c r="G858" s="55">
        <v>-0.51073999999999997</v>
      </c>
      <c r="H858">
        <f t="shared" si="91"/>
        <v>673453943.30518699</v>
      </c>
      <c r="I858">
        <f t="shared" si="92"/>
        <v>1141097410.3748517</v>
      </c>
      <c r="J858">
        <f t="shared" si="93"/>
        <v>558293319</v>
      </c>
      <c r="K858">
        <f t="shared" si="94"/>
        <v>673453943.30518699</v>
      </c>
      <c r="L858">
        <f t="shared" si="95"/>
        <v>930488865</v>
      </c>
      <c r="M858">
        <f t="shared" si="96"/>
        <v>827674896.32207477</v>
      </c>
      <c r="N858">
        <f t="shared" si="97"/>
        <v>930488865</v>
      </c>
    </row>
    <row r="859" spans="1:14" x14ac:dyDescent="0.2">
      <c r="A859" s="55" t="s">
        <v>863</v>
      </c>
      <c r="B859" s="55">
        <v>1348801773</v>
      </c>
      <c r="C859" s="55">
        <v>13.77</v>
      </c>
      <c r="D859" s="55">
        <v>16.71</v>
      </c>
      <c r="E859" s="55">
        <v>18.5</v>
      </c>
      <c r="F859" s="55">
        <v>-0.17594000000000001</v>
      </c>
      <c r="G859" s="55">
        <v>-0.25568000000000002</v>
      </c>
      <c r="H859">
        <f t="shared" si="91"/>
        <v>982065703.71089482</v>
      </c>
      <c r="I859">
        <f t="shared" si="92"/>
        <v>1087275719.8516767</v>
      </c>
      <c r="J859">
        <f t="shared" si="93"/>
        <v>809281063.79999995</v>
      </c>
      <c r="K859">
        <f t="shared" si="94"/>
        <v>982065703.71089482</v>
      </c>
      <c r="L859">
        <f t="shared" si="95"/>
        <v>1087275719.8516767</v>
      </c>
      <c r="M859">
        <f t="shared" si="96"/>
        <v>1202107345.284358</v>
      </c>
      <c r="N859">
        <f t="shared" si="97"/>
        <v>1244191351.7406707</v>
      </c>
    </row>
    <row r="860" spans="1:14" x14ac:dyDescent="0.2">
      <c r="A860" s="55" t="s">
        <v>864</v>
      </c>
      <c r="B860" s="55">
        <v>3126086393</v>
      </c>
      <c r="C860" s="55">
        <v>13.59</v>
      </c>
      <c r="D860" s="55">
        <v>13.22</v>
      </c>
      <c r="E860" s="55">
        <v>20.22</v>
      </c>
      <c r="F860" s="55">
        <v>2.7987999999999999E-2</v>
      </c>
      <c r="G860" s="55">
        <v>-0.32789000000000001</v>
      </c>
      <c r="H860">
        <f t="shared" si="91"/>
        <v>1824585341.2685752</v>
      </c>
      <c r="I860">
        <f t="shared" si="92"/>
        <v>2790691755.5162101</v>
      </c>
      <c r="J860">
        <f t="shared" si="93"/>
        <v>1875651835.8</v>
      </c>
      <c r="K860">
        <f t="shared" si="94"/>
        <v>1875651835.8</v>
      </c>
      <c r="L860">
        <f t="shared" si="95"/>
        <v>2790691755.5162101</v>
      </c>
      <c r="M860">
        <f t="shared" si="96"/>
        <v>2605485972.3074303</v>
      </c>
      <c r="N860">
        <f t="shared" si="97"/>
        <v>2991928538.006484</v>
      </c>
    </row>
    <row r="861" spans="1:14" x14ac:dyDescent="0.2">
      <c r="A861" s="55" t="s">
        <v>865</v>
      </c>
      <c r="B861" s="55">
        <v>892950198</v>
      </c>
      <c r="C861" s="55">
        <v>30.86</v>
      </c>
      <c r="D861" s="55">
        <v>39.24</v>
      </c>
      <c r="E861" s="55">
        <v>33.9</v>
      </c>
      <c r="F861" s="55">
        <v>-0.21356</v>
      </c>
      <c r="G861" s="55">
        <v>-8.9679999999999996E-2</v>
      </c>
      <c r="H861">
        <f t="shared" si="91"/>
        <v>681260005.5948323</v>
      </c>
      <c r="I861">
        <f t="shared" si="92"/>
        <v>588551409.17479563</v>
      </c>
      <c r="J861">
        <f t="shared" si="93"/>
        <v>535770118.79999995</v>
      </c>
      <c r="K861">
        <f t="shared" si="94"/>
        <v>681260005.5948323</v>
      </c>
      <c r="L861">
        <f t="shared" si="95"/>
        <v>588551409.17479563</v>
      </c>
      <c r="M861">
        <f t="shared" si="96"/>
        <v>808274121.03793287</v>
      </c>
      <c r="N861">
        <f t="shared" si="97"/>
        <v>771190682.46991825</v>
      </c>
    </row>
    <row r="862" spans="1:14" x14ac:dyDescent="0.2">
      <c r="A862" s="55" t="s">
        <v>866</v>
      </c>
      <c r="B862" s="55">
        <v>1141348790</v>
      </c>
      <c r="C862" s="55">
        <v>39.159999999999997</v>
      </c>
      <c r="D862" s="55">
        <v>45.51</v>
      </c>
      <c r="E862" s="55">
        <v>42.48</v>
      </c>
      <c r="F862" s="55">
        <v>-0.13952999999999999</v>
      </c>
      <c r="G862" s="55">
        <v>-7.8149999999999997E-2</v>
      </c>
      <c r="H862">
        <f t="shared" si="91"/>
        <v>795854909.52618909</v>
      </c>
      <c r="I862">
        <f t="shared" si="92"/>
        <v>742864103.70450723</v>
      </c>
      <c r="J862">
        <f t="shared" si="93"/>
        <v>684809274</v>
      </c>
      <c r="K862">
        <f t="shared" si="94"/>
        <v>795854909.52618909</v>
      </c>
      <c r="L862">
        <f t="shared" si="95"/>
        <v>742864103.70450723</v>
      </c>
      <c r="M862">
        <f t="shared" si="96"/>
        <v>1003151237.8104756</v>
      </c>
      <c r="N862">
        <f t="shared" si="97"/>
        <v>981954915.48180294</v>
      </c>
    </row>
    <row r="863" spans="1:14" x14ac:dyDescent="0.2">
      <c r="A863" s="55" t="s">
        <v>867</v>
      </c>
      <c r="B863" s="55">
        <v>1973026569</v>
      </c>
      <c r="C863" s="55">
        <v>92.41</v>
      </c>
      <c r="D863" s="55">
        <v>111.07</v>
      </c>
      <c r="E863" s="55">
        <v>90.31</v>
      </c>
      <c r="F863" s="55">
        <v>-0.16800000000000001</v>
      </c>
      <c r="G863" s="55">
        <v>2.3252999999999999E-2</v>
      </c>
      <c r="H863">
        <f t="shared" si="91"/>
        <v>1422855698.7980769</v>
      </c>
      <c r="I863">
        <f t="shared" si="92"/>
        <v>1156914215.1550007</v>
      </c>
      <c r="J863">
        <f t="shared" si="93"/>
        <v>1183815941.3999999</v>
      </c>
      <c r="K863">
        <f t="shared" si="94"/>
        <v>1422855698.7980769</v>
      </c>
      <c r="L863">
        <f t="shared" si="95"/>
        <v>1183815941.3999999</v>
      </c>
      <c r="M863">
        <f t="shared" si="96"/>
        <v>1752958220.9192307</v>
      </c>
      <c r="N863">
        <f t="shared" si="97"/>
        <v>1646581627.4620004</v>
      </c>
    </row>
    <row r="864" spans="1:14" x14ac:dyDescent="0.2">
      <c r="A864" s="55" t="s">
        <v>868</v>
      </c>
      <c r="B864" s="55">
        <v>1430055736</v>
      </c>
      <c r="C864" s="55">
        <v>13.08</v>
      </c>
      <c r="D864" s="55">
        <v>7.65</v>
      </c>
      <c r="E864" s="55">
        <v>17.07</v>
      </c>
      <c r="F864" s="55">
        <v>0.70980399999999999</v>
      </c>
      <c r="G864" s="55">
        <v>-0.23374</v>
      </c>
      <c r="H864">
        <f t="shared" si="91"/>
        <v>501831462.31965762</v>
      </c>
      <c r="I864">
        <f t="shared" si="92"/>
        <v>1119768018.1661577</v>
      </c>
      <c r="J864">
        <f t="shared" si="93"/>
        <v>858033441.60000002</v>
      </c>
      <c r="K864">
        <f t="shared" si="94"/>
        <v>858033441.60000002</v>
      </c>
      <c r="L864">
        <f t="shared" si="95"/>
        <v>1119768018.1661577</v>
      </c>
      <c r="M864">
        <f t="shared" si="96"/>
        <v>1058766026.527863</v>
      </c>
      <c r="N864">
        <f t="shared" si="97"/>
        <v>1305940648.8664632</v>
      </c>
    </row>
    <row r="865" spans="1:14" x14ac:dyDescent="0.2">
      <c r="A865" s="55" t="s">
        <v>869</v>
      </c>
      <c r="B865" s="55">
        <v>1004300993</v>
      </c>
      <c r="C865" s="55">
        <v>41.13</v>
      </c>
      <c r="D865" s="55">
        <v>31.6</v>
      </c>
      <c r="E865" s="55">
        <v>38.020000000000003</v>
      </c>
      <c r="F865" s="55">
        <v>0.30158200000000002</v>
      </c>
      <c r="G865" s="55">
        <v>8.1798999999999997E-2</v>
      </c>
      <c r="H865">
        <f t="shared" si="91"/>
        <v>462960148.3425554</v>
      </c>
      <c r="I865">
        <f t="shared" si="92"/>
        <v>557017149.95114625</v>
      </c>
      <c r="J865">
        <f t="shared" si="93"/>
        <v>602580595.79999995</v>
      </c>
      <c r="K865">
        <f t="shared" si="94"/>
        <v>602580595.79999995</v>
      </c>
      <c r="L865">
        <f t="shared" si="95"/>
        <v>602580595.79999995</v>
      </c>
      <c r="M865">
        <f t="shared" si="96"/>
        <v>787764655.13702214</v>
      </c>
      <c r="N865">
        <f t="shared" si="97"/>
        <v>825387455.78045845</v>
      </c>
    </row>
    <row r="866" spans="1:14" x14ac:dyDescent="0.2">
      <c r="A866" s="55" t="s">
        <v>870</v>
      </c>
      <c r="B866" s="55">
        <v>774334747</v>
      </c>
      <c r="C866" s="55">
        <v>29.35</v>
      </c>
      <c r="D866" s="55">
        <v>27.67</v>
      </c>
      <c r="E866" s="55">
        <v>18.48</v>
      </c>
      <c r="F866" s="55">
        <v>6.0715999999999999E-2</v>
      </c>
      <c r="G866" s="55">
        <v>0.58820300000000003</v>
      </c>
      <c r="H866">
        <f t="shared" si="91"/>
        <v>438006825.76674622</v>
      </c>
      <c r="I866">
        <f t="shared" si="92"/>
        <v>292532408.13674319</v>
      </c>
      <c r="J866">
        <f t="shared" si="93"/>
        <v>464600848.19999999</v>
      </c>
      <c r="K866">
        <f t="shared" si="94"/>
        <v>464600848.19999999</v>
      </c>
      <c r="L866">
        <f t="shared" si="95"/>
        <v>464600848.19999999</v>
      </c>
      <c r="M866">
        <f t="shared" si="96"/>
        <v>639803578.50669849</v>
      </c>
      <c r="N866">
        <f t="shared" si="97"/>
        <v>581613811.45469725</v>
      </c>
    </row>
    <row r="867" spans="1:14" x14ac:dyDescent="0.2">
      <c r="A867" s="55" t="s">
        <v>871</v>
      </c>
      <c r="B867" s="55">
        <v>3343808070</v>
      </c>
      <c r="C867" s="55">
        <v>26.86</v>
      </c>
      <c r="D867" s="55">
        <v>29.47</v>
      </c>
      <c r="E867" s="55">
        <v>15.41</v>
      </c>
      <c r="F867" s="55">
        <v>-8.856E-2</v>
      </c>
      <c r="G867" s="55">
        <v>0.74302400000000002</v>
      </c>
      <c r="H867">
        <f t="shared" si="91"/>
        <v>2201225359.8700957</v>
      </c>
      <c r="I867">
        <f t="shared" si="92"/>
        <v>1151036842.8661909</v>
      </c>
      <c r="J867">
        <f t="shared" si="93"/>
        <v>2006284842</v>
      </c>
      <c r="K867">
        <f t="shared" si="94"/>
        <v>2201225359.8700957</v>
      </c>
      <c r="L867">
        <f t="shared" si="95"/>
        <v>2006284842</v>
      </c>
      <c r="M867">
        <f t="shared" si="96"/>
        <v>2886774985.9480381</v>
      </c>
      <c r="N867">
        <f t="shared" si="97"/>
        <v>2466699579.1464763</v>
      </c>
    </row>
    <row r="868" spans="1:14" x14ac:dyDescent="0.2">
      <c r="A868" s="55" t="s">
        <v>872</v>
      </c>
      <c r="B868" s="55">
        <v>323089686</v>
      </c>
      <c r="C868" s="55">
        <v>46.23</v>
      </c>
      <c r="D868" s="55">
        <v>57.81</v>
      </c>
      <c r="E868" s="55">
        <v>29.53</v>
      </c>
      <c r="F868" s="55">
        <v>-0.20030999999999999</v>
      </c>
      <c r="G868" s="55">
        <v>0.565527</v>
      </c>
      <c r="H868">
        <f t="shared" si="91"/>
        <v>242411198.83955032</v>
      </c>
      <c r="I868">
        <f t="shared" si="92"/>
        <v>123826552.71994671</v>
      </c>
      <c r="J868">
        <f t="shared" si="93"/>
        <v>193853811.59999999</v>
      </c>
      <c r="K868">
        <f t="shared" si="94"/>
        <v>242411198.83955032</v>
      </c>
      <c r="L868">
        <f t="shared" si="95"/>
        <v>193853811.59999999</v>
      </c>
      <c r="M868">
        <f t="shared" si="96"/>
        <v>290818291.13582015</v>
      </c>
      <c r="N868">
        <f t="shared" si="97"/>
        <v>243384432.68797868</v>
      </c>
    </row>
    <row r="869" spans="1:14" x14ac:dyDescent="0.2">
      <c r="A869" s="55" t="s">
        <v>873</v>
      </c>
      <c r="B869" s="55">
        <v>311245305</v>
      </c>
      <c r="C869" s="55">
        <v>0.59</v>
      </c>
      <c r="D869" s="55">
        <v>1.08</v>
      </c>
      <c r="E869" s="55">
        <v>2.2999999999999998</v>
      </c>
      <c r="F869" s="55">
        <v>-0.45369999999999999</v>
      </c>
      <c r="G869" s="55">
        <v>-0.74348000000000003</v>
      </c>
      <c r="H869">
        <f t="shared" si="91"/>
        <v>341839983.5255354</v>
      </c>
      <c r="I869">
        <f t="shared" si="92"/>
        <v>728002428.66053331</v>
      </c>
      <c r="J869">
        <f t="shared" si="93"/>
        <v>186747183</v>
      </c>
      <c r="K869">
        <f t="shared" si="94"/>
        <v>311245305</v>
      </c>
      <c r="L869">
        <f t="shared" si="95"/>
        <v>311245305</v>
      </c>
      <c r="M869">
        <f t="shared" si="96"/>
        <v>311245305</v>
      </c>
      <c r="N869">
        <f t="shared" si="97"/>
        <v>311245305</v>
      </c>
    </row>
    <row r="870" spans="1:14" x14ac:dyDescent="0.2">
      <c r="A870" s="55" t="s">
        <v>874</v>
      </c>
      <c r="B870" s="55">
        <v>3276997275</v>
      </c>
      <c r="C870" s="55">
        <v>64.62</v>
      </c>
      <c r="D870" s="55">
        <v>72.75</v>
      </c>
      <c r="E870" s="55">
        <v>34.43</v>
      </c>
      <c r="F870" s="55">
        <v>-0.11175</v>
      </c>
      <c r="G870" s="55">
        <v>0.87685199999999996</v>
      </c>
      <c r="H870">
        <f t="shared" si="91"/>
        <v>2213564159.864903</v>
      </c>
      <c r="I870">
        <f t="shared" si="92"/>
        <v>1047604374.2394179</v>
      </c>
      <c r="J870">
        <f t="shared" si="93"/>
        <v>1966198365</v>
      </c>
      <c r="K870">
        <f t="shared" si="94"/>
        <v>2213564159.864903</v>
      </c>
      <c r="L870">
        <f t="shared" si="95"/>
        <v>1966198365</v>
      </c>
      <c r="M870">
        <f t="shared" si="96"/>
        <v>2851624028.945961</v>
      </c>
      <c r="N870">
        <f t="shared" si="97"/>
        <v>2385240114.6957669</v>
      </c>
    </row>
    <row r="871" spans="1:14" x14ac:dyDescent="0.2">
      <c r="A871" s="55" t="s">
        <v>875</v>
      </c>
      <c r="B871" s="55">
        <v>413797057</v>
      </c>
      <c r="C871" s="55">
        <v>3.7</v>
      </c>
      <c r="D871" s="55">
        <v>4.59</v>
      </c>
      <c r="E871" s="55">
        <v>23.7</v>
      </c>
      <c r="F871" s="55">
        <v>-0.19389999999999999</v>
      </c>
      <c r="G871" s="55">
        <v>-0.84387999999999996</v>
      </c>
      <c r="H871">
        <f t="shared" si="91"/>
        <v>307999298.10197246</v>
      </c>
      <c r="I871">
        <f t="shared" si="92"/>
        <v>1590303831.6679473</v>
      </c>
      <c r="J871">
        <f t="shared" si="93"/>
        <v>248278234.19999999</v>
      </c>
      <c r="K871">
        <f t="shared" si="94"/>
        <v>307999298.10197246</v>
      </c>
      <c r="L871">
        <f t="shared" si="95"/>
        <v>413797057</v>
      </c>
      <c r="M871">
        <f t="shared" si="96"/>
        <v>371477953.44078898</v>
      </c>
      <c r="N871">
        <f t="shared" si="97"/>
        <v>413797057</v>
      </c>
    </row>
    <row r="872" spans="1:14" x14ac:dyDescent="0.2">
      <c r="A872" s="55" t="s">
        <v>876</v>
      </c>
      <c r="B872" s="55">
        <v>1652353402</v>
      </c>
      <c r="C872" s="55">
        <v>12.12</v>
      </c>
      <c r="D872" s="55">
        <v>10.67</v>
      </c>
      <c r="E872" s="55">
        <v>12.54</v>
      </c>
      <c r="F872" s="55">
        <v>0.13589499999999999</v>
      </c>
      <c r="G872" s="55">
        <v>-3.3489999999999999E-2</v>
      </c>
      <c r="H872">
        <f t="shared" si="91"/>
        <v>872802540.02350557</v>
      </c>
      <c r="I872">
        <f t="shared" si="92"/>
        <v>1025764907.9678431</v>
      </c>
      <c r="J872">
        <f t="shared" si="93"/>
        <v>991412041.19999993</v>
      </c>
      <c r="K872">
        <f t="shared" si="94"/>
        <v>991412041.19999993</v>
      </c>
      <c r="L872">
        <f t="shared" si="95"/>
        <v>1025764907.9678431</v>
      </c>
      <c r="M872">
        <f t="shared" si="96"/>
        <v>1340533057.2094021</v>
      </c>
      <c r="N872">
        <f t="shared" si="97"/>
        <v>1401718004.3871372</v>
      </c>
    </row>
    <row r="873" spans="1:14" x14ac:dyDescent="0.2">
      <c r="A873" s="55" t="s">
        <v>877</v>
      </c>
      <c r="B873" s="55">
        <v>5202959737</v>
      </c>
      <c r="C873" s="55">
        <v>52.17</v>
      </c>
      <c r="D873" s="55">
        <v>32.950000000000003</v>
      </c>
      <c r="E873" s="55">
        <v>23.98</v>
      </c>
      <c r="F873" s="55">
        <v>0.58330800000000005</v>
      </c>
      <c r="G873" s="55">
        <v>1.1755629999999999</v>
      </c>
      <c r="H873">
        <f t="shared" si="91"/>
        <v>1971679447.2079971</v>
      </c>
      <c r="I873">
        <f t="shared" si="92"/>
        <v>1434927805.9058735</v>
      </c>
      <c r="J873">
        <f t="shared" si="93"/>
        <v>3121775842.1999998</v>
      </c>
      <c r="K873">
        <f t="shared" si="94"/>
        <v>3121775842.1999998</v>
      </c>
      <c r="L873">
        <f t="shared" si="95"/>
        <v>3121775842.1999998</v>
      </c>
      <c r="M873">
        <f t="shared" si="96"/>
        <v>3910447621.0831985</v>
      </c>
      <c r="N873">
        <f t="shared" si="97"/>
        <v>3695746964.5623493</v>
      </c>
    </row>
    <row r="874" spans="1:14" x14ac:dyDescent="0.2">
      <c r="A874" s="55" t="s">
        <v>878</v>
      </c>
      <c r="B874" s="55">
        <v>2233284363</v>
      </c>
      <c r="C874" s="55">
        <v>18.64</v>
      </c>
      <c r="D874" s="55">
        <v>22.79</v>
      </c>
      <c r="E874" s="55">
        <v>26.4</v>
      </c>
      <c r="F874" s="55">
        <v>-0.18210000000000001</v>
      </c>
      <c r="G874" s="55">
        <v>-0.29393999999999998</v>
      </c>
      <c r="H874">
        <f t="shared" si="91"/>
        <v>1638306171.659127</v>
      </c>
      <c r="I874">
        <f t="shared" si="92"/>
        <v>1897814092.0035124</v>
      </c>
      <c r="J874">
        <f t="shared" si="93"/>
        <v>1339970617.8</v>
      </c>
      <c r="K874">
        <f t="shared" si="94"/>
        <v>1638306171.659127</v>
      </c>
      <c r="L874">
        <f t="shared" si="95"/>
        <v>1897814092.0035124</v>
      </c>
      <c r="M874">
        <f t="shared" si="96"/>
        <v>1995293086.4636507</v>
      </c>
      <c r="N874">
        <f t="shared" si="97"/>
        <v>2099096254.6014049</v>
      </c>
    </row>
    <row r="875" spans="1:14" x14ac:dyDescent="0.2">
      <c r="A875" s="55" t="s">
        <v>879</v>
      </c>
      <c r="B875" s="55">
        <v>266682437</v>
      </c>
      <c r="C875" s="55">
        <v>34.83</v>
      </c>
      <c r="D875" s="55">
        <v>42.01</v>
      </c>
      <c r="E875" s="55">
        <v>38.659999999999997</v>
      </c>
      <c r="F875" s="55">
        <v>-0.17091000000000001</v>
      </c>
      <c r="G875" s="55">
        <v>-9.9070000000000005E-2</v>
      </c>
      <c r="H875">
        <f t="shared" si="91"/>
        <v>192994080.49789527</v>
      </c>
      <c r="I875">
        <f t="shared" si="92"/>
        <v>177604766.40804502</v>
      </c>
      <c r="J875">
        <f t="shared" si="93"/>
        <v>160009462.19999999</v>
      </c>
      <c r="K875">
        <f t="shared" si="94"/>
        <v>192994080.49789527</v>
      </c>
      <c r="L875">
        <f t="shared" si="95"/>
        <v>177604766.40804502</v>
      </c>
      <c r="M875">
        <f t="shared" si="96"/>
        <v>237207094.39915812</v>
      </c>
      <c r="N875">
        <f t="shared" si="97"/>
        <v>231051368.76321802</v>
      </c>
    </row>
    <row r="876" spans="1:14" x14ac:dyDescent="0.2">
      <c r="A876" s="55" t="s">
        <v>880</v>
      </c>
      <c r="B876" s="55">
        <v>222663508</v>
      </c>
      <c r="C876" s="55">
        <v>13.84</v>
      </c>
      <c r="D876" s="55">
        <v>10.78</v>
      </c>
      <c r="E876" s="55">
        <v>18</v>
      </c>
      <c r="F876" s="55">
        <v>0.28385899999999997</v>
      </c>
      <c r="G876" s="55">
        <v>-0.23111000000000001</v>
      </c>
      <c r="H876">
        <f t="shared" si="91"/>
        <v>104059795.35135867</v>
      </c>
      <c r="I876">
        <f t="shared" si="92"/>
        <v>173754509.48770306</v>
      </c>
      <c r="J876">
        <f t="shared" si="93"/>
        <v>133598104.8</v>
      </c>
      <c r="K876">
        <f t="shared" si="94"/>
        <v>133598104.8</v>
      </c>
      <c r="L876">
        <f t="shared" si="95"/>
        <v>173754509.48770306</v>
      </c>
      <c r="M876">
        <f t="shared" si="96"/>
        <v>175222022.94054347</v>
      </c>
      <c r="N876">
        <f t="shared" si="97"/>
        <v>203099908.59508121</v>
      </c>
    </row>
    <row r="877" spans="1:14" x14ac:dyDescent="0.2">
      <c r="A877" s="55" t="s">
        <v>881</v>
      </c>
      <c r="B877" s="55">
        <v>1117456928</v>
      </c>
      <c r="C877" s="55">
        <v>22.59</v>
      </c>
      <c r="D877" s="55">
        <v>17.73</v>
      </c>
      <c r="E877" s="55">
        <v>14.3</v>
      </c>
      <c r="F877" s="55">
        <v>0.27411200000000002</v>
      </c>
      <c r="G877" s="55">
        <v>0.57972000000000001</v>
      </c>
      <c r="H877">
        <f t="shared" si="91"/>
        <v>526228586.49789023</v>
      </c>
      <c r="I877">
        <f t="shared" si="92"/>
        <v>424425946.87666166</v>
      </c>
      <c r="J877">
        <f t="shared" si="93"/>
        <v>670474156.79999995</v>
      </c>
      <c r="K877">
        <f t="shared" si="94"/>
        <v>670474156.79999995</v>
      </c>
      <c r="L877">
        <f t="shared" si="95"/>
        <v>670474156.79999995</v>
      </c>
      <c r="M877">
        <f t="shared" si="96"/>
        <v>880965591.39915609</v>
      </c>
      <c r="N877">
        <f t="shared" si="97"/>
        <v>840244535.55066466</v>
      </c>
    </row>
    <row r="878" spans="1:14" x14ac:dyDescent="0.2">
      <c r="A878" s="55" t="s">
        <v>882</v>
      </c>
      <c r="B878" s="55">
        <v>118106594</v>
      </c>
      <c r="C878" s="55">
        <v>0.81</v>
      </c>
      <c r="D878" s="55">
        <v>3.11</v>
      </c>
      <c r="E878" s="55">
        <v>8.8000000000000007</v>
      </c>
      <c r="F878" s="55">
        <v>-0.73955000000000004</v>
      </c>
      <c r="G878" s="55">
        <v>-0.90795000000000003</v>
      </c>
      <c r="H878">
        <f t="shared" si="91"/>
        <v>272082765.98195434</v>
      </c>
      <c r="I878">
        <f t="shared" si="92"/>
        <v>769842003.25909865</v>
      </c>
      <c r="J878">
        <f t="shared" si="93"/>
        <v>70863956.399999991</v>
      </c>
      <c r="K878">
        <f t="shared" si="94"/>
        <v>118106594</v>
      </c>
      <c r="L878">
        <f t="shared" si="95"/>
        <v>118106594</v>
      </c>
      <c r="M878">
        <f t="shared" si="96"/>
        <v>118106594</v>
      </c>
      <c r="N878">
        <f t="shared" si="97"/>
        <v>118106594</v>
      </c>
    </row>
    <row r="879" spans="1:14" x14ac:dyDescent="0.2">
      <c r="A879" s="55" t="s">
        <v>883</v>
      </c>
      <c r="B879" s="55">
        <v>4157831348</v>
      </c>
      <c r="C879" s="55">
        <v>35.07</v>
      </c>
      <c r="D879" s="55">
        <v>34.43</v>
      </c>
      <c r="E879" s="55">
        <v>13.12</v>
      </c>
      <c r="F879" s="55">
        <v>1.8588E-2</v>
      </c>
      <c r="G879" s="55">
        <v>1.6730179999999999</v>
      </c>
      <c r="H879">
        <f t="shared" si="91"/>
        <v>2449173570.472065</v>
      </c>
      <c r="I879">
        <f t="shared" si="92"/>
        <v>933289191.76750767</v>
      </c>
      <c r="J879">
        <f t="shared" si="93"/>
        <v>2494698808.7999997</v>
      </c>
      <c r="K879">
        <f t="shared" si="94"/>
        <v>2494698808.7999997</v>
      </c>
      <c r="L879">
        <f t="shared" si="95"/>
        <v>2494698808.7999997</v>
      </c>
      <c r="M879">
        <f t="shared" si="96"/>
        <v>3474368236.9888258</v>
      </c>
      <c r="N879">
        <f t="shared" si="97"/>
        <v>2868014485.5070028</v>
      </c>
    </row>
    <row r="880" spans="1:14" x14ac:dyDescent="0.2">
      <c r="A880" s="55" t="s">
        <v>884</v>
      </c>
      <c r="B880" s="55">
        <v>3283510075</v>
      </c>
      <c r="C880" s="55">
        <v>80.3</v>
      </c>
      <c r="D880" s="55">
        <v>56.83</v>
      </c>
      <c r="E880" s="55">
        <v>52.44</v>
      </c>
      <c r="F880" s="55">
        <v>0.41298600000000002</v>
      </c>
      <c r="G880" s="55">
        <v>0.53127400000000002</v>
      </c>
      <c r="H880">
        <f t="shared" si="91"/>
        <v>1394285608.633065</v>
      </c>
      <c r="I880">
        <f t="shared" si="92"/>
        <v>1286579700.9548912</v>
      </c>
      <c r="J880">
        <f t="shared" si="93"/>
        <v>1970106045</v>
      </c>
      <c r="K880">
        <f t="shared" si="94"/>
        <v>1970106045</v>
      </c>
      <c r="L880">
        <f t="shared" si="95"/>
        <v>1970106045</v>
      </c>
      <c r="M880">
        <f t="shared" si="96"/>
        <v>2527820288.4532261</v>
      </c>
      <c r="N880">
        <f t="shared" si="97"/>
        <v>2484737925.3819561</v>
      </c>
    </row>
    <row r="881" spans="1:14" x14ac:dyDescent="0.2">
      <c r="A881" s="55" t="s">
        <v>885</v>
      </c>
      <c r="B881" s="55">
        <v>987697012</v>
      </c>
      <c r="C881" s="55">
        <v>20.64</v>
      </c>
      <c r="D881" s="55">
        <v>19.309999999999999</v>
      </c>
      <c r="E881" s="55">
        <v>47.72</v>
      </c>
      <c r="F881" s="55">
        <v>6.8876000000000007E-2</v>
      </c>
      <c r="G881" s="55">
        <v>-0.56747999999999998</v>
      </c>
      <c r="H881">
        <f t="shared" si="91"/>
        <v>554431203.61950314</v>
      </c>
      <c r="I881">
        <f t="shared" si="92"/>
        <v>1370152148.3399611</v>
      </c>
      <c r="J881">
        <f t="shared" si="93"/>
        <v>592618207.19999993</v>
      </c>
      <c r="K881">
        <f t="shared" si="94"/>
        <v>592618207.19999993</v>
      </c>
      <c r="L881">
        <f t="shared" si="95"/>
        <v>987697012</v>
      </c>
      <c r="M881">
        <f t="shared" si="96"/>
        <v>814390688.64780128</v>
      </c>
      <c r="N881">
        <f t="shared" si="97"/>
        <v>987697012</v>
      </c>
    </row>
    <row r="882" spans="1:14" x14ac:dyDescent="0.2">
      <c r="A882" s="55" t="s">
        <v>886</v>
      </c>
      <c r="B882" s="55">
        <v>2157162000</v>
      </c>
      <c r="C882" s="55">
        <v>10.76</v>
      </c>
      <c r="D882" s="55">
        <v>10.71</v>
      </c>
      <c r="E882" s="55">
        <v>14.59</v>
      </c>
      <c r="F882" s="55">
        <v>4.6690000000000004E-3</v>
      </c>
      <c r="G882" s="55">
        <v>-0.26251000000000002</v>
      </c>
      <c r="H882">
        <f t="shared" si="91"/>
        <v>1288282210.3598299</v>
      </c>
      <c r="I882">
        <f t="shared" si="92"/>
        <v>1755003050.8888257</v>
      </c>
      <c r="J882">
        <f t="shared" si="93"/>
        <v>1294297200</v>
      </c>
      <c r="K882">
        <f t="shared" si="94"/>
        <v>1294297200</v>
      </c>
      <c r="L882">
        <f t="shared" si="95"/>
        <v>1755003050.8888257</v>
      </c>
      <c r="M882">
        <f t="shared" si="96"/>
        <v>1809610084.1439319</v>
      </c>
      <c r="N882">
        <f t="shared" si="97"/>
        <v>1996298420.3555303</v>
      </c>
    </row>
    <row r="883" spans="1:14" x14ac:dyDescent="0.2">
      <c r="A883" s="55" t="s">
        <v>887</v>
      </c>
      <c r="B883" s="55">
        <v>3133917520</v>
      </c>
      <c r="C883" s="55">
        <v>43.16</v>
      </c>
      <c r="D883" s="55">
        <v>34.78</v>
      </c>
      <c r="E883" s="55">
        <v>34.619999999999997</v>
      </c>
      <c r="F883" s="55">
        <v>0.24094299999999999</v>
      </c>
      <c r="G883" s="55">
        <v>0.24667800000000001</v>
      </c>
      <c r="H883">
        <f t="shared" si="91"/>
        <v>1515259372.912374</v>
      </c>
      <c r="I883">
        <f t="shared" si="92"/>
        <v>1508288838.0159109</v>
      </c>
      <c r="J883">
        <f t="shared" si="93"/>
        <v>1880350512</v>
      </c>
      <c r="K883">
        <f t="shared" si="94"/>
        <v>1880350512</v>
      </c>
      <c r="L883">
        <f t="shared" si="95"/>
        <v>1880350512</v>
      </c>
      <c r="M883">
        <f t="shared" si="96"/>
        <v>2486454261.1649494</v>
      </c>
      <c r="N883">
        <f t="shared" si="97"/>
        <v>2483666047.2063642</v>
      </c>
    </row>
    <row r="884" spans="1:14" x14ac:dyDescent="0.2">
      <c r="A884" s="55" t="s">
        <v>888</v>
      </c>
      <c r="B884" s="55">
        <v>360729132</v>
      </c>
      <c r="C884" s="55">
        <v>11.42</v>
      </c>
      <c r="D884" s="55">
        <v>31.57</v>
      </c>
      <c r="E884" s="55">
        <v>8.44</v>
      </c>
      <c r="F884" s="55">
        <v>-0.63826000000000005</v>
      </c>
      <c r="G884" s="55">
        <v>0.35308099999999998</v>
      </c>
      <c r="H884">
        <f t="shared" si="91"/>
        <v>598323323.93431759</v>
      </c>
      <c r="I884">
        <f t="shared" si="92"/>
        <v>159958996.6897769</v>
      </c>
      <c r="J884">
        <f t="shared" si="93"/>
        <v>216437479.19999999</v>
      </c>
      <c r="K884">
        <f t="shared" si="94"/>
        <v>360729132</v>
      </c>
      <c r="L884">
        <f t="shared" si="95"/>
        <v>216437479.19999999</v>
      </c>
      <c r="M884">
        <f t="shared" si="96"/>
        <v>360729132</v>
      </c>
      <c r="N884">
        <f t="shared" si="97"/>
        <v>280421077.87591076</v>
      </c>
    </row>
    <row r="885" spans="1:14" x14ac:dyDescent="0.2">
      <c r="A885" s="55" t="s">
        <v>889</v>
      </c>
      <c r="B885" s="55">
        <v>845661263</v>
      </c>
      <c r="C885" s="55">
        <v>21.58</v>
      </c>
      <c r="D885" s="55">
        <v>17.079999999999998</v>
      </c>
      <c r="E885" s="55">
        <v>17.600000000000001</v>
      </c>
      <c r="F885" s="55">
        <v>0.26346599999999998</v>
      </c>
      <c r="G885" s="55">
        <v>0.226136</v>
      </c>
      <c r="H885">
        <f t="shared" si="91"/>
        <v>401591145.15151185</v>
      </c>
      <c r="I885">
        <f t="shared" si="92"/>
        <v>413817682.37781125</v>
      </c>
      <c r="J885">
        <f t="shared" si="93"/>
        <v>507396757.79999995</v>
      </c>
      <c r="K885">
        <f t="shared" si="94"/>
        <v>507396757.79999995</v>
      </c>
      <c r="L885">
        <f t="shared" si="95"/>
        <v>507396757.79999995</v>
      </c>
      <c r="M885">
        <f t="shared" si="96"/>
        <v>668033215.86060476</v>
      </c>
      <c r="N885">
        <f t="shared" si="97"/>
        <v>672923830.7511245</v>
      </c>
    </row>
    <row r="886" spans="1:14" x14ac:dyDescent="0.2">
      <c r="A886" s="55" t="s">
        <v>890</v>
      </c>
      <c r="B886" s="55">
        <v>4550939537</v>
      </c>
      <c r="C886" s="55">
        <v>105.89</v>
      </c>
      <c r="D886" s="55">
        <v>77.27</v>
      </c>
      <c r="E886" s="55">
        <v>25.37</v>
      </c>
      <c r="F886" s="55">
        <v>0.37039</v>
      </c>
      <c r="G886" s="55">
        <v>3.1738270000000002</v>
      </c>
      <c r="H886">
        <f t="shared" si="91"/>
        <v>1992544985.1502125</v>
      </c>
      <c r="I886">
        <f t="shared" si="92"/>
        <v>654211044.73184919</v>
      </c>
      <c r="J886">
        <f t="shared" si="93"/>
        <v>2730563722.1999998</v>
      </c>
      <c r="K886">
        <f t="shared" si="94"/>
        <v>2730563722.1999998</v>
      </c>
      <c r="L886">
        <f t="shared" si="95"/>
        <v>2730563722.1999998</v>
      </c>
      <c r="M886">
        <f t="shared" si="96"/>
        <v>3527581716.2600851</v>
      </c>
      <c r="N886">
        <f t="shared" si="97"/>
        <v>2992248140.0927396</v>
      </c>
    </row>
    <row r="887" spans="1:14" x14ac:dyDescent="0.2">
      <c r="A887" s="55" t="s">
        <v>891</v>
      </c>
      <c r="B887" s="55">
        <v>342661572</v>
      </c>
      <c r="C887" s="55">
        <v>5.09</v>
      </c>
      <c r="D887" s="55">
        <v>6.65</v>
      </c>
      <c r="E887" s="55">
        <v>6.57</v>
      </c>
      <c r="F887" s="55">
        <v>-0.23458999999999999</v>
      </c>
      <c r="G887" s="55">
        <v>-0.22527</v>
      </c>
      <c r="H887">
        <f t="shared" si="91"/>
        <v>268610213.08841008</v>
      </c>
      <c r="I887">
        <f t="shared" si="92"/>
        <v>265378832.88371432</v>
      </c>
      <c r="J887">
        <f t="shared" si="93"/>
        <v>205596943.19999999</v>
      </c>
      <c r="K887">
        <f t="shared" si="94"/>
        <v>268610213.08841008</v>
      </c>
      <c r="L887">
        <f t="shared" si="95"/>
        <v>265378832.88371432</v>
      </c>
      <c r="M887">
        <f t="shared" si="96"/>
        <v>313041028.43536401</v>
      </c>
      <c r="N887">
        <f t="shared" si="97"/>
        <v>311748476.3534857</v>
      </c>
    </row>
    <row r="888" spans="1:14" x14ac:dyDescent="0.2">
      <c r="A888" s="55" t="s">
        <v>892</v>
      </c>
      <c r="B888" s="55">
        <v>6158819084</v>
      </c>
      <c r="C888" s="55">
        <v>102.94</v>
      </c>
      <c r="D888" s="55">
        <v>100.9</v>
      </c>
      <c r="E888" s="55">
        <v>65.930000000000007</v>
      </c>
      <c r="F888" s="55">
        <v>2.0218E-2</v>
      </c>
      <c r="G888" s="55">
        <v>0.56135299999999999</v>
      </c>
      <c r="H888">
        <f t="shared" si="91"/>
        <v>3622060628.6107473</v>
      </c>
      <c r="I888">
        <f t="shared" si="92"/>
        <v>2366723892.9313231</v>
      </c>
      <c r="J888">
        <f t="shared" si="93"/>
        <v>3695291450.4000001</v>
      </c>
      <c r="K888">
        <f t="shared" si="94"/>
        <v>3695291450.4000001</v>
      </c>
      <c r="L888">
        <f t="shared" si="95"/>
        <v>3695291450.4000001</v>
      </c>
      <c r="M888">
        <f t="shared" si="96"/>
        <v>5144115701.8442993</v>
      </c>
      <c r="N888">
        <f t="shared" si="97"/>
        <v>4641981007.5725288</v>
      </c>
    </row>
    <row r="889" spans="1:14" x14ac:dyDescent="0.2">
      <c r="A889" s="55" t="s">
        <v>893</v>
      </c>
      <c r="B889" s="55">
        <v>2951376829</v>
      </c>
      <c r="C889" s="55">
        <v>13.89</v>
      </c>
      <c r="D889" s="55">
        <v>13.87</v>
      </c>
      <c r="E889" s="55">
        <v>13.25</v>
      </c>
      <c r="F889" s="55">
        <v>1.4419999999999999E-3</v>
      </c>
      <c r="G889" s="55">
        <v>4.8301999999999998E-2</v>
      </c>
      <c r="H889">
        <f t="shared" si="91"/>
        <v>1768276243.0575111</v>
      </c>
      <c r="I889">
        <f t="shared" si="92"/>
        <v>1689232775.8603911</v>
      </c>
      <c r="J889">
        <f t="shared" si="93"/>
        <v>1770826097.3999999</v>
      </c>
      <c r="K889">
        <f t="shared" si="94"/>
        <v>1770826097.3999999</v>
      </c>
      <c r="L889">
        <f t="shared" si="95"/>
        <v>1770826097.3999999</v>
      </c>
      <c r="M889">
        <f t="shared" si="96"/>
        <v>2478136594.6230044</v>
      </c>
      <c r="N889">
        <f t="shared" si="97"/>
        <v>2446519207.7441564</v>
      </c>
    </row>
    <row r="890" spans="1:14" x14ac:dyDescent="0.2">
      <c r="A890" s="55" t="s">
        <v>894</v>
      </c>
      <c r="B890" s="55">
        <v>1865525217</v>
      </c>
      <c r="C890" s="55">
        <v>60.61</v>
      </c>
      <c r="D890" s="55">
        <v>77.67</v>
      </c>
      <c r="E890" s="55">
        <v>59.88</v>
      </c>
      <c r="F890" s="55">
        <v>-0.21965000000000001</v>
      </c>
      <c r="G890" s="55">
        <v>1.2191E-2</v>
      </c>
      <c r="H890">
        <f t="shared" si="91"/>
        <v>1434375767.5402064</v>
      </c>
      <c r="I890">
        <f t="shared" si="92"/>
        <v>1105833909.0151956</v>
      </c>
      <c r="J890">
        <f t="shared" si="93"/>
        <v>1119315130.2</v>
      </c>
      <c r="K890">
        <f t="shared" si="94"/>
        <v>1434375767.5402064</v>
      </c>
      <c r="L890">
        <f t="shared" si="95"/>
        <v>1119315130.2</v>
      </c>
      <c r="M890">
        <f t="shared" si="96"/>
        <v>1693065437.2160826</v>
      </c>
      <c r="N890">
        <f t="shared" si="97"/>
        <v>1561648693.8060782</v>
      </c>
    </row>
    <row r="891" spans="1:14" x14ac:dyDescent="0.2">
      <c r="A891" s="55" t="s">
        <v>895</v>
      </c>
      <c r="B891" s="55">
        <v>2856824757</v>
      </c>
      <c r="C891" s="55">
        <v>27.17</v>
      </c>
      <c r="D891" s="55">
        <v>18.78</v>
      </c>
      <c r="E891" s="55">
        <v>22.22</v>
      </c>
      <c r="F891" s="55">
        <v>0.44675199999999998</v>
      </c>
      <c r="G891" s="55">
        <v>0.222772</v>
      </c>
      <c r="H891">
        <f t="shared" si="91"/>
        <v>1184788308.0168543</v>
      </c>
      <c r="I891">
        <f t="shared" si="92"/>
        <v>1401810684.4121389</v>
      </c>
      <c r="J891">
        <f t="shared" si="93"/>
        <v>1714094854.2</v>
      </c>
      <c r="K891">
        <f t="shared" si="94"/>
        <v>1714094854.2</v>
      </c>
      <c r="L891">
        <f t="shared" si="95"/>
        <v>1714094854.2</v>
      </c>
      <c r="M891">
        <f t="shared" si="96"/>
        <v>2188010177.4067416</v>
      </c>
      <c r="N891">
        <f t="shared" si="97"/>
        <v>2274819127.9648557</v>
      </c>
    </row>
    <row r="892" spans="1:14" x14ac:dyDescent="0.2">
      <c r="A892" s="55" t="s">
        <v>896</v>
      </c>
      <c r="B892" s="55">
        <v>4466079807</v>
      </c>
      <c r="C892" s="55">
        <v>81.95</v>
      </c>
      <c r="D892" s="55">
        <v>69.98</v>
      </c>
      <c r="E892" s="55">
        <v>19.420000000000002</v>
      </c>
      <c r="F892" s="55">
        <v>0.17104900000000001</v>
      </c>
      <c r="G892" s="55">
        <v>3.2198760000000002</v>
      </c>
      <c r="H892">
        <f t="shared" si="91"/>
        <v>2288245738.8204932</v>
      </c>
      <c r="I892">
        <f t="shared" si="92"/>
        <v>635006309.2375226</v>
      </c>
      <c r="J892">
        <f t="shared" si="93"/>
        <v>2679647884.1999998</v>
      </c>
      <c r="K892">
        <f t="shared" si="94"/>
        <v>2679647884.1999998</v>
      </c>
      <c r="L892">
        <f t="shared" si="95"/>
        <v>2679647884.1999998</v>
      </c>
      <c r="M892">
        <f t="shared" si="96"/>
        <v>3594946179.7281971</v>
      </c>
      <c r="N892">
        <f t="shared" si="97"/>
        <v>2933650407.895009</v>
      </c>
    </row>
    <row r="893" spans="1:14" x14ac:dyDescent="0.2">
      <c r="A893" s="55" t="s">
        <v>897</v>
      </c>
      <c r="B893" s="55">
        <v>2424684779</v>
      </c>
      <c r="C893" s="55">
        <v>59.77</v>
      </c>
      <c r="D893" s="55">
        <v>19.52</v>
      </c>
      <c r="E893" s="55">
        <v>54.97</v>
      </c>
      <c r="F893" s="55">
        <v>2.0619879999999999</v>
      </c>
      <c r="G893" s="55">
        <v>8.7319999999999995E-2</v>
      </c>
      <c r="H893">
        <f t="shared" si="91"/>
        <v>475119715.49202675</v>
      </c>
      <c r="I893">
        <f t="shared" si="92"/>
        <v>1337978577.9715261</v>
      </c>
      <c r="J893">
        <f t="shared" si="93"/>
        <v>1454810867.3999999</v>
      </c>
      <c r="K893">
        <f t="shared" si="94"/>
        <v>1454810867.3999999</v>
      </c>
      <c r="L893">
        <f t="shared" si="95"/>
        <v>1454810867.3999999</v>
      </c>
      <c r="M893">
        <f t="shared" si="96"/>
        <v>1644858753.5968106</v>
      </c>
      <c r="N893">
        <f t="shared" si="97"/>
        <v>1990002298.5886104</v>
      </c>
    </row>
    <row r="894" spans="1:14" x14ac:dyDescent="0.2">
      <c r="A894" s="55" t="s">
        <v>898</v>
      </c>
      <c r="B894" s="55">
        <v>4359042770</v>
      </c>
      <c r="C894" s="55">
        <v>144.63</v>
      </c>
      <c r="D894" s="55">
        <v>188.75</v>
      </c>
      <c r="E894" s="55">
        <v>86.62</v>
      </c>
      <c r="F894" s="55">
        <v>-0.23375000000000001</v>
      </c>
      <c r="G894" s="55">
        <v>0.66970700000000005</v>
      </c>
      <c r="H894">
        <f t="shared" si="91"/>
        <v>3413279819.9021211</v>
      </c>
      <c r="I894">
        <f t="shared" si="92"/>
        <v>1566397974.0158002</v>
      </c>
      <c r="J894">
        <f t="shared" si="93"/>
        <v>2615425662</v>
      </c>
      <c r="K894">
        <f t="shared" si="94"/>
        <v>3413279819.9021211</v>
      </c>
      <c r="L894">
        <f t="shared" si="95"/>
        <v>2615425662</v>
      </c>
      <c r="M894">
        <f t="shared" si="96"/>
        <v>3980737589.9608483</v>
      </c>
      <c r="N894">
        <f t="shared" si="97"/>
        <v>3241984851.6063199</v>
      </c>
    </row>
    <row r="895" spans="1:14" x14ac:dyDescent="0.2">
      <c r="A895" s="55" t="s">
        <v>899</v>
      </c>
      <c r="B895" s="55">
        <v>795461999</v>
      </c>
      <c r="C895" s="55">
        <v>10.56</v>
      </c>
      <c r="D895" s="55">
        <v>11.91</v>
      </c>
      <c r="E895" s="55">
        <v>14.21</v>
      </c>
      <c r="F895" s="55">
        <v>-0.11335000000000001</v>
      </c>
      <c r="G895" s="55">
        <v>-0.25685999999999998</v>
      </c>
      <c r="H895">
        <f t="shared" si="91"/>
        <v>538292673.99763155</v>
      </c>
      <c r="I895">
        <f t="shared" si="92"/>
        <v>642243990.9034636</v>
      </c>
      <c r="J895">
        <f t="shared" si="93"/>
        <v>477277199.39999998</v>
      </c>
      <c r="K895">
        <f t="shared" si="94"/>
        <v>538292673.99763155</v>
      </c>
      <c r="L895">
        <f t="shared" si="95"/>
        <v>642243990.9034636</v>
      </c>
      <c r="M895">
        <f t="shared" si="96"/>
        <v>692594268.99905264</v>
      </c>
      <c r="N895">
        <f t="shared" si="97"/>
        <v>734174795.76138544</v>
      </c>
    </row>
    <row r="896" spans="1:14" x14ac:dyDescent="0.2">
      <c r="A896" s="55" t="s">
        <v>900</v>
      </c>
      <c r="B896" s="55">
        <v>778316379</v>
      </c>
      <c r="C896" s="55">
        <v>42.66</v>
      </c>
      <c r="D896" s="55">
        <v>39.69</v>
      </c>
      <c r="E896" s="55">
        <v>19.84</v>
      </c>
      <c r="F896" s="55">
        <v>7.4829999999999994E-2</v>
      </c>
      <c r="G896" s="55">
        <v>1.1502019999999999</v>
      </c>
      <c r="H896">
        <f t="shared" si="91"/>
        <v>434477849.89254117</v>
      </c>
      <c r="I896">
        <f t="shared" si="92"/>
        <v>217184165.67373666</v>
      </c>
      <c r="J896">
        <f t="shared" si="93"/>
        <v>466989827.39999998</v>
      </c>
      <c r="K896">
        <f t="shared" si="94"/>
        <v>466989827.39999998</v>
      </c>
      <c r="L896">
        <f t="shared" si="95"/>
        <v>466989827.39999998</v>
      </c>
      <c r="M896">
        <f t="shared" si="96"/>
        <v>640780967.35701644</v>
      </c>
      <c r="N896">
        <f t="shared" si="97"/>
        <v>553863493.66949463</v>
      </c>
    </row>
    <row r="897" spans="1:14" x14ac:dyDescent="0.2">
      <c r="A897" s="55" t="s">
        <v>901</v>
      </c>
      <c r="B897" s="55">
        <v>4326022929</v>
      </c>
      <c r="C897" s="55">
        <v>38.049999999999997</v>
      </c>
      <c r="D897" s="55">
        <v>33.07</v>
      </c>
      <c r="E897" s="55">
        <v>19.02</v>
      </c>
      <c r="F897" s="55">
        <v>0.15059</v>
      </c>
      <c r="G897" s="55">
        <v>1.000526</v>
      </c>
      <c r="H897">
        <f t="shared" si="91"/>
        <v>2255898067.4262767</v>
      </c>
      <c r="I897">
        <f t="shared" si="92"/>
        <v>1297465645.2353032</v>
      </c>
      <c r="J897">
        <f t="shared" si="93"/>
        <v>2595613757.4000001</v>
      </c>
      <c r="K897">
        <f t="shared" si="94"/>
        <v>2595613757.4000001</v>
      </c>
      <c r="L897">
        <f t="shared" si="95"/>
        <v>2595613757.4000001</v>
      </c>
      <c r="M897">
        <f t="shared" si="96"/>
        <v>3497972984.3705106</v>
      </c>
      <c r="N897">
        <f t="shared" si="97"/>
        <v>3114600015.4941216</v>
      </c>
    </row>
    <row r="898" spans="1:14" x14ac:dyDescent="0.2">
      <c r="A898" s="55" t="s">
        <v>902</v>
      </c>
      <c r="B898" s="55">
        <v>472050187</v>
      </c>
      <c r="C898" s="55">
        <v>44.26</v>
      </c>
      <c r="D898" s="55">
        <v>48</v>
      </c>
      <c r="E898" s="55">
        <v>35.1</v>
      </c>
      <c r="F898" s="55">
        <v>-7.7920000000000003E-2</v>
      </c>
      <c r="G898" s="55">
        <v>0.26096900000000001</v>
      </c>
      <c r="H898">
        <f t="shared" ref="H898:H961" si="98">$B898/(1+F898)*ownership_stake</f>
        <v>307164359.05778235</v>
      </c>
      <c r="I898">
        <f t="shared" ref="I898:I961" si="99">$B898/(1+G898)*ownership_stake</f>
        <v>224613065.19034168</v>
      </c>
      <c r="J898">
        <f t="shared" ref="J898:J961" si="100">B898*ownership_stake</f>
        <v>283230112.19999999</v>
      </c>
      <c r="K898">
        <f t="shared" ref="K898:K961" si="101">MAX($B898*ownership_stake,MIN($B898,liq_pref*H898))</f>
        <v>307164359.05778235</v>
      </c>
      <c r="L898">
        <f t="shared" ref="L898:L961" si="102">MAX($B898*ownership_stake,MIN($B898,liq_pref*I898))</f>
        <v>283230112.19999999</v>
      </c>
      <c r="M898">
        <f t="shared" ref="M898:M961" si="103">MAX($B898*ownership_stake,MIN($B898,liq_pref*H898 + ($B898 - liq_pref*H898)*ownership_stake))</f>
        <v>406095855.82311296</v>
      </c>
      <c r="N898">
        <f t="shared" ref="N898:N961" si="104">MAX($B898*ownership_stake,MIN($B898,liq_pref*I898 + ($B898 - liq_pref*I898)*ownership_stake))</f>
        <v>373075338.27613664</v>
      </c>
    </row>
    <row r="899" spans="1:14" x14ac:dyDescent="0.2">
      <c r="A899" s="55" t="s">
        <v>903</v>
      </c>
      <c r="B899" s="55">
        <v>361693270</v>
      </c>
      <c r="C899" s="55">
        <v>22.68</v>
      </c>
      <c r="D899" s="55">
        <v>27.63</v>
      </c>
      <c r="E899" s="55">
        <v>19.22</v>
      </c>
      <c r="F899" s="55">
        <v>-0.17915</v>
      </c>
      <c r="G899" s="55">
        <v>0.18002099999999999</v>
      </c>
      <c r="H899">
        <f t="shared" si="98"/>
        <v>264379560.2119754</v>
      </c>
      <c r="I899">
        <f t="shared" si="99"/>
        <v>183908559.25445393</v>
      </c>
      <c r="J899">
        <f t="shared" si="100"/>
        <v>217015962</v>
      </c>
      <c r="K899">
        <f t="shared" si="101"/>
        <v>264379560.2119754</v>
      </c>
      <c r="L899">
        <f t="shared" si="102"/>
        <v>217015962</v>
      </c>
      <c r="M899">
        <f t="shared" si="103"/>
        <v>322767786.08479017</v>
      </c>
      <c r="N899">
        <f t="shared" si="104"/>
        <v>290579385.70178157</v>
      </c>
    </row>
    <row r="900" spans="1:14" x14ac:dyDescent="0.2">
      <c r="A900" s="55" t="s">
        <v>904</v>
      </c>
      <c r="B900" s="55">
        <v>44271000000</v>
      </c>
      <c r="C900" s="55">
        <v>773.01</v>
      </c>
      <c r="D900" s="55">
        <v>90.53</v>
      </c>
      <c r="E900" s="55">
        <v>16.350000000000001</v>
      </c>
      <c r="F900" s="55">
        <v>7.538716</v>
      </c>
      <c r="G900" s="55">
        <v>46.2789</v>
      </c>
      <c r="H900">
        <f t="shared" si="98"/>
        <v>3110842426.4257059</v>
      </c>
      <c r="I900">
        <f t="shared" si="99"/>
        <v>561827792.10176206</v>
      </c>
      <c r="J900">
        <f t="shared" si="100"/>
        <v>26562600000</v>
      </c>
      <c r="K900">
        <f t="shared" si="101"/>
        <v>26562600000</v>
      </c>
      <c r="L900">
        <f t="shared" si="102"/>
        <v>26562600000</v>
      </c>
      <c r="M900">
        <f t="shared" si="103"/>
        <v>27806936970.570282</v>
      </c>
      <c r="N900">
        <f t="shared" si="104"/>
        <v>26787331116.840702</v>
      </c>
    </row>
    <row r="901" spans="1:14" x14ac:dyDescent="0.2">
      <c r="A901" s="55" t="s">
        <v>905</v>
      </c>
      <c r="B901" s="55">
        <v>382944374</v>
      </c>
      <c r="C901" s="55">
        <v>28.47</v>
      </c>
      <c r="D901" s="55">
        <v>26.01</v>
      </c>
      <c r="E901" s="55">
        <v>24.26</v>
      </c>
      <c r="F901" s="55">
        <v>9.4578999999999996E-2</v>
      </c>
      <c r="G901" s="55">
        <v>0.173537</v>
      </c>
      <c r="H901">
        <f t="shared" si="98"/>
        <v>209913240.06764245</v>
      </c>
      <c r="I901">
        <f t="shared" si="99"/>
        <v>195789842.50177026</v>
      </c>
      <c r="J901">
        <f t="shared" si="100"/>
        <v>229766624.40000001</v>
      </c>
      <c r="K901">
        <f t="shared" si="101"/>
        <v>229766624.40000001</v>
      </c>
      <c r="L901">
        <f t="shared" si="102"/>
        <v>229766624.40000001</v>
      </c>
      <c r="M901">
        <f t="shared" si="103"/>
        <v>313731920.42705697</v>
      </c>
      <c r="N901">
        <f t="shared" si="104"/>
        <v>308082561.40070808</v>
      </c>
    </row>
    <row r="902" spans="1:14" x14ac:dyDescent="0.2">
      <c r="A902" s="55" t="s">
        <v>906</v>
      </c>
      <c r="B902" s="55">
        <v>870258047</v>
      </c>
      <c r="C902" s="55">
        <v>41.13</v>
      </c>
      <c r="D902" s="55">
        <v>40.909999999999997</v>
      </c>
      <c r="E902" s="55">
        <v>51.58</v>
      </c>
      <c r="F902" s="55">
        <v>5.378E-3</v>
      </c>
      <c r="G902" s="55">
        <v>-0.2026</v>
      </c>
      <c r="H902">
        <f t="shared" si="98"/>
        <v>519361700.9721716</v>
      </c>
      <c r="I902">
        <f t="shared" si="99"/>
        <v>654821705.79382992</v>
      </c>
      <c r="J902">
        <f t="shared" si="100"/>
        <v>522154828.19999999</v>
      </c>
      <c r="K902">
        <f t="shared" si="101"/>
        <v>522154828.19999999</v>
      </c>
      <c r="L902">
        <f t="shared" si="102"/>
        <v>654821705.79382992</v>
      </c>
      <c r="M902">
        <f t="shared" si="103"/>
        <v>729899508.58886862</v>
      </c>
      <c r="N902">
        <f t="shared" si="104"/>
        <v>784083510.51753199</v>
      </c>
    </row>
    <row r="903" spans="1:14" x14ac:dyDescent="0.2">
      <c r="A903" s="55" t="s">
        <v>907</v>
      </c>
      <c r="B903" s="55">
        <v>3539351513</v>
      </c>
      <c r="C903" s="55">
        <v>35.96</v>
      </c>
      <c r="D903" s="55">
        <v>37.700000000000003</v>
      </c>
      <c r="E903" s="55">
        <v>21</v>
      </c>
      <c r="F903" s="55">
        <v>-4.6149999999999997E-2</v>
      </c>
      <c r="G903" s="55">
        <v>0.71238100000000004</v>
      </c>
      <c r="H903">
        <f t="shared" si="98"/>
        <v>2226357297.0592861</v>
      </c>
      <c r="I903">
        <f t="shared" si="99"/>
        <v>1240150940.5909081</v>
      </c>
      <c r="J903">
        <f t="shared" si="100"/>
        <v>2123610907.8</v>
      </c>
      <c r="K903">
        <f t="shared" si="101"/>
        <v>2226357297.0592861</v>
      </c>
      <c r="L903">
        <f t="shared" si="102"/>
        <v>2123610907.8</v>
      </c>
      <c r="M903">
        <f t="shared" si="103"/>
        <v>3014153826.6237144</v>
      </c>
      <c r="N903">
        <f t="shared" si="104"/>
        <v>2619671284.0363631</v>
      </c>
    </row>
    <row r="904" spans="1:14" x14ac:dyDescent="0.2">
      <c r="A904" s="55" t="s">
        <v>908</v>
      </c>
      <c r="B904" s="55">
        <v>1239410216</v>
      </c>
      <c r="C904" s="55">
        <v>21.01</v>
      </c>
      <c r="D904" s="55">
        <v>32.15</v>
      </c>
      <c r="E904" s="55">
        <v>51.89</v>
      </c>
      <c r="F904" s="55">
        <v>-0.34649999999999997</v>
      </c>
      <c r="G904" s="55">
        <v>-0.59511000000000003</v>
      </c>
      <c r="H904">
        <f t="shared" si="98"/>
        <v>1137943580.1071155</v>
      </c>
      <c r="I904">
        <f t="shared" si="99"/>
        <v>1836662129.467263</v>
      </c>
      <c r="J904">
        <f t="shared" si="100"/>
        <v>743646129.60000002</v>
      </c>
      <c r="K904">
        <f t="shared" si="101"/>
        <v>1137943580.1071155</v>
      </c>
      <c r="L904">
        <f t="shared" si="102"/>
        <v>1239410216</v>
      </c>
      <c r="M904">
        <f t="shared" si="103"/>
        <v>1198823561.6428461</v>
      </c>
      <c r="N904">
        <f t="shared" si="104"/>
        <v>1239410216</v>
      </c>
    </row>
    <row r="905" spans="1:14" x14ac:dyDescent="0.2">
      <c r="A905" s="55" t="s">
        <v>909</v>
      </c>
      <c r="B905" s="55">
        <v>228059285</v>
      </c>
      <c r="C905" s="55">
        <v>11.81</v>
      </c>
      <c r="D905" s="55">
        <v>34.380000000000003</v>
      </c>
      <c r="E905" s="55">
        <v>35.86</v>
      </c>
      <c r="F905" s="55">
        <v>-0.65649000000000002</v>
      </c>
      <c r="G905" s="55">
        <v>-0.67066000000000003</v>
      </c>
      <c r="H905">
        <f t="shared" si="98"/>
        <v>398345233.03542835</v>
      </c>
      <c r="I905">
        <f t="shared" si="99"/>
        <v>415484213.88231009</v>
      </c>
      <c r="J905">
        <f t="shared" si="100"/>
        <v>136835571</v>
      </c>
      <c r="K905">
        <f t="shared" si="101"/>
        <v>228059285</v>
      </c>
      <c r="L905">
        <f t="shared" si="102"/>
        <v>228059285</v>
      </c>
      <c r="M905">
        <f t="shared" si="103"/>
        <v>228059285</v>
      </c>
      <c r="N905">
        <f t="shared" si="104"/>
        <v>228059285</v>
      </c>
    </row>
    <row r="906" spans="1:14" x14ac:dyDescent="0.2">
      <c r="A906" s="55" t="s">
        <v>910</v>
      </c>
      <c r="B906" s="55">
        <v>1799662412</v>
      </c>
      <c r="C906" s="55">
        <v>22.69</v>
      </c>
      <c r="D906" s="55">
        <v>25.77</v>
      </c>
      <c r="E906" s="55">
        <v>6.08</v>
      </c>
      <c r="F906" s="55">
        <v>-0.11952</v>
      </c>
      <c r="G906" s="55">
        <v>2.7319079999999998</v>
      </c>
      <c r="H906">
        <f t="shared" si="98"/>
        <v>1226373622.5695076</v>
      </c>
      <c r="I906">
        <f t="shared" si="99"/>
        <v>289341925.68519914</v>
      </c>
      <c r="J906">
        <f t="shared" si="100"/>
        <v>1079797447.2</v>
      </c>
      <c r="K906">
        <f t="shared" si="101"/>
        <v>1226373622.5695076</v>
      </c>
      <c r="L906">
        <f t="shared" si="102"/>
        <v>1079797447.2</v>
      </c>
      <c r="M906">
        <f t="shared" si="103"/>
        <v>1570346896.227803</v>
      </c>
      <c r="N906">
        <f t="shared" si="104"/>
        <v>1195534217.4740796</v>
      </c>
    </row>
    <row r="907" spans="1:14" x14ac:dyDescent="0.2">
      <c r="A907" s="55" t="s">
        <v>911</v>
      </c>
      <c r="B907" s="55">
        <v>2062108019</v>
      </c>
      <c r="C907" s="55">
        <v>67.33</v>
      </c>
      <c r="D907" s="55">
        <v>69.08</v>
      </c>
      <c r="E907" s="55">
        <v>26.03</v>
      </c>
      <c r="F907" s="55">
        <v>-2.5329999999999998E-2</v>
      </c>
      <c r="G907" s="55">
        <v>1.5866309999999999</v>
      </c>
      <c r="H907">
        <f t="shared" si="98"/>
        <v>1269419199.7291389</v>
      </c>
      <c r="I907">
        <f t="shared" si="99"/>
        <v>478330620.56396919</v>
      </c>
      <c r="J907">
        <f t="shared" si="100"/>
        <v>1237264811.3999999</v>
      </c>
      <c r="K907">
        <f t="shared" si="101"/>
        <v>1269419199.7291389</v>
      </c>
      <c r="L907">
        <f t="shared" si="102"/>
        <v>1237264811.3999999</v>
      </c>
      <c r="M907">
        <f t="shared" si="103"/>
        <v>1745032491.2916555</v>
      </c>
      <c r="N907">
        <f t="shared" si="104"/>
        <v>1428597059.6255877</v>
      </c>
    </row>
    <row r="908" spans="1:14" x14ac:dyDescent="0.2">
      <c r="A908" s="55" t="s">
        <v>912</v>
      </c>
      <c r="B908" s="55">
        <v>321720981</v>
      </c>
      <c r="C908" s="55">
        <v>7.58</v>
      </c>
      <c r="D908" s="55">
        <v>10.78</v>
      </c>
      <c r="E908" s="55">
        <v>14.99</v>
      </c>
      <c r="F908" s="55">
        <v>-0.29685</v>
      </c>
      <c r="G908" s="55">
        <v>-0.49432999999999999</v>
      </c>
      <c r="H908">
        <f t="shared" si="98"/>
        <v>274525476.21417904</v>
      </c>
      <c r="I908">
        <f t="shared" si="99"/>
        <v>381736287.69751018</v>
      </c>
      <c r="J908">
        <f t="shared" si="100"/>
        <v>193032588.59999999</v>
      </c>
      <c r="K908">
        <f t="shared" si="101"/>
        <v>274525476.21417904</v>
      </c>
      <c r="L908">
        <f t="shared" si="102"/>
        <v>321720981</v>
      </c>
      <c r="M908">
        <f t="shared" si="103"/>
        <v>302842779.0856716</v>
      </c>
      <c r="N908">
        <f t="shared" si="104"/>
        <v>321720981</v>
      </c>
    </row>
    <row r="909" spans="1:14" x14ac:dyDescent="0.2">
      <c r="A909" s="55" t="s">
        <v>913</v>
      </c>
      <c r="B909" s="55">
        <v>2248988861</v>
      </c>
      <c r="C909" s="55">
        <v>18.46</v>
      </c>
      <c r="D909" s="55">
        <v>21.21</v>
      </c>
      <c r="E909" s="55">
        <v>11.29</v>
      </c>
      <c r="F909" s="55">
        <v>-0.12966</v>
      </c>
      <c r="G909" s="55">
        <v>0.63507499999999995</v>
      </c>
      <c r="H909">
        <f t="shared" si="98"/>
        <v>1550420889.0778315</v>
      </c>
      <c r="I909">
        <f t="shared" si="99"/>
        <v>825279156.36897385</v>
      </c>
      <c r="J909">
        <f t="shared" si="100"/>
        <v>1349393316.5999999</v>
      </c>
      <c r="K909">
        <f t="shared" si="101"/>
        <v>1550420889.0778315</v>
      </c>
      <c r="L909">
        <f t="shared" si="102"/>
        <v>1349393316.5999999</v>
      </c>
      <c r="M909">
        <f t="shared" si="103"/>
        <v>1969561672.2311325</v>
      </c>
      <c r="N909">
        <f t="shared" si="104"/>
        <v>1679504979.1475897</v>
      </c>
    </row>
    <row r="910" spans="1:14" x14ac:dyDescent="0.2">
      <c r="A910" s="55" t="s">
        <v>914</v>
      </c>
      <c r="B910" s="55">
        <v>1015880559</v>
      </c>
      <c r="C910" s="55">
        <v>51.33</v>
      </c>
      <c r="D910" s="55">
        <v>37.46</v>
      </c>
      <c r="E910" s="55">
        <v>35.85</v>
      </c>
      <c r="F910" s="55">
        <v>0.37026199999999998</v>
      </c>
      <c r="G910" s="55">
        <v>0.43179899999999999</v>
      </c>
      <c r="H910">
        <f t="shared" si="98"/>
        <v>444826124.78489518</v>
      </c>
      <c r="I910">
        <f t="shared" si="99"/>
        <v>425708032.62189728</v>
      </c>
      <c r="J910">
        <f t="shared" si="100"/>
        <v>609528335.39999998</v>
      </c>
      <c r="K910">
        <f t="shared" si="101"/>
        <v>609528335.39999998</v>
      </c>
      <c r="L910">
        <f t="shared" si="102"/>
        <v>609528335.39999998</v>
      </c>
      <c r="M910">
        <f t="shared" si="103"/>
        <v>787458785.31395805</v>
      </c>
      <c r="N910">
        <f t="shared" si="104"/>
        <v>779811548.44875896</v>
      </c>
    </row>
    <row r="911" spans="1:14" x14ac:dyDescent="0.2">
      <c r="A911" s="55" t="s">
        <v>915</v>
      </c>
      <c r="B911" s="55">
        <v>1524555477</v>
      </c>
      <c r="C911" s="55">
        <v>28.41</v>
      </c>
      <c r="D911" s="55">
        <v>22.43</v>
      </c>
      <c r="E911" s="55">
        <v>12.98</v>
      </c>
      <c r="F911" s="55">
        <v>0.26660699999999998</v>
      </c>
      <c r="G911" s="55">
        <v>1.188752</v>
      </c>
      <c r="H911">
        <f t="shared" si="98"/>
        <v>722191876.56471193</v>
      </c>
      <c r="I911">
        <f t="shared" si="99"/>
        <v>417924591.82218903</v>
      </c>
      <c r="J911">
        <f t="shared" si="100"/>
        <v>914733286.19999993</v>
      </c>
      <c r="K911">
        <f t="shared" si="101"/>
        <v>914733286.19999993</v>
      </c>
      <c r="L911">
        <f t="shared" si="102"/>
        <v>914733286.19999993</v>
      </c>
      <c r="M911">
        <f t="shared" si="103"/>
        <v>1203610036.8258848</v>
      </c>
      <c r="N911">
        <f t="shared" si="104"/>
        <v>1081903122.9288754</v>
      </c>
    </row>
    <row r="912" spans="1:14" x14ac:dyDescent="0.2">
      <c r="A912" s="55" t="s">
        <v>916</v>
      </c>
      <c r="B912" s="55">
        <v>2010962400</v>
      </c>
      <c r="C912" s="55">
        <v>12.18</v>
      </c>
      <c r="D912" s="55">
        <v>7.37</v>
      </c>
      <c r="E912" s="55">
        <v>11.17</v>
      </c>
      <c r="F912" s="55">
        <v>0.65264599999999995</v>
      </c>
      <c r="G912" s="55">
        <v>9.0421000000000001E-2</v>
      </c>
      <c r="H912">
        <f t="shared" si="98"/>
        <v>730088258.46551538</v>
      </c>
      <c r="I912">
        <f t="shared" si="99"/>
        <v>1106524397.4574957</v>
      </c>
      <c r="J912">
        <f t="shared" si="100"/>
        <v>1206577440</v>
      </c>
      <c r="K912">
        <f t="shared" si="101"/>
        <v>1206577440</v>
      </c>
      <c r="L912">
        <f t="shared" si="102"/>
        <v>1206577440</v>
      </c>
      <c r="M912">
        <f t="shared" si="103"/>
        <v>1498612743.3862062</v>
      </c>
      <c r="N912">
        <f t="shared" si="104"/>
        <v>1649187198.9829984</v>
      </c>
    </row>
    <row r="913" spans="1:14" x14ac:dyDescent="0.2">
      <c r="A913" s="55" t="s">
        <v>917</v>
      </c>
      <c r="B913" s="55">
        <v>7086673558</v>
      </c>
      <c r="C913" s="55">
        <v>201.14</v>
      </c>
      <c r="D913" s="55">
        <v>147.88</v>
      </c>
      <c r="E913" s="55">
        <v>53.14</v>
      </c>
      <c r="F913" s="55">
        <v>0.360157</v>
      </c>
      <c r="G913" s="55">
        <v>2.7850959999999998</v>
      </c>
      <c r="H913">
        <f t="shared" si="98"/>
        <v>3126112746.3961883</v>
      </c>
      <c r="I913">
        <f t="shared" si="99"/>
        <v>1123354370.6156991</v>
      </c>
      <c r="J913">
        <f t="shared" si="100"/>
        <v>4252004134.7999997</v>
      </c>
      <c r="K913">
        <f t="shared" si="101"/>
        <v>4252004134.7999997</v>
      </c>
      <c r="L913">
        <f t="shared" si="102"/>
        <v>4252004134.7999997</v>
      </c>
      <c r="M913">
        <f t="shared" si="103"/>
        <v>5502449233.3584747</v>
      </c>
      <c r="N913">
        <f t="shared" si="104"/>
        <v>4701345883.0462799</v>
      </c>
    </row>
    <row r="914" spans="1:14" x14ac:dyDescent="0.2">
      <c r="A914" s="55" t="s">
        <v>918</v>
      </c>
      <c r="B914" s="55">
        <v>764838200</v>
      </c>
      <c r="C914" s="55">
        <v>22.56</v>
      </c>
      <c r="D914" s="55">
        <v>31.58</v>
      </c>
      <c r="E914" s="55">
        <v>21.48</v>
      </c>
      <c r="F914" s="55">
        <v>-0.28561999999999999</v>
      </c>
      <c r="G914" s="55">
        <v>5.0278999999999997E-2</v>
      </c>
      <c r="H914">
        <f t="shared" si="98"/>
        <v>642379293.93320084</v>
      </c>
      <c r="I914">
        <f t="shared" si="99"/>
        <v>436934300.31448787</v>
      </c>
      <c r="J914">
        <f t="shared" si="100"/>
        <v>458902920</v>
      </c>
      <c r="K914">
        <f t="shared" si="101"/>
        <v>642379293.93320084</v>
      </c>
      <c r="L914">
        <f t="shared" si="102"/>
        <v>458902920</v>
      </c>
      <c r="M914">
        <f t="shared" si="103"/>
        <v>715854637.57328033</v>
      </c>
      <c r="N914">
        <f t="shared" si="104"/>
        <v>633676640.12579513</v>
      </c>
    </row>
    <row r="915" spans="1:14" x14ac:dyDescent="0.2">
      <c r="A915" s="55" t="s">
        <v>919</v>
      </c>
      <c r="B915" s="55">
        <v>142540441</v>
      </c>
      <c r="C915" s="55">
        <v>4.05</v>
      </c>
      <c r="D915" s="55">
        <v>9.56</v>
      </c>
      <c r="E915" s="55">
        <v>5.7</v>
      </c>
      <c r="F915" s="55">
        <v>-0.57635999999999998</v>
      </c>
      <c r="G915" s="55">
        <v>-0.28947000000000001</v>
      </c>
      <c r="H915">
        <f t="shared" si="98"/>
        <v>201879578.41563591</v>
      </c>
      <c r="I915">
        <f t="shared" si="99"/>
        <v>120366859.38665503</v>
      </c>
      <c r="J915">
        <f t="shared" si="100"/>
        <v>85524264.599999994</v>
      </c>
      <c r="K915">
        <f t="shared" si="101"/>
        <v>142540441</v>
      </c>
      <c r="L915">
        <f t="shared" si="102"/>
        <v>120366859.38665503</v>
      </c>
      <c r="M915">
        <f t="shared" si="103"/>
        <v>142540441</v>
      </c>
      <c r="N915">
        <f t="shared" si="104"/>
        <v>133671008.35466202</v>
      </c>
    </row>
    <row r="916" spans="1:14" x14ac:dyDescent="0.2">
      <c r="A916" s="55" t="s">
        <v>920</v>
      </c>
      <c r="B916" s="55">
        <v>647958883</v>
      </c>
      <c r="C916" s="55">
        <v>4.16</v>
      </c>
      <c r="D916" s="55">
        <v>15.73</v>
      </c>
      <c r="E916" s="55">
        <v>3.89</v>
      </c>
      <c r="F916" s="55">
        <v>-0.73553999999999997</v>
      </c>
      <c r="G916" s="55">
        <v>6.9408999999999998E-2</v>
      </c>
      <c r="H916">
        <f t="shared" si="98"/>
        <v>1470072335.3248127</v>
      </c>
      <c r="I916">
        <f t="shared" si="99"/>
        <v>363542227.34239191</v>
      </c>
      <c r="J916">
        <f t="shared" si="100"/>
        <v>388775329.80000001</v>
      </c>
      <c r="K916">
        <f t="shared" si="101"/>
        <v>647958883</v>
      </c>
      <c r="L916">
        <f t="shared" si="102"/>
        <v>388775329.80000001</v>
      </c>
      <c r="M916">
        <f t="shared" si="103"/>
        <v>647958883</v>
      </c>
      <c r="N916">
        <f t="shared" si="104"/>
        <v>534192220.73695672</v>
      </c>
    </row>
    <row r="917" spans="1:14" x14ac:dyDescent="0.2">
      <c r="A917" s="55" t="s">
        <v>921</v>
      </c>
      <c r="B917" s="55">
        <v>4825005087</v>
      </c>
      <c r="C917" s="55">
        <v>108.88</v>
      </c>
      <c r="D917" s="55">
        <v>74.040000000000006</v>
      </c>
      <c r="E917" s="55">
        <v>31.92</v>
      </c>
      <c r="F917" s="55">
        <v>0.47055599999999997</v>
      </c>
      <c r="G917" s="55">
        <v>2.4110279999999999</v>
      </c>
      <c r="H917">
        <f t="shared" si="98"/>
        <v>1968645228.1994021</v>
      </c>
      <c r="I917">
        <f t="shared" si="99"/>
        <v>848718642.06333101</v>
      </c>
      <c r="J917">
        <f t="shared" si="100"/>
        <v>2895003052.1999998</v>
      </c>
      <c r="K917">
        <f t="shared" si="101"/>
        <v>2895003052.1999998</v>
      </c>
      <c r="L917">
        <f t="shared" si="102"/>
        <v>2895003052.1999998</v>
      </c>
      <c r="M917">
        <f t="shared" si="103"/>
        <v>3682461143.4797611</v>
      </c>
      <c r="N917">
        <f t="shared" si="104"/>
        <v>3234490509.0253325</v>
      </c>
    </row>
    <row r="918" spans="1:14" x14ac:dyDescent="0.2">
      <c r="A918" s="55" t="s">
        <v>922</v>
      </c>
      <c r="B918" s="55">
        <v>3174741608</v>
      </c>
      <c r="C918" s="55">
        <v>59.34</v>
      </c>
      <c r="D918" s="55">
        <v>73.09</v>
      </c>
      <c r="E918" s="55">
        <v>76.66</v>
      </c>
      <c r="F918" s="55">
        <v>-0.18812000000000001</v>
      </c>
      <c r="G918" s="55">
        <v>-0.22592999999999999</v>
      </c>
      <c r="H918">
        <f t="shared" si="98"/>
        <v>2346214914.5193872</v>
      </c>
      <c r="I918">
        <f t="shared" si="99"/>
        <v>2460817451.651659</v>
      </c>
      <c r="J918">
        <f t="shared" si="100"/>
        <v>1904844964.8</v>
      </c>
      <c r="K918">
        <f t="shared" si="101"/>
        <v>2346214914.5193872</v>
      </c>
      <c r="L918">
        <f t="shared" si="102"/>
        <v>2460817451.651659</v>
      </c>
      <c r="M918">
        <f t="shared" si="103"/>
        <v>2843330930.6077547</v>
      </c>
      <c r="N918">
        <f t="shared" si="104"/>
        <v>2889171945.4606638</v>
      </c>
    </row>
    <row r="919" spans="1:14" x14ac:dyDescent="0.2">
      <c r="A919" s="55" t="s">
        <v>923</v>
      </c>
      <c r="B919" s="55">
        <v>1201938432</v>
      </c>
      <c r="C919" s="55">
        <v>51.86</v>
      </c>
      <c r="D919" s="55">
        <v>50.08</v>
      </c>
      <c r="E919" s="55">
        <v>46.44</v>
      </c>
      <c r="F919" s="55">
        <v>3.5542999999999998E-2</v>
      </c>
      <c r="G919" s="55">
        <v>0.11670999999999999</v>
      </c>
      <c r="H919">
        <f t="shared" si="98"/>
        <v>696410539.39817071</v>
      </c>
      <c r="I919">
        <f t="shared" si="99"/>
        <v>645792604.34669697</v>
      </c>
      <c r="J919">
        <f t="shared" si="100"/>
        <v>721163059.19999993</v>
      </c>
      <c r="K919">
        <f t="shared" si="101"/>
        <v>721163059.19999993</v>
      </c>
      <c r="L919">
        <f t="shared" si="102"/>
        <v>721163059.19999993</v>
      </c>
      <c r="M919">
        <f t="shared" si="103"/>
        <v>999727274.95926833</v>
      </c>
      <c r="N919">
        <f t="shared" si="104"/>
        <v>979480100.93867874</v>
      </c>
    </row>
    <row r="920" spans="1:14" x14ac:dyDescent="0.2">
      <c r="A920" s="55" t="s">
        <v>924</v>
      </c>
      <c r="B920" s="55">
        <v>455552000</v>
      </c>
      <c r="C920" s="55">
        <v>34.08</v>
      </c>
      <c r="D920" s="55">
        <v>25.53</v>
      </c>
      <c r="E920" s="55">
        <v>55.24</v>
      </c>
      <c r="F920" s="55">
        <v>0.33489999999999998</v>
      </c>
      <c r="G920" s="55">
        <v>-0.38306000000000001</v>
      </c>
      <c r="H920">
        <f t="shared" si="98"/>
        <v>204757809.57375082</v>
      </c>
      <c r="I920">
        <f t="shared" si="99"/>
        <v>443043407.7868188</v>
      </c>
      <c r="J920">
        <f t="shared" si="100"/>
        <v>273331200</v>
      </c>
      <c r="K920">
        <f t="shared" si="101"/>
        <v>273331200</v>
      </c>
      <c r="L920">
        <f t="shared" si="102"/>
        <v>443043407.7868188</v>
      </c>
      <c r="M920">
        <f t="shared" si="103"/>
        <v>355234323.82950032</v>
      </c>
      <c r="N920">
        <f t="shared" si="104"/>
        <v>450548563.1147275</v>
      </c>
    </row>
    <row r="921" spans="1:14" x14ac:dyDescent="0.2">
      <c r="A921" s="55" t="s">
        <v>925</v>
      </c>
      <c r="B921" s="55">
        <v>491180302</v>
      </c>
      <c r="C921" s="55">
        <v>19.23</v>
      </c>
      <c r="D921" s="55">
        <v>23.55</v>
      </c>
      <c r="E921" s="55">
        <v>25.8</v>
      </c>
      <c r="F921" s="55">
        <v>-0.18343999999999999</v>
      </c>
      <c r="G921" s="55">
        <v>-0.25464999999999999</v>
      </c>
      <c r="H921">
        <f t="shared" si="98"/>
        <v>360914300.48006272</v>
      </c>
      <c r="I921">
        <f t="shared" si="99"/>
        <v>395395694.9084323</v>
      </c>
      <c r="J921">
        <f t="shared" si="100"/>
        <v>294708181.19999999</v>
      </c>
      <c r="K921">
        <f t="shared" si="101"/>
        <v>360914300.48006272</v>
      </c>
      <c r="L921">
        <f t="shared" si="102"/>
        <v>395395694.9084323</v>
      </c>
      <c r="M921">
        <f t="shared" si="103"/>
        <v>439073901.39202511</v>
      </c>
      <c r="N921">
        <f t="shared" si="104"/>
        <v>452866459.16337293</v>
      </c>
    </row>
    <row r="922" spans="1:14" x14ac:dyDescent="0.2">
      <c r="A922" s="55" t="s">
        <v>926</v>
      </c>
      <c r="B922" s="55">
        <v>6006111280</v>
      </c>
      <c r="C922" s="55">
        <v>83.51</v>
      </c>
      <c r="D922" s="55">
        <v>80.48</v>
      </c>
      <c r="E922" s="55">
        <v>66.959999999999994</v>
      </c>
      <c r="F922" s="55">
        <v>3.7649000000000002E-2</v>
      </c>
      <c r="G922" s="55">
        <v>0.24716199999999999</v>
      </c>
      <c r="H922">
        <f t="shared" si="98"/>
        <v>3472914991.4855599</v>
      </c>
      <c r="I922">
        <f t="shared" si="99"/>
        <v>2889493720.9440312</v>
      </c>
      <c r="J922">
        <f t="shared" si="100"/>
        <v>3603666768</v>
      </c>
      <c r="K922">
        <f t="shared" si="101"/>
        <v>3603666768</v>
      </c>
      <c r="L922">
        <f t="shared" si="102"/>
        <v>3603666768</v>
      </c>
      <c r="M922">
        <f t="shared" si="103"/>
        <v>4992832764.594224</v>
      </c>
      <c r="N922">
        <f t="shared" si="104"/>
        <v>4759464256.3776121</v>
      </c>
    </row>
    <row r="923" spans="1:14" x14ac:dyDescent="0.2">
      <c r="A923" s="55" t="s">
        <v>927</v>
      </c>
      <c r="B923" s="55">
        <v>7937587754</v>
      </c>
      <c r="C923" s="55">
        <v>194.82</v>
      </c>
      <c r="D923" s="55">
        <v>112.82</v>
      </c>
      <c r="E923" s="55">
        <v>59.82</v>
      </c>
      <c r="F923" s="55">
        <v>0.72682100000000005</v>
      </c>
      <c r="G923" s="55">
        <v>2.2567699999999999</v>
      </c>
      <c r="H923">
        <f t="shared" si="98"/>
        <v>2757988611.674284</v>
      </c>
      <c r="I923">
        <f t="shared" si="99"/>
        <v>1462354618.96296</v>
      </c>
      <c r="J923">
        <f t="shared" si="100"/>
        <v>4762552652.3999996</v>
      </c>
      <c r="K923">
        <f t="shared" si="101"/>
        <v>4762552652.3999996</v>
      </c>
      <c r="L923">
        <f t="shared" si="102"/>
        <v>4762552652.3999996</v>
      </c>
      <c r="M923">
        <f t="shared" si="103"/>
        <v>5865748097.0697136</v>
      </c>
      <c r="N923">
        <f t="shared" si="104"/>
        <v>5347494499.9851837</v>
      </c>
    </row>
    <row r="924" spans="1:14" x14ac:dyDescent="0.2">
      <c r="A924" s="55" t="s">
        <v>928</v>
      </c>
      <c r="B924" s="55">
        <v>528031214</v>
      </c>
      <c r="C924" s="55">
        <v>7.03</v>
      </c>
      <c r="D924" s="55">
        <v>14.69</v>
      </c>
      <c r="E924" s="55">
        <v>19.14</v>
      </c>
      <c r="F924" s="55">
        <v>-0.52144000000000001</v>
      </c>
      <c r="G924" s="55">
        <v>-0.63270999999999999</v>
      </c>
      <c r="H924">
        <f t="shared" si="98"/>
        <v>662025092.77833509</v>
      </c>
      <c r="I924">
        <f t="shared" si="99"/>
        <v>862584683.49260795</v>
      </c>
      <c r="J924">
        <f t="shared" si="100"/>
        <v>316818728.39999998</v>
      </c>
      <c r="K924">
        <f t="shared" si="101"/>
        <v>528031214</v>
      </c>
      <c r="L924">
        <f t="shared" si="102"/>
        <v>528031214</v>
      </c>
      <c r="M924">
        <f t="shared" si="103"/>
        <v>528031214</v>
      </c>
      <c r="N924">
        <f t="shared" si="104"/>
        <v>528031214</v>
      </c>
    </row>
    <row r="925" spans="1:14" x14ac:dyDescent="0.2">
      <c r="A925" s="55" t="s">
        <v>929</v>
      </c>
      <c r="B925" s="55">
        <v>223246520</v>
      </c>
      <c r="C925" s="55">
        <v>21.5</v>
      </c>
      <c r="D925" s="55">
        <v>36.82</v>
      </c>
      <c r="E925" s="55">
        <v>47.38</v>
      </c>
      <c r="F925" s="55">
        <v>-0.41608000000000001</v>
      </c>
      <c r="G925" s="55">
        <v>-0.54622000000000004</v>
      </c>
      <c r="H925">
        <f t="shared" si="98"/>
        <v>229394286.88861486</v>
      </c>
      <c r="I925">
        <f t="shared" si="99"/>
        <v>295182493.71942353</v>
      </c>
      <c r="J925">
        <f t="shared" si="100"/>
        <v>133947912</v>
      </c>
      <c r="K925">
        <f t="shared" si="101"/>
        <v>223246520</v>
      </c>
      <c r="L925">
        <f t="shared" si="102"/>
        <v>223246520</v>
      </c>
      <c r="M925">
        <f t="shared" si="103"/>
        <v>223246520</v>
      </c>
      <c r="N925">
        <f t="shared" si="104"/>
        <v>223246520</v>
      </c>
    </row>
    <row r="926" spans="1:14" x14ac:dyDescent="0.2">
      <c r="A926" s="55" t="s">
        <v>930</v>
      </c>
      <c r="B926" s="55">
        <v>1590639236</v>
      </c>
      <c r="C926" s="55">
        <v>48.31</v>
      </c>
      <c r="D926" s="55">
        <v>76.83</v>
      </c>
      <c r="E926" s="55">
        <v>41.51</v>
      </c>
      <c r="F926" s="55">
        <v>-0.37120999999999998</v>
      </c>
      <c r="G926" s="55">
        <v>0.16381599999999999</v>
      </c>
      <c r="H926">
        <f t="shared" si="98"/>
        <v>1517809668.7288284</v>
      </c>
      <c r="I926">
        <f t="shared" si="99"/>
        <v>820046761.34371758</v>
      </c>
      <c r="J926">
        <f t="shared" si="100"/>
        <v>954383541.60000002</v>
      </c>
      <c r="K926">
        <f t="shared" si="101"/>
        <v>1517809668.7288284</v>
      </c>
      <c r="L926">
        <f t="shared" si="102"/>
        <v>954383541.60000002</v>
      </c>
      <c r="M926">
        <f t="shared" si="103"/>
        <v>1561507409.0915313</v>
      </c>
      <c r="N926">
        <f t="shared" si="104"/>
        <v>1282402246.1374869</v>
      </c>
    </row>
    <row r="927" spans="1:14" x14ac:dyDescent="0.2">
      <c r="A927" s="55" t="s">
        <v>931</v>
      </c>
      <c r="B927" s="55">
        <v>1439627474</v>
      </c>
      <c r="C927" s="55">
        <v>31.34</v>
      </c>
      <c r="D927" s="55">
        <v>69.41</v>
      </c>
      <c r="E927" s="55">
        <v>36.75</v>
      </c>
      <c r="F927" s="55">
        <v>-0.54847999999999997</v>
      </c>
      <c r="G927" s="55">
        <v>-0.14721000000000001</v>
      </c>
      <c r="H927">
        <f t="shared" si="98"/>
        <v>1913041469.7023385</v>
      </c>
      <c r="I927">
        <f t="shared" si="99"/>
        <v>1012882989.2470597</v>
      </c>
      <c r="J927">
        <f t="shared" si="100"/>
        <v>863776484.39999998</v>
      </c>
      <c r="K927">
        <f t="shared" si="101"/>
        <v>1439627474</v>
      </c>
      <c r="L927">
        <f t="shared" si="102"/>
        <v>1012882989.2470597</v>
      </c>
      <c r="M927">
        <f t="shared" si="103"/>
        <v>1439627474</v>
      </c>
      <c r="N927">
        <f t="shared" si="104"/>
        <v>1268929680.0988238</v>
      </c>
    </row>
    <row r="928" spans="1:14" x14ac:dyDescent="0.2">
      <c r="A928" s="55" t="s">
        <v>932</v>
      </c>
      <c r="B928" s="55">
        <v>6799830343</v>
      </c>
      <c r="C928" s="55">
        <v>37.5</v>
      </c>
      <c r="D928" s="55">
        <v>35.72</v>
      </c>
      <c r="E928" s="55">
        <v>28.15</v>
      </c>
      <c r="F928" s="55">
        <v>4.9832000000000001E-2</v>
      </c>
      <c r="G928" s="55">
        <v>0.33214900000000003</v>
      </c>
      <c r="H928">
        <f t="shared" si="98"/>
        <v>3886239137.119081</v>
      </c>
      <c r="I928">
        <f t="shared" si="99"/>
        <v>3062644047.92557</v>
      </c>
      <c r="J928">
        <f t="shared" si="100"/>
        <v>4079898205.7999997</v>
      </c>
      <c r="K928">
        <f t="shared" si="101"/>
        <v>4079898205.7999997</v>
      </c>
      <c r="L928">
        <f t="shared" si="102"/>
        <v>4079898205.7999997</v>
      </c>
      <c r="M928">
        <f t="shared" si="103"/>
        <v>5634393860.6476326</v>
      </c>
      <c r="N928">
        <f t="shared" si="104"/>
        <v>5304955824.9702282</v>
      </c>
    </row>
    <row r="929" spans="1:14" x14ac:dyDescent="0.2">
      <c r="A929" s="55" t="s">
        <v>933</v>
      </c>
      <c r="B929" s="55">
        <v>1178334884</v>
      </c>
      <c r="C929" s="55">
        <v>32.43</v>
      </c>
      <c r="D929" s="55">
        <v>37.89</v>
      </c>
      <c r="E929" s="55">
        <v>40.03</v>
      </c>
      <c r="F929" s="55">
        <v>-0.14410000000000001</v>
      </c>
      <c r="G929" s="55">
        <v>-0.18986</v>
      </c>
      <c r="H929">
        <f t="shared" si="98"/>
        <v>826032165.43988788</v>
      </c>
      <c r="I929">
        <f t="shared" si="99"/>
        <v>872689819.53736389</v>
      </c>
      <c r="J929">
        <f t="shared" si="100"/>
        <v>707000930.39999998</v>
      </c>
      <c r="K929">
        <f t="shared" si="101"/>
        <v>826032165.43988788</v>
      </c>
      <c r="L929">
        <f t="shared" si="102"/>
        <v>872689819.53736389</v>
      </c>
      <c r="M929">
        <f t="shared" si="103"/>
        <v>1037413796.5759552</v>
      </c>
      <c r="N929">
        <f t="shared" si="104"/>
        <v>1056076858.2149456</v>
      </c>
    </row>
    <row r="930" spans="1:14" x14ac:dyDescent="0.2">
      <c r="A930" s="55" t="s">
        <v>934</v>
      </c>
      <c r="B930" s="55">
        <v>1666285020</v>
      </c>
      <c r="C930" s="55">
        <v>62.63</v>
      </c>
      <c r="D930" s="55">
        <v>46.61</v>
      </c>
      <c r="E930" s="55">
        <v>43.29</v>
      </c>
      <c r="F930" s="55">
        <v>0.34370299999999998</v>
      </c>
      <c r="G930" s="55">
        <v>0.44675399999999998</v>
      </c>
      <c r="H930">
        <f t="shared" si="98"/>
        <v>744041660.99204946</v>
      </c>
      <c r="I930">
        <f t="shared" si="99"/>
        <v>691044235.57840514</v>
      </c>
      <c r="J930">
        <f t="shared" si="100"/>
        <v>999771012</v>
      </c>
      <c r="K930">
        <f t="shared" si="101"/>
        <v>999771012</v>
      </c>
      <c r="L930">
        <f t="shared" si="102"/>
        <v>999771012</v>
      </c>
      <c r="M930">
        <f t="shared" si="103"/>
        <v>1297387676.3968196</v>
      </c>
      <c r="N930">
        <f t="shared" si="104"/>
        <v>1276188706.2313619</v>
      </c>
    </row>
    <row r="931" spans="1:14" x14ac:dyDescent="0.2">
      <c r="A931" s="55" t="s">
        <v>935</v>
      </c>
      <c r="B931" s="55">
        <v>1745333988</v>
      </c>
      <c r="C931" s="55">
        <v>6.84</v>
      </c>
      <c r="D931" s="55">
        <v>6.96</v>
      </c>
      <c r="E931" s="55">
        <v>2.88</v>
      </c>
      <c r="F931" s="55">
        <v>-1.7239999999999998E-2</v>
      </c>
      <c r="G931" s="55">
        <v>1.375</v>
      </c>
      <c r="H931">
        <f t="shared" si="98"/>
        <v>1065570833.9777768</v>
      </c>
      <c r="I931">
        <f t="shared" si="99"/>
        <v>440926481.17894733</v>
      </c>
      <c r="J931">
        <f t="shared" si="100"/>
        <v>1047200392.8</v>
      </c>
      <c r="K931">
        <f t="shared" si="101"/>
        <v>1065570833.9777768</v>
      </c>
      <c r="L931">
        <f t="shared" si="102"/>
        <v>1047200392.8</v>
      </c>
      <c r="M931">
        <f t="shared" si="103"/>
        <v>1473428726.3911107</v>
      </c>
      <c r="N931">
        <f t="shared" si="104"/>
        <v>1223570985.2715788</v>
      </c>
    </row>
    <row r="932" spans="1:14" x14ac:dyDescent="0.2">
      <c r="A932" s="55" t="s">
        <v>936</v>
      </c>
      <c r="B932" s="55">
        <v>121966028</v>
      </c>
      <c r="C932" s="55">
        <v>4.0999999999999996</v>
      </c>
      <c r="D932" s="55">
        <v>8.52</v>
      </c>
      <c r="E932" s="55">
        <v>2.98</v>
      </c>
      <c r="F932" s="55">
        <v>-0.51878000000000002</v>
      </c>
      <c r="G932" s="55">
        <v>0.37583899999999998</v>
      </c>
      <c r="H932">
        <f t="shared" si="98"/>
        <v>152071021.15456548</v>
      </c>
      <c r="I932">
        <f t="shared" si="99"/>
        <v>53189084.478634492</v>
      </c>
      <c r="J932">
        <f t="shared" si="100"/>
        <v>73179616.799999997</v>
      </c>
      <c r="K932">
        <f t="shared" si="101"/>
        <v>121966028</v>
      </c>
      <c r="L932">
        <f t="shared" si="102"/>
        <v>73179616.799999997</v>
      </c>
      <c r="M932">
        <f t="shared" si="103"/>
        <v>121966028</v>
      </c>
      <c r="N932">
        <f t="shared" si="104"/>
        <v>94455250.591453791</v>
      </c>
    </row>
    <row r="933" spans="1:14" x14ac:dyDescent="0.2">
      <c r="A933" s="55" t="s">
        <v>937</v>
      </c>
      <c r="B933" s="55">
        <v>3581588138</v>
      </c>
      <c r="C933" s="55">
        <v>68.069999999999993</v>
      </c>
      <c r="D933" s="55">
        <v>59.18</v>
      </c>
      <c r="E933" s="55">
        <v>17.84</v>
      </c>
      <c r="F933" s="55">
        <v>0.15021999999999999</v>
      </c>
      <c r="G933" s="55">
        <v>2.8155830000000002</v>
      </c>
      <c r="H933">
        <f t="shared" si="98"/>
        <v>1868297267.3053851</v>
      </c>
      <c r="I933">
        <f t="shared" si="99"/>
        <v>563204334.12141728</v>
      </c>
      <c r="J933">
        <f t="shared" si="100"/>
        <v>2148952882.7999997</v>
      </c>
      <c r="K933">
        <f t="shared" si="101"/>
        <v>2148952882.7999997</v>
      </c>
      <c r="L933">
        <f t="shared" si="102"/>
        <v>2148952882.7999997</v>
      </c>
      <c r="M933">
        <f t="shared" si="103"/>
        <v>2896271789.7221541</v>
      </c>
      <c r="N933">
        <f t="shared" si="104"/>
        <v>2374234616.4485669</v>
      </c>
    </row>
    <row r="934" spans="1:14" x14ac:dyDescent="0.2">
      <c r="A934" s="55" t="s">
        <v>938</v>
      </c>
      <c r="B934" s="55">
        <v>2324387893</v>
      </c>
      <c r="C934" s="55">
        <v>98.91</v>
      </c>
      <c r="D934" s="55">
        <v>94.4</v>
      </c>
      <c r="E934" s="55">
        <v>118.27</v>
      </c>
      <c r="F934" s="55">
        <v>4.7774999999999998E-2</v>
      </c>
      <c r="G934" s="55">
        <v>-0.16369</v>
      </c>
      <c r="H934">
        <f t="shared" si="98"/>
        <v>1331042194.9368901</v>
      </c>
      <c r="I934">
        <f t="shared" si="99"/>
        <v>1667602606.4497616</v>
      </c>
      <c r="J934">
        <f t="shared" si="100"/>
        <v>1394632735.8</v>
      </c>
      <c r="K934">
        <f t="shared" si="101"/>
        <v>1394632735.8</v>
      </c>
      <c r="L934">
        <f t="shared" si="102"/>
        <v>1667602606.4497616</v>
      </c>
      <c r="M934">
        <f t="shared" si="103"/>
        <v>1927049613.774756</v>
      </c>
      <c r="N934">
        <f t="shared" si="104"/>
        <v>2061673778.3799047</v>
      </c>
    </row>
    <row r="935" spans="1:14" x14ac:dyDescent="0.2">
      <c r="A935" s="55" t="s">
        <v>939</v>
      </c>
      <c r="B935" s="55">
        <v>2451636900</v>
      </c>
      <c r="C935" s="55">
        <v>82.81</v>
      </c>
      <c r="D935" s="55">
        <v>36.71</v>
      </c>
      <c r="E935" s="55">
        <v>13.37</v>
      </c>
      <c r="F935" s="55">
        <v>1.255789</v>
      </c>
      <c r="G935" s="55">
        <v>5.1937170000000004</v>
      </c>
      <c r="H935">
        <f t="shared" si="98"/>
        <v>652092079.53403437</v>
      </c>
      <c r="I935">
        <f t="shared" si="99"/>
        <v>237495859.11012721</v>
      </c>
      <c r="J935">
        <f t="shared" si="100"/>
        <v>1470982140</v>
      </c>
      <c r="K935">
        <f t="shared" si="101"/>
        <v>1470982140</v>
      </c>
      <c r="L935">
        <f t="shared" si="102"/>
        <v>1470982140</v>
      </c>
      <c r="M935">
        <f t="shared" si="103"/>
        <v>1731818971.8136139</v>
      </c>
      <c r="N935">
        <f t="shared" si="104"/>
        <v>1565980483.6440506</v>
      </c>
    </row>
    <row r="936" spans="1:14" x14ac:dyDescent="0.2">
      <c r="A936" s="55" t="s">
        <v>940</v>
      </c>
      <c r="B936" s="55">
        <v>276117963</v>
      </c>
      <c r="C936" s="55">
        <v>4.88</v>
      </c>
      <c r="D936" s="55">
        <v>6.26</v>
      </c>
      <c r="E936" s="55">
        <v>10.4</v>
      </c>
      <c r="F936" s="55">
        <v>-0.22045000000000001</v>
      </c>
      <c r="G936" s="55">
        <v>-0.53076999999999996</v>
      </c>
      <c r="H936">
        <f t="shared" si="98"/>
        <v>212521041.37002116</v>
      </c>
      <c r="I936">
        <f t="shared" si="99"/>
        <v>353069449.52368766</v>
      </c>
      <c r="J936">
        <f t="shared" si="100"/>
        <v>165670777.79999998</v>
      </c>
      <c r="K936">
        <f t="shared" si="101"/>
        <v>212521041.37002116</v>
      </c>
      <c r="L936">
        <f t="shared" si="102"/>
        <v>276117963</v>
      </c>
      <c r="M936">
        <f t="shared" si="103"/>
        <v>250679194.34800845</v>
      </c>
      <c r="N936">
        <f t="shared" si="104"/>
        <v>276117963</v>
      </c>
    </row>
    <row r="937" spans="1:14" x14ac:dyDescent="0.2">
      <c r="A937" s="55" t="s">
        <v>941</v>
      </c>
      <c r="B937" s="55">
        <v>6446177000</v>
      </c>
      <c r="C937" s="55">
        <v>38.26</v>
      </c>
      <c r="D937" s="55">
        <v>32.49</v>
      </c>
      <c r="E937" s="55">
        <v>15.54</v>
      </c>
      <c r="F937" s="55">
        <v>0.177593</v>
      </c>
      <c r="G937" s="55">
        <v>1.4620329999999999</v>
      </c>
      <c r="H937">
        <f t="shared" si="98"/>
        <v>3284416772.1785035</v>
      </c>
      <c r="I937">
        <f t="shared" si="99"/>
        <v>1570940032.07918</v>
      </c>
      <c r="J937">
        <f t="shared" si="100"/>
        <v>3867706200</v>
      </c>
      <c r="K937">
        <f t="shared" si="101"/>
        <v>3867706200</v>
      </c>
      <c r="L937">
        <f t="shared" si="102"/>
        <v>3867706200</v>
      </c>
      <c r="M937">
        <f t="shared" si="103"/>
        <v>5181472908.8714008</v>
      </c>
      <c r="N937">
        <f t="shared" si="104"/>
        <v>4496082212.8316717</v>
      </c>
    </row>
    <row r="938" spans="1:14" x14ac:dyDescent="0.2">
      <c r="A938" s="55" t="s">
        <v>942</v>
      </c>
      <c r="B938" s="55">
        <v>1481096054</v>
      </c>
      <c r="C938" s="55">
        <v>28.35</v>
      </c>
      <c r="D938" s="55">
        <v>39.44</v>
      </c>
      <c r="E938" s="55">
        <v>37.89</v>
      </c>
      <c r="F938" s="55">
        <v>-0.28119</v>
      </c>
      <c r="G938" s="55">
        <v>-0.25178</v>
      </c>
      <c r="H938">
        <f t="shared" si="98"/>
        <v>1236290024.3457937</v>
      </c>
      <c r="I938">
        <f t="shared" si="99"/>
        <v>1187695640.8542943</v>
      </c>
      <c r="J938">
        <f t="shared" si="100"/>
        <v>888657632.39999998</v>
      </c>
      <c r="K938">
        <f t="shared" si="101"/>
        <v>1236290024.3457937</v>
      </c>
      <c r="L938">
        <f t="shared" si="102"/>
        <v>1187695640.8542943</v>
      </c>
      <c r="M938">
        <f t="shared" si="103"/>
        <v>1383173642.1383176</v>
      </c>
      <c r="N938">
        <f t="shared" si="104"/>
        <v>1363735888.7417178</v>
      </c>
    </row>
    <row r="939" spans="1:14" x14ac:dyDescent="0.2">
      <c r="A939" s="55" t="s">
        <v>943</v>
      </c>
      <c r="B939" s="55">
        <v>1221726355</v>
      </c>
      <c r="C939" s="55">
        <v>7.81</v>
      </c>
      <c r="D939" s="55">
        <v>8.52</v>
      </c>
      <c r="E939" s="55">
        <v>27.35</v>
      </c>
      <c r="F939" s="55">
        <v>-8.3330000000000001E-2</v>
      </c>
      <c r="G939" s="55">
        <v>-0.71443999999999996</v>
      </c>
      <c r="H939">
        <f t="shared" si="98"/>
        <v>799672524.46354735</v>
      </c>
      <c r="I939">
        <f t="shared" si="99"/>
        <v>2567011531.7271323</v>
      </c>
      <c r="J939">
        <f t="shared" si="100"/>
        <v>733035813</v>
      </c>
      <c r="K939">
        <f t="shared" si="101"/>
        <v>799672524.46354735</v>
      </c>
      <c r="L939">
        <f t="shared" si="102"/>
        <v>1221726355</v>
      </c>
      <c r="M939">
        <f t="shared" si="103"/>
        <v>1052904822.785419</v>
      </c>
      <c r="N939">
        <f t="shared" si="104"/>
        <v>1221726355</v>
      </c>
    </row>
    <row r="940" spans="1:14" x14ac:dyDescent="0.2">
      <c r="A940" s="55" t="s">
        <v>944</v>
      </c>
      <c r="B940" s="55">
        <v>607916128</v>
      </c>
      <c r="C940" s="55">
        <v>13.85</v>
      </c>
      <c r="D940" s="55">
        <v>10.74</v>
      </c>
      <c r="E940" s="55">
        <v>9.41</v>
      </c>
      <c r="F940" s="55">
        <v>0.289572</v>
      </c>
      <c r="G940" s="55">
        <v>0.47183799999999998</v>
      </c>
      <c r="H940">
        <f t="shared" si="98"/>
        <v>282845530.76524615</v>
      </c>
      <c r="I940">
        <f t="shared" si="99"/>
        <v>247819173.57752687</v>
      </c>
      <c r="J940">
        <f t="shared" si="100"/>
        <v>364749676.80000001</v>
      </c>
      <c r="K940">
        <f t="shared" si="101"/>
        <v>364749676.80000001</v>
      </c>
      <c r="L940">
        <f t="shared" si="102"/>
        <v>364749676.80000001</v>
      </c>
      <c r="M940">
        <f t="shared" si="103"/>
        <v>477887889.10609841</v>
      </c>
      <c r="N940">
        <f t="shared" si="104"/>
        <v>463877346.23101074</v>
      </c>
    </row>
    <row r="941" spans="1:14" x14ac:dyDescent="0.2">
      <c r="A941" s="55" t="s">
        <v>945</v>
      </c>
      <c r="B941" s="55">
        <v>4173972606</v>
      </c>
      <c r="C941" s="55">
        <v>60.5</v>
      </c>
      <c r="D941" s="55">
        <v>66.75</v>
      </c>
      <c r="E941" s="55">
        <v>78.599999999999994</v>
      </c>
      <c r="F941" s="55">
        <v>-9.3630000000000005E-2</v>
      </c>
      <c r="G941" s="55">
        <v>-0.23028000000000001</v>
      </c>
      <c r="H941">
        <f t="shared" si="98"/>
        <v>2763091853.8786588</v>
      </c>
      <c r="I941">
        <f t="shared" si="99"/>
        <v>3253629324.4296627</v>
      </c>
      <c r="J941">
        <f t="shared" si="100"/>
        <v>2504383563.5999999</v>
      </c>
      <c r="K941">
        <f t="shared" si="101"/>
        <v>2763091853.8786588</v>
      </c>
      <c r="L941">
        <f t="shared" si="102"/>
        <v>3253629324.4296627</v>
      </c>
      <c r="M941">
        <f t="shared" si="103"/>
        <v>3609620305.1514635</v>
      </c>
      <c r="N941">
        <f t="shared" si="104"/>
        <v>3805835293.3718653</v>
      </c>
    </row>
    <row r="942" spans="1:14" x14ac:dyDescent="0.2">
      <c r="A942" s="55" t="s">
        <v>946</v>
      </c>
      <c r="B942" s="55">
        <v>920480728</v>
      </c>
      <c r="C942" s="55">
        <v>11.31</v>
      </c>
      <c r="D942" s="55">
        <v>9.5399999999999991</v>
      </c>
      <c r="E942" s="55">
        <v>9.8699999999999992</v>
      </c>
      <c r="F942" s="55">
        <v>0.18553500000000001</v>
      </c>
      <c r="G942" s="55">
        <v>0.145897</v>
      </c>
      <c r="H942">
        <f t="shared" si="98"/>
        <v>465855868.27887833</v>
      </c>
      <c r="I942">
        <f t="shared" si="99"/>
        <v>481970401.17916358</v>
      </c>
      <c r="J942">
        <f t="shared" si="100"/>
        <v>552288436.79999995</v>
      </c>
      <c r="K942">
        <f t="shared" si="101"/>
        <v>552288436.79999995</v>
      </c>
      <c r="L942">
        <f t="shared" si="102"/>
        <v>552288436.79999995</v>
      </c>
      <c r="M942">
        <f t="shared" si="103"/>
        <v>738630784.11155128</v>
      </c>
      <c r="N942">
        <f t="shared" si="104"/>
        <v>745076597.27166545</v>
      </c>
    </row>
    <row r="943" spans="1:14" x14ac:dyDescent="0.2">
      <c r="A943" s="55" t="s">
        <v>947</v>
      </c>
      <c r="B943" s="55">
        <v>1837097085</v>
      </c>
      <c r="C943" s="55">
        <v>161</v>
      </c>
      <c r="D943" s="55">
        <v>117.65</v>
      </c>
      <c r="E943" s="55">
        <v>77.69</v>
      </c>
      <c r="F943" s="55">
        <v>0.36846600000000002</v>
      </c>
      <c r="G943" s="55">
        <v>1.0723389999999999</v>
      </c>
      <c r="H943">
        <f t="shared" si="98"/>
        <v>805469957.60216188</v>
      </c>
      <c r="I943">
        <f t="shared" si="99"/>
        <v>531890897.67649019</v>
      </c>
      <c r="J943">
        <f t="shared" si="100"/>
        <v>1102258251</v>
      </c>
      <c r="K943">
        <f t="shared" si="101"/>
        <v>1102258251</v>
      </c>
      <c r="L943">
        <f t="shared" si="102"/>
        <v>1102258251</v>
      </c>
      <c r="M943">
        <f t="shared" si="103"/>
        <v>1424446234.0408647</v>
      </c>
      <c r="N943">
        <f t="shared" si="104"/>
        <v>1315014610.070596</v>
      </c>
    </row>
    <row r="944" spans="1:14" x14ac:dyDescent="0.2">
      <c r="A944" s="55" t="s">
        <v>948</v>
      </c>
      <c r="B944" s="55">
        <v>2584824422</v>
      </c>
      <c r="C944" s="55">
        <v>62.18</v>
      </c>
      <c r="D944" s="55">
        <v>76.84</v>
      </c>
      <c r="E944" s="55">
        <v>62.96</v>
      </c>
      <c r="F944" s="55">
        <v>-0.19078999999999999</v>
      </c>
      <c r="G944" s="55">
        <v>-1.239E-2</v>
      </c>
      <c r="H944">
        <f t="shared" si="98"/>
        <v>1916553988.7050331</v>
      </c>
      <c r="I944">
        <f t="shared" si="99"/>
        <v>1570351305.8798511</v>
      </c>
      <c r="J944">
        <f t="shared" si="100"/>
        <v>1550894653.2</v>
      </c>
      <c r="K944">
        <f t="shared" si="101"/>
        <v>1916553988.7050331</v>
      </c>
      <c r="L944">
        <f t="shared" si="102"/>
        <v>1570351305.8798511</v>
      </c>
      <c r="M944">
        <f t="shared" si="103"/>
        <v>2317516248.682013</v>
      </c>
      <c r="N944">
        <f t="shared" si="104"/>
        <v>2179035175.5519404</v>
      </c>
    </row>
    <row r="945" spans="1:14" x14ac:dyDescent="0.2">
      <c r="A945" s="55" t="s">
        <v>949</v>
      </c>
      <c r="B945" s="55">
        <v>1330950051</v>
      </c>
      <c r="C945" s="55">
        <v>47.95</v>
      </c>
      <c r="D945" s="55">
        <v>60.76</v>
      </c>
      <c r="E945" s="55">
        <v>35.68</v>
      </c>
      <c r="F945" s="55">
        <v>-0.21082999999999999</v>
      </c>
      <c r="G945" s="55">
        <v>0.34388999999999997</v>
      </c>
      <c r="H945">
        <f t="shared" si="98"/>
        <v>1011911287.3018486</v>
      </c>
      <c r="I945">
        <f t="shared" si="99"/>
        <v>594222764.21433294</v>
      </c>
      <c r="J945">
        <f t="shared" si="100"/>
        <v>798570030.60000002</v>
      </c>
      <c r="K945">
        <f t="shared" si="101"/>
        <v>1011911287.3018486</v>
      </c>
      <c r="L945">
        <f t="shared" si="102"/>
        <v>798570030.60000002</v>
      </c>
      <c r="M945">
        <f t="shared" si="103"/>
        <v>1203334545.5207396</v>
      </c>
      <c r="N945">
        <f t="shared" si="104"/>
        <v>1036259136.2857332</v>
      </c>
    </row>
    <row r="946" spans="1:14" x14ac:dyDescent="0.2">
      <c r="A946" s="55" t="s">
        <v>950</v>
      </c>
      <c r="B946" s="55">
        <v>4250292361</v>
      </c>
      <c r="C946" s="55">
        <v>113.68</v>
      </c>
      <c r="D946" s="55">
        <v>125.43</v>
      </c>
      <c r="E946" s="55">
        <v>40.99</v>
      </c>
      <c r="F946" s="55">
        <v>-9.3679999999999999E-2</v>
      </c>
      <c r="G946" s="55">
        <v>1.7733589999999999</v>
      </c>
      <c r="H946">
        <f t="shared" si="98"/>
        <v>2813769327.1692119</v>
      </c>
      <c r="I946">
        <f t="shared" si="99"/>
        <v>919525894.98871219</v>
      </c>
      <c r="J946">
        <f t="shared" si="100"/>
        <v>2550175416.5999999</v>
      </c>
      <c r="K946">
        <f t="shared" si="101"/>
        <v>2813769327.1692119</v>
      </c>
      <c r="L946">
        <f t="shared" si="102"/>
        <v>2550175416.5999999</v>
      </c>
      <c r="M946">
        <f t="shared" si="103"/>
        <v>3675683147.4676847</v>
      </c>
      <c r="N946">
        <f t="shared" si="104"/>
        <v>2917985774.5954847</v>
      </c>
    </row>
    <row r="947" spans="1:14" x14ac:dyDescent="0.2">
      <c r="A947" s="55" t="s">
        <v>951</v>
      </c>
      <c r="B947" s="55">
        <v>1950537720</v>
      </c>
      <c r="C947" s="55">
        <v>12.63</v>
      </c>
      <c r="D947" s="55">
        <v>19</v>
      </c>
      <c r="E947" s="55">
        <v>20.68</v>
      </c>
      <c r="F947" s="55">
        <v>-0.33526</v>
      </c>
      <c r="G947" s="55">
        <v>-0.38925999999999999</v>
      </c>
      <c r="H947">
        <f t="shared" si="98"/>
        <v>1760572001.0831301</v>
      </c>
      <c r="I947">
        <f t="shared" si="99"/>
        <v>1916237076.3336279</v>
      </c>
      <c r="J947">
        <f t="shared" si="100"/>
        <v>1170322632</v>
      </c>
      <c r="K947">
        <f t="shared" si="101"/>
        <v>1760572001.0831301</v>
      </c>
      <c r="L947">
        <f t="shared" si="102"/>
        <v>1916237076.3336279</v>
      </c>
      <c r="M947">
        <f t="shared" si="103"/>
        <v>1874551432.4332521</v>
      </c>
      <c r="N947">
        <f t="shared" si="104"/>
        <v>1936817462.5334511</v>
      </c>
    </row>
    <row r="948" spans="1:14" x14ac:dyDescent="0.2">
      <c r="A948" s="55" t="s">
        <v>952</v>
      </c>
      <c r="B948" s="55">
        <v>2293246417</v>
      </c>
      <c r="C948" s="55">
        <v>44.4</v>
      </c>
      <c r="D948" s="55">
        <v>35.67</v>
      </c>
      <c r="E948" s="55">
        <v>8.61</v>
      </c>
      <c r="F948" s="55">
        <v>0.24474299999999999</v>
      </c>
      <c r="G948" s="55">
        <v>4.1567939999999997</v>
      </c>
      <c r="H948">
        <f t="shared" si="98"/>
        <v>1105407180.598726</v>
      </c>
      <c r="I948">
        <f t="shared" si="99"/>
        <v>266822341.59440923</v>
      </c>
      <c r="J948">
        <f t="shared" si="100"/>
        <v>1375947850.2</v>
      </c>
      <c r="K948">
        <f t="shared" si="101"/>
        <v>1375947850.2</v>
      </c>
      <c r="L948">
        <f t="shared" si="102"/>
        <v>1375947850.2</v>
      </c>
      <c r="M948">
        <f t="shared" si="103"/>
        <v>1818110722.4394903</v>
      </c>
      <c r="N948">
        <f t="shared" si="104"/>
        <v>1482676786.8377635</v>
      </c>
    </row>
    <row r="949" spans="1:14" x14ac:dyDescent="0.2">
      <c r="A949" s="55" t="s">
        <v>953</v>
      </c>
      <c r="B949" s="55">
        <v>391426522</v>
      </c>
      <c r="C949" s="55">
        <v>13.55</v>
      </c>
      <c r="D949" s="55">
        <v>18.690000000000001</v>
      </c>
      <c r="E949" s="55">
        <v>23.48</v>
      </c>
      <c r="F949" s="55">
        <v>-0.27500999999999998</v>
      </c>
      <c r="G949" s="55">
        <v>-0.42291000000000001</v>
      </c>
      <c r="H949">
        <f t="shared" si="98"/>
        <v>323943658.80908704</v>
      </c>
      <c r="I949">
        <f t="shared" si="99"/>
        <v>406965834.09866744</v>
      </c>
      <c r="J949">
        <f t="shared" si="100"/>
        <v>234855913.19999999</v>
      </c>
      <c r="K949">
        <f t="shared" si="101"/>
        <v>323943658.80908704</v>
      </c>
      <c r="L949">
        <f t="shared" si="102"/>
        <v>391426522</v>
      </c>
      <c r="M949">
        <f t="shared" si="103"/>
        <v>364433376.72363484</v>
      </c>
      <c r="N949">
        <f t="shared" si="104"/>
        <v>391426522</v>
      </c>
    </row>
    <row r="950" spans="1:14" x14ac:dyDescent="0.2">
      <c r="A950" s="55" t="s">
        <v>954</v>
      </c>
      <c r="B950" s="55">
        <v>415812149</v>
      </c>
      <c r="C950" s="55">
        <v>8.58</v>
      </c>
      <c r="D950" s="55">
        <v>10.38</v>
      </c>
      <c r="E950" s="55">
        <v>27.2</v>
      </c>
      <c r="F950" s="55">
        <v>-0.17341000000000001</v>
      </c>
      <c r="G950" s="55">
        <v>-0.68455999999999995</v>
      </c>
      <c r="H950">
        <f t="shared" si="98"/>
        <v>301827132.43566942</v>
      </c>
      <c r="I950">
        <f t="shared" si="99"/>
        <v>790918366.09180808</v>
      </c>
      <c r="J950">
        <f t="shared" si="100"/>
        <v>249487289.39999998</v>
      </c>
      <c r="K950">
        <f t="shared" si="101"/>
        <v>301827132.43566942</v>
      </c>
      <c r="L950">
        <f t="shared" si="102"/>
        <v>415812149</v>
      </c>
      <c r="M950">
        <f t="shared" si="103"/>
        <v>370218142.37426776</v>
      </c>
      <c r="N950">
        <f t="shared" si="104"/>
        <v>415812149</v>
      </c>
    </row>
    <row r="951" spans="1:14" x14ac:dyDescent="0.2">
      <c r="A951" s="55" t="s">
        <v>955</v>
      </c>
      <c r="B951" s="55">
        <v>2661383856</v>
      </c>
      <c r="C951" s="55">
        <v>59.56</v>
      </c>
      <c r="D951" s="55">
        <v>67.02</v>
      </c>
      <c r="E951" s="55">
        <v>59.85</v>
      </c>
      <c r="F951" s="55">
        <v>-0.11131000000000001</v>
      </c>
      <c r="G951" s="55">
        <v>-4.8500000000000001E-3</v>
      </c>
      <c r="H951">
        <f t="shared" si="98"/>
        <v>1796836144.8874185</v>
      </c>
      <c r="I951">
        <f t="shared" si="99"/>
        <v>1604612685.1228456</v>
      </c>
      <c r="J951">
        <f t="shared" si="100"/>
        <v>1596830313.5999999</v>
      </c>
      <c r="K951">
        <f t="shared" si="101"/>
        <v>1796836144.8874185</v>
      </c>
      <c r="L951">
        <f t="shared" si="102"/>
        <v>1604612685.1228456</v>
      </c>
      <c r="M951">
        <f t="shared" si="103"/>
        <v>2315564771.5549674</v>
      </c>
      <c r="N951">
        <f t="shared" si="104"/>
        <v>2238675387.6491385</v>
      </c>
    </row>
    <row r="952" spans="1:14" x14ac:dyDescent="0.2">
      <c r="A952" s="55" t="s">
        <v>956</v>
      </c>
      <c r="B952" s="55">
        <v>1147083727</v>
      </c>
      <c r="C952" s="55">
        <v>36.229999999999997</v>
      </c>
      <c r="D952" s="55">
        <v>51.08</v>
      </c>
      <c r="E952" s="55">
        <v>38.53</v>
      </c>
      <c r="F952" s="55">
        <v>-0.29071999999999998</v>
      </c>
      <c r="G952" s="55">
        <v>-5.969E-2</v>
      </c>
      <c r="H952">
        <f t="shared" si="98"/>
        <v>970350547.31558752</v>
      </c>
      <c r="I952">
        <f t="shared" si="99"/>
        <v>731939717.96535182</v>
      </c>
      <c r="J952">
        <f t="shared" si="100"/>
        <v>688250236.19999993</v>
      </c>
      <c r="K952">
        <f t="shared" si="101"/>
        <v>970350547.31558752</v>
      </c>
      <c r="L952">
        <f t="shared" si="102"/>
        <v>731939717.96535182</v>
      </c>
      <c r="M952">
        <f t="shared" si="103"/>
        <v>1076390455.126235</v>
      </c>
      <c r="N952">
        <f t="shared" si="104"/>
        <v>981026123.3861407</v>
      </c>
    </row>
    <row r="953" spans="1:14" x14ac:dyDescent="0.2">
      <c r="A953" s="55" t="s">
        <v>957</v>
      </c>
      <c r="B953" s="55">
        <v>353168170</v>
      </c>
      <c r="C953" s="55">
        <v>15.6</v>
      </c>
      <c r="D953" s="55">
        <v>12.42</v>
      </c>
      <c r="E953" s="55">
        <v>71.739999999999995</v>
      </c>
      <c r="F953" s="55">
        <v>0.25603900000000002</v>
      </c>
      <c r="G953" s="55">
        <v>-0.78254999999999997</v>
      </c>
      <c r="H953">
        <f t="shared" si="98"/>
        <v>168705670.76340783</v>
      </c>
      <c r="I953">
        <f t="shared" si="99"/>
        <v>974481039.3193835</v>
      </c>
      <c r="J953">
        <f t="shared" si="100"/>
        <v>211900902</v>
      </c>
      <c r="K953">
        <f t="shared" si="101"/>
        <v>211900902</v>
      </c>
      <c r="L953">
        <f t="shared" si="102"/>
        <v>353168170</v>
      </c>
      <c r="M953">
        <f t="shared" si="103"/>
        <v>279383170.30536312</v>
      </c>
      <c r="N953">
        <f t="shared" si="104"/>
        <v>353168170</v>
      </c>
    </row>
    <row r="954" spans="1:14" x14ac:dyDescent="0.2">
      <c r="A954" s="55" t="s">
        <v>958</v>
      </c>
      <c r="B954" s="55">
        <v>62450231</v>
      </c>
      <c r="C954" s="55">
        <v>1.3</v>
      </c>
      <c r="D954" s="55">
        <v>4.45</v>
      </c>
      <c r="E954" s="55">
        <v>6.29</v>
      </c>
      <c r="F954" s="55">
        <v>-0.70787</v>
      </c>
      <c r="G954" s="55">
        <v>-0.79332000000000003</v>
      </c>
      <c r="H954">
        <f t="shared" si="98"/>
        <v>128265288.05668709</v>
      </c>
      <c r="I954">
        <f t="shared" si="99"/>
        <v>181295425.77898201</v>
      </c>
      <c r="J954">
        <f t="shared" si="100"/>
        <v>37470138.600000001</v>
      </c>
      <c r="K954">
        <f t="shared" si="101"/>
        <v>62450231</v>
      </c>
      <c r="L954">
        <f t="shared" si="102"/>
        <v>62450231</v>
      </c>
      <c r="M954">
        <f t="shared" si="103"/>
        <v>62450231</v>
      </c>
      <c r="N954">
        <f t="shared" si="104"/>
        <v>62450231</v>
      </c>
    </row>
    <row r="955" spans="1:14" x14ac:dyDescent="0.2">
      <c r="A955" s="55" t="s">
        <v>959</v>
      </c>
      <c r="B955" s="55">
        <v>219536773</v>
      </c>
      <c r="C955" s="55">
        <v>22.26</v>
      </c>
      <c r="D955" s="55">
        <v>33.89</v>
      </c>
      <c r="E955" s="55">
        <v>69.84</v>
      </c>
      <c r="F955" s="55">
        <v>-0.34316999999999998</v>
      </c>
      <c r="G955" s="55">
        <v>-0.68127000000000004</v>
      </c>
      <c r="H955">
        <f t="shared" si="98"/>
        <v>200542094.30141741</v>
      </c>
      <c r="I955">
        <f t="shared" si="99"/>
        <v>413271621.12132531</v>
      </c>
      <c r="J955">
        <f t="shared" si="100"/>
        <v>131722063.8</v>
      </c>
      <c r="K955">
        <f t="shared" si="101"/>
        <v>200542094.30141741</v>
      </c>
      <c r="L955">
        <f t="shared" si="102"/>
        <v>219536773</v>
      </c>
      <c r="M955">
        <f t="shared" si="103"/>
        <v>211938901.52056697</v>
      </c>
      <c r="N955">
        <f t="shared" si="104"/>
        <v>219536773</v>
      </c>
    </row>
    <row r="956" spans="1:14" x14ac:dyDescent="0.2">
      <c r="A956" s="55" t="s">
        <v>960</v>
      </c>
      <c r="B956" s="55">
        <v>1922839935</v>
      </c>
      <c r="C956" s="55">
        <v>19.14</v>
      </c>
      <c r="D956" s="55">
        <v>11.74</v>
      </c>
      <c r="E956" s="55">
        <v>35.32</v>
      </c>
      <c r="F956" s="55">
        <v>0.630324</v>
      </c>
      <c r="G956" s="55">
        <v>-0.45810000000000001</v>
      </c>
      <c r="H956">
        <f t="shared" si="98"/>
        <v>707653178.7546525</v>
      </c>
      <c r="I956">
        <f t="shared" si="99"/>
        <v>2128997898.1361871</v>
      </c>
      <c r="J956">
        <f t="shared" si="100"/>
        <v>1153703961</v>
      </c>
      <c r="K956">
        <f t="shared" si="101"/>
        <v>1153703961</v>
      </c>
      <c r="L956">
        <f t="shared" si="102"/>
        <v>1922839935</v>
      </c>
      <c r="M956">
        <f t="shared" si="103"/>
        <v>1436765232.5018611</v>
      </c>
      <c r="N956">
        <f t="shared" si="104"/>
        <v>1922839935</v>
      </c>
    </row>
    <row r="957" spans="1:14" x14ac:dyDescent="0.2">
      <c r="A957" s="55" t="s">
        <v>961</v>
      </c>
      <c r="B957" s="55">
        <v>3586375825</v>
      </c>
      <c r="C957" s="55">
        <v>68.69</v>
      </c>
      <c r="D957" s="55">
        <v>45.07</v>
      </c>
      <c r="E957" s="55">
        <v>21.84</v>
      </c>
      <c r="F957" s="55">
        <v>0.52407400000000004</v>
      </c>
      <c r="G957" s="55">
        <v>2.1451470000000001</v>
      </c>
      <c r="H957">
        <f t="shared" si="98"/>
        <v>1411890429.861017</v>
      </c>
      <c r="I957">
        <f t="shared" si="99"/>
        <v>684173265.98724949</v>
      </c>
      <c r="J957">
        <f t="shared" si="100"/>
        <v>2151825495</v>
      </c>
      <c r="K957">
        <f t="shared" si="101"/>
        <v>2151825495</v>
      </c>
      <c r="L957">
        <f t="shared" si="102"/>
        <v>2151825495</v>
      </c>
      <c r="M957">
        <f t="shared" si="103"/>
        <v>2716581666.9444065</v>
      </c>
      <c r="N957">
        <f t="shared" si="104"/>
        <v>2425494801.3948998</v>
      </c>
    </row>
    <row r="958" spans="1:14" x14ac:dyDescent="0.2">
      <c r="A958" s="55" t="s">
        <v>962</v>
      </c>
      <c r="B958" s="55">
        <v>439241564</v>
      </c>
      <c r="C958" s="55">
        <v>0.62</v>
      </c>
      <c r="D958" s="55">
        <v>1.79</v>
      </c>
      <c r="E958" s="55">
        <v>9.5299999999999994</v>
      </c>
      <c r="F958" s="55">
        <v>-0.65363000000000004</v>
      </c>
      <c r="G958" s="55">
        <v>-0.93493999999999999</v>
      </c>
      <c r="H958">
        <f t="shared" si="98"/>
        <v>760876918.90175259</v>
      </c>
      <c r="I958">
        <f t="shared" si="99"/>
        <v>4050798315.4011674</v>
      </c>
      <c r="J958">
        <f t="shared" si="100"/>
        <v>263544938.39999998</v>
      </c>
      <c r="K958">
        <f t="shared" si="101"/>
        <v>439241564</v>
      </c>
      <c r="L958">
        <f t="shared" si="102"/>
        <v>439241564</v>
      </c>
      <c r="M958">
        <f t="shared" si="103"/>
        <v>439241564</v>
      </c>
      <c r="N958">
        <f t="shared" si="104"/>
        <v>439241564</v>
      </c>
    </row>
    <row r="959" spans="1:14" x14ac:dyDescent="0.2">
      <c r="A959" s="55" t="s">
        <v>963</v>
      </c>
      <c r="B959" s="55">
        <v>5778906121</v>
      </c>
      <c r="C959" s="55">
        <v>50.65</v>
      </c>
      <c r="D959" s="55">
        <v>45.54</v>
      </c>
      <c r="E959" s="55">
        <v>28.71</v>
      </c>
      <c r="F959" s="55">
        <v>0.112209</v>
      </c>
      <c r="G959" s="55">
        <v>0.76419400000000004</v>
      </c>
      <c r="H959">
        <f t="shared" si="98"/>
        <v>3117528875.0585546</v>
      </c>
      <c r="I959">
        <f t="shared" si="99"/>
        <v>1965398177.6380601</v>
      </c>
      <c r="J959">
        <f t="shared" si="100"/>
        <v>3467343672.5999999</v>
      </c>
      <c r="K959">
        <f t="shared" si="101"/>
        <v>3467343672.5999999</v>
      </c>
      <c r="L959">
        <f t="shared" si="102"/>
        <v>3467343672.5999999</v>
      </c>
      <c r="M959">
        <f t="shared" si="103"/>
        <v>4714355222.6234217</v>
      </c>
      <c r="N959">
        <f t="shared" si="104"/>
        <v>4253502943.6552238</v>
      </c>
    </row>
    <row r="960" spans="1:14" x14ac:dyDescent="0.2">
      <c r="A960" s="55" t="s">
        <v>964</v>
      </c>
      <c r="B960" s="55">
        <v>2819267261</v>
      </c>
      <c r="C960" s="55">
        <v>59.2</v>
      </c>
      <c r="D960" s="55">
        <v>57.47</v>
      </c>
      <c r="E960" s="55">
        <v>32.19</v>
      </c>
      <c r="F960" s="55">
        <v>3.0103000000000001E-2</v>
      </c>
      <c r="G960" s="55">
        <v>0.83908000000000005</v>
      </c>
      <c r="H960">
        <f t="shared" si="98"/>
        <v>1642127395.6099536</v>
      </c>
      <c r="I960">
        <f t="shared" si="99"/>
        <v>919786173.84779346</v>
      </c>
      <c r="J960">
        <f t="shared" si="100"/>
        <v>1691560356.5999999</v>
      </c>
      <c r="K960">
        <f t="shared" si="101"/>
        <v>1691560356.5999999</v>
      </c>
      <c r="L960">
        <f t="shared" si="102"/>
        <v>1691560356.5999999</v>
      </c>
      <c r="M960">
        <f t="shared" si="103"/>
        <v>2348411314.8439813</v>
      </c>
      <c r="N960">
        <f t="shared" si="104"/>
        <v>2059474826.1391172</v>
      </c>
    </row>
    <row r="961" spans="1:14" x14ac:dyDescent="0.2">
      <c r="A961" s="55" t="s">
        <v>965</v>
      </c>
      <c r="B961" s="55">
        <v>155871146</v>
      </c>
      <c r="C961" s="55">
        <v>4.95</v>
      </c>
      <c r="D961" s="55">
        <v>11.84</v>
      </c>
      <c r="E961" s="55">
        <v>16.84</v>
      </c>
      <c r="F961" s="55">
        <v>-0.58192999999999995</v>
      </c>
      <c r="G961" s="55">
        <v>-0.70606000000000002</v>
      </c>
      <c r="H961">
        <f t="shared" si="98"/>
        <v>223701025.18716958</v>
      </c>
      <c r="I961">
        <f t="shared" si="99"/>
        <v>318169312.10451114</v>
      </c>
      <c r="J961">
        <f t="shared" si="100"/>
        <v>93522687.599999994</v>
      </c>
      <c r="K961">
        <f t="shared" si="101"/>
        <v>155871146</v>
      </c>
      <c r="L961">
        <f t="shared" si="102"/>
        <v>155871146</v>
      </c>
      <c r="M961">
        <f t="shared" si="103"/>
        <v>155871146</v>
      </c>
      <c r="N961">
        <f t="shared" si="104"/>
        <v>155871146</v>
      </c>
    </row>
    <row r="962" spans="1:14" x14ac:dyDescent="0.2">
      <c r="A962" s="55" t="s">
        <v>966</v>
      </c>
      <c r="B962" s="55">
        <v>2057204826</v>
      </c>
      <c r="C962" s="55">
        <v>49.72</v>
      </c>
      <c r="D962" s="55">
        <v>33.869999999999997</v>
      </c>
      <c r="E962" s="55">
        <v>13.71</v>
      </c>
      <c r="F962" s="55">
        <v>0.46796599999999999</v>
      </c>
      <c r="G962" s="55">
        <v>2.6265499999999999</v>
      </c>
      <c r="H962">
        <f t="shared" ref="H962:H1025" si="105">$B962/(1+F962)*ownership_stake</f>
        <v>840838885.64176548</v>
      </c>
      <c r="I962">
        <f t="shared" ref="I962:I1025" si="106">$B962/(1+G962)*ownership_stake</f>
        <v>340357335.64958429</v>
      </c>
      <c r="J962">
        <f t="shared" ref="J962:J1025" si="107">B962*ownership_stake</f>
        <v>1234322895.5999999</v>
      </c>
      <c r="K962">
        <f t="shared" ref="K962:K1025" si="108">MAX($B962*ownership_stake,MIN($B962,liq_pref*H962))</f>
        <v>1234322895.5999999</v>
      </c>
      <c r="L962">
        <f t="shared" ref="L962:L1025" si="109">MAX($B962*ownership_stake,MIN($B962,liq_pref*I962))</f>
        <v>1234322895.5999999</v>
      </c>
      <c r="M962">
        <f t="shared" ref="M962:M1025" si="110">MAX($B962*ownership_stake,MIN($B962,liq_pref*H962 + ($B962 - liq_pref*H962)*ownership_stake))</f>
        <v>1570658449.8567061</v>
      </c>
      <c r="N962">
        <f t="shared" ref="N962:N1025" si="111">MAX($B962*ownership_stake,MIN($B962,liq_pref*I962 + ($B962 - liq_pref*I962)*ownership_stake))</f>
        <v>1370465829.8598337</v>
      </c>
    </row>
    <row r="963" spans="1:14" x14ac:dyDescent="0.2">
      <c r="A963" s="55" t="s">
        <v>967</v>
      </c>
      <c r="B963" s="55">
        <v>1127625692</v>
      </c>
      <c r="C963" s="55">
        <v>14.96</v>
      </c>
      <c r="D963" s="55">
        <v>12.79</v>
      </c>
      <c r="E963" s="55">
        <v>23.04</v>
      </c>
      <c r="F963" s="55">
        <v>0.16966400000000001</v>
      </c>
      <c r="G963" s="55">
        <v>-0.35069</v>
      </c>
      <c r="H963">
        <f t="shared" si="105"/>
        <v>578435700.50886405</v>
      </c>
      <c r="I963">
        <f t="shared" si="106"/>
        <v>1041991368.0676408</v>
      </c>
      <c r="J963">
        <f t="shared" si="107"/>
        <v>676575415.19999993</v>
      </c>
      <c r="K963">
        <f t="shared" si="108"/>
        <v>676575415.19999993</v>
      </c>
      <c r="L963">
        <f t="shared" si="109"/>
        <v>1041991368.0676408</v>
      </c>
      <c r="M963">
        <f t="shared" si="110"/>
        <v>907949695.40354562</v>
      </c>
      <c r="N963">
        <f t="shared" si="111"/>
        <v>1093371962.4270563</v>
      </c>
    </row>
    <row r="964" spans="1:14" x14ac:dyDescent="0.2">
      <c r="A964" s="55" t="s">
        <v>968</v>
      </c>
      <c r="B964" s="55">
        <v>2836337684</v>
      </c>
      <c r="C964" s="55">
        <v>14.6</v>
      </c>
      <c r="D964" s="55">
        <v>20.11</v>
      </c>
      <c r="E964" s="55">
        <v>12.09</v>
      </c>
      <c r="F964" s="55">
        <v>-0.27399000000000001</v>
      </c>
      <c r="G964" s="55">
        <v>0.20760999999999999</v>
      </c>
      <c r="H964">
        <f t="shared" si="105"/>
        <v>2344048443.4098701</v>
      </c>
      <c r="I964">
        <f t="shared" si="106"/>
        <v>1409231962.6369441</v>
      </c>
      <c r="J964">
        <f t="shared" si="107"/>
        <v>1701802610.3999999</v>
      </c>
      <c r="K964">
        <f t="shared" si="108"/>
        <v>2344048443.4098701</v>
      </c>
      <c r="L964">
        <f t="shared" si="109"/>
        <v>1701802610.3999999</v>
      </c>
      <c r="M964">
        <f t="shared" si="110"/>
        <v>2639421987.763948</v>
      </c>
      <c r="N964">
        <f t="shared" si="111"/>
        <v>2265495395.4547777</v>
      </c>
    </row>
    <row r="965" spans="1:14" x14ac:dyDescent="0.2">
      <c r="A965" s="55" t="s">
        <v>969</v>
      </c>
      <c r="B965" s="55">
        <v>2109141346</v>
      </c>
      <c r="C965" s="55">
        <v>15.18</v>
      </c>
      <c r="D965" s="55">
        <v>18.39</v>
      </c>
      <c r="E965" s="55">
        <v>4.5999999999999996</v>
      </c>
      <c r="F965" s="55">
        <v>-0.17455000000000001</v>
      </c>
      <c r="G965" s="55">
        <v>2.2999999999999998</v>
      </c>
      <c r="H965">
        <f t="shared" si="105"/>
        <v>1533084750.8631654</v>
      </c>
      <c r="I965">
        <f t="shared" si="106"/>
        <v>383480244.72727275</v>
      </c>
      <c r="J965">
        <f t="shared" si="107"/>
        <v>1265484807.5999999</v>
      </c>
      <c r="K965">
        <f t="shared" si="108"/>
        <v>1533084750.8631654</v>
      </c>
      <c r="L965">
        <f t="shared" si="109"/>
        <v>1265484807.5999999</v>
      </c>
      <c r="M965">
        <f t="shared" si="110"/>
        <v>1878718707.9452662</v>
      </c>
      <c r="N965">
        <f t="shared" si="111"/>
        <v>1418876905.4909091</v>
      </c>
    </row>
    <row r="966" spans="1:14" x14ac:dyDescent="0.2">
      <c r="A966" s="55" t="s">
        <v>970</v>
      </c>
      <c r="B966" s="55">
        <v>932235045</v>
      </c>
      <c r="C966" s="55">
        <v>9.4499999999999993</v>
      </c>
      <c r="D966" s="55">
        <v>14.66</v>
      </c>
      <c r="E966" s="55">
        <v>10.15</v>
      </c>
      <c r="F966" s="55">
        <v>-0.35538999999999998</v>
      </c>
      <c r="G966" s="55">
        <v>-6.8970000000000004E-2</v>
      </c>
      <c r="H966">
        <f t="shared" si="105"/>
        <v>867720058.64010799</v>
      </c>
      <c r="I966">
        <f t="shared" si="106"/>
        <v>600776588.29468441</v>
      </c>
      <c r="J966">
        <f t="shared" si="107"/>
        <v>559341027</v>
      </c>
      <c r="K966">
        <f t="shared" si="108"/>
        <v>867720058.64010799</v>
      </c>
      <c r="L966">
        <f t="shared" si="109"/>
        <v>600776588.29468441</v>
      </c>
      <c r="M966">
        <f t="shared" si="110"/>
        <v>906429050.45604324</v>
      </c>
      <c r="N966">
        <f t="shared" si="111"/>
        <v>799651662.31787372</v>
      </c>
    </row>
    <row r="967" spans="1:14" x14ac:dyDescent="0.2">
      <c r="A967" s="55" t="s">
        <v>971</v>
      </c>
      <c r="B967" s="55">
        <v>427982071</v>
      </c>
      <c r="C967" s="55">
        <v>38.53</v>
      </c>
      <c r="D967" s="55">
        <v>44.51</v>
      </c>
      <c r="E967" s="55">
        <v>43.11</v>
      </c>
      <c r="F967" s="55">
        <v>-0.13435</v>
      </c>
      <c r="G967" s="55">
        <v>-0.10624</v>
      </c>
      <c r="H967">
        <f t="shared" si="105"/>
        <v>296643265.29197711</v>
      </c>
      <c r="I967">
        <f t="shared" si="106"/>
        <v>287313420.3813104</v>
      </c>
      <c r="J967">
        <f t="shared" si="107"/>
        <v>256789242.59999999</v>
      </c>
      <c r="K967">
        <f t="shared" si="108"/>
        <v>296643265.29197711</v>
      </c>
      <c r="L967">
        <f t="shared" si="109"/>
        <v>287313420.3813104</v>
      </c>
      <c r="M967">
        <f t="shared" si="110"/>
        <v>375446548.71679085</v>
      </c>
      <c r="N967">
        <f t="shared" si="111"/>
        <v>371714610.75252414</v>
      </c>
    </row>
    <row r="968" spans="1:14" x14ac:dyDescent="0.2">
      <c r="A968" s="55" t="s">
        <v>972</v>
      </c>
      <c r="B968" s="55">
        <v>894114655</v>
      </c>
      <c r="C968" s="55">
        <v>27.88</v>
      </c>
      <c r="D968" s="55">
        <v>27.18</v>
      </c>
      <c r="E968" s="55">
        <v>24</v>
      </c>
      <c r="F968" s="55">
        <v>2.5753999999999999E-2</v>
      </c>
      <c r="G968" s="55">
        <v>0.16166700000000001</v>
      </c>
      <c r="H968">
        <f t="shared" si="105"/>
        <v>522999464.78395396</v>
      </c>
      <c r="I968">
        <f t="shared" si="106"/>
        <v>461809445.39183778</v>
      </c>
      <c r="J968">
        <f t="shared" si="107"/>
        <v>536468793</v>
      </c>
      <c r="K968">
        <f t="shared" si="108"/>
        <v>536468793</v>
      </c>
      <c r="L968">
        <f t="shared" si="109"/>
        <v>536468793</v>
      </c>
      <c r="M968">
        <f t="shared" si="110"/>
        <v>745668578.91358161</v>
      </c>
      <c r="N968">
        <f t="shared" si="111"/>
        <v>721192571.15673506</v>
      </c>
    </row>
    <row r="969" spans="1:14" x14ac:dyDescent="0.2">
      <c r="A969" s="55" t="s">
        <v>973</v>
      </c>
      <c r="B969" s="55">
        <v>1582420992</v>
      </c>
      <c r="C969" s="55">
        <v>50.98</v>
      </c>
      <c r="D969" s="55">
        <v>72.459999999999994</v>
      </c>
      <c r="E969" s="55">
        <v>42.48</v>
      </c>
      <c r="F969" s="55">
        <v>-0.29643999999999998</v>
      </c>
      <c r="G969" s="55">
        <v>0.20009399999999999</v>
      </c>
      <c r="H969">
        <f t="shared" si="105"/>
        <v>1349497690.6020811</v>
      </c>
      <c r="I969">
        <f t="shared" si="106"/>
        <v>791148522.69905519</v>
      </c>
      <c r="J969">
        <f t="shared" si="107"/>
        <v>949452595.19999993</v>
      </c>
      <c r="K969">
        <f t="shared" si="108"/>
        <v>1349497690.6020811</v>
      </c>
      <c r="L969">
        <f t="shared" si="109"/>
        <v>949452595.19999993</v>
      </c>
      <c r="M969">
        <f t="shared" si="110"/>
        <v>1489251671.4408324</v>
      </c>
      <c r="N969">
        <f t="shared" si="111"/>
        <v>1265912004.2796221</v>
      </c>
    </row>
    <row r="970" spans="1:14" x14ac:dyDescent="0.2">
      <c r="A970" s="55" t="s">
        <v>974</v>
      </c>
      <c r="B970" s="55">
        <v>2314858033</v>
      </c>
      <c r="C970" s="55">
        <v>43.49</v>
      </c>
      <c r="D970" s="55">
        <v>48.35</v>
      </c>
      <c r="E970" s="55">
        <v>59.93</v>
      </c>
      <c r="F970" s="55">
        <v>-0.10052</v>
      </c>
      <c r="G970" s="55">
        <v>-0.27432000000000001</v>
      </c>
      <c r="H970">
        <f t="shared" si="105"/>
        <v>1544130853.1596031</v>
      </c>
      <c r="I970">
        <f t="shared" si="106"/>
        <v>1913949426.4689672</v>
      </c>
      <c r="J970">
        <f t="shared" si="107"/>
        <v>1388914819.8</v>
      </c>
      <c r="K970">
        <f t="shared" si="108"/>
        <v>1544130853.1596031</v>
      </c>
      <c r="L970">
        <f t="shared" si="109"/>
        <v>1913949426.4689672</v>
      </c>
      <c r="M970">
        <f t="shared" si="110"/>
        <v>2006567161.0638413</v>
      </c>
      <c r="N970">
        <f t="shared" si="111"/>
        <v>2154494590.3875871</v>
      </c>
    </row>
    <row r="971" spans="1:14" x14ac:dyDescent="0.2">
      <c r="A971" s="55" t="s">
        <v>975</v>
      </c>
      <c r="B971" s="55">
        <v>742607061</v>
      </c>
      <c r="C971" s="55">
        <v>13.53</v>
      </c>
      <c r="D971" s="55">
        <v>11.63</v>
      </c>
      <c r="E971" s="55">
        <v>17.309999999999999</v>
      </c>
      <c r="F971" s="55">
        <v>0.16337099999999999</v>
      </c>
      <c r="G971" s="55">
        <v>-0.21837000000000001</v>
      </c>
      <c r="H971">
        <f t="shared" si="105"/>
        <v>382994106.43724149</v>
      </c>
      <c r="I971">
        <f t="shared" si="106"/>
        <v>570044952.98286903</v>
      </c>
      <c r="J971">
        <f t="shared" si="107"/>
        <v>445564236.59999996</v>
      </c>
      <c r="K971">
        <f t="shared" si="108"/>
        <v>445564236.59999996</v>
      </c>
      <c r="L971">
        <f t="shared" si="109"/>
        <v>570044952.98286903</v>
      </c>
      <c r="M971">
        <f t="shared" si="110"/>
        <v>598761879.1748966</v>
      </c>
      <c r="N971">
        <f t="shared" si="111"/>
        <v>673582217.79314756</v>
      </c>
    </row>
    <row r="972" spans="1:14" x14ac:dyDescent="0.2">
      <c r="A972" s="55" t="s">
        <v>976</v>
      </c>
      <c r="B972" s="55">
        <v>599388565</v>
      </c>
      <c r="C972" s="55">
        <v>16.79</v>
      </c>
      <c r="D972" s="55">
        <v>16.32</v>
      </c>
      <c r="E972" s="55">
        <v>6.25</v>
      </c>
      <c r="F972" s="55">
        <v>2.8799000000000002E-2</v>
      </c>
      <c r="G972" s="55">
        <v>1.6863999999999999</v>
      </c>
      <c r="H972">
        <f t="shared" si="105"/>
        <v>349565988.1084643</v>
      </c>
      <c r="I972">
        <f t="shared" si="106"/>
        <v>133871775.98272781</v>
      </c>
      <c r="J972">
        <f t="shared" si="107"/>
        <v>359633139</v>
      </c>
      <c r="K972">
        <f t="shared" si="108"/>
        <v>359633139</v>
      </c>
      <c r="L972">
        <f t="shared" si="109"/>
        <v>359633139</v>
      </c>
      <c r="M972">
        <f t="shared" si="110"/>
        <v>499459534.24338567</v>
      </c>
      <c r="N972">
        <f t="shared" si="111"/>
        <v>413181849.39309114</v>
      </c>
    </row>
    <row r="973" spans="1:14" x14ac:dyDescent="0.2">
      <c r="A973" s="55" t="s">
        <v>977</v>
      </c>
      <c r="B973" s="55">
        <v>595226331</v>
      </c>
      <c r="C973" s="55">
        <v>28.09</v>
      </c>
      <c r="D973" s="55">
        <v>44.3</v>
      </c>
      <c r="E973" s="55">
        <v>19.72</v>
      </c>
      <c r="F973" s="55">
        <v>-0.36591000000000001</v>
      </c>
      <c r="G973" s="55">
        <v>0.42444199999999999</v>
      </c>
      <c r="H973">
        <f t="shared" si="105"/>
        <v>563225722.84691441</v>
      </c>
      <c r="I973">
        <f t="shared" si="106"/>
        <v>250719789.64394477</v>
      </c>
      <c r="J973">
        <f t="shared" si="107"/>
        <v>357135798.59999996</v>
      </c>
      <c r="K973">
        <f t="shared" si="108"/>
        <v>563225722.84691441</v>
      </c>
      <c r="L973">
        <f t="shared" si="109"/>
        <v>357135798.59999996</v>
      </c>
      <c r="M973">
        <f t="shared" si="110"/>
        <v>582426087.73876572</v>
      </c>
      <c r="N973">
        <f t="shared" si="111"/>
        <v>457423714.45757794</v>
      </c>
    </row>
    <row r="974" spans="1:14" x14ac:dyDescent="0.2">
      <c r="A974" s="55" t="s">
        <v>978</v>
      </c>
      <c r="B974" s="55">
        <v>738508549</v>
      </c>
      <c r="C974" s="55">
        <v>8.23</v>
      </c>
      <c r="D974" s="55">
        <v>5.27</v>
      </c>
      <c r="E974" s="55">
        <v>3.66</v>
      </c>
      <c r="F974" s="55">
        <v>0.56167</v>
      </c>
      <c r="G974" s="55">
        <v>1.248634</v>
      </c>
      <c r="H974">
        <f t="shared" si="105"/>
        <v>283738004.44396067</v>
      </c>
      <c r="I974">
        <f t="shared" si="106"/>
        <v>197055247.49692479</v>
      </c>
      <c r="J974">
        <f t="shared" si="107"/>
        <v>443105129.39999998</v>
      </c>
      <c r="K974">
        <f t="shared" si="108"/>
        <v>443105129.39999998</v>
      </c>
      <c r="L974">
        <f t="shared" si="109"/>
        <v>443105129.39999998</v>
      </c>
      <c r="M974">
        <f t="shared" si="110"/>
        <v>556600331.17758417</v>
      </c>
      <c r="N974">
        <f t="shared" si="111"/>
        <v>521927228.39876997</v>
      </c>
    </row>
    <row r="975" spans="1:14" x14ac:dyDescent="0.2">
      <c r="A975" s="55" t="s">
        <v>979</v>
      </c>
      <c r="B975" s="55">
        <v>222405004</v>
      </c>
      <c r="C975" s="55">
        <v>7.73</v>
      </c>
      <c r="D975" s="55">
        <v>9.0399999999999991</v>
      </c>
      <c r="E975" s="55">
        <v>12.85</v>
      </c>
      <c r="F975" s="55">
        <v>-0.14491000000000001</v>
      </c>
      <c r="G975" s="55">
        <v>-0.39844000000000002</v>
      </c>
      <c r="H975">
        <f t="shared" si="105"/>
        <v>156057259.93755043</v>
      </c>
      <c r="I975">
        <f t="shared" si="106"/>
        <v>221828250.5485737</v>
      </c>
      <c r="J975">
        <f t="shared" si="107"/>
        <v>133443002.39999999</v>
      </c>
      <c r="K975">
        <f t="shared" si="108"/>
        <v>156057259.93755043</v>
      </c>
      <c r="L975">
        <f t="shared" si="109"/>
        <v>221828250.5485737</v>
      </c>
      <c r="M975">
        <f t="shared" si="110"/>
        <v>195865906.37502018</v>
      </c>
      <c r="N975">
        <f t="shared" si="111"/>
        <v>222174302.61942947</v>
      </c>
    </row>
    <row r="976" spans="1:14" x14ac:dyDescent="0.2">
      <c r="A976" s="55" t="s">
        <v>980</v>
      </c>
      <c r="B976" s="55">
        <v>5700142843</v>
      </c>
      <c r="C976" s="55">
        <v>55.93</v>
      </c>
      <c r="D976" s="55">
        <v>36.53</v>
      </c>
      <c r="E976" s="55">
        <v>18.899999999999999</v>
      </c>
      <c r="F976" s="55">
        <v>0.53107000000000004</v>
      </c>
      <c r="G976" s="55">
        <v>1.9592590000000001</v>
      </c>
      <c r="H976">
        <f t="shared" si="105"/>
        <v>2233787942.941864</v>
      </c>
      <c r="I976">
        <f t="shared" si="106"/>
        <v>1155723681.4351158</v>
      </c>
      <c r="J976">
        <f t="shared" si="107"/>
        <v>3420085705.7999997</v>
      </c>
      <c r="K976">
        <f t="shared" si="108"/>
        <v>3420085705.7999997</v>
      </c>
      <c r="L976">
        <f t="shared" si="109"/>
        <v>3420085705.7999997</v>
      </c>
      <c r="M976">
        <f t="shared" si="110"/>
        <v>4313600882.9767456</v>
      </c>
      <c r="N976">
        <f t="shared" si="111"/>
        <v>3882375178.3740463</v>
      </c>
    </row>
    <row r="977" spans="1:14" x14ac:dyDescent="0.2">
      <c r="A977" s="55" t="s">
        <v>981</v>
      </c>
      <c r="B977" s="55">
        <v>687594555</v>
      </c>
      <c r="C977" s="55">
        <v>51.11</v>
      </c>
      <c r="D977" s="55">
        <v>76.58</v>
      </c>
      <c r="E977" s="55">
        <v>77.400000000000006</v>
      </c>
      <c r="F977" s="55">
        <v>-0.33259</v>
      </c>
      <c r="G977" s="55">
        <v>-0.33966000000000002</v>
      </c>
      <c r="H977">
        <f t="shared" si="105"/>
        <v>618145866.8584528</v>
      </c>
      <c r="I977">
        <f t="shared" si="106"/>
        <v>624764110.91256022</v>
      </c>
      <c r="J977">
        <f t="shared" si="107"/>
        <v>412556733</v>
      </c>
      <c r="K977">
        <f t="shared" si="108"/>
        <v>618145866.8584528</v>
      </c>
      <c r="L977">
        <f t="shared" si="109"/>
        <v>624764110.91256022</v>
      </c>
      <c r="M977">
        <f t="shared" si="110"/>
        <v>659815079.74338114</v>
      </c>
      <c r="N977">
        <f t="shared" si="111"/>
        <v>662462377.36502409</v>
      </c>
    </row>
    <row r="978" spans="1:14" x14ac:dyDescent="0.2">
      <c r="A978" s="55" t="s">
        <v>982</v>
      </c>
      <c r="B978" s="55">
        <v>862664642</v>
      </c>
      <c r="C978" s="55">
        <v>21.19</v>
      </c>
      <c r="D978" s="55">
        <v>19.260000000000002</v>
      </c>
      <c r="E978" s="55">
        <v>12.43</v>
      </c>
      <c r="F978" s="55">
        <v>0.10020800000000001</v>
      </c>
      <c r="G978" s="55">
        <v>0.70474700000000001</v>
      </c>
      <c r="H978">
        <f t="shared" si="105"/>
        <v>470455391.34418213</v>
      </c>
      <c r="I978">
        <f t="shared" si="106"/>
        <v>303622053.71236902</v>
      </c>
      <c r="J978">
        <f t="shared" si="107"/>
        <v>517598785.19999999</v>
      </c>
      <c r="K978">
        <f t="shared" si="108"/>
        <v>517598785.19999999</v>
      </c>
      <c r="L978">
        <f t="shared" si="109"/>
        <v>517598785.19999999</v>
      </c>
      <c r="M978">
        <f t="shared" si="110"/>
        <v>705780941.73767281</v>
      </c>
      <c r="N978">
        <f t="shared" si="111"/>
        <v>639047606.68494761</v>
      </c>
    </row>
    <row r="979" spans="1:14" x14ac:dyDescent="0.2">
      <c r="A979" s="55" t="s">
        <v>983</v>
      </c>
      <c r="B979" s="55">
        <v>1807123475</v>
      </c>
      <c r="C979" s="55">
        <v>99.26</v>
      </c>
      <c r="D979" s="55">
        <v>68.16</v>
      </c>
      <c r="E979" s="55">
        <v>62.6</v>
      </c>
      <c r="F979" s="55">
        <v>0.45627899999999999</v>
      </c>
      <c r="G979" s="55">
        <v>0.585623</v>
      </c>
      <c r="H979">
        <f t="shared" si="105"/>
        <v>744551068.16756952</v>
      </c>
      <c r="I979">
        <f t="shared" si="106"/>
        <v>683815815.61316907</v>
      </c>
      <c r="J979">
        <f t="shared" si="107"/>
        <v>1084274085</v>
      </c>
      <c r="K979">
        <f t="shared" si="108"/>
        <v>1084274085</v>
      </c>
      <c r="L979">
        <f t="shared" si="109"/>
        <v>1084274085</v>
      </c>
      <c r="M979">
        <f t="shared" si="110"/>
        <v>1382094512.2670279</v>
      </c>
      <c r="N979">
        <f t="shared" si="111"/>
        <v>1357800411.2452674</v>
      </c>
    </row>
    <row r="980" spans="1:14" x14ac:dyDescent="0.2">
      <c r="A980" s="55" t="s">
        <v>984</v>
      </c>
      <c r="B980" s="55">
        <v>5640763609</v>
      </c>
      <c r="C980" s="55">
        <v>113.66</v>
      </c>
      <c r="D980" s="55">
        <v>78.23</v>
      </c>
      <c r="E980" s="55">
        <v>48.68</v>
      </c>
      <c r="F980" s="55">
        <v>0.45289499999999999</v>
      </c>
      <c r="G980" s="55">
        <v>1.33484</v>
      </c>
      <c r="H980">
        <f t="shared" si="105"/>
        <v>2329458195.8090568</v>
      </c>
      <c r="I980">
        <f t="shared" si="106"/>
        <v>1449546078.2751708</v>
      </c>
      <c r="J980">
        <f t="shared" si="107"/>
        <v>3384458165.4000001</v>
      </c>
      <c r="K980">
        <f t="shared" si="108"/>
        <v>3384458165.4000001</v>
      </c>
      <c r="L980">
        <f t="shared" si="109"/>
        <v>3384458165.4000001</v>
      </c>
      <c r="M980">
        <f t="shared" si="110"/>
        <v>4316241443.7236223</v>
      </c>
      <c r="N980">
        <f t="shared" si="111"/>
        <v>3964276596.7100682</v>
      </c>
    </row>
    <row r="981" spans="1:14" x14ac:dyDescent="0.2">
      <c r="A981" s="55" t="s">
        <v>985</v>
      </c>
      <c r="B981" s="55">
        <v>1979164031</v>
      </c>
      <c r="C981" s="55">
        <v>59.13</v>
      </c>
      <c r="D981" s="55">
        <v>37.43</v>
      </c>
      <c r="E981" s="55">
        <v>8.4</v>
      </c>
      <c r="F981" s="55">
        <v>0.57974899999999996</v>
      </c>
      <c r="G981" s="55">
        <v>6.0392859999999997</v>
      </c>
      <c r="H981">
        <f t="shared" si="105"/>
        <v>751700693.33799231</v>
      </c>
      <c r="I981">
        <f t="shared" si="106"/>
        <v>168695861.85303453</v>
      </c>
      <c r="J981">
        <f t="shared" si="107"/>
        <v>1187498418.5999999</v>
      </c>
      <c r="K981">
        <f t="shared" si="108"/>
        <v>1187498418.5999999</v>
      </c>
      <c r="L981">
        <f t="shared" si="109"/>
        <v>1187498418.5999999</v>
      </c>
      <c r="M981">
        <f t="shared" si="110"/>
        <v>1488178695.9351969</v>
      </c>
      <c r="N981">
        <f t="shared" si="111"/>
        <v>1254976763.3412137</v>
      </c>
    </row>
    <row r="982" spans="1:14" x14ac:dyDescent="0.2">
      <c r="A982" s="55" t="s">
        <v>986</v>
      </c>
      <c r="B982" s="55">
        <v>1998157535</v>
      </c>
      <c r="C982" s="55">
        <v>28.15</v>
      </c>
      <c r="D982" s="55">
        <v>30.34</v>
      </c>
      <c r="E982" s="55">
        <v>27.01</v>
      </c>
      <c r="F982" s="55">
        <v>-7.2179999999999994E-2</v>
      </c>
      <c r="G982" s="55">
        <v>4.2207000000000001E-2</v>
      </c>
      <c r="H982">
        <f t="shared" si="105"/>
        <v>1292162834.3859801</v>
      </c>
      <c r="I982">
        <f t="shared" si="106"/>
        <v>1150342034.7397397</v>
      </c>
      <c r="J982">
        <f t="shared" si="107"/>
        <v>1198894521</v>
      </c>
      <c r="K982">
        <f t="shared" si="108"/>
        <v>1292162834.3859801</v>
      </c>
      <c r="L982">
        <f t="shared" si="109"/>
        <v>1198894521</v>
      </c>
      <c r="M982">
        <f t="shared" si="110"/>
        <v>1715759654.7543921</v>
      </c>
      <c r="N982">
        <f t="shared" si="111"/>
        <v>1659031334.895896</v>
      </c>
    </row>
    <row r="983" spans="1:14" x14ac:dyDescent="0.2">
      <c r="A983" s="55" t="s">
        <v>987</v>
      </c>
      <c r="B983" s="55">
        <v>389940111</v>
      </c>
      <c r="C983" s="55">
        <v>23.47</v>
      </c>
      <c r="D983" s="55">
        <v>22.39</v>
      </c>
      <c r="E983" s="55">
        <v>38.6</v>
      </c>
      <c r="F983" s="55">
        <v>4.8236000000000001E-2</v>
      </c>
      <c r="G983" s="55">
        <v>-0.39196999999999999</v>
      </c>
      <c r="H983">
        <f t="shared" si="105"/>
        <v>223197893.03172186</v>
      </c>
      <c r="I983">
        <f t="shared" si="106"/>
        <v>384790333.70063972</v>
      </c>
      <c r="J983">
        <f t="shared" si="107"/>
        <v>233964066.59999999</v>
      </c>
      <c r="K983">
        <f t="shared" si="108"/>
        <v>233964066.59999999</v>
      </c>
      <c r="L983">
        <f t="shared" si="109"/>
        <v>384790333.70063972</v>
      </c>
      <c r="M983">
        <f t="shared" si="110"/>
        <v>323243223.81268871</v>
      </c>
      <c r="N983">
        <f t="shared" si="111"/>
        <v>387880200.08025587</v>
      </c>
    </row>
    <row r="984" spans="1:14" x14ac:dyDescent="0.2">
      <c r="A984" s="55" t="s">
        <v>988</v>
      </c>
      <c r="B984" s="55">
        <v>440627709</v>
      </c>
      <c r="C984" s="55">
        <v>9.19</v>
      </c>
      <c r="D984" s="55">
        <v>8.5299999999999994</v>
      </c>
      <c r="E984" s="55">
        <v>16.34</v>
      </c>
      <c r="F984" s="55">
        <v>7.7373999999999998E-2</v>
      </c>
      <c r="G984" s="55">
        <v>-0.43758000000000002</v>
      </c>
      <c r="H984">
        <f t="shared" si="105"/>
        <v>245389832.50013459</v>
      </c>
      <c r="I984">
        <f t="shared" si="106"/>
        <v>470069743.96358597</v>
      </c>
      <c r="J984">
        <f t="shared" si="107"/>
        <v>264376625.39999998</v>
      </c>
      <c r="K984">
        <f t="shared" si="108"/>
        <v>264376625.39999998</v>
      </c>
      <c r="L984">
        <f t="shared" si="109"/>
        <v>440627709</v>
      </c>
      <c r="M984">
        <f t="shared" si="110"/>
        <v>362532558.40005386</v>
      </c>
      <c r="N984">
        <f t="shared" si="111"/>
        <v>440627709</v>
      </c>
    </row>
    <row r="985" spans="1:14" x14ac:dyDescent="0.2">
      <c r="A985" s="55" t="s">
        <v>989</v>
      </c>
      <c r="B985" s="55">
        <v>3330830101</v>
      </c>
      <c r="C985" s="55">
        <v>36.1</v>
      </c>
      <c r="D985" s="55">
        <v>22.86</v>
      </c>
      <c r="E985" s="55">
        <v>13.2</v>
      </c>
      <c r="F985" s="55">
        <v>0.57917799999999997</v>
      </c>
      <c r="G985" s="55">
        <v>1.7348479999999999</v>
      </c>
      <c r="H985">
        <f t="shared" si="105"/>
        <v>1265530586.5456586</v>
      </c>
      <c r="I985">
        <f t="shared" si="106"/>
        <v>730752883.01214552</v>
      </c>
      <c r="J985">
        <f t="shared" si="107"/>
        <v>1998498060.5999999</v>
      </c>
      <c r="K985">
        <f t="shared" si="108"/>
        <v>1998498060.5999999</v>
      </c>
      <c r="L985">
        <f t="shared" si="109"/>
        <v>1998498060.5999999</v>
      </c>
      <c r="M985">
        <f t="shared" si="110"/>
        <v>2504710295.2182636</v>
      </c>
      <c r="N985">
        <f t="shared" si="111"/>
        <v>2290799213.8048582</v>
      </c>
    </row>
    <row r="986" spans="1:14" x14ac:dyDescent="0.2">
      <c r="A986" s="55" t="s">
        <v>990</v>
      </c>
      <c r="B986" s="55">
        <v>136160355</v>
      </c>
      <c r="C986" s="55">
        <v>3.23</v>
      </c>
      <c r="D986" s="55">
        <v>13.09</v>
      </c>
      <c r="E986" s="55">
        <v>31.49</v>
      </c>
      <c r="F986" s="55">
        <v>-0.75324999999999998</v>
      </c>
      <c r="G986" s="55">
        <v>-0.89742999999999995</v>
      </c>
      <c r="H986">
        <f t="shared" si="105"/>
        <v>331089009.11854094</v>
      </c>
      <c r="I986">
        <f t="shared" si="106"/>
        <v>796492278.44398916</v>
      </c>
      <c r="J986">
        <f t="shared" si="107"/>
        <v>81696213</v>
      </c>
      <c r="K986">
        <f t="shared" si="108"/>
        <v>136160355</v>
      </c>
      <c r="L986">
        <f t="shared" si="109"/>
        <v>136160355</v>
      </c>
      <c r="M986">
        <f t="shared" si="110"/>
        <v>136160355</v>
      </c>
      <c r="N986">
        <f t="shared" si="111"/>
        <v>136160355</v>
      </c>
    </row>
    <row r="987" spans="1:14" x14ac:dyDescent="0.2">
      <c r="A987" s="55" t="s">
        <v>991</v>
      </c>
      <c r="B987" s="55">
        <v>2195766219</v>
      </c>
      <c r="C987" s="55">
        <v>33.18</v>
      </c>
      <c r="D987" s="55">
        <v>44.17</v>
      </c>
      <c r="E987" s="55">
        <v>30.72</v>
      </c>
      <c r="F987" s="55">
        <v>-0.24881</v>
      </c>
      <c r="G987" s="55">
        <v>8.0077999999999996E-2</v>
      </c>
      <c r="H987">
        <f t="shared" si="105"/>
        <v>1753830231.2331102</v>
      </c>
      <c r="I987">
        <f t="shared" si="106"/>
        <v>1219782026.2981005</v>
      </c>
      <c r="J987">
        <f t="shared" si="107"/>
        <v>1317459731.3999999</v>
      </c>
      <c r="K987">
        <f t="shared" si="108"/>
        <v>1753830231.2331102</v>
      </c>
      <c r="L987">
        <f t="shared" si="109"/>
        <v>1317459731.3999999</v>
      </c>
      <c r="M987">
        <f t="shared" si="110"/>
        <v>2018991823.893244</v>
      </c>
      <c r="N987">
        <f t="shared" si="111"/>
        <v>1805372541.91924</v>
      </c>
    </row>
    <row r="988" spans="1:14" x14ac:dyDescent="0.2">
      <c r="A988" s="55" t="s">
        <v>992</v>
      </c>
      <c r="B988" s="55">
        <v>427479691</v>
      </c>
      <c r="C988" s="55">
        <v>16.670000000000002</v>
      </c>
      <c r="D988" s="55">
        <v>19.78</v>
      </c>
      <c r="E988" s="55">
        <v>19.37</v>
      </c>
      <c r="F988" s="55">
        <v>-0.15723000000000001</v>
      </c>
      <c r="G988" s="55">
        <v>-0.13938999999999999</v>
      </c>
      <c r="H988">
        <f t="shared" si="105"/>
        <v>304339042.20605856</v>
      </c>
      <c r="I988">
        <f t="shared" si="106"/>
        <v>298030251.33335656</v>
      </c>
      <c r="J988">
        <f t="shared" si="107"/>
        <v>256487814.59999999</v>
      </c>
      <c r="K988">
        <f t="shared" si="108"/>
        <v>304339042.20605856</v>
      </c>
      <c r="L988">
        <f t="shared" si="109"/>
        <v>298030251.33335656</v>
      </c>
      <c r="M988">
        <f t="shared" si="110"/>
        <v>378223431.48242342</v>
      </c>
      <c r="N988">
        <f t="shared" si="111"/>
        <v>375699915.13334262</v>
      </c>
    </row>
    <row r="989" spans="1:14" x14ac:dyDescent="0.2">
      <c r="A989" s="55" t="s">
        <v>993</v>
      </c>
      <c r="B989" s="55">
        <v>449246039</v>
      </c>
      <c r="C989" s="55">
        <v>36.69</v>
      </c>
      <c r="D989" s="55">
        <v>44.63</v>
      </c>
      <c r="E989" s="55">
        <v>309.13</v>
      </c>
      <c r="F989" s="55">
        <v>-0.17791000000000001</v>
      </c>
      <c r="G989" s="55">
        <v>-0.88131000000000004</v>
      </c>
      <c r="H989">
        <f t="shared" si="105"/>
        <v>327880917.41780096</v>
      </c>
      <c r="I989">
        <f t="shared" si="106"/>
        <v>2271022187.2103806</v>
      </c>
      <c r="J989">
        <f t="shared" si="107"/>
        <v>269547623.39999998</v>
      </c>
      <c r="K989">
        <f t="shared" si="108"/>
        <v>327880917.41780096</v>
      </c>
      <c r="L989">
        <f t="shared" si="109"/>
        <v>449246039</v>
      </c>
      <c r="M989">
        <f t="shared" si="110"/>
        <v>400699990.36712039</v>
      </c>
      <c r="N989">
        <f t="shared" si="111"/>
        <v>449246039</v>
      </c>
    </row>
    <row r="990" spans="1:14" x14ac:dyDescent="0.2">
      <c r="A990" s="55" t="s">
        <v>994</v>
      </c>
      <c r="B990" s="55">
        <v>1611057149</v>
      </c>
      <c r="C990" s="55">
        <v>27.47</v>
      </c>
      <c r="D990" s="55">
        <v>29.79</v>
      </c>
      <c r="E990" s="55">
        <v>33.69</v>
      </c>
      <c r="F990" s="55">
        <v>-7.7880000000000005E-2</v>
      </c>
      <c r="G990" s="55">
        <v>-0.18462000000000001</v>
      </c>
      <c r="H990">
        <f t="shared" si="105"/>
        <v>1048273857.4155207</v>
      </c>
      <c r="I990">
        <f t="shared" si="106"/>
        <v>1185501593.6127939</v>
      </c>
      <c r="J990">
        <f t="shared" si="107"/>
        <v>966634289.39999998</v>
      </c>
      <c r="K990">
        <f t="shared" si="108"/>
        <v>1048273857.4155207</v>
      </c>
      <c r="L990">
        <f t="shared" si="109"/>
        <v>1185501593.6127939</v>
      </c>
      <c r="M990">
        <f t="shared" si="110"/>
        <v>1385943832.3662083</v>
      </c>
      <c r="N990">
        <f t="shared" si="111"/>
        <v>1440834926.8451176</v>
      </c>
    </row>
    <row r="991" spans="1:14" x14ac:dyDescent="0.2">
      <c r="A991" s="55" t="s">
        <v>995</v>
      </c>
      <c r="B991" s="55">
        <v>2109009858</v>
      </c>
      <c r="C991" s="55">
        <v>26.74</v>
      </c>
      <c r="D991" s="55">
        <v>27.8</v>
      </c>
      <c r="E991" s="55">
        <v>25.03</v>
      </c>
      <c r="F991" s="55">
        <v>-3.8129999999999997E-2</v>
      </c>
      <c r="G991" s="55">
        <v>6.8318000000000004E-2</v>
      </c>
      <c r="H991">
        <f t="shared" si="105"/>
        <v>1315568543.3582499</v>
      </c>
      <c r="I991">
        <f t="shared" si="106"/>
        <v>1184484315.3443074</v>
      </c>
      <c r="J991">
        <f t="shared" si="107"/>
        <v>1265405914.8</v>
      </c>
      <c r="K991">
        <f t="shared" si="108"/>
        <v>1315568543.3582499</v>
      </c>
      <c r="L991">
        <f t="shared" si="109"/>
        <v>1265405914.8</v>
      </c>
      <c r="M991">
        <f t="shared" si="110"/>
        <v>1791633332.1433001</v>
      </c>
      <c r="N991">
        <f t="shared" si="111"/>
        <v>1739199640.9377229</v>
      </c>
    </row>
    <row r="992" spans="1:14" x14ac:dyDescent="0.2">
      <c r="A992" s="55" t="s">
        <v>996</v>
      </c>
      <c r="B992" s="55">
        <v>5463656751</v>
      </c>
      <c r="C992" s="55">
        <v>63.21</v>
      </c>
      <c r="D992" s="55">
        <v>64.02</v>
      </c>
      <c r="E992" s="55">
        <v>41.29</v>
      </c>
      <c r="F992" s="55">
        <v>-1.265E-2</v>
      </c>
      <c r="G992" s="55">
        <v>0.53087899999999999</v>
      </c>
      <c r="H992">
        <f t="shared" si="105"/>
        <v>3320194511.1662531</v>
      </c>
      <c r="I992">
        <f t="shared" si="106"/>
        <v>2141380246.6426148</v>
      </c>
      <c r="J992">
        <f t="shared" si="107"/>
        <v>3278194050.5999999</v>
      </c>
      <c r="K992">
        <f t="shared" si="108"/>
        <v>3320194511.1662531</v>
      </c>
      <c r="L992">
        <f t="shared" si="109"/>
        <v>3278194050.5999999</v>
      </c>
      <c r="M992">
        <f t="shared" si="110"/>
        <v>4606271855.0665016</v>
      </c>
      <c r="N992">
        <f t="shared" si="111"/>
        <v>4134746149.2570457</v>
      </c>
    </row>
    <row r="993" spans="1:14" x14ac:dyDescent="0.2">
      <c r="A993" s="55" t="s">
        <v>997</v>
      </c>
      <c r="B993" s="55">
        <v>943568719</v>
      </c>
      <c r="C993" s="55">
        <v>112.42</v>
      </c>
      <c r="D993" s="55">
        <v>88.53</v>
      </c>
      <c r="E993" s="55">
        <v>24.36</v>
      </c>
      <c r="F993" s="55">
        <v>0.26985199999999998</v>
      </c>
      <c r="G993" s="55">
        <v>3.6149429999999998</v>
      </c>
      <c r="H993">
        <f t="shared" si="105"/>
        <v>445832452.44327682</v>
      </c>
      <c r="I993">
        <f t="shared" si="106"/>
        <v>122675671.48716679</v>
      </c>
      <c r="J993">
        <f t="shared" si="107"/>
        <v>566141231.39999998</v>
      </c>
      <c r="K993">
        <f t="shared" si="108"/>
        <v>566141231.39999998</v>
      </c>
      <c r="L993">
        <f t="shared" si="109"/>
        <v>566141231.39999998</v>
      </c>
      <c r="M993">
        <f t="shared" si="110"/>
        <v>744474212.37731075</v>
      </c>
      <c r="N993">
        <f t="shared" si="111"/>
        <v>615211499.99486673</v>
      </c>
    </row>
    <row r="994" spans="1:14" x14ac:dyDescent="0.2">
      <c r="A994" s="55" t="s">
        <v>998</v>
      </c>
      <c r="B994" s="55">
        <v>2016366928</v>
      </c>
      <c r="C994" s="55">
        <v>14.02</v>
      </c>
      <c r="D994" s="55">
        <v>16.32</v>
      </c>
      <c r="E994" s="55">
        <v>10.71</v>
      </c>
      <c r="F994" s="55">
        <v>-0.14093</v>
      </c>
      <c r="G994" s="55">
        <v>0.30905700000000003</v>
      </c>
      <c r="H994">
        <f t="shared" si="105"/>
        <v>1408290543.0290897</v>
      </c>
      <c r="I994">
        <f t="shared" si="106"/>
        <v>924192114.47629845</v>
      </c>
      <c r="J994">
        <f t="shared" si="107"/>
        <v>1209820156.8</v>
      </c>
      <c r="K994">
        <f t="shared" si="108"/>
        <v>1408290543.0290897</v>
      </c>
      <c r="L994">
        <f t="shared" si="109"/>
        <v>1209820156.8</v>
      </c>
      <c r="M994">
        <f t="shared" si="110"/>
        <v>1773136374.0116358</v>
      </c>
      <c r="N994">
        <f t="shared" si="111"/>
        <v>1579497002.5905194</v>
      </c>
    </row>
    <row r="995" spans="1:14" x14ac:dyDescent="0.2">
      <c r="A995" s="55" t="s">
        <v>999</v>
      </c>
      <c r="B995" s="55">
        <v>1002643312</v>
      </c>
      <c r="C995" s="55">
        <v>25.35</v>
      </c>
      <c r="D995" s="55">
        <v>30.51</v>
      </c>
      <c r="E995" s="55">
        <v>30.61</v>
      </c>
      <c r="F995" s="55">
        <v>-0.16911999999999999</v>
      </c>
      <c r="G995" s="55">
        <v>-0.17183999999999999</v>
      </c>
      <c r="H995">
        <f t="shared" si="105"/>
        <v>724034742.92316568</v>
      </c>
      <c r="I995">
        <f t="shared" si="106"/>
        <v>726412755.02318382</v>
      </c>
      <c r="J995">
        <f t="shared" si="107"/>
        <v>601585987.19999993</v>
      </c>
      <c r="K995">
        <f t="shared" si="108"/>
        <v>724034742.92316568</v>
      </c>
      <c r="L995">
        <f t="shared" si="109"/>
        <v>726412755.02318382</v>
      </c>
      <c r="M995">
        <f t="shared" si="110"/>
        <v>891199884.36926627</v>
      </c>
      <c r="N995">
        <f t="shared" si="111"/>
        <v>892151089.20927358</v>
      </c>
    </row>
    <row r="996" spans="1:14" x14ac:dyDescent="0.2">
      <c r="A996" s="55" t="s">
        <v>1000</v>
      </c>
      <c r="B996" s="55">
        <v>518974460</v>
      </c>
      <c r="C996" s="55">
        <v>28.46</v>
      </c>
      <c r="D996" s="55">
        <v>37.07</v>
      </c>
      <c r="E996" s="55">
        <v>40.450000000000003</v>
      </c>
      <c r="F996" s="55">
        <v>-0.23225999999999999</v>
      </c>
      <c r="G996" s="55">
        <v>-0.29642000000000002</v>
      </c>
      <c r="H996">
        <f t="shared" si="105"/>
        <v>405586104.67085207</v>
      </c>
      <c r="I996">
        <f t="shared" si="106"/>
        <v>442571812.72918504</v>
      </c>
      <c r="J996">
        <f t="shared" si="107"/>
        <v>311384676</v>
      </c>
      <c r="K996">
        <f t="shared" si="108"/>
        <v>405586104.67085207</v>
      </c>
      <c r="L996">
        <f t="shared" si="109"/>
        <v>442571812.72918504</v>
      </c>
      <c r="M996">
        <f t="shared" si="110"/>
        <v>473619117.86834085</v>
      </c>
      <c r="N996">
        <f t="shared" si="111"/>
        <v>488413401.09167403</v>
      </c>
    </row>
    <row r="997" spans="1:14" x14ac:dyDescent="0.2">
      <c r="A997" s="55" t="s">
        <v>1001</v>
      </c>
      <c r="B997" s="55">
        <v>403443564</v>
      </c>
      <c r="C997" s="55">
        <v>5.4</v>
      </c>
      <c r="D997" s="55">
        <v>8.26</v>
      </c>
      <c r="E997" s="55">
        <v>19.920000000000002</v>
      </c>
      <c r="F997" s="55">
        <v>-0.34625</v>
      </c>
      <c r="G997" s="55">
        <v>-0.72892000000000001</v>
      </c>
      <c r="H997">
        <f t="shared" si="105"/>
        <v>370273251.85468447</v>
      </c>
      <c r="I997">
        <f t="shared" si="106"/>
        <v>892969375.83001328</v>
      </c>
      <c r="J997">
        <f t="shared" si="107"/>
        <v>242066138.39999998</v>
      </c>
      <c r="K997">
        <f t="shared" si="108"/>
        <v>370273251.85468447</v>
      </c>
      <c r="L997">
        <f t="shared" si="109"/>
        <v>403443564</v>
      </c>
      <c r="M997">
        <f t="shared" si="110"/>
        <v>390175439.14187378</v>
      </c>
      <c r="N997">
        <f t="shared" si="111"/>
        <v>403443564</v>
      </c>
    </row>
    <row r="998" spans="1:14" x14ac:dyDescent="0.2">
      <c r="A998" s="55" t="s">
        <v>1002</v>
      </c>
      <c r="B998" s="55">
        <v>1278760361</v>
      </c>
      <c r="C998" s="55">
        <v>32.340000000000003</v>
      </c>
      <c r="D998" s="55">
        <v>59.05</v>
      </c>
      <c r="E998" s="55">
        <v>28.64</v>
      </c>
      <c r="F998" s="55">
        <v>-0.45233000000000001</v>
      </c>
      <c r="G998" s="55">
        <v>0.12919</v>
      </c>
      <c r="H998">
        <f t="shared" si="105"/>
        <v>1400946220.5342634</v>
      </c>
      <c r="I998">
        <f t="shared" si="106"/>
        <v>679474859.50105834</v>
      </c>
      <c r="J998">
        <f t="shared" si="107"/>
        <v>767256216.60000002</v>
      </c>
      <c r="K998">
        <f t="shared" si="108"/>
        <v>1278760361</v>
      </c>
      <c r="L998">
        <f t="shared" si="109"/>
        <v>767256216.60000002</v>
      </c>
      <c r="M998">
        <f t="shared" si="110"/>
        <v>1278760361</v>
      </c>
      <c r="N998">
        <f t="shared" si="111"/>
        <v>1039046160.4004233</v>
      </c>
    </row>
    <row r="999" spans="1:14" x14ac:dyDescent="0.2">
      <c r="A999" s="55" t="s">
        <v>1003</v>
      </c>
      <c r="B999" s="55">
        <v>170696959</v>
      </c>
      <c r="C999" s="55">
        <v>6.15</v>
      </c>
      <c r="D999" s="55">
        <v>26.11</v>
      </c>
      <c r="E999" s="55">
        <v>50.19</v>
      </c>
      <c r="F999" s="55">
        <v>-0.76446000000000003</v>
      </c>
      <c r="G999" s="55">
        <v>-0.87746999999999997</v>
      </c>
      <c r="H999">
        <f t="shared" si="105"/>
        <v>434822855.56593364</v>
      </c>
      <c r="I999">
        <f t="shared" si="106"/>
        <v>835862037.05215025</v>
      </c>
      <c r="J999">
        <f t="shared" si="107"/>
        <v>102418175.39999999</v>
      </c>
      <c r="K999">
        <f t="shared" si="108"/>
        <v>170696959</v>
      </c>
      <c r="L999">
        <f t="shared" si="109"/>
        <v>170696959</v>
      </c>
      <c r="M999">
        <f t="shared" si="110"/>
        <v>170696959</v>
      </c>
      <c r="N999">
        <f t="shared" si="111"/>
        <v>170696959</v>
      </c>
    </row>
    <row r="1000" spans="1:14" x14ac:dyDescent="0.2">
      <c r="A1000" s="55" t="s">
        <v>1004</v>
      </c>
      <c r="B1000" s="55">
        <v>819493146</v>
      </c>
      <c r="C1000" s="55">
        <v>19.170000000000002</v>
      </c>
      <c r="D1000" s="55">
        <v>50.79</v>
      </c>
      <c r="E1000" s="55">
        <v>33.81</v>
      </c>
      <c r="F1000" s="55">
        <v>-0.62256</v>
      </c>
      <c r="G1000" s="55">
        <v>-0.43301000000000001</v>
      </c>
      <c r="H1000">
        <f t="shared" si="105"/>
        <v>1302712716.1933022</v>
      </c>
      <c r="I1000">
        <f t="shared" si="106"/>
        <v>867203808.88551819</v>
      </c>
      <c r="J1000">
        <f t="shared" si="107"/>
        <v>491695887.59999996</v>
      </c>
      <c r="K1000">
        <f t="shared" si="108"/>
        <v>819493146</v>
      </c>
      <c r="L1000">
        <f t="shared" si="109"/>
        <v>819493146</v>
      </c>
      <c r="M1000">
        <f t="shared" si="110"/>
        <v>819493146</v>
      </c>
      <c r="N1000">
        <f t="shared" si="111"/>
        <v>819493146</v>
      </c>
    </row>
    <row r="1001" spans="1:14" x14ac:dyDescent="0.2">
      <c r="A1001" s="55" t="s">
        <v>1005</v>
      </c>
      <c r="B1001" s="55">
        <v>924060365</v>
      </c>
      <c r="C1001" s="55">
        <v>35.03</v>
      </c>
      <c r="D1001" s="55">
        <v>40.1</v>
      </c>
      <c r="E1001" s="55">
        <v>15.7</v>
      </c>
      <c r="F1001" s="55">
        <v>-0.12642999999999999</v>
      </c>
      <c r="G1001" s="55">
        <v>1.2312099999999999</v>
      </c>
      <c r="H1001">
        <f t="shared" si="105"/>
        <v>634678639.37635219</v>
      </c>
      <c r="I1001">
        <f t="shared" si="106"/>
        <v>248491275.58589286</v>
      </c>
      <c r="J1001">
        <f t="shared" si="107"/>
        <v>554436219</v>
      </c>
      <c r="K1001">
        <f t="shared" si="108"/>
        <v>634678639.37635219</v>
      </c>
      <c r="L1001">
        <f t="shared" si="109"/>
        <v>554436219</v>
      </c>
      <c r="M1001">
        <f t="shared" si="110"/>
        <v>808307674.75054085</v>
      </c>
      <c r="N1001">
        <f t="shared" si="111"/>
        <v>653832729.23435712</v>
      </c>
    </row>
    <row r="1002" spans="1:14" x14ac:dyDescent="0.2">
      <c r="A1002" s="55" t="s">
        <v>1006</v>
      </c>
      <c r="B1002" s="55">
        <v>499503732</v>
      </c>
      <c r="C1002" s="55">
        <v>4.09</v>
      </c>
      <c r="D1002" s="55">
        <v>3.96</v>
      </c>
      <c r="E1002" s="55">
        <v>2.46</v>
      </c>
      <c r="F1002" s="55">
        <v>3.2828000000000003E-2</v>
      </c>
      <c r="G1002" s="55">
        <v>0.66260200000000002</v>
      </c>
      <c r="H1002">
        <f t="shared" si="105"/>
        <v>290176330.61845726</v>
      </c>
      <c r="I1002">
        <f t="shared" si="106"/>
        <v>180260963.95890293</v>
      </c>
      <c r="J1002">
        <f t="shared" si="107"/>
        <v>299702239.19999999</v>
      </c>
      <c r="K1002">
        <f t="shared" si="108"/>
        <v>299702239.19999999</v>
      </c>
      <c r="L1002">
        <f t="shared" si="109"/>
        <v>299702239.19999999</v>
      </c>
      <c r="M1002">
        <f t="shared" si="110"/>
        <v>415772771.44738293</v>
      </c>
      <c r="N1002">
        <f t="shared" si="111"/>
        <v>371806624.78356111</v>
      </c>
    </row>
    <row r="1003" spans="1:14" x14ac:dyDescent="0.2">
      <c r="A1003" s="55" t="s">
        <v>1007</v>
      </c>
      <c r="B1003" s="55">
        <v>1524466970</v>
      </c>
      <c r="C1003" s="55">
        <v>16.3</v>
      </c>
      <c r="D1003" s="55">
        <v>14</v>
      </c>
      <c r="E1003" s="55">
        <v>11.84</v>
      </c>
      <c r="F1003" s="55">
        <v>0.16428599999999999</v>
      </c>
      <c r="G1003" s="55">
        <v>0.376689</v>
      </c>
      <c r="H1003">
        <f t="shared" si="105"/>
        <v>785614687.45651841</v>
      </c>
      <c r="I1003">
        <f t="shared" si="106"/>
        <v>664405818.59810007</v>
      </c>
      <c r="J1003">
        <f t="shared" si="107"/>
        <v>914680182</v>
      </c>
      <c r="K1003">
        <f t="shared" si="108"/>
        <v>914680182</v>
      </c>
      <c r="L1003">
        <f t="shared" si="109"/>
        <v>914680182</v>
      </c>
      <c r="M1003">
        <f t="shared" si="110"/>
        <v>1228926056.9826074</v>
      </c>
      <c r="N1003">
        <f t="shared" si="111"/>
        <v>1180442509.43924</v>
      </c>
    </row>
    <row r="1004" spans="1:14" x14ac:dyDescent="0.2">
      <c r="A1004" s="55" t="s">
        <v>1008</v>
      </c>
      <c r="B1004" s="55">
        <v>66165125</v>
      </c>
      <c r="C1004" s="55">
        <v>1.49</v>
      </c>
      <c r="D1004" s="55">
        <v>4.13</v>
      </c>
      <c r="E1004" s="55">
        <v>28.63</v>
      </c>
      <c r="F1004" s="55">
        <v>-0.63922999999999996</v>
      </c>
      <c r="G1004" s="55">
        <v>-0.94796000000000002</v>
      </c>
      <c r="H1004">
        <f t="shared" si="105"/>
        <v>110039845.33082019</v>
      </c>
      <c r="I1004">
        <f t="shared" si="106"/>
        <v>762856936.9715606</v>
      </c>
      <c r="J1004">
        <f t="shared" si="107"/>
        <v>39699075</v>
      </c>
      <c r="K1004">
        <f t="shared" si="108"/>
        <v>66165125</v>
      </c>
      <c r="L1004">
        <f t="shared" si="109"/>
        <v>66165125</v>
      </c>
      <c r="M1004">
        <f t="shared" si="110"/>
        <v>66165125</v>
      </c>
      <c r="N1004">
        <f t="shared" si="111"/>
        <v>66165125</v>
      </c>
    </row>
    <row r="1005" spans="1:14" x14ac:dyDescent="0.2">
      <c r="A1005" s="55" t="s">
        <v>1009</v>
      </c>
      <c r="B1005" s="55">
        <v>600415164</v>
      </c>
      <c r="C1005" s="55">
        <v>8.86</v>
      </c>
      <c r="D1005" s="55">
        <v>21.21</v>
      </c>
      <c r="E1005" s="55">
        <v>21.44</v>
      </c>
      <c r="F1005" s="55">
        <v>-0.58226999999999995</v>
      </c>
      <c r="G1005" s="55">
        <v>-0.58674999999999999</v>
      </c>
      <c r="H1005">
        <f t="shared" si="105"/>
        <v>862396999.01850474</v>
      </c>
      <c r="I1005">
        <f t="shared" si="106"/>
        <v>871746154.62794924</v>
      </c>
      <c r="J1005">
        <f t="shared" si="107"/>
        <v>360249098.39999998</v>
      </c>
      <c r="K1005">
        <f t="shared" si="108"/>
        <v>600415164</v>
      </c>
      <c r="L1005">
        <f t="shared" si="109"/>
        <v>600415164</v>
      </c>
      <c r="M1005">
        <f t="shared" si="110"/>
        <v>600415164</v>
      </c>
      <c r="N1005">
        <f t="shared" si="111"/>
        <v>600415164</v>
      </c>
    </row>
    <row r="1006" spans="1:14" x14ac:dyDescent="0.2">
      <c r="A1006" s="55" t="s">
        <v>1010</v>
      </c>
      <c r="B1006" s="55">
        <v>852841151</v>
      </c>
      <c r="C1006" s="55">
        <v>14.6</v>
      </c>
      <c r="D1006" s="55">
        <v>15.37</v>
      </c>
      <c r="E1006" s="55">
        <v>5.48</v>
      </c>
      <c r="F1006" s="55">
        <v>-5.0099999999999999E-2</v>
      </c>
      <c r="G1006" s="55">
        <v>1.664234</v>
      </c>
      <c r="H1006">
        <f t="shared" si="105"/>
        <v>538693220.9706285</v>
      </c>
      <c r="I1006">
        <f t="shared" si="106"/>
        <v>192064469.78756371</v>
      </c>
      <c r="J1006">
        <f t="shared" si="107"/>
        <v>511704690.59999996</v>
      </c>
      <c r="K1006">
        <f t="shared" si="108"/>
        <v>538693220.9706285</v>
      </c>
      <c r="L1006">
        <f t="shared" si="109"/>
        <v>511704690.59999996</v>
      </c>
      <c r="M1006">
        <f t="shared" si="110"/>
        <v>727181978.98825145</v>
      </c>
      <c r="N1006">
        <f t="shared" si="111"/>
        <v>588530478.5150255</v>
      </c>
    </row>
    <row r="1007" spans="1:14" x14ac:dyDescent="0.2">
      <c r="A1007" s="55" t="s">
        <v>1011</v>
      </c>
      <c r="B1007" s="55">
        <v>1185996059</v>
      </c>
      <c r="C1007" s="55">
        <v>12.83</v>
      </c>
      <c r="D1007" s="55">
        <v>17.28</v>
      </c>
      <c r="E1007" s="55">
        <v>55.64</v>
      </c>
      <c r="F1007" s="55">
        <v>-0.25752000000000003</v>
      </c>
      <c r="G1007" s="55">
        <v>-0.76941000000000004</v>
      </c>
      <c r="H1007">
        <f t="shared" si="105"/>
        <v>958406469.39984906</v>
      </c>
      <c r="I1007">
        <f t="shared" si="106"/>
        <v>3085986536.2765083</v>
      </c>
      <c r="J1007">
        <f t="shared" si="107"/>
        <v>711597635.39999998</v>
      </c>
      <c r="K1007">
        <f t="shared" si="108"/>
        <v>958406469.39984906</v>
      </c>
      <c r="L1007">
        <f t="shared" si="109"/>
        <v>1185996059</v>
      </c>
      <c r="M1007">
        <f t="shared" si="110"/>
        <v>1094960223.1599395</v>
      </c>
      <c r="N1007">
        <f t="shared" si="111"/>
        <v>1185996059</v>
      </c>
    </row>
    <row r="1008" spans="1:14" x14ac:dyDescent="0.2">
      <c r="A1008" s="55" t="s">
        <v>1012</v>
      </c>
      <c r="B1008" s="55">
        <v>30596189</v>
      </c>
      <c r="C1008" s="55">
        <v>0.92</v>
      </c>
      <c r="D1008" s="55">
        <v>10.98</v>
      </c>
      <c r="E1008" s="55">
        <v>65.88</v>
      </c>
      <c r="F1008" s="55">
        <v>-0.91620999999999997</v>
      </c>
      <c r="G1008" s="55">
        <v>-0.98604000000000003</v>
      </c>
      <c r="H1008">
        <f t="shared" si="105"/>
        <v>219091936.98532036</v>
      </c>
      <c r="I1008">
        <f t="shared" si="106"/>
        <v>1315022449.8567359</v>
      </c>
      <c r="J1008">
        <f t="shared" si="107"/>
        <v>18357713.399999999</v>
      </c>
      <c r="K1008">
        <f t="shared" si="108"/>
        <v>30596189</v>
      </c>
      <c r="L1008">
        <f t="shared" si="109"/>
        <v>30596189</v>
      </c>
      <c r="M1008">
        <f t="shared" si="110"/>
        <v>30596189</v>
      </c>
      <c r="N1008">
        <f t="shared" si="111"/>
        <v>30596189</v>
      </c>
    </row>
    <row r="1009" spans="1:14" x14ac:dyDescent="0.2">
      <c r="A1009" s="55" t="s">
        <v>1013</v>
      </c>
      <c r="B1009" s="55">
        <v>2139844823</v>
      </c>
      <c r="C1009" s="55">
        <v>40.61</v>
      </c>
      <c r="D1009" s="55">
        <v>23.95</v>
      </c>
      <c r="E1009" s="55">
        <v>21.63</v>
      </c>
      <c r="F1009" s="55">
        <v>0.69561600000000001</v>
      </c>
      <c r="G1009" s="55">
        <v>0.87748499999999996</v>
      </c>
      <c r="H1009">
        <f t="shared" si="105"/>
        <v>757192013.87578321</v>
      </c>
      <c r="I1009">
        <f t="shared" si="106"/>
        <v>683844022.08273292</v>
      </c>
      <c r="J1009">
        <f t="shared" si="107"/>
        <v>1283906893.8</v>
      </c>
      <c r="K1009">
        <f t="shared" si="108"/>
        <v>1283906893.8</v>
      </c>
      <c r="L1009">
        <f t="shared" si="109"/>
        <v>1283906893.8</v>
      </c>
      <c r="M1009">
        <f t="shared" si="110"/>
        <v>1586783699.3503132</v>
      </c>
      <c r="N1009">
        <f t="shared" si="111"/>
        <v>1557444502.6330931</v>
      </c>
    </row>
    <row r="1010" spans="1:14" x14ac:dyDescent="0.2">
      <c r="A1010" s="55" t="s">
        <v>1014</v>
      </c>
      <c r="B1010" s="55">
        <v>8876144723</v>
      </c>
      <c r="C1010" s="55">
        <v>133.93</v>
      </c>
      <c r="D1010" s="55">
        <v>102.32</v>
      </c>
      <c r="E1010" s="55">
        <v>64.61</v>
      </c>
      <c r="F1010" s="55">
        <v>0.30893300000000001</v>
      </c>
      <c r="G1010" s="55">
        <v>1.072899</v>
      </c>
      <c r="H1010">
        <f t="shared" si="105"/>
        <v>4068723787.8485756</v>
      </c>
      <c r="I1010">
        <f t="shared" si="106"/>
        <v>2569197454.2898617</v>
      </c>
      <c r="J1010">
        <f t="shared" si="107"/>
        <v>5325686833.8000002</v>
      </c>
      <c r="K1010">
        <f t="shared" si="108"/>
        <v>5325686833.8000002</v>
      </c>
      <c r="L1010">
        <f t="shared" si="109"/>
        <v>5325686833.8000002</v>
      </c>
      <c r="M1010">
        <f t="shared" si="110"/>
        <v>6953176348.9394302</v>
      </c>
      <c r="N1010">
        <f t="shared" si="111"/>
        <v>6353365815.5159445</v>
      </c>
    </row>
    <row r="1011" spans="1:14" x14ac:dyDescent="0.2">
      <c r="A1011" s="55" t="s">
        <v>1015</v>
      </c>
      <c r="B1011" s="55">
        <v>4558577055</v>
      </c>
      <c r="C1011" s="55">
        <v>35.56</v>
      </c>
      <c r="D1011" s="55">
        <v>41.76</v>
      </c>
      <c r="E1011" s="55">
        <v>37.56</v>
      </c>
      <c r="F1011" s="55">
        <v>-0.14846999999999999</v>
      </c>
      <c r="G1011" s="55">
        <v>-5.3249999999999999E-2</v>
      </c>
      <c r="H1011">
        <f t="shared" si="105"/>
        <v>3212037430.2725682</v>
      </c>
      <c r="I1011">
        <f t="shared" si="106"/>
        <v>2888984666.4906259</v>
      </c>
      <c r="J1011">
        <f t="shared" si="107"/>
        <v>2735146233</v>
      </c>
      <c r="K1011">
        <f t="shared" si="108"/>
        <v>3212037430.2725682</v>
      </c>
      <c r="L1011">
        <f t="shared" si="109"/>
        <v>2888984666.4906259</v>
      </c>
      <c r="M1011">
        <f t="shared" si="110"/>
        <v>4019961205.1090274</v>
      </c>
      <c r="N1011">
        <f t="shared" si="111"/>
        <v>3890740099.5962505</v>
      </c>
    </row>
    <row r="1012" spans="1:14" x14ac:dyDescent="0.2">
      <c r="A1012" s="55" t="s">
        <v>1016</v>
      </c>
      <c r="B1012" s="55">
        <v>3111321724</v>
      </c>
      <c r="C1012" s="55">
        <v>27.88</v>
      </c>
      <c r="D1012" s="55">
        <v>32.89</v>
      </c>
      <c r="E1012" s="55">
        <v>28.24</v>
      </c>
      <c r="F1012" s="55">
        <v>-0.15232999999999999</v>
      </c>
      <c r="G1012" s="55">
        <v>-1.2749999999999999E-2</v>
      </c>
      <c r="H1012">
        <f t="shared" si="105"/>
        <v>2202263893.2603488</v>
      </c>
      <c r="I1012">
        <f t="shared" si="106"/>
        <v>1890902035.3507218</v>
      </c>
      <c r="J1012">
        <f t="shared" si="107"/>
        <v>1866793034.3999999</v>
      </c>
      <c r="K1012">
        <f t="shared" si="108"/>
        <v>2202263893.2603488</v>
      </c>
      <c r="L1012">
        <f t="shared" si="109"/>
        <v>1890902035.3507218</v>
      </c>
      <c r="M1012">
        <f t="shared" si="110"/>
        <v>2747698591.7041397</v>
      </c>
      <c r="N1012">
        <f t="shared" si="111"/>
        <v>2623153848.5402889</v>
      </c>
    </row>
    <row r="1013" spans="1:14" x14ac:dyDescent="0.2">
      <c r="A1013" s="55" t="s">
        <v>1017</v>
      </c>
      <c r="B1013" s="55">
        <v>1843890029</v>
      </c>
      <c r="C1013" s="55">
        <v>43.04</v>
      </c>
      <c r="D1013" s="55">
        <v>36.659999999999997</v>
      </c>
      <c r="E1013" s="55">
        <v>12.61</v>
      </c>
      <c r="F1013" s="55">
        <v>0.17403199999999999</v>
      </c>
      <c r="G1013" s="55">
        <v>2.4131640000000001</v>
      </c>
      <c r="H1013">
        <f t="shared" si="105"/>
        <v>942337191.3201685</v>
      </c>
      <c r="I1013">
        <f t="shared" si="106"/>
        <v>324137374.41271496</v>
      </c>
      <c r="J1013">
        <f t="shared" si="107"/>
        <v>1106334017.3999999</v>
      </c>
      <c r="K1013">
        <f t="shared" si="108"/>
        <v>1106334017.3999999</v>
      </c>
      <c r="L1013">
        <f t="shared" si="109"/>
        <v>1106334017.3999999</v>
      </c>
      <c r="M1013">
        <f t="shared" si="110"/>
        <v>1483268893.9280672</v>
      </c>
      <c r="N1013">
        <f t="shared" si="111"/>
        <v>1235988967.1650858</v>
      </c>
    </row>
    <row r="1014" spans="1:14" x14ac:dyDescent="0.2">
      <c r="A1014" s="55" t="s">
        <v>1018</v>
      </c>
      <c r="B1014" s="55">
        <v>2061094901</v>
      </c>
      <c r="C1014" s="55">
        <v>17.75</v>
      </c>
      <c r="D1014" s="55">
        <v>15.88</v>
      </c>
      <c r="E1014" s="55">
        <v>20.54</v>
      </c>
      <c r="F1014" s="55">
        <v>0.117758</v>
      </c>
      <c r="G1014" s="55">
        <v>-0.13583000000000001</v>
      </c>
      <c r="H1014">
        <f t="shared" si="105"/>
        <v>1106372703.751617</v>
      </c>
      <c r="I1014">
        <f t="shared" si="106"/>
        <v>1431034334.2166474</v>
      </c>
      <c r="J1014">
        <f t="shared" si="107"/>
        <v>1236656940.5999999</v>
      </c>
      <c r="K1014">
        <f t="shared" si="108"/>
        <v>1236656940.5999999</v>
      </c>
      <c r="L1014">
        <f t="shared" si="109"/>
        <v>1431034334.2166474</v>
      </c>
      <c r="M1014">
        <f t="shared" si="110"/>
        <v>1679206022.1006467</v>
      </c>
      <c r="N1014">
        <f t="shared" si="111"/>
        <v>1809070674.286659</v>
      </c>
    </row>
    <row r="1015" spans="1:14" x14ac:dyDescent="0.2">
      <c r="A1015" s="55" t="s">
        <v>1019</v>
      </c>
      <c r="B1015" s="55">
        <v>3002364855</v>
      </c>
      <c r="C1015" s="55">
        <v>7.94</v>
      </c>
      <c r="D1015" s="55">
        <v>3.91</v>
      </c>
      <c r="E1015" s="55">
        <v>1.34</v>
      </c>
      <c r="F1015" s="55">
        <v>1.030691</v>
      </c>
      <c r="G1015" s="55">
        <v>4.9253729999999996</v>
      </c>
      <c r="H1015">
        <f t="shared" si="105"/>
        <v>887096516.89991236</v>
      </c>
      <c r="I1015">
        <f t="shared" si="106"/>
        <v>304017808.33037853</v>
      </c>
      <c r="J1015">
        <f t="shared" si="107"/>
        <v>1801418913</v>
      </c>
      <c r="K1015">
        <f t="shared" si="108"/>
        <v>1801418913</v>
      </c>
      <c r="L1015">
        <f t="shared" si="109"/>
        <v>1801418913</v>
      </c>
      <c r="M1015">
        <f t="shared" si="110"/>
        <v>2156257519.7599649</v>
      </c>
      <c r="N1015">
        <f t="shared" si="111"/>
        <v>1923026036.3321514</v>
      </c>
    </row>
    <row r="1016" spans="1:14" x14ac:dyDescent="0.2">
      <c r="A1016" s="55" t="s">
        <v>1020</v>
      </c>
      <c r="B1016" s="55">
        <v>109315971</v>
      </c>
      <c r="C1016" s="55">
        <v>8.4600000000000009</v>
      </c>
      <c r="D1016" s="55">
        <v>24.94</v>
      </c>
      <c r="E1016" s="55">
        <v>27.96</v>
      </c>
      <c r="F1016" s="55">
        <v>-0.66078999999999999</v>
      </c>
      <c r="G1016" s="55">
        <v>-0.69742000000000004</v>
      </c>
      <c r="H1016">
        <f t="shared" si="105"/>
        <v>193359814.27434331</v>
      </c>
      <c r="I1016">
        <f t="shared" si="106"/>
        <v>216767739.44080907</v>
      </c>
      <c r="J1016">
        <f t="shared" si="107"/>
        <v>65589582.599999994</v>
      </c>
      <c r="K1016">
        <f t="shared" si="108"/>
        <v>109315971</v>
      </c>
      <c r="L1016">
        <f t="shared" si="109"/>
        <v>109315971</v>
      </c>
      <c r="M1016">
        <f t="shared" si="110"/>
        <v>109315971</v>
      </c>
      <c r="N1016">
        <f t="shared" si="111"/>
        <v>109315971</v>
      </c>
    </row>
    <row r="1017" spans="1:14" x14ac:dyDescent="0.2">
      <c r="A1017" s="55" t="s">
        <v>1021</v>
      </c>
      <c r="B1017" s="55">
        <v>541436458</v>
      </c>
      <c r="C1017" s="55">
        <v>22.29</v>
      </c>
      <c r="D1017" s="55">
        <v>28.16</v>
      </c>
      <c r="E1017" s="55">
        <v>53.98</v>
      </c>
      <c r="F1017" s="55">
        <v>-0.20845</v>
      </c>
      <c r="G1017" s="55">
        <v>-0.58706999999999998</v>
      </c>
      <c r="H1017">
        <f t="shared" si="105"/>
        <v>410412323.66875118</v>
      </c>
      <c r="I1017">
        <f t="shared" si="106"/>
        <v>786723838.90732086</v>
      </c>
      <c r="J1017">
        <f t="shared" si="107"/>
        <v>324861874.80000001</v>
      </c>
      <c r="K1017">
        <f t="shared" si="108"/>
        <v>410412323.66875118</v>
      </c>
      <c r="L1017">
        <f t="shared" si="109"/>
        <v>541436458</v>
      </c>
      <c r="M1017">
        <f t="shared" si="110"/>
        <v>489026804.26750046</v>
      </c>
      <c r="N1017">
        <f t="shared" si="111"/>
        <v>541436458</v>
      </c>
    </row>
    <row r="1018" spans="1:14" x14ac:dyDescent="0.2">
      <c r="A1018" s="55" t="s">
        <v>1022</v>
      </c>
      <c r="B1018" s="55">
        <v>108041881</v>
      </c>
      <c r="C1018" s="55">
        <v>5.96</v>
      </c>
      <c r="D1018" s="55">
        <v>9.4700000000000006</v>
      </c>
      <c r="E1018" s="55">
        <v>23.42</v>
      </c>
      <c r="F1018" s="55">
        <v>-0.37064000000000002</v>
      </c>
      <c r="G1018" s="55">
        <v>-0.74551999999999996</v>
      </c>
      <c r="H1018">
        <f t="shared" si="105"/>
        <v>103001666.13702811</v>
      </c>
      <c r="I1018">
        <f t="shared" si="106"/>
        <v>254735651.52467772</v>
      </c>
      <c r="J1018">
        <f t="shared" si="107"/>
        <v>64825128.599999994</v>
      </c>
      <c r="K1018">
        <f t="shared" si="108"/>
        <v>103001666.13702811</v>
      </c>
      <c r="L1018">
        <f t="shared" si="109"/>
        <v>108041881</v>
      </c>
      <c r="M1018">
        <f t="shared" si="110"/>
        <v>106025795.05481124</v>
      </c>
      <c r="N1018">
        <f t="shared" si="111"/>
        <v>108041881</v>
      </c>
    </row>
    <row r="1019" spans="1:14" x14ac:dyDescent="0.2">
      <c r="A1019" s="55" t="s">
        <v>1023</v>
      </c>
      <c r="B1019" s="55">
        <v>7099168976</v>
      </c>
      <c r="C1019" s="55">
        <v>121.49</v>
      </c>
      <c r="D1019" s="55">
        <v>96.94</v>
      </c>
      <c r="E1019" s="55">
        <v>31.7</v>
      </c>
      <c r="F1019" s="55">
        <v>0.253249</v>
      </c>
      <c r="G1019" s="55">
        <v>2.8324919999999998</v>
      </c>
      <c r="H1019">
        <f t="shared" si="105"/>
        <v>3398767033.2072873</v>
      </c>
      <c r="I1019">
        <f t="shared" si="106"/>
        <v>1111418206.6394398</v>
      </c>
      <c r="J1019">
        <f t="shared" si="107"/>
        <v>4259501385.5999999</v>
      </c>
      <c r="K1019">
        <f t="shared" si="108"/>
        <v>4259501385.5999999</v>
      </c>
      <c r="L1019">
        <f t="shared" si="109"/>
        <v>4259501385.5999999</v>
      </c>
      <c r="M1019">
        <f t="shared" si="110"/>
        <v>5619008198.8829155</v>
      </c>
      <c r="N1019">
        <f t="shared" si="111"/>
        <v>4704068668.2557764</v>
      </c>
    </row>
    <row r="1020" spans="1:14" x14ac:dyDescent="0.2">
      <c r="A1020" s="55" t="s">
        <v>1024</v>
      </c>
      <c r="B1020" s="55">
        <v>1318687807</v>
      </c>
      <c r="C1020" s="55">
        <v>176.78</v>
      </c>
      <c r="D1020" s="55">
        <v>113.95</v>
      </c>
      <c r="E1020" s="55">
        <v>32.44</v>
      </c>
      <c r="F1020" s="55">
        <v>0.55138200000000004</v>
      </c>
      <c r="G1020" s="55">
        <v>4.4494449999999999</v>
      </c>
      <c r="H1020">
        <f t="shared" si="105"/>
        <v>510005069.15769291</v>
      </c>
      <c r="I1020">
        <f t="shared" si="106"/>
        <v>145191424.85152158</v>
      </c>
      <c r="J1020">
        <f t="shared" si="107"/>
        <v>791212684.19999993</v>
      </c>
      <c r="K1020">
        <f t="shared" si="108"/>
        <v>791212684.19999993</v>
      </c>
      <c r="L1020">
        <f t="shared" si="109"/>
        <v>791212684.19999993</v>
      </c>
      <c r="M1020">
        <f t="shared" si="110"/>
        <v>995214711.86307716</v>
      </c>
      <c r="N1020">
        <f t="shared" si="111"/>
        <v>849289254.14060867</v>
      </c>
    </row>
    <row r="1021" spans="1:14" x14ac:dyDescent="0.2">
      <c r="A1021" s="55" t="s">
        <v>1025</v>
      </c>
      <c r="B1021" s="55">
        <v>532049217</v>
      </c>
      <c r="C1021" s="55">
        <v>40.24</v>
      </c>
      <c r="D1021" s="55">
        <v>55.43</v>
      </c>
      <c r="E1021" s="55">
        <v>74.010000000000005</v>
      </c>
      <c r="F1021" s="55">
        <v>-0.27404000000000001</v>
      </c>
      <c r="G1021" s="55">
        <v>-0.45628999999999997</v>
      </c>
      <c r="H1021">
        <f t="shared" si="105"/>
        <v>439734324.48068768</v>
      </c>
      <c r="I1021">
        <f t="shared" si="106"/>
        <v>587131982.49066591</v>
      </c>
      <c r="J1021">
        <f t="shared" si="107"/>
        <v>319229530.19999999</v>
      </c>
      <c r="K1021">
        <f t="shared" si="108"/>
        <v>439734324.48068768</v>
      </c>
      <c r="L1021">
        <f t="shared" si="109"/>
        <v>532049217</v>
      </c>
      <c r="M1021">
        <f t="shared" si="110"/>
        <v>495123259.99227506</v>
      </c>
      <c r="N1021">
        <f t="shared" si="111"/>
        <v>532049217</v>
      </c>
    </row>
    <row r="1022" spans="1:14" x14ac:dyDescent="0.2">
      <c r="A1022" s="55" t="s">
        <v>1026</v>
      </c>
      <c r="B1022" s="55">
        <v>478075162</v>
      </c>
      <c r="C1022" s="55">
        <v>7.16</v>
      </c>
      <c r="D1022" s="55">
        <v>5.6</v>
      </c>
      <c r="E1022" s="55">
        <v>14.46</v>
      </c>
      <c r="F1022" s="55">
        <v>0.27857100000000001</v>
      </c>
      <c r="G1022" s="55">
        <v>-0.50483999999999996</v>
      </c>
      <c r="H1022">
        <f t="shared" si="105"/>
        <v>224348195.91559643</v>
      </c>
      <c r="I1022">
        <f t="shared" si="106"/>
        <v>579297797.07569265</v>
      </c>
      <c r="J1022">
        <f t="shared" si="107"/>
        <v>286845097.19999999</v>
      </c>
      <c r="K1022">
        <f t="shared" si="108"/>
        <v>286845097.19999999</v>
      </c>
      <c r="L1022">
        <f t="shared" si="109"/>
        <v>478075162</v>
      </c>
      <c r="M1022">
        <f t="shared" si="110"/>
        <v>376584375.56623852</v>
      </c>
      <c r="N1022">
        <f t="shared" si="111"/>
        <v>478075162</v>
      </c>
    </row>
    <row r="1023" spans="1:14" x14ac:dyDescent="0.2">
      <c r="A1023" s="55" t="s">
        <v>1027</v>
      </c>
      <c r="B1023" s="55">
        <v>820067684</v>
      </c>
      <c r="C1023" s="55">
        <v>32.1</v>
      </c>
      <c r="D1023" s="55">
        <v>29.66</v>
      </c>
      <c r="E1023" s="55">
        <v>22.25</v>
      </c>
      <c r="F1023" s="55">
        <v>8.2266000000000006E-2</v>
      </c>
      <c r="G1023" s="55">
        <v>0.44269700000000001</v>
      </c>
      <c r="H1023">
        <f t="shared" si="105"/>
        <v>454639257.26207793</v>
      </c>
      <c r="I1023">
        <f t="shared" si="106"/>
        <v>341056098.68184382</v>
      </c>
      <c r="J1023">
        <f t="shared" si="107"/>
        <v>492040610.39999998</v>
      </c>
      <c r="K1023">
        <f t="shared" si="108"/>
        <v>492040610.39999998</v>
      </c>
      <c r="L1023">
        <f t="shared" si="109"/>
        <v>492040610.39999998</v>
      </c>
      <c r="M1023">
        <f t="shared" si="110"/>
        <v>673896313.30483115</v>
      </c>
      <c r="N1023">
        <f t="shared" si="111"/>
        <v>628463049.87273753</v>
      </c>
    </row>
    <row r="1024" spans="1:14" x14ac:dyDescent="0.2">
      <c r="A1024" s="55" t="s">
        <v>1028</v>
      </c>
      <c r="B1024" s="55">
        <v>3827623540</v>
      </c>
      <c r="C1024" s="55">
        <v>82.94</v>
      </c>
      <c r="D1024" s="55">
        <v>91.77</v>
      </c>
      <c r="E1024" s="55">
        <v>67.06</v>
      </c>
      <c r="F1024" s="55">
        <v>-9.622E-2</v>
      </c>
      <c r="G1024" s="55">
        <v>0.23680300000000001</v>
      </c>
      <c r="H1024">
        <f t="shared" si="105"/>
        <v>2541076505.3442206</v>
      </c>
      <c r="I1024">
        <f t="shared" si="106"/>
        <v>1856863319.3806934</v>
      </c>
      <c r="J1024">
        <f t="shared" si="107"/>
        <v>2296574124</v>
      </c>
      <c r="K1024">
        <f t="shared" si="108"/>
        <v>2541076505.3442206</v>
      </c>
      <c r="L1024">
        <f t="shared" si="109"/>
        <v>2296574124</v>
      </c>
      <c r="M1024">
        <f t="shared" si="110"/>
        <v>3313004726.1376882</v>
      </c>
      <c r="N1024">
        <f t="shared" si="111"/>
        <v>3039319451.7522774</v>
      </c>
    </row>
    <row r="1025" spans="1:14" x14ac:dyDescent="0.2">
      <c r="A1025" s="55" t="s">
        <v>1029</v>
      </c>
      <c r="B1025" s="55">
        <v>953477124</v>
      </c>
      <c r="C1025" s="55">
        <v>14.73</v>
      </c>
      <c r="D1025" s="55">
        <v>18.29</v>
      </c>
      <c r="E1025" s="55">
        <v>14</v>
      </c>
      <c r="F1025" s="55">
        <v>-0.19464000000000001</v>
      </c>
      <c r="G1025" s="55">
        <v>5.2143000000000002E-2</v>
      </c>
      <c r="H1025">
        <f t="shared" si="105"/>
        <v>710348507.99642396</v>
      </c>
      <c r="I1025">
        <f t="shared" si="106"/>
        <v>543734334.97157693</v>
      </c>
      <c r="J1025">
        <f t="shared" si="107"/>
        <v>572086274.39999998</v>
      </c>
      <c r="K1025">
        <f t="shared" si="108"/>
        <v>710348507.99642396</v>
      </c>
      <c r="L1025">
        <f t="shared" si="109"/>
        <v>572086274.39999998</v>
      </c>
      <c r="M1025">
        <f t="shared" si="110"/>
        <v>856225677.59856963</v>
      </c>
      <c r="N1025">
        <f t="shared" si="111"/>
        <v>789580008.38863075</v>
      </c>
    </row>
    <row r="1026" spans="1:14" x14ac:dyDescent="0.2">
      <c r="A1026" s="55" t="s">
        <v>1030</v>
      </c>
      <c r="B1026" s="55">
        <v>3180159523</v>
      </c>
      <c r="C1026" s="55">
        <v>177.61</v>
      </c>
      <c r="D1026" s="55">
        <v>201.81</v>
      </c>
      <c r="E1026" s="55">
        <v>145.81</v>
      </c>
      <c r="F1026" s="55">
        <v>-0.11991</v>
      </c>
      <c r="G1026" s="55">
        <v>0.21809200000000001</v>
      </c>
      <c r="H1026">
        <f t="shared" ref="H1026:H1089" si="112">$B1026/(1+F1026)*ownership_stake</f>
        <v>2168068849.5494776</v>
      </c>
      <c r="I1026">
        <f t="shared" ref="I1026:I1089" si="113">$B1026/(1+G1026)*ownership_stake</f>
        <v>1566462725.1471975</v>
      </c>
      <c r="J1026">
        <f t="shared" ref="J1026:J1089" si="114">B1026*ownership_stake</f>
        <v>1908095713.8</v>
      </c>
      <c r="K1026">
        <f t="shared" ref="K1026:K1089" si="115">MAX($B1026*ownership_stake,MIN($B1026,liq_pref*H1026))</f>
        <v>2168068849.5494776</v>
      </c>
      <c r="L1026">
        <f t="shared" ref="L1026:L1089" si="116">MAX($B1026*ownership_stake,MIN($B1026,liq_pref*I1026))</f>
        <v>1908095713.8</v>
      </c>
      <c r="M1026">
        <f t="shared" ref="M1026:M1089" si="117">MAX($B1026*ownership_stake,MIN($B1026,liq_pref*H1026 + ($B1026 - liq_pref*H1026)*ownership_stake))</f>
        <v>2775323253.619791</v>
      </c>
      <c r="N1026">
        <f t="shared" ref="N1026:N1089" si="118">MAX($B1026*ownership_stake,MIN($B1026,liq_pref*I1026 + ($B1026 - liq_pref*I1026)*ownership_stake))</f>
        <v>2534680803.8588791</v>
      </c>
    </row>
    <row r="1027" spans="1:14" x14ac:dyDescent="0.2">
      <c r="A1027" s="55" t="s">
        <v>1031</v>
      </c>
      <c r="B1027" s="55">
        <v>955279992</v>
      </c>
      <c r="C1027" s="55">
        <v>17.07</v>
      </c>
      <c r="D1027" s="55">
        <v>41.94</v>
      </c>
      <c r="E1027" s="55">
        <v>14.26</v>
      </c>
      <c r="F1027" s="55">
        <v>-0.59299000000000002</v>
      </c>
      <c r="G1027" s="55">
        <v>0.19705500000000001</v>
      </c>
      <c r="H1027">
        <f t="shared" si="112"/>
        <v>1408240571.9761183</v>
      </c>
      <c r="I1027">
        <f t="shared" si="113"/>
        <v>478815088.02853668</v>
      </c>
      <c r="J1027">
        <f t="shared" si="114"/>
        <v>573167995.19999993</v>
      </c>
      <c r="K1027">
        <f t="shared" si="115"/>
        <v>955279992</v>
      </c>
      <c r="L1027">
        <f t="shared" si="116"/>
        <v>573167995.19999993</v>
      </c>
      <c r="M1027">
        <f t="shared" si="117"/>
        <v>955279992</v>
      </c>
      <c r="N1027">
        <f t="shared" si="118"/>
        <v>764694030.41141462</v>
      </c>
    </row>
    <row r="1028" spans="1:14" x14ac:dyDescent="0.2">
      <c r="A1028" s="55" t="s">
        <v>1032</v>
      </c>
      <c r="B1028" s="55">
        <v>1162333586</v>
      </c>
      <c r="C1028" s="55">
        <v>5.18</v>
      </c>
      <c r="D1028" s="55">
        <v>6.16</v>
      </c>
      <c r="E1028" s="55">
        <v>19.86</v>
      </c>
      <c r="F1028" s="55">
        <v>-0.15909000000000001</v>
      </c>
      <c r="G1028" s="55">
        <v>-0.73916999999999999</v>
      </c>
      <c r="H1028">
        <f t="shared" si="112"/>
        <v>829339824.23802781</v>
      </c>
      <c r="I1028">
        <f t="shared" si="113"/>
        <v>2673772770.0034504</v>
      </c>
      <c r="J1028">
        <f t="shared" si="114"/>
        <v>697400151.60000002</v>
      </c>
      <c r="K1028">
        <f t="shared" si="115"/>
        <v>829339824.23802781</v>
      </c>
      <c r="L1028">
        <f t="shared" si="116"/>
        <v>1162333586</v>
      </c>
      <c r="M1028">
        <f t="shared" si="117"/>
        <v>1029136081.2952111</v>
      </c>
      <c r="N1028">
        <f t="shared" si="118"/>
        <v>1162333586</v>
      </c>
    </row>
    <row r="1029" spans="1:14" x14ac:dyDescent="0.2">
      <c r="A1029" s="55" t="s">
        <v>1033</v>
      </c>
      <c r="B1029" s="55">
        <v>139368404</v>
      </c>
      <c r="C1029" s="55">
        <v>4.8899999999999997</v>
      </c>
      <c r="D1029" s="55">
        <v>8.44</v>
      </c>
      <c r="E1029" s="55">
        <v>33.32</v>
      </c>
      <c r="F1029" s="55">
        <v>-0.42061999999999999</v>
      </c>
      <c r="G1029" s="55">
        <v>-0.85324</v>
      </c>
      <c r="H1029">
        <f t="shared" si="112"/>
        <v>144328493.21688703</v>
      </c>
      <c r="I1029">
        <f t="shared" si="113"/>
        <v>569780883.07440722</v>
      </c>
      <c r="J1029">
        <f t="shared" si="114"/>
        <v>83621042.399999991</v>
      </c>
      <c r="K1029">
        <f t="shared" si="115"/>
        <v>139368404</v>
      </c>
      <c r="L1029">
        <f t="shared" si="116"/>
        <v>139368404</v>
      </c>
      <c r="M1029">
        <f t="shared" si="117"/>
        <v>139368404</v>
      </c>
      <c r="N1029">
        <f t="shared" si="118"/>
        <v>139368404</v>
      </c>
    </row>
    <row r="1030" spans="1:14" x14ac:dyDescent="0.2">
      <c r="A1030" s="55" t="s">
        <v>1034</v>
      </c>
      <c r="B1030" s="55">
        <v>1894644250</v>
      </c>
      <c r="C1030" s="55">
        <v>14.71</v>
      </c>
      <c r="D1030" s="55">
        <v>13.06</v>
      </c>
      <c r="E1030" s="55">
        <v>22.23</v>
      </c>
      <c r="F1030" s="55">
        <v>0.12634000000000001</v>
      </c>
      <c r="G1030" s="55">
        <v>-0.33828000000000003</v>
      </c>
      <c r="H1030">
        <f t="shared" si="112"/>
        <v>1009274774.9347445</v>
      </c>
      <c r="I1030">
        <f t="shared" si="113"/>
        <v>1717926842.1688931</v>
      </c>
      <c r="J1030">
        <f t="shared" si="114"/>
        <v>1136786550</v>
      </c>
      <c r="K1030">
        <f t="shared" si="115"/>
        <v>1136786550</v>
      </c>
      <c r="L1030">
        <f t="shared" si="116"/>
        <v>1717926842.1688931</v>
      </c>
      <c r="M1030">
        <f t="shared" si="117"/>
        <v>1540496459.9738977</v>
      </c>
      <c r="N1030">
        <f t="shared" si="118"/>
        <v>1823957286.8675573</v>
      </c>
    </row>
    <row r="1031" spans="1:14" x14ac:dyDescent="0.2">
      <c r="A1031" s="55" t="s">
        <v>1035</v>
      </c>
      <c r="B1031" s="55">
        <v>3841271817</v>
      </c>
      <c r="C1031" s="55">
        <v>42.22</v>
      </c>
      <c r="D1031" s="55">
        <v>27.29</v>
      </c>
      <c r="E1031" s="55">
        <v>30.8</v>
      </c>
      <c r="F1031" s="55">
        <v>0.54708699999999999</v>
      </c>
      <c r="G1031" s="55">
        <v>0.37077900000000003</v>
      </c>
      <c r="H1031">
        <f t="shared" si="112"/>
        <v>1489743686.1663241</v>
      </c>
      <c r="I1031">
        <f t="shared" si="113"/>
        <v>1681352785.6788001</v>
      </c>
      <c r="J1031">
        <f t="shared" si="114"/>
        <v>2304763090.1999998</v>
      </c>
      <c r="K1031">
        <f t="shared" si="115"/>
        <v>2304763090.1999998</v>
      </c>
      <c r="L1031">
        <f t="shared" si="116"/>
        <v>2304763090.1999998</v>
      </c>
      <c r="M1031">
        <f t="shared" si="117"/>
        <v>2900660564.6665297</v>
      </c>
      <c r="N1031">
        <f t="shared" si="118"/>
        <v>2977304204.4715199</v>
      </c>
    </row>
    <row r="1032" spans="1:14" x14ac:dyDescent="0.2">
      <c r="A1032" s="55" t="s">
        <v>1036</v>
      </c>
      <c r="B1032" s="55">
        <v>649674265</v>
      </c>
      <c r="C1032" s="55">
        <v>1.85</v>
      </c>
      <c r="D1032" s="55">
        <v>1.25</v>
      </c>
      <c r="E1032" s="55">
        <v>0.75</v>
      </c>
      <c r="F1032" s="55">
        <v>0.48</v>
      </c>
      <c r="G1032" s="55">
        <v>1.4666669999999999</v>
      </c>
      <c r="H1032">
        <f t="shared" si="112"/>
        <v>263381458.78378379</v>
      </c>
      <c r="I1032">
        <f t="shared" si="113"/>
        <v>158028853.91501972</v>
      </c>
      <c r="J1032">
        <f t="shared" si="114"/>
        <v>389804559</v>
      </c>
      <c r="K1032">
        <f t="shared" si="115"/>
        <v>389804559</v>
      </c>
      <c r="L1032">
        <f t="shared" si="116"/>
        <v>389804559</v>
      </c>
      <c r="M1032">
        <f t="shared" si="117"/>
        <v>495157142.51351351</v>
      </c>
      <c r="N1032">
        <f t="shared" si="118"/>
        <v>453016100.56600785</v>
      </c>
    </row>
    <row r="1033" spans="1:14" x14ac:dyDescent="0.2">
      <c r="A1033" s="55" t="s">
        <v>1037</v>
      </c>
      <c r="B1033" s="55">
        <v>1449788167</v>
      </c>
      <c r="C1033" s="55">
        <v>261.7</v>
      </c>
      <c r="D1033" s="55">
        <v>161.5</v>
      </c>
      <c r="E1033" s="55">
        <v>71.400000000000006</v>
      </c>
      <c r="F1033" s="55">
        <v>0.62043300000000001</v>
      </c>
      <c r="G1033" s="55">
        <v>2.6652659999999999</v>
      </c>
      <c r="H1033">
        <f t="shared" si="112"/>
        <v>536815098.31014299</v>
      </c>
      <c r="I1033">
        <f t="shared" si="113"/>
        <v>237328723.26319563</v>
      </c>
      <c r="J1033">
        <f t="shared" si="114"/>
        <v>869872900.19999993</v>
      </c>
      <c r="K1033">
        <f t="shared" si="115"/>
        <v>869872900.19999993</v>
      </c>
      <c r="L1033">
        <f t="shared" si="116"/>
        <v>869872900.19999993</v>
      </c>
      <c r="M1033">
        <f t="shared" si="117"/>
        <v>1084598939.5240571</v>
      </c>
      <c r="N1033">
        <f t="shared" si="118"/>
        <v>964804389.50527835</v>
      </c>
    </row>
    <row r="1034" spans="1:14" x14ac:dyDescent="0.2">
      <c r="A1034" s="55" t="s">
        <v>1038</v>
      </c>
      <c r="B1034" s="55">
        <v>3540250129</v>
      </c>
      <c r="C1034" s="55">
        <v>43.24</v>
      </c>
      <c r="D1034" s="55">
        <v>21.87</v>
      </c>
      <c r="E1034" s="55">
        <v>54.57</v>
      </c>
      <c r="F1034" s="55">
        <v>0.97713799999999995</v>
      </c>
      <c r="G1034" s="55">
        <v>-0.20762</v>
      </c>
      <c r="H1034">
        <f t="shared" si="112"/>
        <v>1074356002.1606989</v>
      </c>
      <c r="I1034">
        <f t="shared" si="113"/>
        <v>2680721468.7397456</v>
      </c>
      <c r="J1034">
        <f t="shared" si="114"/>
        <v>2124150077.3999999</v>
      </c>
      <c r="K1034">
        <f t="shared" si="115"/>
        <v>2124150077.3999999</v>
      </c>
      <c r="L1034">
        <f t="shared" si="116"/>
        <v>2680721468.7397456</v>
      </c>
      <c r="M1034">
        <f t="shared" si="117"/>
        <v>2553892478.2642794</v>
      </c>
      <c r="N1034">
        <f t="shared" si="118"/>
        <v>3196438664.8958983</v>
      </c>
    </row>
    <row r="1035" spans="1:14" x14ac:dyDescent="0.2">
      <c r="A1035" s="55" t="s">
        <v>1039</v>
      </c>
      <c r="B1035" s="55">
        <v>938699770</v>
      </c>
      <c r="C1035" s="55">
        <v>52.36</v>
      </c>
      <c r="D1035" s="55">
        <v>61.12</v>
      </c>
      <c r="E1035" s="55">
        <v>109.02</v>
      </c>
      <c r="F1035" s="55">
        <v>-0.14332</v>
      </c>
      <c r="G1035" s="55">
        <v>-0.51971999999999996</v>
      </c>
      <c r="H1035">
        <f t="shared" si="112"/>
        <v>657444859.2239809</v>
      </c>
      <c r="I1035">
        <f t="shared" si="113"/>
        <v>1172690642.9582741</v>
      </c>
      <c r="J1035">
        <f t="shared" si="114"/>
        <v>563219862</v>
      </c>
      <c r="K1035">
        <f t="shared" si="115"/>
        <v>657444859.2239809</v>
      </c>
      <c r="L1035">
        <f t="shared" si="116"/>
        <v>938699770</v>
      </c>
      <c r="M1035">
        <f t="shared" si="117"/>
        <v>826197805.68959236</v>
      </c>
      <c r="N1035">
        <f t="shared" si="118"/>
        <v>938699770</v>
      </c>
    </row>
    <row r="1036" spans="1:14" x14ac:dyDescent="0.2">
      <c r="A1036" s="55" t="s">
        <v>1040</v>
      </c>
      <c r="B1036" s="55">
        <v>1395442372</v>
      </c>
      <c r="C1036" s="55">
        <v>96.67</v>
      </c>
      <c r="D1036" s="55">
        <v>99.59</v>
      </c>
      <c r="E1036" s="55">
        <v>106.55</v>
      </c>
      <c r="F1036" s="55">
        <v>-2.9319999999999999E-2</v>
      </c>
      <c r="G1036" s="55">
        <v>-9.2730000000000007E-2</v>
      </c>
      <c r="H1036">
        <f t="shared" si="112"/>
        <v>862555551.98417604</v>
      </c>
      <c r="I1036">
        <f t="shared" si="113"/>
        <v>922840414.87098658</v>
      </c>
      <c r="J1036">
        <f t="shared" si="114"/>
        <v>837265423.19999993</v>
      </c>
      <c r="K1036">
        <f t="shared" si="115"/>
        <v>862555551.98417604</v>
      </c>
      <c r="L1036">
        <f t="shared" si="116"/>
        <v>922840414.87098658</v>
      </c>
      <c r="M1036">
        <f t="shared" si="117"/>
        <v>1182287643.9936705</v>
      </c>
      <c r="N1036">
        <f t="shared" si="118"/>
        <v>1206401589.1483946</v>
      </c>
    </row>
    <row r="1037" spans="1:14" x14ac:dyDescent="0.2">
      <c r="A1037" s="55" t="s">
        <v>1041</v>
      </c>
      <c r="B1037" s="55">
        <v>768530004</v>
      </c>
      <c r="C1037" s="55">
        <v>49.89</v>
      </c>
      <c r="D1037" s="55">
        <v>51.76</v>
      </c>
      <c r="E1037" s="55">
        <v>52.78</v>
      </c>
      <c r="F1037" s="55">
        <v>-3.6130000000000002E-2</v>
      </c>
      <c r="G1037" s="55">
        <v>-5.4760000000000003E-2</v>
      </c>
      <c r="H1037">
        <f t="shared" si="112"/>
        <v>478402691.64928877</v>
      </c>
      <c r="I1037">
        <f t="shared" si="113"/>
        <v>487831664.3392154</v>
      </c>
      <c r="J1037">
        <f t="shared" si="114"/>
        <v>461118002.39999998</v>
      </c>
      <c r="K1037">
        <f t="shared" si="115"/>
        <v>478402691.64928877</v>
      </c>
      <c r="L1037">
        <f t="shared" si="116"/>
        <v>487831664.3392154</v>
      </c>
      <c r="M1037">
        <f t="shared" si="117"/>
        <v>652479079.05971551</v>
      </c>
      <c r="N1037">
        <f t="shared" si="118"/>
        <v>656250668.13568616</v>
      </c>
    </row>
    <row r="1038" spans="1:14" x14ac:dyDescent="0.2">
      <c r="A1038" s="55" t="s">
        <v>1042</v>
      </c>
      <c r="B1038" s="55">
        <v>258712537</v>
      </c>
      <c r="C1038" s="55">
        <v>75</v>
      </c>
      <c r="D1038" s="55">
        <v>89.13</v>
      </c>
      <c r="E1038" s="55">
        <v>91.49</v>
      </c>
      <c r="F1038" s="55">
        <v>-0.15853</v>
      </c>
      <c r="G1038" s="55">
        <v>-0.18024000000000001</v>
      </c>
      <c r="H1038">
        <f t="shared" si="112"/>
        <v>184471843.5594852</v>
      </c>
      <c r="I1038">
        <f t="shared" si="113"/>
        <v>189357277.98380011</v>
      </c>
      <c r="J1038">
        <f t="shared" si="114"/>
        <v>155227522.19999999</v>
      </c>
      <c r="K1038">
        <f t="shared" si="115"/>
        <v>184471843.5594852</v>
      </c>
      <c r="L1038">
        <f t="shared" si="116"/>
        <v>189357277.98380011</v>
      </c>
      <c r="M1038">
        <f t="shared" si="117"/>
        <v>229016259.62379408</v>
      </c>
      <c r="N1038">
        <f t="shared" si="118"/>
        <v>230970433.39352006</v>
      </c>
    </row>
    <row r="1039" spans="1:14" x14ac:dyDescent="0.2">
      <c r="A1039" s="55" t="s">
        <v>1043</v>
      </c>
      <c r="B1039" s="55">
        <v>1444622131</v>
      </c>
      <c r="C1039" s="55">
        <v>6.94</v>
      </c>
      <c r="D1039" s="55">
        <v>7.17</v>
      </c>
      <c r="E1039" s="55">
        <v>2.93</v>
      </c>
      <c r="F1039" s="55">
        <v>-3.2079999999999997E-2</v>
      </c>
      <c r="G1039" s="55">
        <v>1.368601</v>
      </c>
      <c r="H1039">
        <f t="shared" si="112"/>
        <v>895500949.04537559</v>
      </c>
      <c r="I1039">
        <f t="shared" si="113"/>
        <v>365943136.30704367</v>
      </c>
      <c r="J1039">
        <f t="shared" si="114"/>
        <v>866773278.60000002</v>
      </c>
      <c r="K1039">
        <f t="shared" si="115"/>
        <v>895500949.04537559</v>
      </c>
      <c r="L1039">
        <f t="shared" si="116"/>
        <v>866773278.60000002</v>
      </c>
      <c r="M1039">
        <f t="shared" si="117"/>
        <v>1224973658.2181501</v>
      </c>
      <c r="N1039">
        <f t="shared" si="118"/>
        <v>1013150533.1228175</v>
      </c>
    </row>
    <row r="1040" spans="1:14" x14ac:dyDescent="0.2">
      <c r="A1040" s="55" t="s">
        <v>1044</v>
      </c>
      <c r="B1040" s="55">
        <v>481274000</v>
      </c>
      <c r="C1040" s="55">
        <v>16.78</v>
      </c>
      <c r="D1040" s="55">
        <v>12.51</v>
      </c>
      <c r="E1040" s="55">
        <v>38.78</v>
      </c>
      <c r="F1040" s="55">
        <v>0.34132699999999999</v>
      </c>
      <c r="G1040" s="55">
        <v>-0.56730000000000003</v>
      </c>
      <c r="H1040">
        <f t="shared" si="112"/>
        <v>215282626.83148852</v>
      </c>
      <c r="I1040">
        <f t="shared" si="113"/>
        <v>667354749.2489022</v>
      </c>
      <c r="J1040">
        <f t="shared" si="114"/>
        <v>288764400</v>
      </c>
      <c r="K1040">
        <f t="shared" si="115"/>
        <v>288764400</v>
      </c>
      <c r="L1040">
        <f t="shared" si="116"/>
        <v>481274000</v>
      </c>
      <c r="M1040">
        <f t="shared" si="117"/>
        <v>374877450.73259544</v>
      </c>
      <c r="N1040">
        <f t="shared" si="118"/>
        <v>481274000</v>
      </c>
    </row>
    <row r="1041" spans="1:14" x14ac:dyDescent="0.2">
      <c r="A1041" s="55" t="s">
        <v>1045</v>
      </c>
      <c r="B1041" s="55">
        <v>569576173</v>
      </c>
      <c r="C1041" s="55">
        <v>20.399999999999999</v>
      </c>
      <c r="D1041" s="55">
        <v>28.37</v>
      </c>
      <c r="E1041" s="55">
        <v>24.25</v>
      </c>
      <c r="F1041" s="55">
        <v>-0.28093000000000001</v>
      </c>
      <c r="G1041" s="55">
        <v>-0.15876000000000001</v>
      </c>
      <c r="H1041">
        <f t="shared" si="112"/>
        <v>475260689.22358042</v>
      </c>
      <c r="I1041">
        <f t="shared" si="113"/>
        <v>406240435.30978078</v>
      </c>
      <c r="J1041">
        <f t="shared" si="114"/>
        <v>341745703.80000001</v>
      </c>
      <c r="K1041">
        <f t="shared" si="115"/>
        <v>475260689.22358042</v>
      </c>
      <c r="L1041">
        <f t="shared" si="116"/>
        <v>406240435.30978078</v>
      </c>
      <c r="M1041">
        <f t="shared" si="117"/>
        <v>531849979.48943216</v>
      </c>
      <c r="N1041">
        <f t="shared" si="118"/>
        <v>504241877.92391229</v>
      </c>
    </row>
    <row r="1042" spans="1:14" x14ac:dyDescent="0.2">
      <c r="A1042" s="55" t="s">
        <v>1046</v>
      </c>
      <c r="B1042" s="55">
        <v>1242914018</v>
      </c>
      <c r="C1042" s="55">
        <v>52.61</v>
      </c>
      <c r="D1042" s="55">
        <v>53.89</v>
      </c>
      <c r="E1042" s="55">
        <v>56.69</v>
      </c>
      <c r="F1042" s="55">
        <v>-2.375E-2</v>
      </c>
      <c r="G1042" s="55">
        <v>-7.1970000000000006E-2</v>
      </c>
      <c r="H1042">
        <f t="shared" si="112"/>
        <v>763890817.72087061</v>
      </c>
      <c r="I1042">
        <f t="shared" si="113"/>
        <v>803582223.41950142</v>
      </c>
      <c r="J1042">
        <f t="shared" si="114"/>
        <v>745748410.79999995</v>
      </c>
      <c r="K1042">
        <f t="shared" si="115"/>
        <v>763890817.72087061</v>
      </c>
      <c r="L1042">
        <f t="shared" si="116"/>
        <v>803582223.41950142</v>
      </c>
      <c r="M1042">
        <f t="shared" si="117"/>
        <v>1051304737.8883482</v>
      </c>
      <c r="N1042">
        <f t="shared" si="118"/>
        <v>1067181300.1678005</v>
      </c>
    </row>
    <row r="1043" spans="1:14" x14ac:dyDescent="0.2">
      <c r="A1043" s="55" t="s">
        <v>1047</v>
      </c>
      <c r="B1043" s="55">
        <v>402626478</v>
      </c>
      <c r="C1043" s="55">
        <v>42.01</v>
      </c>
      <c r="D1043" s="55">
        <v>50.61</v>
      </c>
      <c r="E1043" s="55">
        <v>20.94</v>
      </c>
      <c r="F1043" s="55">
        <v>-0.16993</v>
      </c>
      <c r="G1043" s="55">
        <v>1.006208</v>
      </c>
      <c r="H1043">
        <f t="shared" si="112"/>
        <v>291030740.53995448</v>
      </c>
      <c r="I1043">
        <f t="shared" si="113"/>
        <v>120414177.79213321</v>
      </c>
      <c r="J1043">
        <f t="shared" si="114"/>
        <v>241575886.79999998</v>
      </c>
      <c r="K1043">
        <f t="shared" si="115"/>
        <v>291030740.53995448</v>
      </c>
      <c r="L1043">
        <f t="shared" si="116"/>
        <v>241575886.79999998</v>
      </c>
      <c r="M1043">
        <f t="shared" si="117"/>
        <v>357988183.01598179</v>
      </c>
      <c r="N1043">
        <f t="shared" si="118"/>
        <v>289741557.91685331</v>
      </c>
    </row>
    <row r="1044" spans="1:14" x14ac:dyDescent="0.2">
      <c r="A1044" s="55" t="s">
        <v>1048</v>
      </c>
      <c r="B1044" s="55">
        <v>15656533</v>
      </c>
      <c r="C1044" s="55">
        <v>0.69</v>
      </c>
      <c r="D1044" s="55">
        <v>18.12</v>
      </c>
      <c r="E1044" s="55">
        <v>54.3</v>
      </c>
      <c r="F1044" s="55">
        <v>-0.96192</v>
      </c>
      <c r="G1044" s="55">
        <v>-0.98729</v>
      </c>
      <c r="H1044">
        <f t="shared" si="112"/>
        <v>246689070.37815124</v>
      </c>
      <c r="I1044">
        <f t="shared" si="113"/>
        <v>739096758.45790708</v>
      </c>
      <c r="J1044">
        <f t="shared" si="114"/>
        <v>9393919.7999999989</v>
      </c>
      <c r="K1044">
        <f t="shared" si="115"/>
        <v>15656533</v>
      </c>
      <c r="L1044">
        <f t="shared" si="116"/>
        <v>15656533</v>
      </c>
      <c r="M1044">
        <f t="shared" si="117"/>
        <v>15656533</v>
      </c>
      <c r="N1044">
        <f t="shared" si="118"/>
        <v>15656533</v>
      </c>
    </row>
    <row r="1045" spans="1:14" x14ac:dyDescent="0.2">
      <c r="A1045" s="55" t="s">
        <v>1049</v>
      </c>
      <c r="B1045" s="55">
        <v>1088933569</v>
      </c>
      <c r="C1045" s="55">
        <v>20.63</v>
      </c>
      <c r="D1045" s="55">
        <v>28</v>
      </c>
      <c r="E1045" s="55">
        <v>26.95</v>
      </c>
      <c r="F1045" s="55">
        <v>-0.26321</v>
      </c>
      <c r="G1045" s="55">
        <v>-0.23451</v>
      </c>
      <c r="H1045">
        <f t="shared" si="112"/>
        <v>886765756.04989195</v>
      </c>
      <c r="I1045">
        <f t="shared" si="113"/>
        <v>853518845.96794212</v>
      </c>
      <c r="J1045">
        <f t="shared" si="114"/>
        <v>653360141.39999998</v>
      </c>
      <c r="K1045">
        <f t="shared" si="115"/>
        <v>886765756.04989195</v>
      </c>
      <c r="L1045">
        <f t="shared" si="116"/>
        <v>853518845.96794212</v>
      </c>
      <c r="M1045">
        <f t="shared" si="117"/>
        <v>1008066443.8199568</v>
      </c>
      <c r="N1045">
        <f t="shared" si="118"/>
        <v>994767679.78717685</v>
      </c>
    </row>
    <row r="1046" spans="1:14" x14ac:dyDescent="0.2">
      <c r="A1046" s="55" t="s">
        <v>1050</v>
      </c>
      <c r="B1046" s="55">
        <v>3231383395</v>
      </c>
      <c r="C1046" s="55">
        <v>121.09</v>
      </c>
      <c r="D1046" s="55">
        <v>157.53</v>
      </c>
      <c r="E1046" s="55">
        <v>78.53</v>
      </c>
      <c r="F1046" s="55">
        <v>-0.23132</v>
      </c>
      <c r="G1046" s="55">
        <v>0.54195800000000005</v>
      </c>
      <c r="H1046">
        <f t="shared" si="112"/>
        <v>2522285004.1629806</v>
      </c>
      <c r="I1046">
        <f t="shared" si="113"/>
        <v>1257381872.2688942</v>
      </c>
      <c r="J1046">
        <f t="shared" si="114"/>
        <v>1938830037</v>
      </c>
      <c r="K1046">
        <f t="shared" si="115"/>
        <v>2522285004.1629806</v>
      </c>
      <c r="L1046">
        <f t="shared" si="116"/>
        <v>1938830037</v>
      </c>
      <c r="M1046">
        <f t="shared" si="117"/>
        <v>2947744038.6651921</v>
      </c>
      <c r="N1046">
        <f t="shared" si="118"/>
        <v>2441782785.9075575</v>
      </c>
    </row>
    <row r="1047" spans="1:14" x14ac:dyDescent="0.2">
      <c r="A1047" s="55" t="s">
        <v>1051</v>
      </c>
      <c r="B1047" s="55">
        <v>2192942649</v>
      </c>
      <c r="C1047" s="55">
        <v>47.42</v>
      </c>
      <c r="D1047" s="55">
        <v>29.3</v>
      </c>
      <c r="E1047" s="55">
        <v>18.12</v>
      </c>
      <c r="F1047" s="55">
        <v>0.61843000000000004</v>
      </c>
      <c r="G1047" s="55">
        <v>1.6169979999999999</v>
      </c>
      <c r="H1047">
        <f t="shared" si="112"/>
        <v>812988877.73953772</v>
      </c>
      <c r="I1047">
        <f t="shared" si="113"/>
        <v>502776688.93900573</v>
      </c>
      <c r="J1047">
        <f t="shared" si="114"/>
        <v>1315765589.3999999</v>
      </c>
      <c r="K1047">
        <f t="shared" si="115"/>
        <v>1315765589.3999999</v>
      </c>
      <c r="L1047">
        <f t="shared" si="116"/>
        <v>1315765589.3999999</v>
      </c>
      <c r="M1047">
        <f t="shared" si="117"/>
        <v>1640961140.495815</v>
      </c>
      <c r="N1047">
        <f t="shared" si="118"/>
        <v>1516876264.9756021</v>
      </c>
    </row>
    <row r="1048" spans="1:14" x14ac:dyDescent="0.2">
      <c r="A1048" s="55" t="s">
        <v>1052</v>
      </c>
      <c r="B1048" s="55">
        <v>1820741589</v>
      </c>
      <c r="C1048" s="55">
        <v>26.52</v>
      </c>
      <c r="D1048" s="55">
        <v>25.13</v>
      </c>
      <c r="E1048" s="55">
        <v>18.3</v>
      </c>
      <c r="F1048" s="55">
        <v>5.5312E-2</v>
      </c>
      <c r="G1048" s="55">
        <v>0.44918000000000002</v>
      </c>
      <c r="H1048">
        <f t="shared" si="112"/>
        <v>1035186706.3010749</v>
      </c>
      <c r="I1048">
        <f t="shared" si="113"/>
        <v>753836620.29561532</v>
      </c>
      <c r="J1048">
        <f t="shared" si="114"/>
        <v>1092444953.3999999</v>
      </c>
      <c r="K1048">
        <f t="shared" si="115"/>
        <v>1092444953.3999999</v>
      </c>
      <c r="L1048">
        <f t="shared" si="116"/>
        <v>1092444953.3999999</v>
      </c>
      <c r="M1048">
        <f t="shared" si="117"/>
        <v>1506519635.9204299</v>
      </c>
      <c r="N1048">
        <f t="shared" si="118"/>
        <v>1393979601.5182462</v>
      </c>
    </row>
    <row r="1049" spans="1:14" x14ac:dyDescent="0.2">
      <c r="A1049" s="55" t="s">
        <v>1053</v>
      </c>
      <c r="B1049" s="55">
        <v>1925196469</v>
      </c>
      <c r="C1049" s="55">
        <v>34.700000000000003</v>
      </c>
      <c r="D1049" s="55">
        <v>20.329999999999998</v>
      </c>
      <c r="E1049" s="55">
        <v>11.29</v>
      </c>
      <c r="F1049" s="55">
        <v>0.70683700000000005</v>
      </c>
      <c r="G1049" s="55">
        <v>2.0735160000000001</v>
      </c>
      <c r="H1049">
        <f t="shared" si="112"/>
        <v>676759339.87838316</v>
      </c>
      <c r="I1049">
        <f t="shared" si="113"/>
        <v>375829467.42427891</v>
      </c>
      <c r="J1049">
        <f t="shared" si="114"/>
        <v>1155117881.3999999</v>
      </c>
      <c r="K1049">
        <f t="shared" si="115"/>
        <v>1155117881.3999999</v>
      </c>
      <c r="L1049">
        <f t="shared" si="116"/>
        <v>1155117881.3999999</v>
      </c>
      <c r="M1049">
        <f t="shared" si="117"/>
        <v>1425821617.3513532</v>
      </c>
      <c r="N1049">
        <f t="shared" si="118"/>
        <v>1305449668.3697114</v>
      </c>
    </row>
    <row r="1050" spans="1:14" x14ac:dyDescent="0.2">
      <c r="A1050" s="55" t="s">
        <v>1054</v>
      </c>
      <c r="B1050" s="55">
        <v>81685319</v>
      </c>
      <c r="C1050" s="55">
        <v>1.99</v>
      </c>
      <c r="D1050" s="55">
        <v>8.99</v>
      </c>
      <c r="E1050" s="55">
        <v>5.36</v>
      </c>
      <c r="F1050" s="55">
        <v>-0.77864</v>
      </c>
      <c r="G1050" s="55">
        <v>-0.62873000000000001</v>
      </c>
      <c r="H1050">
        <f t="shared" si="112"/>
        <v>221409429.88796532</v>
      </c>
      <c r="I1050">
        <f t="shared" si="113"/>
        <v>132009565.54529049</v>
      </c>
      <c r="J1050">
        <f t="shared" si="114"/>
        <v>49011191.399999999</v>
      </c>
      <c r="K1050">
        <f t="shared" si="115"/>
        <v>81685319</v>
      </c>
      <c r="L1050">
        <f t="shared" si="116"/>
        <v>81685319</v>
      </c>
      <c r="M1050">
        <f t="shared" si="117"/>
        <v>81685319</v>
      </c>
      <c r="N1050">
        <f t="shared" si="118"/>
        <v>81685319</v>
      </c>
    </row>
    <row r="1051" spans="1:14" x14ac:dyDescent="0.2">
      <c r="A1051" s="55" t="s">
        <v>1055</v>
      </c>
      <c r="B1051" s="55">
        <v>54977377</v>
      </c>
      <c r="C1051" s="55">
        <v>0.39</v>
      </c>
      <c r="D1051" s="55">
        <v>4.0199999999999996</v>
      </c>
      <c r="E1051" s="55">
        <v>1.36</v>
      </c>
      <c r="F1051" s="55">
        <v>-0.90298999999999996</v>
      </c>
      <c r="G1051" s="55">
        <v>-0.71323999999999999</v>
      </c>
      <c r="H1051">
        <f t="shared" si="112"/>
        <v>340031194.72219348</v>
      </c>
      <c r="I1051">
        <f t="shared" si="113"/>
        <v>115031476.49602453</v>
      </c>
      <c r="J1051">
        <f t="shared" si="114"/>
        <v>32986426.199999999</v>
      </c>
      <c r="K1051">
        <f t="shared" si="115"/>
        <v>54977377</v>
      </c>
      <c r="L1051">
        <f t="shared" si="116"/>
        <v>54977377</v>
      </c>
      <c r="M1051">
        <f t="shared" si="117"/>
        <v>54977377</v>
      </c>
      <c r="N1051">
        <f t="shared" si="118"/>
        <v>54977377</v>
      </c>
    </row>
    <row r="1052" spans="1:14" x14ac:dyDescent="0.2">
      <c r="A1052" s="55" t="s">
        <v>1056</v>
      </c>
      <c r="B1052" s="55">
        <v>1593635301</v>
      </c>
      <c r="C1052" s="55">
        <v>10.5</v>
      </c>
      <c r="D1052" s="55">
        <v>13.05</v>
      </c>
      <c r="E1052" s="55">
        <v>7.75</v>
      </c>
      <c r="F1052" s="55">
        <v>-0.19539999999999999</v>
      </c>
      <c r="G1052" s="55">
        <v>0.35483900000000002</v>
      </c>
      <c r="H1052">
        <f t="shared" si="112"/>
        <v>1188393214.7651007</v>
      </c>
      <c r="I1052">
        <f t="shared" si="113"/>
        <v>705752624.9244374</v>
      </c>
      <c r="J1052">
        <f t="shared" si="114"/>
        <v>956181180.60000002</v>
      </c>
      <c r="K1052">
        <f t="shared" si="115"/>
        <v>1188393214.7651007</v>
      </c>
      <c r="L1052">
        <f t="shared" si="116"/>
        <v>956181180.60000002</v>
      </c>
      <c r="M1052">
        <f t="shared" si="117"/>
        <v>1431538466.5060403</v>
      </c>
      <c r="N1052">
        <f t="shared" si="118"/>
        <v>1238482230.5697749</v>
      </c>
    </row>
    <row r="1053" spans="1:14" x14ac:dyDescent="0.2">
      <c r="A1053" s="55" t="s">
        <v>1057</v>
      </c>
      <c r="B1053" s="55">
        <v>364072863</v>
      </c>
      <c r="C1053" s="55">
        <v>13.9</v>
      </c>
      <c r="D1053" s="55">
        <v>25.07</v>
      </c>
      <c r="E1053" s="55">
        <v>39.479999999999997</v>
      </c>
      <c r="F1053" s="55">
        <v>-0.44555</v>
      </c>
      <c r="G1053" s="55">
        <v>-0.64792000000000005</v>
      </c>
      <c r="H1053">
        <f t="shared" si="112"/>
        <v>393982717.64811975</v>
      </c>
      <c r="I1053">
        <f t="shared" si="113"/>
        <v>620437735.17382419</v>
      </c>
      <c r="J1053">
        <f t="shared" si="114"/>
        <v>218443717.79999998</v>
      </c>
      <c r="K1053">
        <f t="shared" si="115"/>
        <v>364072863</v>
      </c>
      <c r="L1053">
        <f t="shared" si="116"/>
        <v>364072863</v>
      </c>
      <c r="M1053">
        <f t="shared" si="117"/>
        <v>364072863</v>
      </c>
      <c r="N1053">
        <f t="shared" si="118"/>
        <v>364072863</v>
      </c>
    </row>
    <row r="1054" spans="1:14" x14ac:dyDescent="0.2">
      <c r="A1054" s="55" t="s">
        <v>1058</v>
      </c>
      <c r="B1054" s="55">
        <v>77751525</v>
      </c>
      <c r="C1054" s="55">
        <v>10.59</v>
      </c>
      <c r="D1054" s="55">
        <v>32.6</v>
      </c>
      <c r="E1054" s="55">
        <v>44.15</v>
      </c>
      <c r="F1054" s="55">
        <v>-0.67515000000000003</v>
      </c>
      <c r="G1054" s="55">
        <v>-0.76014000000000004</v>
      </c>
      <c r="H1054">
        <f t="shared" si="112"/>
        <v>143607557.33415422</v>
      </c>
      <c r="I1054">
        <f t="shared" si="113"/>
        <v>194492266.32202119</v>
      </c>
      <c r="J1054">
        <f t="shared" si="114"/>
        <v>46650915</v>
      </c>
      <c r="K1054">
        <f t="shared" si="115"/>
        <v>77751525</v>
      </c>
      <c r="L1054">
        <f t="shared" si="116"/>
        <v>77751525</v>
      </c>
      <c r="M1054">
        <f t="shared" si="117"/>
        <v>77751525</v>
      </c>
      <c r="N1054">
        <f t="shared" si="118"/>
        <v>77751525</v>
      </c>
    </row>
    <row r="1055" spans="1:14" x14ac:dyDescent="0.2">
      <c r="A1055" s="55" t="s">
        <v>1059</v>
      </c>
      <c r="B1055" s="55">
        <v>2080990314</v>
      </c>
      <c r="C1055" s="55">
        <v>10.119999999999999</v>
      </c>
      <c r="D1055" s="55">
        <v>11.28</v>
      </c>
      <c r="E1055" s="55">
        <v>12.06</v>
      </c>
      <c r="F1055" s="55">
        <v>-0.10284</v>
      </c>
      <c r="G1055" s="55">
        <v>-0.16086</v>
      </c>
      <c r="H1055">
        <f t="shared" si="112"/>
        <v>1391718521.1110616</v>
      </c>
      <c r="I1055">
        <f t="shared" si="113"/>
        <v>1487945025.1447911</v>
      </c>
      <c r="J1055">
        <f t="shared" si="114"/>
        <v>1248594188.3999999</v>
      </c>
      <c r="K1055">
        <f t="shared" si="115"/>
        <v>1391718521.1110616</v>
      </c>
      <c r="L1055">
        <f t="shared" si="116"/>
        <v>1487945025.1447911</v>
      </c>
      <c r="M1055">
        <f t="shared" si="117"/>
        <v>1805281596.8444247</v>
      </c>
      <c r="N1055">
        <f t="shared" si="118"/>
        <v>1843772198.4579165</v>
      </c>
    </row>
    <row r="1056" spans="1:14" x14ac:dyDescent="0.2">
      <c r="A1056" s="55" t="s">
        <v>1060</v>
      </c>
      <c r="B1056" s="55">
        <v>1822461480</v>
      </c>
      <c r="C1056" s="55">
        <v>43.51</v>
      </c>
      <c r="D1056" s="55">
        <v>64.34</v>
      </c>
      <c r="E1056" s="55">
        <v>37.44</v>
      </c>
      <c r="F1056" s="55">
        <v>-0.32374999999999998</v>
      </c>
      <c r="G1056" s="55">
        <v>0.16212599999999999</v>
      </c>
      <c r="H1056">
        <f t="shared" si="112"/>
        <v>1616971368.5767097</v>
      </c>
      <c r="I1056">
        <f t="shared" si="113"/>
        <v>940927995.75949597</v>
      </c>
      <c r="J1056">
        <f t="shared" si="114"/>
        <v>1093476888</v>
      </c>
      <c r="K1056">
        <f t="shared" si="115"/>
        <v>1616971368.5767097</v>
      </c>
      <c r="L1056">
        <f t="shared" si="116"/>
        <v>1093476888</v>
      </c>
      <c r="M1056">
        <f t="shared" si="117"/>
        <v>1740265435.4306839</v>
      </c>
      <c r="N1056">
        <f t="shared" si="118"/>
        <v>1469848086.3037984</v>
      </c>
    </row>
    <row r="1057" spans="1:14" x14ac:dyDescent="0.2">
      <c r="A1057" s="55" t="s">
        <v>1061</v>
      </c>
      <c r="B1057" s="55">
        <v>371816585</v>
      </c>
      <c r="C1057" s="55">
        <v>25.7</v>
      </c>
      <c r="D1057" s="55">
        <v>22.74</v>
      </c>
      <c r="E1057" s="55">
        <v>28.09</v>
      </c>
      <c r="F1057" s="55">
        <v>0.130167</v>
      </c>
      <c r="G1057" s="55">
        <v>-8.5080000000000003E-2</v>
      </c>
      <c r="H1057">
        <f t="shared" si="112"/>
        <v>197395562.77965999</v>
      </c>
      <c r="I1057">
        <f t="shared" si="113"/>
        <v>243835473.04682377</v>
      </c>
      <c r="J1057">
        <f t="shared" si="114"/>
        <v>223089951</v>
      </c>
      <c r="K1057">
        <f t="shared" si="115"/>
        <v>223089951</v>
      </c>
      <c r="L1057">
        <f t="shared" si="116"/>
        <v>243835473.04682377</v>
      </c>
      <c r="M1057">
        <f t="shared" si="117"/>
        <v>302048176.11186397</v>
      </c>
      <c r="N1057">
        <f t="shared" si="118"/>
        <v>320624140.2187295</v>
      </c>
    </row>
    <row r="1058" spans="1:14" x14ac:dyDescent="0.2">
      <c r="A1058" s="55" t="s">
        <v>1062</v>
      </c>
      <c r="B1058" s="55">
        <v>4137834676</v>
      </c>
      <c r="C1058" s="55">
        <v>8.9</v>
      </c>
      <c r="D1058" s="55">
        <v>12.34</v>
      </c>
      <c r="E1058" s="55">
        <v>10.6</v>
      </c>
      <c r="F1058" s="55">
        <v>-0.27877000000000002</v>
      </c>
      <c r="G1058" s="55">
        <v>-0.16037999999999999</v>
      </c>
      <c r="H1058">
        <f t="shared" si="112"/>
        <v>3442314941.9741273</v>
      </c>
      <c r="I1058">
        <f t="shared" si="113"/>
        <v>2956933857.6975298</v>
      </c>
      <c r="J1058">
        <f t="shared" si="114"/>
        <v>2482700805.5999999</v>
      </c>
      <c r="K1058">
        <f t="shared" si="115"/>
        <v>3442314941.9741273</v>
      </c>
      <c r="L1058">
        <f t="shared" si="116"/>
        <v>2956933857.6975298</v>
      </c>
      <c r="M1058">
        <f t="shared" si="117"/>
        <v>3859626782.3896508</v>
      </c>
      <c r="N1058">
        <f t="shared" si="118"/>
        <v>3665474348.6790118</v>
      </c>
    </row>
    <row r="1059" spans="1:14" x14ac:dyDescent="0.2">
      <c r="A1059" s="55" t="s">
        <v>1063</v>
      </c>
      <c r="B1059" s="55">
        <v>233930216</v>
      </c>
      <c r="C1059" s="55">
        <v>4.33</v>
      </c>
      <c r="D1059" s="55">
        <v>7.22</v>
      </c>
      <c r="E1059" s="55">
        <v>18.420000000000002</v>
      </c>
      <c r="F1059" s="55">
        <v>-0.40028000000000002</v>
      </c>
      <c r="G1059" s="55">
        <v>-0.76493</v>
      </c>
      <c r="H1059">
        <f t="shared" si="112"/>
        <v>234039434.40272126</v>
      </c>
      <c r="I1059">
        <f t="shared" si="113"/>
        <v>597090779.76772881</v>
      </c>
      <c r="J1059">
        <f t="shared" si="114"/>
        <v>140358129.59999999</v>
      </c>
      <c r="K1059">
        <f t="shared" si="115"/>
        <v>233930216</v>
      </c>
      <c r="L1059">
        <f t="shared" si="116"/>
        <v>233930216</v>
      </c>
      <c r="M1059">
        <f t="shared" si="117"/>
        <v>233930216</v>
      </c>
      <c r="N1059">
        <f t="shared" si="118"/>
        <v>233930216</v>
      </c>
    </row>
    <row r="1060" spans="1:14" x14ac:dyDescent="0.2">
      <c r="A1060" s="55" t="s">
        <v>1064</v>
      </c>
      <c r="B1060" s="55">
        <v>431167123</v>
      </c>
      <c r="C1060" s="55">
        <v>32.76</v>
      </c>
      <c r="D1060" s="55">
        <v>43.55</v>
      </c>
      <c r="E1060" s="55">
        <v>33.49</v>
      </c>
      <c r="F1060" s="55">
        <v>-0.24776000000000001</v>
      </c>
      <c r="G1060" s="55">
        <v>-2.18E-2</v>
      </c>
      <c r="H1060">
        <f t="shared" si="112"/>
        <v>343906564.12846965</v>
      </c>
      <c r="I1060">
        <f t="shared" si="113"/>
        <v>264465624.41218564</v>
      </c>
      <c r="J1060">
        <f t="shared" si="114"/>
        <v>258700273.79999998</v>
      </c>
      <c r="K1060">
        <f t="shared" si="115"/>
        <v>343906564.12846965</v>
      </c>
      <c r="L1060">
        <f t="shared" si="116"/>
        <v>264465624.41218564</v>
      </c>
      <c r="M1060">
        <f t="shared" si="117"/>
        <v>396262899.45138788</v>
      </c>
      <c r="N1060">
        <f t="shared" si="118"/>
        <v>364486523.56487423</v>
      </c>
    </row>
    <row r="1061" spans="1:14" x14ac:dyDescent="0.2">
      <c r="A1061" s="55" t="s">
        <v>1065</v>
      </c>
      <c r="B1061" s="55">
        <v>1410067000</v>
      </c>
      <c r="C1061" s="55">
        <v>15.29</v>
      </c>
      <c r="D1061" s="55">
        <v>16.510000000000002</v>
      </c>
      <c r="E1061" s="55">
        <v>20.94</v>
      </c>
      <c r="F1061" s="55">
        <v>-7.3889999999999997E-2</v>
      </c>
      <c r="G1061" s="55">
        <v>-0.26982</v>
      </c>
      <c r="H1061">
        <f t="shared" si="112"/>
        <v>913541803.88938677</v>
      </c>
      <c r="I1061">
        <f t="shared" si="113"/>
        <v>1158673477.772604</v>
      </c>
      <c r="J1061">
        <f t="shared" si="114"/>
        <v>846040200</v>
      </c>
      <c r="K1061">
        <f t="shared" si="115"/>
        <v>913541803.88938677</v>
      </c>
      <c r="L1061">
        <f t="shared" si="116"/>
        <v>1158673477.772604</v>
      </c>
      <c r="M1061">
        <f t="shared" si="117"/>
        <v>1211456921.5557547</v>
      </c>
      <c r="N1061">
        <f t="shared" si="118"/>
        <v>1309509591.1090417</v>
      </c>
    </row>
    <row r="1062" spans="1:14" x14ac:dyDescent="0.2">
      <c r="A1062" s="55" t="s">
        <v>1066</v>
      </c>
      <c r="B1062" s="55">
        <v>689793990</v>
      </c>
      <c r="C1062" s="55">
        <v>17.78</v>
      </c>
      <c r="D1062" s="55">
        <v>19.05</v>
      </c>
      <c r="E1062" s="55">
        <v>31.53</v>
      </c>
      <c r="F1062" s="55">
        <v>-6.6669999999999993E-2</v>
      </c>
      <c r="G1062" s="55">
        <v>-0.43608999999999998</v>
      </c>
      <c r="H1062">
        <f t="shared" si="112"/>
        <v>443440577.28777599</v>
      </c>
      <c r="I1062">
        <f t="shared" si="113"/>
        <v>733940511.78379524</v>
      </c>
      <c r="J1062">
        <f t="shared" si="114"/>
        <v>413876394</v>
      </c>
      <c r="K1062">
        <f t="shared" si="115"/>
        <v>443440577.28777599</v>
      </c>
      <c r="L1062">
        <f t="shared" si="116"/>
        <v>689793990</v>
      </c>
      <c r="M1062">
        <f t="shared" si="117"/>
        <v>591252624.91511035</v>
      </c>
      <c r="N1062">
        <f t="shared" si="118"/>
        <v>689793990</v>
      </c>
    </row>
    <row r="1063" spans="1:14" x14ac:dyDescent="0.2">
      <c r="A1063" s="55" t="s">
        <v>1067</v>
      </c>
      <c r="B1063" s="55">
        <v>5279527976</v>
      </c>
      <c r="C1063" s="55">
        <v>49.96</v>
      </c>
      <c r="D1063" s="55">
        <v>27.67</v>
      </c>
      <c r="E1063" s="55">
        <v>18.22</v>
      </c>
      <c r="F1063" s="55">
        <v>0.805566</v>
      </c>
      <c r="G1063" s="55">
        <v>1.7420420000000001</v>
      </c>
      <c r="H1063">
        <f t="shared" si="112"/>
        <v>1754417609.5473664</v>
      </c>
      <c r="I1063">
        <f t="shared" si="113"/>
        <v>1155240067.6576068</v>
      </c>
      <c r="J1063">
        <f t="shared" si="114"/>
        <v>3167716785.5999999</v>
      </c>
      <c r="K1063">
        <f t="shared" si="115"/>
        <v>3167716785.5999999</v>
      </c>
      <c r="L1063">
        <f t="shared" si="116"/>
        <v>3167716785.5999999</v>
      </c>
      <c r="M1063">
        <f t="shared" si="117"/>
        <v>3869483829.4189463</v>
      </c>
      <c r="N1063">
        <f t="shared" si="118"/>
        <v>3629812812.6630421</v>
      </c>
    </row>
    <row r="1064" spans="1:14" x14ac:dyDescent="0.2">
      <c r="A1064" s="55" t="s">
        <v>1068</v>
      </c>
      <c r="B1064" s="55">
        <v>1904326855</v>
      </c>
      <c r="C1064" s="55">
        <v>32.35</v>
      </c>
      <c r="D1064" s="55">
        <v>38.81</v>
      </c>
      <c r="E1064" s="55">
        <v>25.85</v>
      </c>
      <c r="F1064" s="55">
        <v>-0.16644999999999999</v>
      </c>
      <c r="G1064" s="55">
        <v>0.25145099999999998</v>
      </c>
      <c r="H1064">
        <f t="shared" si="112"/>
        <v>1370758938.2760479</v>
      </c>
      <c r="I1064">
        <f t="shared" si="113"/>
        <v>913017060.1965239</v>
      </c>
      <c r="J1064">
        <f t="shared" si="114"/>
        <v>1142596113</v>
      </c>
      <c r="K1064">
        <f t="shared" si="115"/>
        <v>1370758938.2760479</v>
      </c>
      <c r="L1064">
        <f t="shared" si="116"/>
        <v>1142596113</v>
      </c>
      <c r="M1064">
        <f t="shared" si="117"/>
        <v>1690899688.3104191</v>
      </c>
      <c r="N1064">
        <f t="shared" si="118"/>
        <v>1507802937.0786095</v>
      </c>
    </row>
    <row r="1065" spans="1:14" x14ac:dyDescent="0.2">
      <c r="A1065" s="55" t="s">
        <v>1069</v>
      </c>
      <c r="B1065" s="55">
        <v>3670541101</v>
      </c>
      <c r="C1065" s="55">
        <v>23.08</v>
      </c>
      <c r="D1065" s="55">
        <v>15.88</v>
      </c>
      <c r="E1065" s="55">
        <v>10.82</v>
      </c>
      <c r="F1065" s="55">
        <v>0.453401</v>
      </c>
      <c r="G1065" s="55">
        <v>1.133087</v>
      </c>
      <c r="H1065">
        <f t="shared" si="112"/>
        <v>1515290453.6325488</v>
      </c>
      <c r="I1065">
        <f t="shared" si="113"/>
        <v>1032458901.3950205</v>
      </c>
      <c r="J1065">
        <f t="shared" si="114"/>
        <v>2202324660.5999999</v>
      </c>
      <c r="K1065">
        <f t="shared" si="115"/>
        <v>2202324660.5999999</v>
      </c>
      <c r="L1065">
        <f t="shared" si="116"/>
        <v>2202324660.5999999</v>
      </c>
      <c r="M1065">
        <f t="shared" si="117"/>
        <v>2808440842.0530195</v>
      </c>
      <c r="N1065">
        <f t="shared" si="118"/>
        <v>2615308221.1580081</v>
      </c>
    </row>
    <row r="1066" spans="1:14" x14ac:dyDescent="0.2">
      <c r="A1066" s="55" t="s">
        <v>1070</v>
      </c>
      <c r="B1066" s="55">
        <v>1639470509</v>
      </c>
      <c r="C1066" s="55">
        <v>237.95</v>
      </c>
      <c r="D1066" s="55">
        <v>216.11</v>
      </c>
      <c r="E1066" s="55">
        <v>97.57</v>
      </c>
      <c r="F1066" s="55">
        <v>0.10106</v>
      </c>
      <c r="G1066" s="55">
        <v>1.4387620000000001</v>
      </c>
      <c r="H1066">
        <f t="shared" si="112"/>
        <v>893395732.65762091</v>
      </c>
      <c r="I1066">
        <f t="shared" si="113"/>
        <v>403353137.94458002</v>
      </c>
      <c r="J1066">
        <f t="shared" si="114"/>
        <v>983682305.39999998</v>
      </c>
      <c r="K1066">
        <f t="shared" si="115"/>
        <v>983682305.39999998</v>
      </c>
      <c r="L1066">
        <f t="shared" si="116"/>
        <v>983682305.39999998</v>
      </c>
      <c r="M1066">
        <f t="shared" si="117"/>
        <v>1341040598.4630485</v>
      </c>
      <c r="N1066">
        <f t="shared" si="118"/>
        <v>1145023560.577832</v>
      </c>
    </row>
    <row r="1067" spans="1:14" x14ac:dyDescent="0.2">
      <c r="A1067" s="55" t="s">
        <v>1071</v>
      </c>
      <c r="B1067" s="55">
        <v>1056012558</v>
      </c>
      <c r="C1067" s="55">
        <v>68.77</v>
      </c>
      <c r="D1067" s="55">
        <v>55.07</v>
      </c>
      <c r="E1067" s="55">
        <v>32.15</v>
      </c>
      <c r="F1067" s="55">
        <v>0.248774</v>
      </c>
      <c r="G1067" s="55">
        <v>1.1390359999999999</v>
      </c>
      <c r="H1067">
        <f t="shared" si="112"/>
        <v>507383669.74328417</v>
      </c>
      <c r="I1067">
        <f t="shared" si="113"/>
        <v>296211720.98085308</v>
      </c>
      <c r="J1067">
        <f t="shared" si="114"/>
        <v>633607534.79999995</v>
      </c>
      <c r="K1067">
        <f t="shared" si="115"/>
        <v>633607534.79999995</v>
      </c>
      <c r="L1067">
        <f t="shared" si="116"/>
        <v>633607534.79999995</v>
      </c>
      <c r="M1067">
        <f t="shared" si="117"/>
        <v>836561002.69731355</v>
      </c>
      <c r="N1067">
        <f t="shared" si="118"/>
        <v>752092223.19234121</v>
      </c>
    </row>
    <row r="1068" spans="1:14" x14ac:dyDescent="0.2">
      <c r="A1068" s="55" t="s">
        <v>1072</v>
      </c>
      <c r="B1068" s="55">
        <v>2925800002</v>
      </c>
      <c r="C1068" s="55">
        <v>22.53</v>
      </c>
      <c r="D1068" s="55">
        <v>20.98</v>
      </c>
      <c r="E1068" s="55">
        <v>21.89</v>
      </c>
      <c r="F1068" s="55">
        <v>7.3880000000000001E-2</v>
      </c>
      <c r="G1068" s="55">
        <v>2.9236999999999999E-2</v>
      </c>
      <c r="H1068">
        <f t="shared" si="112"/>
        <v>1634707789.6971729</v>
      </c>
      <c r="I1068">
        <f t="shared" si="113"/>
        <v>1705612994.0917399</v>
      </c>
      <c r="J1068">
        <f t="shared" si="114"/>
        <v>1755480001.2</v>
      </c>
      <c r="K1068">
        <f t="shared" si="115"/>
        <v>1755480001.2</v>
      </c>
      <c r="L1068">
        <f t="shared" si="116"/>
        <v>1755480001.2</v>
      </c>
      <c r="M1068">
        <f t="shared" si="117"/>
        <v>2409363117.0788689</v>
      </c>
      <c r="N1068">
        <f t="shared" si="118"/>
        <v>2437725198.8366957</v>
      </c>
    </row>
    <row r="1069" spans="1:14" x14ac:dyDescent="0.2">
      <c r="A1069" s="55" t="s">
        <v>1073</v>
      </c>
      <c r="B1069" s="55">
        <v>1741500597</v>
      </c>
      <c r="C1069" s="55">
        <v>30.64</v>
      </c>
      <c r="D1069" s="55">
        <v>26.86</v>
      </c>
      <c r="E1069" s="55">
        <v>9.4600000000000009</v>
      </c>
      <c r="F1069" s="55">
        <v>0.14072999999999999</v>
      </c>
      <c r="G1069" s="55">
        <v>2.2389009999999998</v>
      </c>
      <c r="H1069">
        <f t="shared" si="112"/>
        <v>915992704.84689629</v>
      </c>
      <c r="I1069">
        <f t="shared" si="113"/>
        <v>322609538.91458863</v>
      </c>
      <c r="J1069">
        <f t="shared" si="114"/>
        <v>1044900358.1999999</v>
      </c>
      <c r="K1069">
        <f t="shared" si="115"/>
        <v>1044900358.1999999</v>
      </c>
      <c r="L1069">
        <f t="shared" si="116"/>
        <v>1044900358.1999999</v>
      </c>
      <c r="M1069">
        <f t="shared" si="117"/>
        <v>1411297440.1387584</v>
      </c>
      <c r="N1069">
        <f t="shared" si="118"/>
        <v>1173944173.7658353</v>
      </c>
    </row>
    <row r="1070" spans="1:14" x14ac:dyDescent="0.2">
      <c r="A1070" s="55" t="s">
        <v>1074</v>
      </c>
      <c r="B1070" s="55">
        <v>132412898</v>
      </c>
      <c r="C1070" s="55">
        <v>5.15</v>
      </c>
      <c r="D1070" s="55">
        <v>6.87</v>
      </c>
      <c r="E1070" s="55">
        <v>50.7</v>
      </c>
      <c r="F1070" s="55">
        <v>-0.25036000000000003</v>
      </c>
      <c r="G1070" s="55">
        <v>-0.89842</v>
      </c>
      <c r="H1070">
        <f t="shared" si="112"/>
        <v>105981189.37089802</v>
      </c>
      <c r="I1070">
        <f t="shared" si="113"/>
        <v>782119893.67985809</v>
      </c>
      <c r="J1070">
        <f t="shared" si="114"/>
        <v>79447738.799999997</v>
      </c>
      <c r="K1070">
        <f t="shared" si="115"/>
        <v>105981189.37089802</v>
      </c>
      <c r="L1070">
        <f t="shared" si="116"/>
        <v>132412898</v>
      </c>
      <c r="M1070">
        <f t="shared" si="117"/>
        <v>121840214.54835922</v>
      </c>
      <c r="N1070">
        <f t="shared" si="118"/>
        <v>132412898</v>
      </c>
    </row>
    <row r="1071" spans="1:14" x14ac:dyDescent="0.2">
      <c r="A1071" s="55" t="s">
        <v>1075</v>
      </c>
      <c r="B1071" s="55">
        <v>742587102</v>
      </c>
      <c r="C1071" s="55">
        <v>27.41</v>
      </c>
      <c r="D1071" s="55">
        <v>29</v>
      </c>
      <c r="E1071" s="55">
        <v>29.28</v>
      </c>
      <c r="F1071" s="55">
        <v>-5.4829999999999997E-2</v>
      </c>
      <c r="G1071" s="55">
        <v>-6.3869999999999996E-2</v>
      </c>
      <c r="H1071">
        <f t="shared" si="112"/>
        <v>471399072.3361935</v>
      </c>
      <c r="I1071">
        <f t="shared" si="113"/>
        <v>475951268.7340433</v>
      </c>
      <c r="J1071">
        <f t="shared" si="114"/>
        <v>445552261.19999999</v>
      </c>
      <c r="K1071">
        <f t="shared" si="115"/>
        <v>471399072.3361935</v>
      </c>
      <c r="L1071">
        <f t="shared" si="116"/>
        <v>475951268.7340433</v>
      </c>
      <c r="M1071">
        <f t="shared" si="117"/>
        <v>634111890.13447738</v>
      </c>
      <c r="N1071">
        <f t="shared" si="118"/>
        <v>635932768.69361734</v>
      </c>
    </row>
    <row r="1072" spans="1:14" x14ac:dyDescent="0.2">
      <c r="A1072" s="55" t="s">
        <v>1076</v>
      </c>
      <c r="B1072" s="55">
        <v>100057563</v>
      </c>
      <c r="C1072" s="55">
        <v>1.65</v>
      </c>
      <c r="D1072" s="55">
        <v>4.7300000000000004</v>
      </c>
      <c r="E1072" s="55">
        <v>3.88</v>
      </c>
      <c r="F1072" s="55">
        <v>-0.65115999999999996</v>
      </c>
      <c r="G1072" s="55">
        <v>-0.57474000000000003</v>
      </c>
      <c r="H1072">
        <f t="shared" si="112"/>
        <v>172097631.57894734</v>
      </c>
      <c r="I1072">
        <f t="shared" si="113"/>
        <v>141171372.3369233</v>
      </c>
      <c r="J1072">
        <f t="shared" si="114"/>
        <v>60034537.799999997</v>
      </c>
      <c r="K1072">
        <f t="shared" si="115"/>
        <v>100057563</v>
      </c>
      <c r="L1072">
        <f t="shared" si="116"/>
        <v>100057563</v>
      </c>
      <c r="M1072">
        <f t="shared" si="117"/>
        <v>100057563</v>
      </c>
      <c r="N1072">
        <f t="shared" si="118"/>
        <v>100057563</v>
      </c>
    </row>
    <row r="1073" spans="1:14" x14ac:dyDescent="0.2">
      <c r="A1073" s="55" t="s">
        <v>1077</v>
      </c>
      <c r="B1073" s="55">
        <v>679879525</v>
      </c>
      <c r="C1073" s="55">
        <v>33.72</v>
      </c>
      <c r="D1073" s="55">
        <v>26.62</v>
      </c>
      <c r="E1073" s="55">
        <v>55.09</v>
      </c>
      <c r="F1073" s="55">
        <v>0.26671699999999998</v>
      </c>
      <c r="G1073" s="55">
        <v>-0.38790999999999998</v>
      </c>
      <c r="H1073">
        <f t="shared" si="112"/>
        <v>322035399.38281399</v>
      </c>
      <c r="I1073">
        <f t="shared" si="113"/>
        <v>666450546.48826146</v>
      </c>
      <c r="J1073">
        <f t="shared" si="114"/>
        <v>407927715</v>
      </c>
      <c r="K1073">
        <f t="shared" si="115"/>
        <v>407927715</v>
      </c>
      <c r="L1073">
        <f t="shared" si="116"/>
        <v>666450546.48826146</v>
      </c>
      <c r="M1073">
        <f t="shared" si="117"/>
        <v>536741874.75312555</v>
      </c>
      <c r="N1073">
        <f t="shared" si="118"/>
        <v>674507933.59530461</v>
      </c>
    </row>
    <row r="1074" spans="1:14" x14ac:dyDescent="0.2">
      <c r="A1074" s="55" t="s">
        <v>1078</v>
      </c>
      <c r="B1074" s="55">
        <v>200916515</v>
      </c>
      <c r="C1074" s="55">
        <v>1.25</v>
      </c>
      <c r="D1074" s="55">
        <v>0.91</v>
      </c>
      <c r="E1074" s="55">
        <v>1.95</v>
      </c>
      <c r="F1074" s="55">
        <v>0.37362600000000001</v>
      </c>
      <c r="G1074" s="55">
        <v>-0.35897000000000001</v>
      </c>
      <c r="H1074">
        <f t="shared" si="112"/>
        <v>87760357.622817278</v>
      </c>
      <c r="I1074">
        <f t="shared" si="113"/>
        <v>188056579.25526103</v>
      </c>
      <c r="J1074">
        <f t="shared" si="114"/>
        <v>120549909</v>
      </c>
      <c r="K1074">
        <f t="shared" si="115"/>
        <v>120549909</v>
      </c>
      <c r="L1074">
        <f t="shared" si="116"/>
        <v>188056579.25526103</v>
      </c>
      <c r="M1074">
        <f t="shared" si="117"/>
        <v>155654052.04912692</v>
      </c>
      <c r="N1074">
        <f t="shared" si="118"/>
        <v>195772540.70210442</v>
      </c>
    </row>
    <row r="1075" spans="1:14" x14ac:dyDescent="0.2">
      <c r="A1075" s="55" t="s">
        <v>1079</v>
      </c>
      <c r="B1075" s="55">
        <v>1192459938</v>
      </c>
      <c r="C1075" s="55">
        <v>45.86</v>
      </c>
      <c r="D1075" s="55">
        <v>56.58</v>
      </c>
      <c r="E1075" s="55">
        <v>63.13</v>
      </c>
      <c r="F1075" s="55">
        <v>-0.18947</v>
      </c>
      <c r="G1075" s="55">
        <v>-0.27356000000000003</v>
      </c>
      <c r="H1075">
        <f t="shared" si="112"/>
        <v>882726071.58279145</v>
      </c>
      <c r="I1075">
        <f t="shared" si="113"/>
        <v>984907167.55685258</v>
      </c>
      <c r="J1075">
        <f t="shared" si="114"/>
        <v>715475962.79999995</v>
      </c>
      <c r="K1075">
        <f t="shared" si="115"/>
        <v>882726071.58279145</v>
      </c>
      <c r="L1075">
        <f t="shared" si="116"/>
        <v>984907167.55685258</v>
      </c>
      <c r="M1075">
        <f t="shared" si="117"/>
        <v>1068566391.4331166</v>
      </c>
      <c r="N1075">
        <f t="shared" si="118"/>
        <v>1109438829.822741</v>
      </c>
    </row>
    <row r="1076" spans="1:14" x14ac:dyDescent="0.2">
      <c r="A1076" s="55" t="s">
        <v>1080</v>
      </c>
      <c r="B1076" s="55">
        <v>1764728181</v>
      </c>
      <c r="C1076" s="55">
        <v>28.88</v>
      </c>
      <c r="D1076" s="55">
        <v>36.020000000000003</v>
      </c>
      <c r="E1076" s="55">
        <v>29.72</v>
      </c>
      <c r="F1076" s="55">
        <v>-0.19822000000000001</v>
      </c>
      <c r="G1076" s="55">
        <v>-2.826E-2</v>
      </c>
      <c r="H1076">
        <f t="shared" si="112"/>
        <v>1320607783.431864</v>
      </c>
      <c r="I1076">
        <f t="shared" si="113"/>
        <v>1089629848.1075184</v>
      </c>
      <c r="J1076">
        <f t="shared" si="114"/>
        <v>1058836908.5999999</v>
      </c>
      <c r="K1076">
        <f t="shared" si="115"/>
        <v>1320607783.431864</v>
      </c>
      <c r="L1076">
        <f t="shared" si="116"/>
        <v>1089629848.1075184</v>
      </c>
      <c r="M1076">
        <f t="shared" si="117"/>
        <v>1587080021.9727457</v>
      </c>
      <c r="N1076">
        <f t="shared" si="118"/>
        <v>1494688847.8430073</v>
      </c>
    </row>
    <row r="1077" spans="1:14" x14ac:dyDescent="0.2">
      <c r="A1077" s="55" t="s">
        <v>1081</v>
      </c>
      <c r="B1077" s="55">
        <v>434119931</v>
      </c>
      <c r="C1077" s="55">
        <v>27.53</v>
      </c>
      <c r="D1077" s="55">
        <v>44.11</v>
      </c>
      <c r="E1077" s="55">
        <v>52.95</v>
      </c>
      <c r="F1077" s="55">
        <v>-0.37587999999999999</v>
      </c>
      <c r="G1077" s="55">
        <v>-0.48008000000000001</v>
      </c>
      <c r="H1077">
        <f t="shared" si="112"/>
        <v>417342752.35531622</v>
      </c>
      <c r="I1077">
        <f t="shared" si="113"/>
        <v>500984687.25957847</v>
      </c>
      <c r="J1077">
        <f t="shared" si="114"/>
        <v>260471958.59999999</v>
      </c>
      <c r="K1077">
        <f t="shared" si="115"/>
        <v>417342752.35531622</v>
      </c>
      <c r="L1077">
        <f t="shared" si="116"/>
        <v>434119931</v>
      </c>
      <c r="M1077">
        <f t="shared" si="117"/>
        <v>427409059.54212648</v>
      </c>
      <c r="N1077">
        <f t="shared" si="118"/>
        <v>434119931</v>
      </c>
    </row>
    <row r="1078" spans="1:14" x14ac:dyDescent="0.2">
      <c r="A1078" s="55" t="s">
        <v>1082</v>
      </c>
      <c r="B1078" s="55">
        <v>3106183735</v>
      </c>
      <c r="C1078" s="55">
        <v>95.73</v>
      </c>
      <c r="D1078" s="55">
        <v>95.46</v>
      </c>
      <c r="E1078" s="55">
        <v>52.41</v>
      </c>
      <c r="F1078" s="55">
        <v>2.8279999999999998E-3</v>
      </c>
      <c r="G1078" s="55">
        <v>0.82655999999999996</v>
      </c>
      <c r="H1078">
        <f t="shared" si="112"/>
        <v>1858454531.5846784</v>
      </c>
      <c r="I1078">
        <f t="shared" si="113"/>
        <v>1020338910.8488086</v>
      </c>
      <c r="J1078">
        <f t="shared" si="114"/>
        <v>1863710241</v>
      </c>
      <c r="K1078">
        <f t="shared" si="115"/>
        <v>1863710241</v>
      </c>
      <c r="L1078">
        <f t="shared" si="116"/>
        <v>1863710241</v>
      </c>
      <c r="M1078">
        <f t="shared" si="117"/>
        <v>2607092053.6338711</v>
      </c>
      <c r="N1078">
        <f t="shared" si="118"/>
        <v>2271845805.3395233</v>
      </c>
    </row>
    <row r="1079" spans="1:14" x14ac:dyDescent="0.2">
      <c r="A1079" s="55" t="s">
        <v>1083</v>
      </c>
      <c r="B1079" s="55">
        <v>3545218942</v>
      </c>
      <c r="C1079" s="55">
        <v>271.41000000000003</v>
      </c>
      <c r="D1079" s="55">
        <v>178.65</v>
      </c>
      <c r="E1079" s="55">
        <v>174.12</v>
      </c>
      <c r="F1079" s="55">
        <v>0.51922800000000002</v>
      </c>
      <c r="G1079" s="55">
        <v>0.55875300000000006</v>
      </c>
      <c r="H1079">
        <f t="shared" si="112"/>
        <v>1400139653.297596</v>
      </c>
      <c r="I1079">
        <f t="shared" si="113"/>
        <v>1364636581.4211745</v>
      </c>
      <c r="J1079">
        <f t="shared" si="114"/>
        <v>2127131365.1999998</v>
      </c>
      <c r="K1079">
        <f t="shared" si="115"/>
        <v>2127131365.1999998</v>
      </c>
      <c r="L1079">
        <f t="shared" si="116"/>
        <v>2127131365.1999998</v>
      </c>
      <c r="M1079">
        <f t="shared" si="117"/>
        <v>2687187226.5190382</v>
      </c>
      <c r="N1079">
        <f t="shared" si="118"/>
        <v>2672985997.7684698</v>
      </c>
    </row>
    <row r="1080" spans="1:14" x14ac:dyDescent="0.2">
      <c r="A1080" s="55" t="s">
        <v>1084</v>
      </c>
      <c r="B1080" s="55">
        <v>2606307159</v>
      </c>
      <c r="C1080" s="55">
        <v>42.24</v>
      </c>
      <c r="D1080" s="55">
        <v>46.73</v>
      </c>
      <c r="E1080" s="55">
        <v>34.97</v>
      </c>
      <c r="F1080" s="55">
        <v>-9.6079999999999999E-2</v>
      </c>
      <c r="G1080" s="55">
        <v>0.20789199999999999</v>
      </c>
      <c r="H1080">
        <f t="shared" si="112"/>
        <v>1730002981.901053</v>
      </c>
      <c r="I1080">
        <f t="shared" si="113"/>
        <v>1294639169.2303617</v>
      </c>
      <c r="J1080">
        <f t="shared" si="114"/>
        <v>1563784295.3999999</v>
      </c>
      <c r="K1080">
        <f t="shared" si="115"/>
        <v>1730002981.901053</v>
      </c>
      <c r="L1080">
        <f t="shared" si="116"/>
        <v>1563784295.3999999</v>
      </c>
      <c r="M1080">
        <f t="shared" si="117"/>
        <v>2255785488.1604214</v>
      </c>
      <c r="N1080">
        <f t="shared" si="118"/>
        <v>2081639963.0921445</v>
      </c>
    </row>
    <row r="1081" spans="1:14" x14ac:dyDescent="0.2">
      <c r="A1081" s="55" t="s">
        <v>1085</v>
      </c>
      <c r="B1081" s="55">
        <v>1970633830</v>
      </c>
      <c r="C1081" s="55">
        <v>69.400000000000006</v>
      </c>
      <c r="D1081" s="55">
        <v>67.739999999999995</v>
      </c>
      <c r="E1081" s="55">
        <v>30.12</v>
      </c>
      <c r="F1081" s="55">
        <v>2.4504999999999999E-2</v>
      </c>
      <c r="G1081" s="55">
        <v>1.304117</v>
      </c>
      <c r="H1081">
        <f t="shared" si="112"/>
        <v>1154099099.5651557</v>
      </c>
      <c r="I1081">
        <f t="shared" si="113"/>
        <v>513159834.33132952</v>
      </c>
      <c r="J1081">
        <f t="shared" si="114"/>
        <v>1182380298</v>
      </c>
      <c r="K1081">
        <f t="shared" si="115"/>
        <v>1182380298</v>
      </c>
      <c r="L1081">
        <f t="shared" si="116"/>
        <v>1182380298</v>
      </c>
      <c r="M1081">
        <f t="shared" si="117"/>
        <v>1644019937.8260622</v>
      </c>
      <c r="N1081">
        <f t="shared" si="118"/>
        <v>1387644231.7325318</v>
      </c>
    </row>
    <row r="1082" spans="1:14" x14ac:dyDescent="0.2">
      <c r="A1082" s="55" t="s">
        <v>1086</v>
      </c>
      <c r="B1082" s="55">
        <v>3401175447</v>
      </c>
      <c r="C1082" s="55">
        <v>43.54</v>
      </c>
      <c r="D1082" s="55">
        <v>53.62</v>
      </c>
      <c r="E1082" s="55">
        <v>35.08</v>
      </c>
      <c r="F1082" s="55">
        <v>-0.18798999999999999</v>
      </c>
      <c r="G1082" s="55">
        <v>0.24116299999999999</v>
      </c>
      <c r="H1082">
        <f t="shared" si="112"/>
        <v>2513152877.6739202</v>
      </c>
      <c r="I1082">
        <f t="shared" si="113"/>
        <v>1644187965.803041</v>
      </c>
      <c r="J1082">
        <f t="shared" si="114"/>
        <v>2040705268.1999998</v>
      </c>
      <c r="K1082">
        <f t="shared" si="115"/>
        <v>2513152877.6739202</v>
      </c>
      <c r="L1082">
        <f t="shared" si="116"/>
        <v>2040705268.1999998</v>
      </c>
      <c r="M1082">
        <f t="shared" si="117"/>
        <v>3045966419.269568</v>
      </c>
      <c r="N1082">
        <f t="shared" si="118"/>
        <v>2698380454.5212164</v>
      </c>
    </row>
    <row r="1083" spans="1:14" x14ac:dyDescent="0.2">
      <c r="A1083" s="55" t="s">
        <v>1087</v>
      </c>
      <c r="B1083" s="55">
        <v>1302996744</v>
      </c>
      <c r="C1083" s="55">
        <v>382.02</v>
      </c>
      <c r="D1083" s="55">
        <v>282.10000000000002</v>
      </c>
      <c r="E1083" s="55">
        <v>165.25</v>
      </c>
      <c r="F1083" s="55">
        <v>0.35420099999999999</v>
      </c>
      <c r="G1083" s="55">
        <v>1.3117700000000001</v>
      </c>
      <c r="H1083">
        <f t="shared" si="112"/>
        <v>577313151.00195611</v>
      </c>
      <c r="I1083">
        <f t="shared" si="113"/>
        <v>338181586.57651925</v>
      </c>
      <c r="J1083">
        <f t="shared" si="114"/>
        <v>781798046.39999998</v>
      </c>
      <c r="K1083">
        <f t="shared" si="115"/>
        <v>781798046.39999998</v>
      </c>
      <c r="L1083">
        <f t="shared" si="116"/>
        <v>781798046.39999998</v>
      </c>
      <c r="M1083">
        <f t="shared" si="117"/>
        <v>1012723306.8007824</v>
      </c>
      <c r="N1083">
        <f t="shared" si="118"/>
        <v>917070681.0306077</v>
      </c>
    </row>
    <row r="1084" spans="1:14" x14ac:dyDescent="0.2">
      <c r="A1084" s="55" t="s">
        <v>1088</v>
      </c>
      <c r="B1084" s="55">
        <v>8823590588</v>
      </c>
      <c r="C1084" s="55">
        <v>293.25</v>
      </c>
      <c r="D1084" s="55">
        <v>163.16</v>
      </c>
      <c r="E1084" s="55">
        <v>68.31</v>
      </c>
      <c r="F1084" s="55">
        <v>0.79731600000000002</v>
      </c>
      <c r="G1084" s="55">
        <v>3.292929</v>
      </c>
      <c r="H1084">
        <f t="shared" si="112"/>
        <v>2945589063.2476425</v>
      </c>
      <c r="I1084">
        <f t="shared" si="113"/>
        <v>1233226627.5076993</v>
      </c>
      <c r="J1084">
        <f t="shared" si="114"/>
        <v>5294154352.8000002</v>
      </c>
      <c r="K1084">
        <f t="shared" si="115"/>
        <v>5294154352.8000002</v>
      </c>
      <c r="L1084">
        <f t="shared" si="116"/>
        <v>5294154352.8000002</v>
      </c>
      <c r="M1084">
        <f t="shared" si="117"/>
        <v>6472389978.0990562</v>
      </c>
      <c r="N1084">
        <f t="shared" si="118"/>
        <v>5787445003.8030796</v>
      </c>
    </row>
    <row r="1085" spans="1:14" x14ac:dyDescent="0.2">
      <c r="A1085" s="55" t="s">
        <v>1089</v>
      </c>
      <c r="B1085" s="55">
        <v>3728570684</v>
      </c>
      <c r="C1085" s="55">
        <v>245.68</v>
      </c>
      <c r="D1085" s="55">
        <v>167.99</v>
      </c>
      <c r="E1085" s="55">
        <v>54.51</v>
      </c>
      <c r="F1085" s="55">
        <v>0.46246799999999999</v>
      </c>
      <c r="G1085" s="55">
        <v>3.507063</v>
      </c>
      <c r="H1085">
        <f t="shared" si="112"/>
        <v>1529703494.6405666</v>
      </c>
      <c r="I1085">
        <f t="shared" si="113"/>
        <v>496363687.48340094</v>
      </c>
      <c r="J1085">
        <f t="shared" si="114"/>
        <v>2237142410.4000001</v>
      </c>
      <c r="K1085">
        <f t="shared" si="115"/>
        <v>2237142410.4000001</v>
      </c>
      <c r="L1085">
        <f t="shared" si="116"/>
        <v>2237142410.4000001</v>
      </c>
      <c r="M1085">
        <f t="shared" si="117"/>
        <v>2849023808.2562265</v>
      </c>
      <c r="N1085">
        <f t="shared" si="118"/>
        <v>2435687885.3933601</v>
      </c>
    </row>
    <row r="1086" spans="1:14" x14ac:dyDescent="0.2">
      <c r="A1086" s="55" t="s">
        <v>1090</v>
      </c>
      <c r="B1086" s="55">
        <v>4825948648</v>
      </c>
      <c r="C1086" s="55">
        <v>93.22</v>
      </c>
      <c r="D1086" s="55">
        <v>90.87</v>
      </c>
      <c r="E1086" s="55">
        <v>43.55</v>
      </c>
      <c r="F1086" s="55">
        <v>2.5860999999999999E-2</v>
      </c>
      <c r="G1086" s="55">
        <v>1.140528</v>
      </c>
      <c r="H1086">
        <f t="shared" si="112"/>
        <v>2822574587.3953686</v>
      </c>
      <c r="I1086">
        <f t="shared" si="113"/>
        <v>1352735955.2409499</v>
      </c>
      <c r="J1086">
        <f t="shared" si="114"/>
        <v>2895569188.7999997</v>
      </c>
      <c r="K1086">
        <f t="shared" si="115"/>
        <v>2895569188.7999997</v>
      </c>
      <c r="L1086">
        <f t="shared" si="116"/>
        <v>2895569188.7999997</v>
      </c>
      <c r="M1086">
        <f t="shared" si="117"/>
        <v>4024599023.7581472</v>
      </c>
      <c r="N1086">
        <f t="shared" si="118"/>
        <v>3436663570.8963799</v>
      </c>
    </row>
    <row r="1087" spans="1:14" x14ac:dyDescent="0.2">
      <c r="A1087" s="55" t="s">
        <v>1091</v>
      </c>
      <c r="B1087" s="55">
        <v>59597220</v>
      </c>
      <c r="C1087" s="55">
        <v>0.26</v>
      </c>
      <c r="D1087" s="55">
        <v>1.99</v>
      </c>
      <c r="E1087" s="55">
        <v>1</v>
      </c>
      <c r="F1087" s="55">
        <v>-0.86934999999999996</v>
      </c>
      <c r="G1087" s="55">
        <v>-0.74</v>
      </c>
      <c r="H1087">
        <f t="shared" si="112"/>
        <v>273695614.23650962</v>
      </c>
      <c r="I1087">
        <f t="shared" si="113"/>
        <v>137532046.15384614</v>
      </c>
      <c r="J1087">
        <f t="shared" si="114"/>
        <v>35758332</v>
      </c>
      <c r="K1087">
        <f t="shared" si="115"/>
        <v>59597220</v>
      </c>
      <c r="L1087">
        <f t="shared" si="116"/>
        <v>59597220</v>
      </c>
      <c r="M1087">
        <f t="shared" si="117"/>
        <v>59597220</v>
      </c>
      <c r="N1087">
        <f t="shared" si="118"/>
        <v>59597220</v>
      </c>
    </row>
    <row r="1088" spans="1:14" x14ac:dyDescent="0.2">
      <c r="A1088" s="55" t="s">
        <v>1092</v>
      </c>
      <c r="B1088" s="55">
        <v>265429492</v>
      </c>
      <c r="C1088" s="55">
        <v>20.57</v>
      </c>
      <c r="D1088" s="55">
        <v>19.73</v>
      </c>
      <c r="E1088" s="55">
        <v>35.76</v>
      </c>
      <c r="F1088" s="55">
        <v>4.2575000000000002E-2</v>
      </c>
      <c r="G1088" s="55">
        <v>-0.42477999999999999</v>
      </c>
      <c r="H1088">
        <f t="shared" si="112"/>
        <v>152754185.74203295</v>
      </c>
      <c r="I1088">
        <f t="shared" si="113"/>
        <v>276863974.13163656</v>
      </c>
      <c r="J1088">
        <f t="shared" si="114"/>
        <v>159257695.19999999</v>
      </c>
      <c r="K1088">
        <f t="shared" si="115"/>
        <v>159257695.19999999</v>
      </c>
      <c r="L1088">
        <f t="shared" si="116"/>
        <v>265429492</v>
      </c>
      <c r="M1088">
        <f t="shared" si="117"/>
        <v>220359369.49681318</v>
      </c>
      <c r="N1088">
        <f t="shared" si="118"/>
        <v>265429492</v>
      </c>
    </row>
    <row r="1089" spans="1:14" x14ac:dyDescent="0.2">
      <c r="A1089" s="55" t="s">
        <v>1093</v>
      </c>
      <c r="B1089" s="55">
        <v>1897256000</v>
      </c>
      <c r="C1089" s="55">
        <v>34.78</v>
      </c>
      <c r="D1089" s="55">
        <v>46.88</v>
      </c>
      <c r="E1089" s="55">
        <v>51.66</v>
      </c>
      <c r="F1089" s="55">
        <v>-0.25811000000000001</v>
      </c>
      <c r="G1089" s="55">
        <v>-0.32674999999999998</v>
      </c>
      <c r="H1089">
        <f t="shared" si="112"/>
        <v>1534396743.4525335</v>
      </c>
      <c r="I1089">
        <f t="shared" si="113"/>
        <v>1690833419.97772</v>
      </c>
      <c r="J1089">
        <f t="shared" si="114"/>
        <v>1138353600</v>
      </c>
      <c r="K1089">
        <f t="shared" si="115"/>
        <v>1534396743.4525335</v>
      </c>
      <c r="L1089">
        <f t="shared" si="116"/>
        <v>1690833419.97772</v>
      </c>
      <c r="M1089">
        <f t="shared" si="117"/>
        <v>1752112297.3810134</v>
      </c>
      <c r="N1089">
        <f t="shared" si="118"/>
        <v>1814686967.9910879</v>
      </c>
    </row>
    <row r="1090" spans="1:14" x14ac:dyDescent="0.2">
      <c r="A1090" s="55" t="s">
        <v>1094</v>
      </c>
      <c r="B1090" s="55">
        <v>1598035722</v>
      </c>
      <c r="C1090" s="55">
        <v>61.4</v>
      </c>
      <c r="D1090" s="55">
        <v>84.95</v>
      </c>
      <c r="E1090" s="55">
        <v>52.46</v>
      </c>
      <c r="F1090" s="55">
        <v>-0.27722000000000002</v>
      </c>
      <c r="G1090" s="55">
        <v>0.17041600000000001</v>
      </c>
      <c r="H1090">
        <f t="shared" ref="H1090:H1120" si="119">$B1090/(1+F1090)*ownership_stake</f>
        <v>1326574383.9065828</v>
      </c>
      <c r="I1090">
        <f t="shared" ref="I1090:I1120" si="120">$B1090/(1+G1090)*ownership_stake</f>
        <v>819214222.29361188</v>
      </c>
      <c r="J1090">
        <f t="shared" ref="J1090:J1120" si="121">B1090*ownership_stake</f>
        <v>958821433.19999993</v>
      </c>
      <c r="K1090">
        <f t="shared" ref="K1090:K1120" si="122">MAX($B1090*ownership_stake,MIN($B1090,liq_pref*H1090))</f>
        <v>1326574383.9065828</v>
      </c>
      <c r="L1090">
        <f t="shared" ref="L1090:L1120" si="123">MAX($B1090*ownership_stake,MIN($B1090,liq_pref*I1090))</f>
        <v>958821433.19999993</v>
      </c>
      <c r="M1090">
        <f t="shared" ref="M1090:M1120" si="124">MAX($B1090*ownership_stake,MIN($B1090,liq_pref*H1090 + ($B1090 - liq_pref*H1090)*ownership_stake))</f>
        <v>1489451186.7626331</v>
      </c>
      <c r="N1090">
        <f t="shared" ref="N1090:N1120" si="125">MAX($B1090*ownership_stake,MIN($B1090,liq_pref*I1090 + ($B1090 - liq_pref*I1090)*ownership_stake))</f>
        <v>1286507122.1174448</v>
      </c>
    </row>
    <row r="1091" spans="1:14" x14ac:dyDescent="0.2">
      <c r="A1091" s="55" t="s">
        <v>1095</v>
      </c>
      <c r="B1091" s="55">
        <v>1212557101</v>
      </c>
      <c r="C1091" s="55">
        <v>26.4</v>
      </c>
      <c r="D1091" s="55">
        <v>27.95</v>
      </c>
      <c r="E1091" s="55">
        <v>14.18</v>
      </c>
      <c r="F1091" s="55">
        <v>-5.5460000000000002E-2</v>
      </c>
      <c r="G1091" s="55">
        <v>0.86177700000000002</v>
      </c>
      <c r="H1091">
        <f t="shared" si="119"/>
        <v>770252462.15088809</v>
      </c>
      <c r="I1091">
        <f t="shared" si="120"/>
        <v>390774115.58956844</v>
      </c>
      <c r="J1091">
        <f t="shared" si="121"/>
        <v>727534260.60000002</v>
      </c>
      <c r="K1091">
        <f t="shared" si="122"/>
        <v>770252462.15088809</v>
      </c>
      <c r="L1091">
        <f t="shared" si="123"/>
        <v>727534260.60000002</v>
      </c>
      <c r="M1091">
        <f t="shared" si="124"/>
        <v>1035635245.4603553</v>
      </c>
      <c r="N1091">
        <f t="shared" si="125"/>
        <v>883843906.83582735</v>
      </c>
    </row>
    <row r="1092" spans="1:14" x14ac:dyDescent="0.2">
      <c r="A1092" s="55" t="s">
        <v>1096</v>
      </c>
      <c r="B1092" s="55">
        <v>2971166018</v>
      </c>
      <c r="C1092" s="55">
        <v>62.74</v>
      </c>
      <c r="D1092" s="55">
        <v>36.99</v>
      </c>
      <c r="E1092" s="55">
        <v>23.39</v>
      </c>
      <c r="F1092" s="55">
        <v>0.69613400000000003</v>
      </c>
      <c r="G1092" s="55">
        <v>1.6823429999999999</v>
      </c>
      <c r="H1092">
        <f t="shared" si="119"/>
        <v>1051037011.6983681</v>
      </c>
      <c r="I1092">
        <f t="shared" si="120"/>
        <v>664605388.19979393</v>
      </c>
      <c r="J1092">
        <f t="shared" si="121"/>
        <v>1782699610.8</v>
      </c>
      <c r="K1092">
        <f t="shared" si="122"/>
        <v>1782699610.8</v>
      </c>
      <c r="L1092">
        <f t="shared" si="123"/>
        <v>1782699610.8</v>
      </c>
      <c r="M1092">
        <f t="shared" si="124"/>
        <v>2203114415.4793472</v>
      </c>
      <c r="N1092">
        <f t="shared" si="125"/>
        <v>2048541766.0799174</v>
      </c>
    </row>
    <row r="1093" spans="1:14" x14ac:dyDescent="0.2">
      <c r="A1093" s="55" t="s">
        <v>1097</v>
      </c>
      <c r="B1093" s="55">
        <v>276824099</v>
      </c>
      <c r="C1093" s="55">
        <v>3.64</v>
      </c>
      <c r="D1093" s="55">
        <v>11.66</v>
      </c>
      <c r="E1093" s="55">
        <v>7.89</v>
      </c>
      <c r="F1093" s="55">
        <v>-0.68781999999999999</v>
      </c>
      <c r="G1093" s="55">
        <v>-0.53866000000000003</v>
      </c>
      <c r="H1093">
        <f t="shared" si="119"/>
        <v>532047086.29636741</v>
      </c>
      <c r="I1093">
        <f t="shared" si="120"/>
        <v>360026139.94017428</v>
      </c>
      <c r="J1093">
        <f t="shared" si="121"/>
        <v>166094459.40000001</v>
      </c>
      <c r="K1093">
        <f t="shared" si="122"/>
        <v>276824099</v>
      </c>
      <c r="L1093">
        <f t="shared" si="123"/>
        <v>276824099</v>
      </c>
      <c r="M1093">
        <f t="shared" si="124"/>
        <v>276824099</v>
      </c>
      <c r="N1093">
        <f t="shared" si="125"/>
        <v>276824099</v>
      </c>
    </row>
    <row r="1094" spans="1:14" x14ac:dyDescent="0.2">
      <c r="A1094" s="55" t="s">
        <v>1098</v>
      </c>
      <c r="B1094" s="55">
        <v>804906966</v>
      </c>
      <c r="C1094" s="55">
        <v>134.69999999999999</v>
      </c>
      <c r="D1094" s="55">
        <v>97.24</v>
      </c>
      <c r="E1094" s="55">
        <v>114.83</v>
      </c>
      <c r="F1094" s="55">
        <v>0.38523200000000002</v>
      </c>
      <c r="G1094" s="55">
        <v>0.173038</v>
      </c>
      <c r="H1094">
        <f t="shared" si="119"/>
        <v>348637758.58484352</v>
      </c>
      <c r="I1094">
        <f t="shared" si="120"/>
        <v>411703780.78118527</v>
      </c>
      <c r="J1094">
        <f t="shared" si="121"/>
        <v>482944179.59999996</v>
      </c>
      <c r="K1094">
        <f t="shared" si="122"/>
        <v>482944179.59999996</v>
      </c>
      <c r="L1094">
        <f t="shared" si="123"/>
        <v>482944179.59999996</v>
      </c>
      <c r="M1094">
        <f t="shared" si="124"/>
        <v>622399283.03393745</v>
      </c>
      <c r="N1094">
        <f t="shared" si="125"/>
        <v>647625691.91247416</v>
      </c>
    </row>
    <row r="1095" spans="1:14" x14ac:dyDescent="0.2">
      <c r="A1095" s="55" t="s">
        <v>1099</v>
      </c>
      <c r="B1095" s="55">
        <v>1642126615</v>
      </c>
      <c r="C1095" s="55">
        <v>29.42</v>
      </c>
      <c r="D1095" s="55">
        <v>37.65</v>
      </c>
      <c r="E1095" s="55">
        <v>41.03</v>
      </c>
      <c r="F1095" s="55">
        <v>-0.21859000000000001</v>
      </c>
      <c r="G1095" s="55">
        <v>-0.28295999999999999</v>
      </c>
      <c r="H1095">
        <f t="shared" si="119"/>
        <v>1260895009.0221524</v>
      </c>
      <c r="I1095">
        <f t="shared" si="120"/>
        <v>1374087873.7587862</v>
      </c>
      <c r="J1095">
        <f t="shared" si="121"/>
        <v>985275969</v>
      </c>
      <c r="K1095">
        <f t="shared" si="122"/>
        <v>1260895009.0221524</v>
      </c>
      <c r="L1095">
        <f t="shared" si="123"/>
        <v>1374087873.7587862</v>
      </c>
      <c r="M1095">
        <f t="shared" si="124"/>
        <v>1489633972.608861</v>
      </c>
      <c r="N1095">
        <f t="shared" si="125"/>
        <v>1534911118.5035145</v>
      </c>
    </row>
    <row r="1096" spans="1:14" x14ac:dyDescent="0.2">
      <c r="A1096" s="55" t="s">
        <v>1100</v>
      </c>
      <c r="B1096" s="55">
        <v>247639841</v>
      </c>
      <c r="C1096" s="55">
        <v>13.1</v>
      </c>
      <c r="D1096" s="55">
        <v>16.079999999999998</v>
      </c>
      <c r="E1096" s="55">
        <v>16.399999999999999</v>
      </c>
      <c r="F1096" s="55">
        <v>-0.18532000000000001</v>
      </c>
      <c r="G1096" s="55">
        <v>-0.20122000000000001</v>
      </c>
      <c r="H1096">
        <f t="shared" si="119"/>
        <v>182383149.94844601</v>
      </c>
      <c r="I1096">
        <f t="shared" si="120"/>
        <v>186013551.41590926</v>
      </c>
      <c r="J1096">
        <f t="shared" si="121"/>
        <v>148583904.59999999</v>
      </c>
      <c r="K1096">
        <f t="shared" si="122"/>
        <v>182383149.94844601</v>
      </c>
      <c r="L1096">
        <f t="shared" si="123"/>
        <v>186013551.41590926</v>
      </c>
      <c r="M1096">
        <f t="shared" si="124"/>
        <v>221537164.5793784</v>
      </c>
      <c r="N1096">
        <f t="shared" si="125"/>
        <v>222989325.16636372</v>
      </c>
    </row>
    <row r="1097" spans="1:14" x14ac:dyDescent="0.2">
      <c r="A1097" s="55" t="s">
        <v>1101</v>
      </c>
      <c r="B1097" s="55">
        <v>2482058000</v>
      </c>
      <c r="C1097" s="55">
        <v>42.7</v>
      </c>
      <c r="D1097" s="55">
        <v>51.16</v>
      </c>
      <c r="E1097" s="55">
        <v>42.09</v>
      </c>
      <c r="F1097" s="55">
        <v>-0.16536000000000001</v>
      </c>
      <c r="G1097" s="55">
        <v>1.4493000000000001E-2</v>
      </c>
      <c r="H1097">
        <f t="shared" si="119"/>
        <v>1784284002.6837916</v>
      </c>
      <c r="I1097">
        <f t="shared" si="120"/>
        <v>1467959660.6383681</v>
      </c>
      <c r="J1097">
        <f t="shared" si="121"/>
        <v>1489234800</v>
      </c>
      <c r="K1097">
        <f t="shared" si="122"/>
        <v>1784284002.6837916</v>
      </c>
      <c r="L1097">
        <f t="shared" si="123"/>
        <v>1489234800</v>
      </c>
      <c r="M1097">
        <f t="shared" si="124"/>
        <v>2202948401.0735168</v>
      </c>
      <c r="N1097">
        <f t="shared" si="125"/>
        <v>2076418664.2553473</v>
      </c>
    </row>
    <row r="1098" spans="1:14" x14ac:dyDescent="0.2">
      <c r="A1098" s="55" t="s">
        <v>1102</v>
      </c>
      <c r="B1098" s="55">
        <v>619818750</v>
      </c>
      <c r="C1098" s="55">
        <v>12.76</v>
      </c>
      <c r="D1098" s="55">
        <v>10.27</v>
      </c>
      <c r="E1098" s="55">
        <v>14.25</v>
      </c>
      <c r="F1098" s="55">
        <v>0.242454</v>
      </c>
      <c r="G1098" s="55">
        <v>-0.10456</v>
      </c>
      <c r="H1098">
        <f t="shared" si="119"/>
        <v>299319934.58107907</v>
      </c>
      <c r="I1098">
        <f t="shared" si="120"/>
        <v>415316771.64299113</v>
      </c>
      <c r="J1098">
        <f t="shared" si="121"/>
        <v>371891250</v>
      </c>
      <c r="K1098">
        <f t="shared" si="122"/>
        <v>371891250</v>
      </c>
      <c r="L1098">
        <f t="shared" si="123"/>
        <v>415316771.64299113</v>
      </c>
      <c r="M1098">
        <f t="shared" si="124"/>
        <v>491619223.83243161</v>
      </c>
      <c r="N1098">
        <f t="shared" si="125"/>
        <v>538017958.6571964</v>
      </c>
    </row>
    <row r="1099" spans="1:14" x14ac:dyDescent="0.2">
      <c r="A1099" s="55" t="s">
        <v>1103</v>
      </c>
      <c r="B1099" s="55">
        <v>287169796</v>
      </c>
      <c r="C1099" s="55">
        <v>18.27</v>
      </c>
      <c r="D1099" s="55">
        <v>21.6</v>
      </c>
      <c r="E1099" s="55">
        <v>22.49</v>
      </c>
      <c r="F1099" s="55">
        <v>-0.15417</v>
      </c>
      <c r="G1099" s="55">
        <v>-0.18764</v>
      </c>
      <c r="H1099">
        <f t="shared" si="119"/>
        <v>203707456.10820141</v>
      </c>
      <c r="I1099">
        <f t="shared" si="120"/>
        <v>212100395.88359842</v>
      </c>
      <c r="J1099">
        <f t="shared" si="121"/>
        <v>172301877.59999999</v>
      </c>
      <c r="K1099">
        <f t="shared" si="122"/>
        <v>203707456.10820141</v>
      </c>
      <c r="L1099">
        <f t="shared" si="123"/>
        <v>212100395.88359842</v>
      </c>
      <c r="M1099">
        <f t="shared" si="124"/>
        <v>253784860.04328057</v>
      </c>
      <c r="N1099">
        <f t="shared" si="125"/>
        <v>257142035.95343935</v>
      </c>
    </row>
    <row r="1100" spans="1:14" x14ac:dyDescent="0.2">
      <c r="A1100" s="55" t="s">
        <v>1104</v>
      </c>
      <c r="B1100" s="55">
        <v>420667650</v>
      </c>
      <c r="C1100" s="55">
        <v>2.98</v>
      </c>
      <c r="D1100" s="55">
        <v>6.07</v>
      </c>
      <c r="E1100" s="55">
        <v>4.92</v>
      </c>
      <c r="F1100" s="55">
        <v>-0.50905999999999996</v>
      </c>
      <c r="G1100" s="55">
        <v>-0.39430999999999999</v>
      </c>
      <c r="H1100">
        <f t="shared" si="119"/>
        <v>514116979.67165029</v>
      </c>
      <c r="I1100">
        <f t="shared" si="120"/>
        <v>416715795.2087701</v>
      </c>
      <c r="J1100">
        <f t="shared" si="121"/>
        <v>252400590</v>
      </c>
      <c r="K1100">
        <f t="shared" si="122"/>
        <v>420667650</v>
      </c>
      <c r="L1100">
        <f t="shared" si="123"/>
        <v>416715795.2087701</v>
      </c>
      <c r="M1100">
        <f t="shared" si="124"/>
        <v>420667650</v>
      </c>
      <c r="N1100">
        <f t="shared" si="125"/>
        <v>419086908.08350801</v>
      </c>
    </row>
    <row r="1101" spans="1:14" x14ac:dyDescent="0.2">
      <c r="A1101" s="55" t="s">
        <v>1105</v>
      </c>
      <c r="B1101" s="55">
        <v>6632254839</v>
      </c>
      <c r="C1101" s="55">
        <v>218</v>
      </c>
      <c r="D1101" s="55">
        <v>177.48</v>
      </c>
      <c r="E1101" s="55">
        <v>79.59</v>
      </c>
      <c r="F1101" s="55">
        <v>0.22830700000000001</v>
      </c>
      <c r="G1101" s="55">
        <v>1.7390380000000001</v>
      </c>
      <c r="H1101">
        <f t="shared" si="119"/>
        <v>3239705467.2813878</v>
      </c>
      <c r="I1101">
        <f t="shared" si="120"/>
        <v>1452828658.6020346</v>
      </c>
      <c r="J1101">
        <f t="shared" si="121"/>
        <v>3979352903.3999996</v>
      </c>
      <c r="K1101">
        <f t="shared" si="122"/>
        <v>3979352903.3999996</v>
      </c>
      <c r="L1101">
        <f t="shared" si="123"/>
        <v>3979352903.3999996</v>
      </c>
      <c r="M1101">
        <f t="shared" si="124"/>
        <v>5275235090.3125553</v>
      </c>
      <c r="N1101">
        <f t="shared" si="125"/>
        <v>4560484366.8408136</v>
      </c>
    </row>
    <row r="1102" spans="1:14" x14ac:dyDescent="0.2">
      <c r="A1102" s="55" t="s">
        <v>1106</v>
      </c>
      <c r="B1102" s="55">
        <v>911847438</v>
      </c>
      <c r="C1102" s="55">
        <v>7.7</v>
      </c>
      <c r="D1102" s="55">
        <v>8.94</v>
      </c>
      <c r="E1102" s="55">
        <v>9.1300000000000008</v>
      </c>
      <c r="F1102" s="55">
        <v>-0.13869999999999999</v>
      </c>
      <c r="G1102" s="55">
        <v>-0.15662999999999999</v>
      </c>
      <c r="H1102">
        <f t="shared" si="119"/>
        <v>635212426.33228838</v>
      </c>
      <c r="I1102">
        <f t="shared" si="120"/>
        <v>648717007.71903205</v>
      </c>
      <c r="J1102">
        <f t="shared" si="121"/>
        <v>547108462.79999995</v>
      </c>
      <c r="K1102">
        <f t="shared" si="122"/>
        <v>635212426.33228838</v>
      </c>
      <c r="L1102">
        <f t="shared" si="123"/>
        <v>648717007.71903205</v>
      </c>
      <c r="M1102">
        <f t="shared" si="124"/>
        <v>801193433.33291531</v>
      </c>
      <c r="N1102">
        <f t="shared" si="125"/>
        <v>806595265.88761282</v>
      </c>
    </row>
    <row r="1103" spans="1:14" x14ac:dyDescent="0.2">
      <c r="A1103" s="55" t="s">
        <v>1107</v>
      </c>
      <c r="B1103" s="55">
        <v>347165623</v>
      </c>
      <c r="C1103" s="55">
        <v>5.0199999999999996</v>
      </c>
      <c r="D1103" s="55">
        <v>4.46</v>
      </c>
      <c r="E1103" s="55">
        <v>29.99</v>
      </c>
      <c r="F1103" s="55">
        <v>0.12556100000000001</v>
      </c>
      <c r="G1103" s="55">
        <v>-0.83260999999999996</v>
      </c>
      <c r="H1103">
        <f t="shared" si="119"/>
        <v>185062714.32645586</v>
      </c>
      <c r="I1103">
        <f t="shared" si="120"/>
        <v>1244395566.0433714</v>
      </c>
      <c r="J1103">
        <f t="shared" si="121"/>
        <v>208299373.79999998</v>
      </c>
      <c r="K1103">
        <f t="shared" si="122"/>
        <v>208299373.79999998</v>
      </c>
      <c r="L1103">
        <f t="shared" si="123"/>
        <v>347165623</v>
      </c>
      <c r="M1103">
        <f t="shared" si="124"/>
        <v>282324459.53058231</v>
      </c>
      <c r="N1103">
        <f t="shared" si="125"/>
        <v>347165623</v>
      </c>
    </row>
    <row r="1104" spans="1:14" x14ac:dyDescent="0.2">
      <c r="A1104" s="55" t="s">
        <v>1108</v>
      </c>
      <c r="B1104" s="55">
        <v>668867976</v>
      </c>
      <c r="C1104" s="55">
        <v>9.1</v>
      </c>
      <c r="D1104" s="55">
        <v>14.91</v>
      </c>
      <c r="E1104" s="55">
        <v>38.5</v>
      </c>
      <c r="F1104" s="55">
        <v>-0.38967000000000002</v>
      </c>
      <c r="G1104" s="55">
        <v>-0.76363999999999999</v>
      </c>
      <c r="H1104">
        <f t="shared" si="119"/>
        <v>657547204.95469666</v>
      </c>
      <c r="I1104">
        <f t="shared" si="120"/>
        <v>1697921753.2577422</v>
      </c>
      <c r="J1104">
        <f t="shared" si="121"/>
        <v>401320785.59999996</v>
      </c>
      <c r="K1104">
        <f t="shared" si="122"/>
        <v>657547204.95469666</v>
      </c>
      <c r="L1104">
        <f t="shared" si="123"/>
        <v>668867976</v>
      </c>
      <c r="M1104">
        <f t="shared" si="124"/>
        <v>664339667.58187866</v>
      </c>
      <c r="N1104">
        <f t="shared" si="125"/>
        <v>668867976</v>
      </c>
    </row>
    <row r="1105" spans="1:14" x14ac:dyDescent="0.2">
      <c r="A1105" s="55" t="s">
        <v>1109</v>
      </c>
      <c r="B1105" s="55">
        <v>1343416818</v>
      </c>
      <c r="C1105" s="55">
        <v>13.39</v>
      </c>
      <c r="D1105" s="55">
        <v>14.63</v>
      </c>
      <c r="E1105" s="55">
        <v>18.86</v>
      </c>
      <c r="F1105" s="55">
        <v>-8.4760000000000002E-2</v>
      </c>
      <c r="G1105" s="55">
        <v>-0.29003000000000001</v>
      </c>
      <c r="H1105">
        <f t="shared" si="119"/>
        <v>880698058.21423888</v>
      </c>
      <c r="I1105">
        <f t="shared" si="120"/>
        <v>1135329789.7094243</v>
      </c>
      <c r="J1105">
        <f t="shared" si="121"/>
        <v>806050090.79999995</v>
      </c>
      <c r="K1105">
        <f t="shared" si="122"/>
        <v>880698058.21423888</v>
      </c>
      <c r="L1105">
        <f t="shared" si="123"/>
        <v>1135329789.7094243</v>
      </c>
      <c r="M1105">
        <f t="shared" si="124"/>
        <v>1158329314.0856955</v>
      </c>
      <c r="N1105">
        <f t="shared" si="125"/>
        <v>1260182006.6837697</v>
      </c>
    </row>
    <row r="1106" spans="1:14" x14ac:dyDescent="0.2">
      <c r="A1106" s="55" t="s">
        <v>1110</v>
      </c>
      <c r="B1106" s="55">
        <v>1163933492</v>
      </c>
      <c r="C1106" s="55">
        <v>20.51</v>
      </c>
      <c r="D1106" s="55">
        <v>36.020000000000003</v>
      </c>
      <c r="E1106" s="55">
        <v>35.75</v>
      </c>
      <c r="F1106" s="55">
        <v>-0.43058999999999997</v>
      </c>
      <c r="G1106" s="55">
        <v>-0.42629</v>
      </c>
      <c r="H1106">
        <f t="shared" si="119"/>
        <v>1226462645.8966298</v>
      </c>
      <c r="I1106">
        <f t="shared" si="120"/>
        <v>1217270215.2655525</v>
      </c>
      <c r="J1106">
        <f t="shared" si="121"/>
        <v>698360095.19999993</v>
      </c>
      <c r="K1106">
        <f t="shared" si="122"/>
        <v>1163933492</v>
      </c>
      <c r="L1106">
        <f t="shared" si="123"/>
        <v>1163933492</v>
      </c>
      <c r="M1106">
        <f t="shared" si="124"/>
        <v>1163933492</v>
      </c>
      <c r="N1106">
        <f t="shared" si="125"/>
        <v>1163933492</v>
      </c>
    </row>
    <row r="1107" spans="1:14" x14ac:dyDescent="0.2">
      <c r="A1107" s="55" t="s">
        <v>1111</v>
      </c>
      <c r="B1107" s="55">
        <v>1437534755</v>
      </c>
      <c r="C1107" s="55">
        <v>54.83</v>
      </c>
      <c r="D1107" s="55">
        <v>77.83</v>
      </c>
      <c r="E1107" s="55">
        <v>5.7</v>
      </c>
      <c r="F1107" s="55">
        <v>-0.29552</v>
      </c>
      <c r="G1107" s="55">
        <v>8.6192980000000006</v>
      </c>
      <c r="H1107">
        <f t="shared" si="119"/>
        <v>1224336891.0401998</v>
      </c>
      <c r="I1107">
        <f t="shared" si="120"/>
        <v>89665675.499397144</v>
      </c>
      <c r="J1107">
        <f t="shared" si="121"/>
        <v>862520853</v>
      </c>
      <c r="K1107">
        <f t="shared" si="122"/>
        <v>1224336891.0401998</v>
      </c>
      <c r="L1107">
        <f t="shared" si="123"/>
        <v>862520853</v>
      </c>
      <c r="M1107">
        <f t="shared" si="124"/>
        <v>1352255609.41608</v>
      </c>
      <c r="N1107">
        <f t="shared" si="125"/>
        <v>898387123.19975889</v>
      </c>
    </row>
    <row r="1108" spans="1:14" x14ac:dyDescent="0.2">
      <c r="A1108" s="55" t="s">
        <v>1112</v>
      </c>
      <c r="B1108" s="55">
        <v>451175320</v>
      </c>
      <c r="C1108" s="55">
        <v>10.97</v>
      </c>
      <c r="D1108" s="55">
        <v>10.15</v>
      </c>
      <c r="E1108" s="55">
        <v>22.56</v>
      </c>
      <c r="F1108" s="55">
        <v>8.0787999999999999E-2</v>
      </c>
      <c r="G1108" s="55">
        <v>-0.51373999999999997</v>
      </c>
      <c r="H1108">
        <f t="shared" si="119"/>
        <v>250470205.07259518</v>
      </c>
      <c r="I1108">
        <f t="shared" si="120"/>
        <v>556708740.18015051</v>
      </c>
      <c r="J1108">
        <f t="shared" si="121"/>
        <v>270705192</v>
      </c>
      <c r="K1108">
        <f t="shared" si="122"/>
        <v>270705192</v>
      </c>
      <c r="L1108">
        <f t="shared" si="123"/>
        <v>451175320</v>
      </c>
      <c r="M1108">
        <f t="shared" si="124"/>
        <v>370893274.02903807</v>
      </c>
      <c r="N1108">
        <f t="shared" si="125"/>
        <v>451175320</v>
      </c>
    </row>
    <row r="1109" spans="1:14" x14ac:dyDescent="0.2">
      <c r="A1109" s="55" t="s">
        <v>1113</v>
      </c>
      <c r="B1109" s="55">
        <v>1958894484</v>
      </c>
      <c r="C1109" s="55">
        <v>18.21</v>
      </c>
      <c r="D1109" s="55">
        <v>21.46</v>
      </c>
      <c r="E1109" s="55">
        <v>37.799999999999997</v>
      </c>
      <c r="F1109" s="55">
        <v>-0.15143999999999999</v>
      </c>
      <c r="G1109" s="55">
        <v>-0.51824999999999999</v>
      </c>
      <c r="H1109">
        <f t="shared" si="119"/>
        <v>1385095562.3644764</v>
      </c>
      <c r="I1109">
        <f t="shared" si="120"/>
        <v>2439723280.5396991</v>
      </c>
      <c r="J1109">
        <f t="shared" si="121"/>
        <v>1175336690.3999999</v>
      </c>
      <c r="K1109">
        <f t="shared" si="122"/>
        <v>1385095562.3644764</v>
      </c>
      <c r="L1109">
        <f t="shared" si="123"/>
        <v>1958894484</v>
      </c>
      <c r="M1109">
        <f t="shared" si="124"/>
        <v>1729374915.3457906</v>
      </c>
      <c r="N1109">
        <f t="shared" si="125"/>
        <v>1958894484</v>
      </c>
    </row>
    <row r="1110" spans="1:14" x14ac:dyDescent="0.2">
      <c r="A1110" s="55" t="s">
        <v>1114</v>
      </c>
      <c r="B1110" s="55">
        <v>6426457</v>
      </c>
      <c r="C1110" s="55">
        <v>0.15</v>
      </c>
      <c r="D1110" s="55">
        <v>14.62</v>
      </c>
      <c r="E1110" s="55">
        <v>37.799999999999997</v>
      </c>
      <c r="F1110" s="55">
        <v>-0.98973999999999995</v>
      </c>
      <c r="G1110" s="55">
        <v>-0.99602999999999997</v>
      </c>
      <c r="H1110">
        <f t="shared" si="119"/>
        <v>375816198.83040762</v>
      </c>
      <c r="I1110">
        <f t="shared" si="120"/>
        <v>971252947.10326731</v>
      </c>
      <c r="J1110">
        <f t="shared" si="121"/>
        <v>3855874.1999999997</v>
      </c>
      <c r="K1110">
        <f t="shared" si="122"/>
        <v>6426457</v>
      </c>
      <c r="L1110">
        <f t="shared" si="123"/>
        <v>6426457</v>
      </c>
      <c r="M1110">
        <f t="shared" si="124"/>
        <v>6426457</v>
      </c>
      <c r="N1110">
        <f t="shared" si="125"/>
        <v>6426457</v>
      </c>
    </row>
    <row r="1111" spans="1:14" x14ac:dyDescent="0.2">
      <c r="A1111" s="55" t="s">
        <v>1115</v>
      </c>
      <c r="B1111" s="55">
        <v>2964185843</v>
      </c>
      <c r="C1111" s="55">
        <v>45.71</v>
      </c>
      <c r="D1111" s="55">
        <v>31.77</v>
      </c>
      <c r="E1111" s="55">
        <v>38.46</v>
      </c>
      <c r="F1111" s="55">
        <v>0.43877899999999997</v>
      </c>
      <c r="G1111" s="55">
        <v>0.18850800000000001</v>
      </c>
      <c r="H1111">
        <f t="shared" si="119"/>
        <v>1236125566.0528822</v>
      </c>
      <c r="I1111">
        <f t="shared" si="120"/>
        <v>1496423672.2007759</v>
      </c>
      <c r="J1111">
        <f t="shared" si="121"/>
        <v>1778511505.8</v>
      </c>
      <c r="K1111">
        <f t="shared" si="122"/>
        <v>1778511505.8</v>
      </c>
      <c r="L1111">
        <f t="shared" si="123"/>
        <v>1778511505.8</v>
      </c>
      <c r="M1111">
        <f t="shared" si="124"/>
        <v>2272961732.2211528</v>
      </c>
      <c r="N1111">
        <f t="shared" si="125"/>
        <v>2377080974.6803102</v>
      </c>
    </row>
    <row r="1112" spans="1:14" x14ac:dyDescent="0.2">
      <c r="A1112" s="55" t="s">
        <v>1116</v>
      </c>
      <c r="B1112" s="55">
        <v>740716380</v>
      </c>
      <c r="C1112" s="55">
        <v>6.34</v>
      </c>
      <c r="D1112" s="55">
        <v>7.27</v>
      </c>
      <c r="E1112" s="55">
        <v>18.21</v>
      </c>
      <c r="F1112" s="55">
        <v>-0.12792000000000001</v>
      </c>
      <c r="G1112" s="55">
        <v>-0.65183999999999997</v>
      </c>
      <c r="H1112">
        <f t="shared" si="119"/>
        <v>509620479.77249789</v>
      </c>
      <c r="I1112">
        <f t="shared" si="120"/>
        <v>1276510305.6066175</v>
      </c>
      <c r="J1112">
        <f t="shared" si="121"/>
        <v>444429828</v>
      </c>
      <c r="K1112">
        <f t="shared" si="122"/>
        <v>509620479.77249789</v>
      </c>
      <c r="L1112">
        <f t="shared" si="123"/>
        <v>740716380</v>
      </c>
      <c r="M1112">
        <f t="shared" si="124"/>
        <v>648278019.9089992</v>
      </c>
      <c r="N1112">
        <f t="shared" si="125"/>
        <v>740716380</v>
      </c>
    </row>
    <row r="1113" spans="1:14" x14ac:dyDescent="0.2">
      <c r="A1113" s="55" t="s">
        <v>1117</v>
      </c>
      <c r="B1113" s="55">
        <v>649089561</v>
      </c>
      <c r="C1113" s="55">
        <v>14.36</v>
      </c>
      <c r="D1113" s="55">
        <v>4.3</v>
      </c>
      <c r="E1113" s="55">
        <v>21.71</v>
      </c>
      <c r="F1113" s="55">
        <v>2.3395350000000001</v>
      </c>
      <c r="G1113" s="55">
        <v>-0.33855000000000002</v>
      </c>
      <c r="H1113">
        <f t="shared" si="119"/>
        <v>116619151.04947244</v>
      </c>
      <c r="I1113">
        <f t="shared" si="120"/>
        <v>588787869.98261392</v>
      </c>
      <c r="J1113">
        <f t="shared" si="121"/>
        <v>389453736.59999996</v>
      </c>
      <c r="K1113">
        <f t="shared" si="122"/>
        <v>389453736.59999996</v>
      </c>
      <c r="L1113">
        <f t="shared" si="123"/>
        <v>588787869.98261392</v>
      </c>
      <c r="M1113">
        <f t="shared" si="124"/>
        <v>436101397.01978898</v>
      </c>
      <c r="N1113">
        <f t="shared" si="125"/>
        <v>624968884.59304559</v>
      </c>
    </row>
    <row r="1114" spans="1:14" x14ac:dyDescent="0.2">
      <c r="A1114" s="55" t="s">
        <v>1118</v>
      </c>
      <c r="B1114" s="55">
        <v>509138557</v>
      </c>
      <c r="C1114" s="55">
        <v>37.229999999999997</v>
      </c>
      <c r="D1114" s="55">
        <v>44.28</v>
      </c>
      <c r="E1114" s="55">
        <v>34.14</v>
      </c>
      <c r="F1114" s="55">
        <v>-0.15920999999999999</v>
      </c>
      <c r="G1114" s="55">
        <v>9.0509999999999993E-2</v>
      </c>
      <c r="H1114">
        <f t="shared" si="119"/>
        <v>363328695.86936092</v>
      </c>
      <c r="I1114">
        <f t="shared" si="120"/>
        <v>280128686.76124012</v>
      </c>
      <c r="J1114">
        <f t="shared" si="121"/>
        <v>305483134.19999999</v>
      </c>
      <c r="K1114">
        <f t="shared" si="122"/>
        <v>363328695.86936092</v>
      </c>
      <c r="L1114">
        <f t="shared" si="123"/>
        <v>305483134.19999999</v>
      </c>
      <c r="M1114">
        <f t="shared" si="124"/>
        <v>450814612.54774439</v>
      </c>
      <c r="N1114">
        <f t="shared" si="125"/>
        <v>417534608.90449607</v>
      </c>
    </row>
    <row r="1115" spans="1:14" x14ac:dyDescent="0.2">
      <c r="A1115" s="55" t="s">
        <v>1119</v>
      </c>
      <c r="B1115" s="55">
        <v>3109276056</v>
      </c>
      <c r="C1115" s="55">
        <v>68.52</v>
      </c>
      <c r="D1115" s="55">
        <v>90.06</v>
      </c>
      <c r="E1115" s="55">
        <v>71.180000000000007</v>
      </c>
      <c r="F1115" s="55">
        <v>-0.23916999999999999</v>
      </c>
      <c r="G1115" s="55">
        <v>-3.737E-2</v>
      </c>
      <c r="H1115">
        <f t="shared" si="119"/>
        <v>2452013766.0186901</v>
      </c>
      <c r="I1115">
        <f t="shared" si="120"/>
        <v>1937988254.6772902</v>
      </c>
      <c r="J1115">
        <f t="shared" si="121"/>
        <v>1865565633.5999999</v>
      </c>
      <c r="K1115">
        <f t="shared" si="122"/>
        <v>2452013766.0186901</v>
      </c>
      <c r="L1115">
        <f t="shared" si="123"/>
        <v>1937988254.6772902</v>
      </c>
      <c r="M1115">
        <f t="shared" si="124"/>
        <v>2846371140.0074759</v>
      </c>
      <c r="N1115">
        <f t="shared" si="125"/>
        <v>2640760935.4709158</v>
      </c>
    </row>
    <row r="1116" spans="1:14" x14ac:dyDescent="0.2">
      <c r="A1116" s="55" t="s">
        <v>1120</v>
      </c>
      <c r="B1116" s="55">
        <v>731073881</v>
      </c>
      <c r="C1116" s="55">
        <v>70.05</v>
      </c>
      <c r="D1116" s="55">
        <v>46.84</v>
      </c>
      <c r="E1116" s="55">
        <v>20.03</v>
      </c>
      <c r="F1116" s="55">
        <v>0.49551699999999999</v>
      </c>
      <c r="G1116" s="55">
        <v>2.4972539999999999</v>
      </c>
      <c r="H1116">
        <f t="shared" si="119"/>
        <v>293306146.70378202</v>
      </c>
      <c r="I1116">
        <f t="shared" si="120"/>
        <v>125425356.17944822</v>
      </c>
      <c r="J1116">
        <f t="shared" si="121"/>
        <v>438644328.59999996</v>
      </c>
      <c r="K1116">
        <f t="shared" si="122"/>
        <v>438644328.59999996</v>
      </c>
      <c r="L1116">
        <f t="shared" si="123"/>
        <v>438644328.59999996</v>
      </c>
      <c r="M1116">
        <f t="shared" si="124"/>
        <v>555966787.28151274</v>
      </c>
      <c r="N1116">
        <f t="shared" si="125"/>
        <v>488814471.07177925</v>
      </c>
    </row>
    <row r="1117" spans="1:14" x14ac:dyDescent="0.2">
      <c r="A1117" s="55" t="s">
        <v>1121</v>
      </c>
      <c r="B1117" s="55">
        <v>354434132</v>
      </c>
      <c r="C1117" s="55">
        <v>19</v>
      </c>
      <c r="D1117" s="55">
        <v>25.61</v>
      </c>
      <c r="E1117" s="55">
        <v>23.6</v>
      </c>
      <c r="F1117" s="55">
        <v>-0.2581</v>
      </c>
      <c r="G1117" s="55">
        <v>-0.19492000000000001</v>
      </c>
      <c r="H1117">
        <f t="shared" si="119"/>
        <v>286643050.54589564</v>
      </c>
      <c r="I1117">
        <f t="shared" si="120"/>
        <v>264148257.56446561</v>
      </c>
      <c r="J1117">
        <f t="shared" si="121"/>
        <v>212660479.19999999</v>
      </c>
      <c r="K1117">
        <f t="shared" si="122"/>
        <v>286643050.54589564</v>
      </c>
      <c r="L1117">
        <f t="shared" si="123"/>
        <v>264148257.56446561</v>
      </c>
      <c r="M1117">
        <f t="shared" si="124"/>
        <v>327317699.41835827</v>
      </c>
      <c r="N1117">
        <f t="shared" si="125"/>
        <v>318319782.22578627</v>
      </c>
    </row>
    <row r="1118" spans="1:14" x14ac:dyDescent="0.2">
      <c r="A1118" s="55" t="s">
        <v>1122</v>
      </c>
      <c r="B1118" s="55">
        <v>1183437065</v>
      </c>
      <c r="C1118" s="55">
        <v>8.76</v>
      </c>
      <c r="D1118" s="55">
        <v>8.84</v>
      </c>
      <c r="E1118" s="55">
        <v>21.18</v>
      </c>
      <c r="F1118" s="55">
        <v>-9.0500000000000008E-3</v>
      </c>
      <c r="G1118" s="55">
        <v>-0.58640000000000003</v>
      </c>
      <c r="H1118">
        <f t="shared" si="119"/>
        <v>716546989.25273716</v>
      </c>
      <c r="I1118">
        <f t="shared" si="120"/>
        <v>1716784910.5415862</v>
      </c>
      <c r="J1118">
        <f t="shared" si="121"/>
        <v>710062239</v>
      </c>
      <c r="K1118">
        <f t="shared" si="122"/>
        <v>716546989.25273716</v>
      </c>
      <c r="L1118">
        <f t="shared" si="123"/>
        <v>1183437065</v>
      </c>
      <c r="M1118">
        <f t="shared" si="124"/>
        <v>996681034.70109487</v>
      </c>
      <c r="N1118">
        <f t="shared" si="125"/>
        <v>1183437065</v>
      </c>
    </row>
    <row r="1119" spans="1:14" x14ac:dyDescent="0.2">
      <c r="A1119" s="55" t="s">
        <v>1123</v>
      </c>
      <c r="B1119" s="55">
        <v>5323279426</v>
      </c>
      <c r="C1119" s="55">
        <v>32.33</v>
      </c>
      <c r="D1119" s="55">
        <v>23.5</v>
      </c>
      <c r="E1119" s="55">
        <v>13.71</v>
      </c>
      <c r="F1119" s="55">
        <v>0.375745</v>
      </c>
      <c r="G1119" s="55">
        <v>1.358133</v>
      </c>
      <c r="H1119">
        <f t="shared" si="119"/>
        <v>2321627667.627358</v>
      </c>
      <c r="I1119">
        <f t="shared" si="120"/>
        <v>1354447631.0708513</v>
      </c>
      <c r="J1119">
        <f t="shared" si="121"/>
        <v>3193967655.5999999</v>
      </c>
      <c r="K1119">
        <f t="shared" si="122"/>
        <v>3193967655.5999999</v>
      </c>
      <c r="L1119">
        <f t="shared" si="123"/>
        <v>3193967655.5999999</v>
      </c>
      <c r="M1119">
        <f t="shared" si="124"/>
        <v>4122618722.6509428</v>
      </c>
      <c r="N1119">
        <f t="shared" si="125"/>
        <v>3735746708.0283403</v>
      </c>
    </row>
    <row r="1120" spans="1:14" x14ac:dyDescent="0.2">
      <c r="A1120" s="55" t="s">
        <v>1124</v>
      </c>
      <c r="B1120" s="55">
        <v>413965032</v>
      </c>
      <c r="C1120" s="55">
        <v>12.63</v>
      </c>
      <c r="D1120" s="55">
        <v>12.75</v>
      </c>
      <c r="E1120" s="55">
        <v>4.42</v>
      </c>
      <c r="F1120" s="55">
        <v>-9.41E-3</v>
      </c>
      <c r="G1120" s="55">
        <v>1.8574660000000001</v>
      </c>
      <c r="H1120">
        <f t="shared" si="119"/>
        <v>250738468.18562675</v>
      </c>
      <c r="I1120">
        <f t="shared" si="120"/>
        <v>86922825.748407856</v>
      </c>
      <c r="J1120">
        <f t="shared" si="121"/>
        <v>248379019.19999999</v>
      </c>
      <c r="K1120">
        <f t="shared" si="122"/>
        <v>250738468.18562675</v>
      </c>
      <c r="L1120">
        <f t="shared" si="123"/>
        <v>248379019.19999999</v>
      </c>
      <c r="M1120">
        <f t="shared" si="124"/>
        <v>348674406.47425067</v>
      </c>
      <c r="N1120">
        <f t="shared" si="125"/>
        <v>283148149.49936312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</vt:lpstr>
      <vt:lpstr>Dashboard</vt:lpstr>
      <vt:lpstr>Template Ex</vt:lpstr>
      <vt:lpstr>Simplified Ex</vt:lpstr>
      <vt:lpstr>Dashboard calcs</vt:lpstr>
      <vt:lpstr>liq_pref</vt:lpstr>
      <vt:lpstr>ownership_stake</vt:lpstr>
      <vt:lpstr>Dashboard!Print_Area</vt:lpstr>
      <vt:lpstr>'Simplified Ex'!Print_Area</vt:lpstr>
      <vt:lpstr>'Template Ex'!Print_Area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E. Friedman</cp:lastModifiedBy>
  <dcterms:created xsi:type="dcterms:W3CDTF">2024-02-14T16:03:15Z</dcterms:created>
  <dcterms:modified xsi:type="dcterms:W3CDTF">2024-02-15T18:37:05Z</dcterms:modified>
</cp:coreProperties>
</file>