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pra\Desktop\Manufatura aditiva\Ti-30Nb-4Sn\"/>
    </mc:Choice>
  </mc:AlternateContent>
  <xr:revisionPtr revIDLastSave="0" documentId="13_ncr:1_{8C3F8EFE-A390-4F91-BAAA-EE19B8592A77}" xr6:coauthVersionLast="47" xr6:coauthVersionMax="47" xr10:uidLastSave="{00000000-0000-0000-0000-000000000000}"/>
  <bookViews>
    <workbookView xWindow="-120" yWindow="-120" windowWidth="20730" windowHeight="11310" activeTab="1" xr2:uid="{3E41C6D7-4182-4292-8C65-B9BFFB9527B9}"/>
  </bookViews>
  <sheets>
    <sheet name="MesmaDensidade" sheetId="1" r:id="rId1"/>
    <sheet name="DensidadeDiferen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4" i="2"/>
  <c r="H4" i="2" s="1"/>
  <c r="G3" i="2"/>
  <c r="A4" i="2"/>
  <c r="A5" i="2" s="1"/>
  <c r="A6" i="2" s="1"/>
  <c r="A7" i="2" s="1"/>
  <c r="A8" i="2" s="1"/>
  <c r="A9" i="2" s="1"/>
  <c r="A10" i="2" s="1"/>
  <c r="A11" i="2" s="1"/>
  <c r="G11" i="1" l="1"/>
  <c r="F11" i="1"/>
  <c r="H11" i="1" s="1"/>
  <c r="I11" i="1" s="1"/>
  <c r="G10" i="1"/>
  <c r="F10" i="1"/>
  <c r="H10" i="1" s="1"/>
  <c r="I10" i="1" s="1"/>
  <c r="G9" i="1"/>
  <c r="F9" i="1"/>
  <c r="H9" i="1" s="1"/>
  <c r="I9" i="1" s="1"/>
  <c r="G8" i="1"/>
  <c r="F8" i="1"/>
  <c r="H8" i="1" s="1"/>
  <c r="I8" i="1" s="1"/>
  <c r="G7" i="1"/>
  <c r="F7" i="1"/>
  <c r="H7" i="1" s="1"/>
  <c r="I7" i="1" s="1"/>
  <c r="G6" i="1"/>
  <c r="F6" i="1"/>
  <c r="H6" i="1" s="1"/>
  <c r="I6" i="1" s="1"/>
  <c r="G5" i="1"/>
  <c r="F5" i="1"/>
  <c r="H5" i="1" s="1"/>
  <c r="I5" i="1" s="1"/>
  <c r="G4" i="1"/>
  <c r="F4" i="1"/>
  <c r="H4" i="1" s="1"/>
  <c r="I4" i="1" s="1"/>
  <c r="G3" i="1"/>
  <c r="F3" i="1"/>
  <c r="H3" i="1" s="1"/>
  <c r="I3" i="1" s="1"/>
  <c r="E11" i="1"/>
  <c r="E10" i="1"/>
  <c r="E9" i="1"/>
  <c r="E8" i="1"/>
  <c r="E7" i="1"/>
  <c r="E6" i="1"/>
  <c r="E5" i="1"/>
  <c r="E4" i="1"/>
  <c r="E3" i="1"/>
  <c r="B4" i="1" l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<sst xmlns="http://schemas.openxmlformats.org/spreadsheetml/2006/main" count="20" uniqueCount="11">
  <si>
    <t>Amostra</t>
  </si>
  <si>
    <t>M Seca</t>
  </si>
  <si>
    <t>M molhada</t>
  </si>
  <si>
    <t>Densidade</t>
  </si>
  <si>
    <t>Densificação</t>
  </si>
  <si>
    <t>Potencia</t>
  </si>
  <si>
    <t>Velocidade</t>
  </si>
  <si>
    <t>Energia</t>
  </si>
  <si>
    <t>Particulas Não Fundidas</t>
  </si>
  <si>
    <t>Mesma Densidade de Energia</t>
  </si>
  <si>
    <t>Diferente Densidade de 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</si>
</sst>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78DF-8CFA-426F-B7AA-5B5EC7C2C932}">
  <dimension ref="B1:R11"/>
  <sheetViews>
    <sheetView zoomScale="115" zoomScaleNormal="115" workbookViewId="0">
      <selection activeCell="I7" sqref="I7"/>
    </sheetView>
  </sheetViews>
  <sheetFormatPr defaultRowHeight="15" x14ac:dyDescent="0.25"/>
  <cols>
    <col min="4" max="4" width="10.85546875" bestFit="1" customWidth="1"/>
    <col min="5" max="5" width="10.42578125" bestFit="1" customWidth="1"/>
    <col min="6" max="8" width="14.85546875" bestFit="1" customWidth="1"/>
    <col min="9" max="9" width="13.85546875" bestFit="1" customWidth="1"/>
    <col min="10" max="10" width="24.5703125" bestFit="1" customWidth="1"/>
  </cols>
  <sheetData>
    <row r="1" spans="2:18" x14ac:dyDescent="0.25">
      <c r="B1" s="3" t="s">
        <v>9</v>
      </c>
      <c r="C1" s="3"/>
      <c r="D1" s="3"/>
      <c r="E1" s="3"/>
      <c r="F1" s="3"/>
      <c r="G1" s="3"/>
      <c r="H1" s="3"/>
      <c r="I1" s="3"/>
      <c r="J1" s="3"/>
    </row>
    <row r="2" spans="2:18" x14ac:dyDescent="0.25">
      <c r="B2" s="4" t="s">
        <v>0</v>
      </c>
      <c r="C2" s="4" t="s">
        <v>5</v>
      </c>
      <c r="D2" s="4" t="s">
        <v>6</v>
      </c>
      <c r="E2" s="4" t="s">
        <v>7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8</v>
      </c>
    </row>
    <row r="3" spans="2:18" x14ac:dyDescent="0.25">
      <c r="B3" s="4">
        <v>1</v>
      </c>
      <c r="C3" s="4">
        <v>125</v>
      </c>
      <c r="D3" s="4">
        <v>318</v>
      </c>
      <c r="E3" s="4">
        <f>C3/(D3*0.08*0.03)</f>
        <v>163.78406708595389</v>
      </c>
      <c r="F3" s="4">
        <f>AVERAGE(0.634,0.636,0.636)</f>
        <v>0.63533333333333342</v>
      </c>
      <c r="G3" s="4">
        <f>AVERAGE(0.515,0.519,0.518)</f>
        <v>0.51733333333333331</v>
      </c>
      <c r="H3" s="4">
        <f>F3/(F3-G3)</f>
        <v>5.384180790960448</v>
      </c>
      <c r="I3" s="9">
        <f>H3/5.43</f>
        <v>0.99156183995588365</v>
      </c>
      <c r="J3" s="10">
        <v>2.3900000000000001E-2</v>
      </c>
      <c r="R3" s="1"/>
    </row>
    <row r="4" spans="2:18" x14ac:dyDescent="0.25">
      <c r="B4" s="4">
        <f>B3+1</f>
        <v>2</v>
      </c>
      <c r="C4" s="4">
        <v>200</v>
      </c>
      <c r="D4" s="4">
        <v>508</v>
      </c>
      <c r="E4" s="4">
        <f t="shared" ref="E4:E11" si="0">C4/(D4*0.08*0.03)</f>
        <v>164.04199475065616</v>
      </c>
      <c r="F4" s="4">
        <f>AVERAGE(0.643,0.646,0.646)</f>
        <v>0.64500000000000002</v>
      </c>
      <c r="G4" s="4">
        <f>AVERAGE(0.524,0.527,0.524)</f>
        <v>0.52500000000000002</v>
      </c>
      <c r="H4" s="4">
        <f t="shared" ref="H4:H11" si="1">F4/(F4-G4)</f>
        <v>5.375</v>
      </c>
      <c r="I4" s="9">
        <f t="shared" ref="I4:I11" si="2">H4/5.43</f>
        <v>0.98987108655616951</v>
      </c>
      <c r="J4" s="10">
        <v>5.1999999999999998E-3</v>
      </c>
      <c r="R4" s="1"/>
    </row>
    <row r="5" spans="2:18" x14ac:dyDescent="0.25">
      <c r="B5" s="5">
        <f t="shared" ref="B5:B10" si="3">B4+1</f>
        <v>3</v>
      </c>
      <c r="C5" s="5">
        <v>275</v>
      </c>
      <c r="D5" s="5">
        <v>699</v>
      </c>
      <c r="E5" s="5">
        <f t="shared" si="0"/>
        <v>163.92465426800192</v>
      </c>
      <c r="F5" s="5">
        <f>AVERAGE(0.667,0.666,0.664)</f>
        <v>0.66566666666666674</v>
      </c>
      <c r="G5" s="5">
        <f>AVERAGE(0.538,0.536,0.536)</f>
        <v>0.53666666666666674</v>
      </c>
      <c r="H5" s="5">
        <f t="shared" si="1"/>
        <v>5.1602067183462532</v>
      </c>
      <c r="I5" s="9">
        <f t="shared" si="2"/>
        <v>0.95031431277094913</v>
      </c>
      <c r="J5" s="10">
        <v>5.7999999999999996E-3</v>
      </c>
      <c r="O5" s="2"/>
      <c r="P5" s="2"/>
      <c r="Q5" s="2"/>
      <c r="R5" s="1"/>
    </row>
    <row r="6" spans="2:18" x14ac:dyDescent="0.25">
      <c r="B6" s="4">
        <f t="shared" si="3"/>
        <v>4</v>
      </c>
      <c r="C6" s="4">
        <v>350</v>
      </c>
      <c r="D6" s="4">
        <v>889</v>
      </c>
      <c r="E6" s="4">
        <f t="shared" si="0"/>
        <v>164.04199475065616</v>
      </c>
      <c r="F6" s="4">
        <f>AVERAGE(0.648,0.652,0.654)</f>
        <v>0.65133333333333343</v>
      </c>
      <c r="G6" s="4">
        <f>AVERAGE(0.524,0.526,0.522)</f>
        <v>0.52400000000000002</v>
      </c>
      <c r="H6" s="4">
        <f t="shared" si="1"/>
        <v>5.115183246073296</v>
      </c>
      <c r="I6" s="9">
        <f t="shared" si="2"/>
        <v>0.94202269725106746</v>
      </c>
      <c r="J6" s="10">
        <v>5.8999999999999999E-3</v>
      </c>
      <c r="R6" s="1"/>
    </row>
    <row r="7" spans="2:18" x14ac:dyDescent="0.25">
      <c r="B7" s="5">
        <f t="shared" si="3"/>
        <v>5</v>
      </c>
      <c r="C7" s="5">
        <v>157</v>
      </c>
      <c r="D7" s="5">
        <v>400</v>
      </c>
      <c r="E7" s="5">
        <f t="shared" si="0"/>
        <v>163.54166666666669</v>
      </c>
      <c r="F7" s="5">
        <f>AVERAGE(0.581,0.58,0.58)</f>
        <v>0.58033333333333337</v>
      </c>
      <c r="G7" s="5">
        <f>AVERAGE(0.466,0.467,0.464)</f>
        <v>0.46566666666666667</v>
      </c>
      <c r="H7" s="5">
        <f t="shared" si="1"/>
        <v>5.0610465116279064</v>
      </c>
      <c r="I7" s="9">
        <f t="shared" si="2"/>
        <v>0.93205276457235853</v>
      </c>
      <c r="J7" s="10">
        <v>7.7100000000000002E-2</v>
      </c>
      <c r="O7" s="2"/>
      <c r="P7" s="2"/>
      <c r="Q7" s="2"/>
      <c r="R7" s="1"/>
    </row>
    <row r="8" spans="2:18" x14ac:dyDescent="0.25">
      <c r="B8" s="4">
        <f t="shared" si="3"/>
        <v>6</v>
      </c>
      <c r="C8" s="4">
        <v>216</v>
      </c>
      <c r="D8" s="4">
        <v>550</v>
      </c>
      <c r="E8" s="4">
        <f t="shared" si="0"/>
        <v>163.63636363636365</v>
      </c>
      <c r="F8" s="4">
        <f>AVERAGE(0.616,0.617,0.619)</f>
        <v>0.6173333333333334</v>
      </c>
      <c r="G8" s="4">
        <f>AVERAGE(0.497,0.506,0.501)</f>
        <v>0.5013333333333333</v>
      </c>
      <c r="H8" s="4">
        <f t="shared" si="1"/>
        <v>5.3218390804597657</v>
      </c>
      <c r="I8" s="9">
        <f t="shared" si="2"/>
        <v>0.98008086196312449</v>
      </c>
      <c r="J8" s="10">
        <v>8.8800000000000004E-2</v>
      </c>
      <c r="R8" s="1"/>
    </row>
    <row r="9" spans="2:18" x14ac:dyDescent="0.25">
      <c r="B9" s="4">
        <f t="shared" si="3"/>
        <v>7</v>
      </c>
      <c r="C9" s="4">
        <v>276</v>
      </c>
      <c r="D9" s="4">
        <v>700</v>
      </c>
      <c r="E9" s="4">
        <f t="shared" si="0"/>
        <v>164.28571428571428</v>
      </c>
      <c r="F9" s="4">
        <f>AVERAGE(0.625,0.634,0.627)</f>
        <v>0.6286666666666666</v>
      </c>
      <c r="G9" s="4">
        <f>AVERAGE(0.507,0.506,0.501)</f>
        <v>0.5046666666666666</v>
      </c>
      <c r="H9" s="4">
        <f t="shared" si="1"/>
        <v>5.0698924731182791</v>
      </c>
      <c r="I9" s="9">
        <f t="shared" si="2"/>
        <v>0.93368185508623924</v>
      </c>
      <c r="J9" s="10">
        <v>1.1900000000000001E-2</v>
      </c>
      <c r="R9" s="1"/>
    </row>
    <row r="10" spans="2:18" x14ac:dyDescent="0.25">
      <c r="B10" s="4">
        <f t="shared" si="3"/>
        <v>8</v>
      </c>
      <c r="C10" s="4">
        <v>335</v>
      </c>
      <c r="D10" s="4">
        <v>850</v>
      </c>
      <c r="E10" s="4">
        <f t="shared" si="0"/>
        <v>164.21568627450981</v>
      </c>
      <c r="F10" s="4">
        <f>AVERAGE(0.625,0.622,0.623)</f>
        <v>0.62333333333333329</v>
      </c>
      <c r="G10" s="4">
        <f>AVERAGE(0.499,0.495,0.496)</f>
        <v>0.49666666666666665</v>
      </c>
      <c r="H10" s="4">
        <f t="shared" si="1"/>
        <v>4.9210526315789478</v>
      </c>
      <c r="I10" s="9">
        <f t="shared" si="2"/>
        <v>0.90627120286905116</v>
      </c>
      <c r="J10" s="10">
        <v>1.2699999999999999E-2</v>
      </c>
      <c r="R10" s="1"/>
    </row>
    <row r="11" spans="2:18" x14ac:dyDescent="0.25">
      <c r="B11" s="4">
        <f>B10+1</f>
        <v>9</v>
      </c>
      <c r="C11" s="4">
        <v>394</v>
      </c>
      <c r="D11" s="4">
        <v>1000</v>
      </c>
      <c r="E11" s="4">
        <f t="shared" si="0"/>
        <v>164.16666666666669</v>
      </c>
      <c r="F11" s="4">
        <f>AVERAGE(0.565,0.564,0.564)</f>
        <v>0.56433333333333335</v>
      </c>
      <c r="G11" s="4">
        <f>AVERAGE(0.454,0.449,0.445)</f>
        <v>0.44933333333333336</v>
      </c>
      <c r="H11" s="4">
        <f t="shared" si="1"/>
        <v>4.907246376811595</v>
      </c>
      <c r="I11" s="9">
        <f t="shared" si="2"/>
        <v>0.90372861451410591</v>
      </c>
      <c r="J11" s="10">
        <v>1.0699999999999999E-2</v>
      </c>
      <c r="R11" s="1"/>
    </row>
  </sheetData>
  <mergeCells count="1">
    <mergeCell ref="B1:J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6951-0E65-4A46-B15E-6073BA29C067}">
  <dimension ref="A1:I11"/>
  <sheetViews>
    <sheetView tabSelected="1" workbookViewId="0">
      <selection sqref="A1:I10"/>
    </sheetView>
  </sheetViews>
  <sheetFormatPr defaultRowHeight="15" x14ac:dyDescent="0.25"/>
  <cols>
    <col min="2" max="2" width="10.140625" customWidth="1"/>
    <col min="3" max="3" width="11" bestFit="1" customWidth="1"/>
    <col min="4" max="4" width="12" bestFit="1" customWidth="1"/>
    <col min="5" max="5" width="8.85546875" customWidth="1"/>
    <col min="6" max="6" width="10.85546875" bestFit="1" customWidth="1"/>
    <col min="7" max="7" width="10.42578125" bestFit="1" customWidth="1"/>
    <col min="8" max="8" width="12.140625" bestFit="1" customWidth="1"/>
    <col min="9" max="9" width="22.42578125" bestFit="1" customWidth="1"/>
  </cols>
  <sheetData>
    <row r="1" spans="1:9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4" t="s">
        <v>0</v>
      </c>
      <c r="B2" s="4" t="s">
        <v>5</v>
      </c>
      <c r="C2" s="4" t="s">
        <v>6</v>
      </c>
      <c r="D2" s="4" t="s">
        <v>7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8</v>
      </c>
    </row>
    <row r="3" spans="1:9" x14ac:dyDescent="0.25">
      <c r="A3" s="5">
        <v>1</v>
      </c>
      <c r="B3" s="4">
        <v>700</v>
      </c>
      <c r="C3" s="4">
        <v>200</v>
      </c>
      <c r="D3" s="6">
        <v>119.04761904761899</v>
      </c>
      <c r="E3" s="7">
        <v>0.61799999999999999</v>
      </c>
      <c r="F3" s="7">
        <v>0.4956666666666667</v>
      </c>
      <c r="G3" s="8">
        <f>E3/(E3-F3)</f>
        <v>5.0517711171662141</v>
      </c>
      <c r="H3" s="9">
        <f>G3/5.43</f>
        <v>0.93034458879672455</v>
      </c>
      <c r="I3" s="10">
        <v>5.1900000000000002E-3</v>
      </c>
    </row>
    <row r="4" spans="1:9" x14ac:dyDescent="0.25">
      <c r="A4" s="5">
        <f>A3+1</f>
        <v>2</v>
      </c>
      <c r="B4" s="4">
        <v>700</v>
      </c>
      <c r="C4" s="4">
        <v>275</v>
      </c>
      <c r="D4" s="6">
        <v>163.69047619047601</v>
      </c>
      <c r="E4" s="7">
        <v>0.62766666666666671</v>
      </c>
      <c r="F4" s="7">
        <v>0.5046666666666666</v>
      </c>
      <c r="G4" s="8">
        <f>E4/(E4-F4)</f>
        <v>5.1029810298102936</v>
      </c>
      <c r="H4" s="9">
        <f>G4/5.43</f>
        <v>0.93977551193559739</v>
      </c>
      <c r="I4" s="10">
        <v>4.65E-2</v>
      </c>
    </row>
    <row r="5" spans="1:9" x14ac:dyDescent="0.25">
      <c r="A5" s="5">
        <f t="shared" ref="A5:A10" si="0">A4+1</f>
        <v>3</v>
      </c>
      <c r="B5" s="4">
        <v>700</v>
      </c>
      <c r="C5" s="4">
        <v>350</v>
      </c>
      <c r="D5" s="6">
        <v>208.333333333333</v>
      </c>
      <c r="E5" s="7">
        <v>0.55966666666666676</v>
      </c>
      <c r="F5" s="7">
        <v>0.4443333333333333</v>
      </c>
      <c r="G5" s="8">
        <f t="shared" ref="G5:G11" si="1">E5/(E5-F5)</f>
        <v>4.85260115606936</v>
      </c>
      <c r="H5" s="9">
        <f t="shared" ref="H5:H11" si="2">G5/5.43</f>
        <v>0.89366503795015839</v>
      </c>
      <c r="I5" s="10">
        <v>3.9300000000000002E-2</v>
      </c>
    </row>
    <row r="6" spans="1:9" x14ac:dyDescent="0.25">
      <c r="A6" s="5">
        <f t="shared" si="0"/>
        <v>4</v>
      </c>
      <c r="B6" s="4">
        <v>850</v>
      </c>
      <c r="C6" s="4">
        <v>200</v>
      </c>
      <c r="D6" s="6">
        <v>98.039215686274503</v>
      </c>
      <c r="E6" s="7">
        <v>0.61766666666666659</v>
      </c>
      <c r="F6" s="7">
        <v>0.49433333333333335</v>
      </c>
      <c r="G6" s="8">
        <f t="shared" si="1"/>
        <v>5.0081081081081109</v>
      </c>
      <c r="H6" s="9">
        <f t="shared" si="2"/>
        <v>0.92230351898860241</v>
      </c>
      <c r="I6" s="10">
        <v>5.4000000000000003E-3</v>
      </c>
    </row>
    <row r="7" spans="1:9" x14ac:dyDescent="0.25">
      <c r="A7" s="5">
        <f t="shared" si="0"/>
        <v>5</v>
      </c>
      <c r="B7" s="4">
        <v>850</v>
      </c>
      <c r="C7" s="4">
        <v>275</v>
      </c>
      <c r="D7" s="6">
        <v>134.803921568627</v>
      </c>
      <c r="E7" s="7">
        <v>0.67933333333333346</v>
      </c>
      <c r="F7" s="7">
        <v>0.54266666666666674</v>
      </c>
      <c r="G7" s="8">
        <f t="shared" si="1"/>
        <v>4.9707317073170723</v>
      </c>
      <c r="H7" s="9">
        <f t="shared" si="2"/>
        <v>0.91542020392579604</v>
      </c>
      <c r="I7" s="10">
        <v>6.5300000000000002E-3</v>
      </c>
    </row>
    <row r="8" spans="1:9" x14ac:dyDescent="0.25">
      <c r="A8" s="5">
        <f t="shared" si="0"/>
        <v>6</v>
      </c>
      <c r="B8" s="4">
        <v>850</v>
      </c>
      <c r="C8" s="4">
        <v>350</v>
      </c>
      <c r="D8" s="6">
        <v>171.56862745097999</v>
      </c>
      <c r="E8" s="7">
        <v>0.66233333333333333</v>
      </c>
      <c r="F8" s="7">
        <v>0.53066666666666673</v>
      </c>
      <c r="G8" s="8">
        <f t="shared" si="1"/>
        <v>5.0303797468354459</v>
      </c>
      <c r="H8" s="9">
        <f t="shared" si="2"/>
        <v>0.9264051099144468</v>
      </c>
      <c r="I8" s="10">
        <v>6.0000000000000001E-3</v>
      </c>
    </row>
    <row r="9" spans="1:9" x14ac:dyDescent="0.25">
      <c r="A9" s="4">
        <f t="shared" si="0"/>
        <v>7</v>
      </c>
      <c r="B9" s="4">
        <v>1000</v>
      </c>
      <c r="C9" s="4">
        <v>200</v>
      </c>
      <c r="D9" s="6">
        <v>83.3333333333333</v>
      </c>
      <c r="E9" s="7">
        <v>0.61433333333333329</v>
      </c>
      <c r="F9" s="7">
        <v>0.49</v>
      </c>
      <c r="G9" s="8">
        <f t="shared" si="1"/>
        <v>4.9410187667560335</v>
      </c>
      <c r="H9" s="9">
        <f t="shared" si="2"/>
        <v>0.90994820750571526</v>
      </c>
      <c r="I9" s="10">
        <v>3.31E-3</v>
      </c>
    </row>
    <row r="10" spans="1:9" x14ac:dyDescent="0.25">
      <c r="A10" s="4">
        <f t="shared" si="0"/>
        <v>8</v>
      </c>
      <c r="B10" s="4">
        <v>1000</v>
      </c>
      <c r="C10" s="4">
        <v>275</v>
      </c>
      <c r="D10" s="6">
        <v>114.583333333333</v>
      </c>
      <c r="E10" s="7">
        <v>0.59066666666666667</v>
      </c>
      <c r="F10" s="7">
        <v>0.47233333333333327</v>
      </c>
      <c r="G10" s="8">
        <f t="shared" si="1"/>
        <v>4.9915492957746448</v>
      </c>
      <c r="H10" s="9">
        <f t="shared" si="2"/>
        <v>0.91925401395481487</v>
      </c>
      <c r="I10" s="10">
        <v>3.0000000000000001E-3</v>
      </c>
    </row>
    <row r="11" spans="1:9" x14ac:dyDescent="0.25">
      <c r="A11" s="4">
        <f>A10+1</f>
        <v>9</v>
      </c>
      <c r="B11" s="4">
        <v>1000</v>
      </c>
      <c r="C11" s="4">
        <v>350</v>
      </c>
      <c r="D11" s="6">
        <v>145.833333333333</v>
      </c>
      <c r="E11" s="7">
        <v>0.67899999999999994</v>
      </c>
      <c r="F11" s="7">
        <v>0.54033333333333333</v>
      </c>
      <c r="G11" s="8">
        <f t="shared" si="1"/>
        <v>4.8966346153846168</v>
      </c>
      <c r="H11" s="9">
        <f t="shared" si="2"/>
        <v>0.90177433064173429</v>
      </c>
      <c r="I11" s="10">
        <v>5.13E-3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MesmaDensidade</vt:lpstr>
      <vt:lpstr>DensidadeDiferente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Sangali</dc:creator>
  <cp:lastModifiedBy>João Felipe Queiroz Rodrigues</cp:lastModifiedBy>
  <dcterms:created xsi:type="dcterms:W3CDTF">2022-11-11T17:12:00Z</dcterms:created>
  <dcterms:modified xsi:type="dcterms:W3CDTF">2022-12-28T16:32:20Z</dcterms:modified>
</cp:coreProperties>
</file>