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uru\Desktop\Dell desktop\UMD\Spring 2020\ENAE 791\Project\"/>
    </mc:Choice>
  </mc:AlternateContent>
  <xr:revisionPtr revIDLastSave="0" documentId="13_ncr:1_{064676A1-1051-4F78-B14B-BBDE1B0702A3}" xr6:coauthVersionLast="45" xr6:coauthVersionMax="45" xr10:uidLastSave="{00000000-0000-0000-0000-000000000000}"/>
  <bookViews>
    <workbookView xWindow="12" yWindow="1176" windowWidth="17280" windowHeight="9072" xr2:uid="{1DBCE47D-8016-4DC8-B0F5-4E27064C0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H3" i="1"/>
  <c r="H4" i="1"/>
  <c r="H5" i="1"/>
  <c r="H6" i="1"/>
  <c r="H7" i="1"/>
  <c r="H8" i="1"/>
  <c r="H9" i="1"/>
  <c r="H10" i="1"/>
  <c r="H11" i="1"/>
  <c r="H12" i="1"/>
  <c r="H2" i="1"/>
  <c r="G2" i="1"/>
  <c r="G4" i="1"/>
  <c r="G6" i="1"/>
  <c r="G10" i="1"/>
  <c r="F4" i="1"/>
  <c r="F5" i="1"/>
  <c r="G5" i="1" s="1"/>
  <c r="F6" i="1"/>
  <c r="F7" i="1"/>
  <c r="G7" i="1" s="1"/>
  <c r="F10" i="1"/>
  <c r="E12" i="1"/>
  <c r="D12" i="1"/>
  <c r="F12" i="1" s="1"/>
  <c r="G12" i="1" s="1"/>
  <c r="D4" i="1"/>
  <c r="E4" i="1" s="1"/>
  <c r="D5" i="1"/>
  <c r="E5" i="1" s="1"/>
  <c r="D6" i="1"/>
  <c r="E6" i="1" s="1"/>
  <c r="D7" i="1"/>
  <c r="E7" i="1" s="1"/>
  <c r="D9" i="1"/>
  <c r="E9" i="1" s="1"/>
  <c r="D10" i="1"/>
  <c r="E10" i="1" s="1"/>
  <c r="D8" i="1"/>
  <c r="E8" i="1" s="1"/>
  <c r="D11" i="1"/>
  <c r="E11" i="1" s="1"/>
  <c r="D2" i="1"/>
  <c r="E2" i="1" s="1"/>
  <c r="D3" i="1"/>
  <c r="F3" i="1" s="1"/>
  <c r="G3" i="1" s="1"/>
  <c r="E3" i="1" l="1"/>
  <c r="F2" i="1"/>
  <c r="F11" i="1"/>
  <c r="G11" i="1" s="1"/>
  <c r="F9" i="1"/>
  <c r="G9" i="1" s="1"/>
  <c r="F8" i="1"/>
  <c r="G8" i="1" s="1"/>
</calcChain>
</file>

<file path=xl/sharedStrings.xml><?xml version="1.0" encoding="utf-8"?>
<sst xmlns="http://schemas.openxmlformats.org/spreadsheetml/2006/main" count="21" uniqueCount="21">
  <si>
    <t>Vehicle</t>
  </si>
  <si>
    <t>Launch Thrust</t>
  </si>
  <si>
    <t>T/W Ratio</t>
  </si>
  <si>
    <t>Saturn V</t>
  </si>
  <si>
    <t>STS</t>
  </si>
  <si>
    <t>Launch Mass (kg)</t>
  </si>
  <si>
    <t>Launch Weight (N)</t>
  </si>
  <si>
    <t>Delta IV Heavy</t>
  </si>
  <si>
    <t>Delta IV Medium</t>
  </si>
  <si>
    <t>Atlas V 401</t>
  </si>
  <si>
    <t>Falcon 9 FT</t>
  </si>
  <si>
    <t>Falcon 9 v1.0</t>
  </si>
  <si>
    <t>Falcon 9 v1.1</t>
  </si>
  <si>
    <t>Falcon 9 FT B5</t>
  </si>
  <si>
    <t>Ariane 5 ECA</t>
  </si>
  <si>
    <t>Soyuz</t>
  </si>
  <si>
    <t>Launch Force (N)</t>
  </si>
  <si>
    <t>Launch Acceleration (g)</t>
  </si>
  <si>
    <t>Launch Acceleration (m/s^2)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</si>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</sst>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5BFE-CA47-472B-A6CE-A473CBDE2B0D}">
  <dimension ref="A1:H16"/>
  <sheetViews>
    <sheetView tabSelected="1"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12.33203125" bestFit="1" customWidth="1"/>
    <col min="3" max="3" width="14.88671875" bestFit="1" customWidth="1"/>
    <col min="4" max="4" width="16" bestFit="1" customWidth="1"/>
    <col min="5" max="5" width="9.5546875" bestFit="1" customWidth="1"/>
    <col min="6" max="6" width="14.77734375" bestFit="1" customWidth="1"/>
    <col min="7" max="7" width="24.44140625" bestFit="1" customWidth="1"/>
    <col min="8" max="8" width="20.109375" bestFit="1" customWidth="1"/>
  </cols>
  <sheetData>
    <row r="1" spans="1:8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16</v>
      </c>
      <c r="G1" t="s">
        <v>18</v>
      </c>
      <c r="H1" t="s">
        <v>17</v>
      </c>
    </row>
    <row r="2" spans="1:8" x14ac:dyDescent="0.3">
      <c r="A2" t="s">
        <v>3</v>
      </c>
      <c r="B2" s="1">
        <v>35100000</v>
      </c>
      <c r="C2" s="1">
        <v>2970000</v>
      </c>
      <c r="D2" s="1">
        <f>C2*9.81</f>
        <v>29135700</v>
      </c>
      <c r="E2" s="2">
        <f>B2/D2</f>
        <v>1.2047076267259753</v>
      </c>
      <c r="F2" s="3">
        <f>B2-D2</f>
        <v>5964300</v>
      </c>
      <c r="G2" s="2">
        <f>F2/C2</f>
        <v>2.0081818181818183</v>
      </c>
      <c r="H2" s="2">
        <f>G2/9.81</f>
        <v>0.20470762672597534</v>
      </c>
    </row>
    <row r="3" spans="1:8" x14ac:dyDescent="0.3">
      <c r="A3" t="s">
        <v>4</v>
      </c>
      <c r="B3" s="1">
        <v>30250000</v>
      </c>
      <c r="C3" s="1">
        <v>2030000</v>
      </c>
      <c r="D3" s="1">
        <f>C3*9.81</f>
        <v>19914300</v>
      </c>
      <c r="E3" s="2">
        <f>B3/D3</f>
        <v>1.5190089533651698</v>
      </c>
      <c r="F3" s="3">
        <f t="shared" ref="F3:F12" si="0">B3-D3</f>
        <v>10335700</v>
      </c>
      <c r="G3" s="2">
        <f t="shared" ref="G3:G12" si="1">F3/C3</f>
        <v>5.0914778325123153</v>
      </c>
      <c r="H3" s="2">
        <f t="shared" ref="H3:H12" si="2">G3/9.81</f>
        <v>0.51900895336516972</v>
      </c>
    </row>
    <row r="4" spans="1:8" x14ac:dyDescent="0.3">
      <c r="A4" t="s">
        <v>14</v>
      </c>
      <c r="B4" s="1">
        <v>15120000</v>
      </c>
      <c r="C4" s="1">
        <v>777000</v>
      </c>
      <c r="D4" s="1">
        <f>C4*9.81</f>
        <v>7622370</v>
      </c>
      <c r="E4" s="2">
        <f>B4/D4</f>
        <v>1.983635011157947</v>
      </c>
      <c r="F4" s="3">
        <f t="shared" si="0"/>
        <v>7497630</v>
      </c>
      <c r="G4" s="2">
        <f t="shared" si="1"/>
        <v>9.6494594594594592</v>
      </c>
      <c r="H4" s="2">
        <f t="shared" si="2"/>
        <v>0.98363501115794683</v>
      </c>
    </row>
    <row r="5" spans="1:8" x14ac:dyDescent="0.3">
      <c r="A5" t="s">
        <v>11</v>
      </c>
      <c r="B5" s="1">
        <v>4940000</v>
      </c>
      <c r="C5" s="1">
        <v>333400</v>
      </c>
      <c r="D5" s="1">
        <f t="shared" ref="D5:D7" si="3">C5*9.81</f>
        <v>3270654</v>
      </c>
      <c r="E5" s="2">
        <f t="shared" ref="E5:E7" si="4">B5/D5</f>
        <v>1.5104012836576415</v>
      </c>
      <c r="F5" s="3">
        <f t="shared" si="0"/>
        <v>1669346</v>
      </c>
      <c r="G5" s="2">
        <f t="shared" si="1"/>
        <v>5.0070365926814633</v>
      </c>
      <c r="H5" s="2">
        <f t="shared" si="2"/>
        <v>0.51040128365764148</v>
      </c>
    </row>
    <row r="6" spans="1:8" x14ac:dyDescent="0.3">
      <c r="A6" t="s">
        <v>12</v>
      </c>
      <c r="B6" s="1">
        <v>5885000</v>
      </c>
      <c r="C6" s="1">
        <v>505846</v>
      </c>
      <c r="D6" s="3">
        <f t="shared" si="3"/>
        <v>4962349.2600000007</v>
      </c>
      <c r="E6" s="2">
        <f t="shared" si="4"/>
        <v>1.1859302301507086</v>
      </c>
      <c r="F6" s="3">
        <f t="shared" si="0"/>
        <v>922650.73999999929</v>
      </c>
      <c r="G6" s="2">
        <f t="shared" si="1"/>
        <v>1.8239755577784529</v>
      </c>
      <c r="H6" s="2">
        <f t="shared" si="2"/>
        <v>0.18593023015070875</v>
      </c>
    </row>
    <row r="7" spans="1:8" x14ac:dyDescent="0.3">
      <c r="A7" t="s">
        <v>10</v>
      </c>
      <c r="B7" s="1">
        <v>6806000</v>
      </c>
      <c r="C7" s="1">
        <v>549054</v>
      </c>
      <c r="D7" s="3">
        <f t="shared" si="3"/>
        <v>5386219.7400000002</v>
      </c>
      <c r="E7" s="2">
        <f t="shared" si="4"/>
        <v>1.2635949382934013</v>
      </c>
      <c r="F7" s="3">
        <f t="shared" si="0"/>
        <v>1419780.2599999998</v>
      </c>
      <c r="G7" s="2">
        <f t="shared" si="1"/>
        <v>2.5858663446582661</v>
      </c>
      <c r="H7" s="2">
        <f t="shared" si="2"/>
        <v>0.26359493829340125</v>
      </c>
    </row>
    <row r="8" spans="1:8" x14ac:dyDescent="0.3">
      <c r="A8" t="s">
        <v>13</v>
      </c>
      <c r="B8" s="1">
        <v>7607000</v>
      </c>
      <c r="C8" s="1">
        <v>549054</v>
      </c>
      <c r="D8" s="3">
        <f t="shared" ref="D8:D12" si="5">C8*9.81</f>
        <v>5386219.7400000002</v>
      </c>
      <c r="E8" s="2">
        <f t="shared" ref="E8:E12" si="6">B8/D8</f>
        <v>1.4123077719068327</v>
      </c>
      <c r="F8" s="3">
        <f t="shared" si="0"/>
        <v>2220780.2599999998</v>
      </c>
      <c r="G8" s="2">
        <f t="shared" si="1"/>
        <v>4.0447392424060284</v>
      </c>
      <c r="H8" s="2">
        <f t="shared" si="2"/>
        <v>0.41230777190683265</v>
      </c>
    </row>
    <row r="9" spans="1:8" x14ac:dyDescent="0.3">
      <c r="A9" t="s">
        <v>8</v>
      </c>
      <c r="B9" s="1">
        <v>3140000</v>
      </c>
      <c r="C9" s="1">
        <v>249500</v>
      </c>
      <c r="D9" s="1">
        <f t="shared" si="5"/>
        <v>2447595</v>
      </c>
      <c r="E9" s="2">
        <f>B9/D9</f>
        <v>1.2828919817208322</v>
      </c>
      <c r="F9" s="3">
        <f t="shared" si="0"/>
        <v>692405</v>
      </c>
      <c r="G9" s="2">
        <f t="shared" si="1"/>
        <v>2.7751703406813628</v>
      </c>
      <c r="H9" s="2">
        <f t="shared" si="2"/>
        <v>0.28289198172083208</v>
      </c>
    </row>
    <row r="10" spans="1:8" x14ac:dyDescent="0.3">
      <c r="A10" t="s">
        <v>7</v>
      </c>
      <c r="B10" s="1">
        <v>9420000</v>
      </c>
      <c r="C10" s="1">
        <v>733400</v>
      </c>
      <c r="D10" s="1">
        <f>C10*9.81</f>
        <v>7194654</v>
      </c>
      <c r="E10" s="2">
        <f>B10/D10</f>
        <v>1.3093054926616345</v>
      </c>
      <c r="F10" s="3">
        <f t="shared" si="0"/>
        <v>2225346</v>
      </c>
      <c r="G10" s="2">
        <f t="shared" si="1"/>
        <v>3.0342868830106355</v>
      </c>
      <c r="H10" s="2">
        <f t="shared" si="2"/>
        <v>0.3093054926616346</v>
      </c>
    </row>
    <row r="11" spans="1:8" x14ac:dyDescent="0.3">
      <c r="A11" t="s">
        <v>9</v>
      </c>
      <c r="B11" s="1">
        <v>3827000</v>
      </c>
      <c r="C11" s="1">
        <v>333000</v>
      </c>
      <c r="D11" s="1">
        <f t="shared" si="5"/>
        <v>3266730</v>
      </c>
      <c r="E11" s="2">
        <f t="shared" si="6"/>
        <v>1.1715078993366455</v>
      </c>
      <c r="F11" s="3">
        <f t="shared" si="0"/>
        <v>560270</v>
      </c>
      <c r="G11" s="2">
        <f t="shared" si="1"/>
        <v>1.6824924924924924</v>
      </c>
      <c r="H11" s="2">
        <f t="shared" si="2"/>
        <v>0.17150789933664551</v>
      </c>
    </row>
    <row r="12" spans="1:8" x14ac:dyDescent="0.3">
      <c r="A12" t="s">
        <v>15</v>
      </c>
      <c r="B12" s="1">
        <v>4954900</v>
      </c>
      <c r="C12" s="1">
        <v>308000</v>
      </c>
      <c r="D12" s="1">
        <f t="shared" si="5"/>
        <v>3021480</v>
      </c>
      <c r="E12" s="2">
        <f t="shared" si="6"/>
        <v>1.6398917086990481</v>
      </c>
      <c r="F12" s="3">
        <f t="shared" si="0"/>
        <v>1933420</v>
      </c>
      <c r="G12" s="2">
        <f t="shared" si="1"/>
        <v>6.2773376623376622</v>
      </c>
      <c r="H12" s="2">
        <f t="shared" si="2"/>
        <v>0.6398917086990481</v>
      </c>
    </row>
    <row r="15" spans="1:8" x14ac:dyDescent="0.3">
      <c r="D15" t="s">
        <v>19</v>
      </c>
      <c r="E15" s="4">
        <f>AVERAGE(E2:E12)</f>
        <v>1.4075620816068943</v>
      </c>
    </row>
    <row r="16" spans="1:8" x14ac:dyDescent="0.3">
      <c r="D16" t="s">
        <v>20</v>
      </c>
      <c r="E16" s="4">
        <f>MEDIAN(E2:E12)</f>
        <v>1.3093054926616345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Furumo</dc:creator>
  <cp:lastModifiedBy>John Furumo</cp:lastModifiedBy>
  <dcterms:created xsi:type="dcterms:W3CDTF">2020-06-18T21:43:45Z</dcterms:created>
  <dcterms:modified xsi:type="dcterms:W3CDTF">2020-06-21T03:11:15Z</dcterms:modified>
</cp:coreProperties>
</file>