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Downloads\"/>
    </mc:Choice>
  </mc:AlternateContent>
  <bookViews>
    <workbookView xWindow="0" yWindow="0" windowWidth="14380" windowHeight="5440" activeTab="2"/>
  </bookViews>
  <sheets>
    <sheet name="TICKERS" sheetId="27" r:id="rId1"/>
    <sheet name="FUNCTION LIST" sheetId="28" r:id="rId2"/>
    <sheet name="INPUT" sheetId="1" r:id="rId3"/>
    <sheet name="CASH" sheetId="2" r:id="rId4"/>
    <sheet name="MKT SEC" sheetId="4" r:id="rId5"/>
    <sheet name="AREC" sheetId="5" r:id="rId6"/>
    <sheet name="INVEN" sheetId="6" r:id="rId7"/>
    <sheet name="OTHER CA" sheetId="7" r:id="rId8"/>
    <sheet name=" CA REP" sheetId="8" r:id="rId9"/>
    <sheet name="GROSS FA" sheetId="9" r:id="rId10"/>
    <sheet name="ACCUM DEPR" sheetId="10" r:id="rId11"/>
    <sheet name="NET FIX ASSET" sheetId="11" r:id="rId12"/>
    <sheet name="LT INVEST" sheetId="12" r:id="rId13"/>
    <sheet name="OTH ASSET" sheetId="13" r:id="rId14"/>
    <sheet name="TOT ASSET" sheetId="14" r:id="rId15"/>
    <sheet name="ACCT PAYABLE" sheetId="15" r:id="rId16"/>
    <sheet name="ST BORROW" sheetId="16" r:id="rId17"/>
    <sheet name="OTH ST LIAB" sheetId="17" r:id="rId18"/>
    <sheet name="CURR LIAB" sheetId="18" r:id="rId19"/>
    <sheet name="LT BORROW" sheetId="19" r:id="rId20"/>
    <sheet name="OTH LT LIAB" sheetId="20" r:id="rId21"/>
    <sheet name="TOT LIAB " sheetId="21" r:id="rId22"/>
    <sheet name="MIN INT" sheetId="22" r:id="rId23"/>
    <sheet name="TOT SH EQTY" sheetId="23" r:id="rId24"/>
    <sheet name="RET EARN" sheetId="24" r:id="rId25"/>
    <sheet name="TOT CAP" sheetId="25" r:id="rId26"/>
    <sheet name="TOT LIAB + EQTY" sheetId="26" r:id="rId27"/>
  </sheets>
  <externalReferences>
    <externalReference r:id="rId28"/>
  </externalReferences>
  <definedNames>
    <definedName name="BLPH20070905194438_1" localSheetId="2" hidden="1">INPUT!#REF!</definedName>
    <definedName name="BLPH20070905194455_1" localSheetId="2" hidden="1">INPUT!$C$60</definedName>
    <definedName name="BLPH20070905194504_1" localSheetId="2" hidden="1">INPUT!$C$62</definedName>
    <definedName name="BLPH20070905194514_1" localSheetId="2" hidden="1">INPUT!$C$68</definedName>
    <definedName name="BLPH20070905194514_2" localSheetId="2" hidden="1">INPUT!$C$66</definedName>
    <definedName name="BLPH20070905194514_3" localSheetId="2" hidden="1">INPUT!$C$64</definedName>
    <definedName name="BLPH20070905194525_1" localSheetId="2" hidden="1">INPUT!$C$80</definedName>
    <definedName name="BLPH20070905194525_2" localSheetId="2" hidden="1">INPUT!$C$78</definedName>
    <definedName name="BLPH20070905194525_3" localSheetId="2" hidden="1">INPUT!$C$76</definedName>
    <definedName name="BLPH20070905194525_4" localSheetId="2" hidden="1">INPUT!$C$74</definedName>
    <definedName name="BLPH20070905194525_5" localSheetId="2" hidden="1">INPUT!$C$72</definedName>
    <definedName name="BLPH20070905194525_6" localSheetId="2" hidden="1">INPUT!$C$70</definedName>
    <definedName name="BLPH20070905194539_1" localSheetId="2" hidden="1">INPUT!$C$98</definedName>
    <definedName name="BLPH20070905194539_2" localSheetId="2" hidden="1">INPUT!$C$96</definedName>
    <definedName name="BLPH20070905194539_3" localSheetId="2" hidden="1">INPUT!$C$94</definedName>
    <definedName name="BLPH20070905194539_4" localSheetId="2" hidden="1">INPUT!$C$92</definedName>
    <definedName name="BLPH20070905194539_5" localSheetId="2" hidden="1">INPUT!$C$90</definedName>
    <definedName name="BLPH20070905194539_6" localSheetId="2" hidden="1">INPUT!$C$88</definedName>
    <definedName name="BLPH20070905194539_7" localSheetId="2" hidden="1">INPUT!$C$86</definedName>
    <definedName name="BLPH20070905194539_8" localSheetId="2" hidden="1">INPUT!$C$84</definedName>
    <definedName name="BLPH20070905194539_9" localSheetId="2" hidden="1">INPUT!$C$82</definedName>
    <definedName name="BLPH20070905201017_1" localSheetId="8" hidden="1">' CA REP'!$C$98</definedName>
    <definedName name="BLPH20070905201017_1" localSheetId="15" hidden="1">'ACCT PAYABLE'!$C$98</definedName>
    <definedName name="BLPH20070905201017_1" localSheetId="10" hidden="1">'ACCUM DEPR'!$C$98</definedName>
    <definedName name="BLPH20070905201017_1" localSheetId="5" hidden="1">AREC!$C$98</definedName>
    <definedName name="BLPH20070905201017_1" localSheetId="3" hidden="1">CASH!$C$98</definedName>
    <definedName name="BLPH20070905201017_1" localSheetId="18" hidden="1">'CURR LIAB'!$C$98</definedName>
    <definedName name="BLPH20070905201017_1" localSheetId="9" hidden="1">'GROSS FA'!$C$98</definedName>
    <definedName name="BLPH20070905201017_1" localSheetId="6" hidden="1">INVEN!$C$98</definedName>
    <definedName name="BLPH20070905201017_1" localSheetId="19" hidden="1">'LT BORROW'!$C$98</definedName>
    <definedName name="BLPH20070905201017_1" localSheetId="12" hidden="1">'LT INVEST'!$C$98</definedName>
    <definedName name="BLPH20070905201017_1" localSheetId="22" hidden="1">'MIN INT'!$C$98</definedName>
    <definedName name="BLPH20070905201017_1" localSheetId="4" hidden="1">'MKT SEC'!$C$98</definedName>
    <definedName name="BLPH20070905201017_1" localSheetId="11" hidden="1">'NET FIX ASSET'!$C$98</definedName>
    <definedName name="BLPH20070905201017_1" localSheetId="13" hidden="1">'OTH ASSET'!$C$98</definedName>
    <definedName name="BLPH20070905201017_1" localSheetId="20" hidden="1">'OTH LT LIAB'!$C$98</definedName>
    <definedName name="BLPH20070905201017_1" localSheetId="17" hidden="1">'OTH ST LIAB'!$C$98</definedName>
    <definedName name="BLPH20070905201017_1" localSheetId="7" hidden="1">'OTHER CA'!$C$98</definedName>
    <definedName name="BLPH20070905201017_1" localSheetId="24" hidden="1">'RET EARN'!$C$98</definedName>
    <definedName name="BLPH20070905201017_1" localSheetId="16" hidden="1">'ST BORROW'!$C$98</definedName>
    <definedName name="BLPH20070905201017_1" localSheetId="14" hidden="1">'TOT ASSET'!$C$98</definedName>
    <definedName name="BLPH20070905201017_1" localSheetId="25" hidden="1">'TOT CAP'!$C$98</definedName>
    <definedName name="BLPH20070905201017_1" localSheetId="21" hidden="1">'TOT LIAB '!$C$98</definedName>
    <definedName name="BLPH20070905201017_1" localSheetId="26" hidden="1">'TOT LIAB + EQTY'!$C$98</definedName>
    <definedName name="BLPH20070905201017_1" localSheetId="23" hidden="1">'TOT SH EQTY'!$C$98</definedName>
    <definedName name="BLPH20070905201017_10" localSheetId="8" hidden="1">' CA REP'!$C$80</definedName>
    <definedName name="BLPH20070905201017_10" localSheetId="15" hidden="1">'ACCT PAYABLE'!$C$80</definedName>
    <definedName name="BLPH20070905201017_10" localSheetId="10" hidden="1">'ACCUM DEPR'!$C$80</definedName>
    <definedName name="BLPH20070905201017_10" localSheetId="5" hidden="1">AREC!$C$80</definedName>
    <definedName name="BLPH20070905201017_10" localSheetId="3" hidden="1">CASH!$C$80</definedName>
    <definedName name="BLPH20070905201017_10" localSheetId="18" hidden="1">'CURR LIAB'!$C$80</definedName>
    <definedName name="BLPH20070905201017_10" localSheetId="9" hidden="1">'GROSS FA'!$C$80</definedName>
    <definedName name="BLPH20070905201017_10" localSheetId="6" hidden="1">INVEN!$C$80</definedName>
    <definedName name="BLPH20070905201017_10" localSheetId="19" hidden="1">'LT BORROW'!$C$80</definedName>
    <definedName name="BLPH20070905201017_10" localSheetId="12" hidden="1">'LT INVEST'!$C$80</definedName>
    <definedName name="BLPH20070905201017_10" localSheetId="22" hidden="1">'MIN INT'!$C$80</definedName>
    <definedName name="BLPH20070905201017_10" localSheetId="4" hidden="1">'MKT SEC'!$C$80</definedName>
    <definedName name="BLPH20070905201017_10" localSheetId="11" hidden="1">'NET FIX ASSET'!$C$80</definedName>
    <definedName name="BLPH20070905201017_10" localSheetId="13" hidden="1">'OTH ASSET'!$C$80</definedName>
    <definedName name="BLPH20070905201017_10" localSheetId="20" hidden="1">'OTH LT LIAB'!$C$80</definedName>
    <definedName name="BLPH20070905201017_10" localSheetId="17" hidden="1">'OTH ST LIAB'!$C$80</definedName>
    <definedName name="BLPH20070905201017_10" localSheetId="7" hidden="1">'OTHER CA'!$C$80</definedName>
    <definedName name="BLPH20070905201017_10" localSheetId="24" hidden="1">'RET EARN'!$C$80</definedName>
    <definedName name="BLPH20070905201017_10" localSheetId="16" hidden="1">'ST BORROW'!$C$80</definedName>
    <definedName name="BLPH20070905201017_10" localSheetId="14" hidden="1">'TOT ASSET'!$C$80</definedName>
    <definedName name="BLPH20070905201017_10" localSheetId="25" hidden="1">'TOT CAP'!$C$80</definedName>
    <definedName name="BLPH20070905201017_10" localSheetId="21" hidden="1">'TOT LIAB '!$C$80</definedName>
    <definedName name="BLPH20070905201017_10" localSheetId="26" hidden="1">'TOT LIAB + EQTY'!$C$80</definedName>
    <definedName name="BLPH20070905201017_10" localSheetId="23" hidden="1">'TOT SH EQTY'!$C$80</definedName>
    <definedName name="BLPH20070905201017_11" localSheetId="8" hidden="1">' CA REP'!$C$78</definedName>
    <definedName name="BLPH20070905201017_11" localSheetId="15" hidden="1">'ACCT PAYABLE'!$C$78</definedName>
    <definedName name="BLPH20070905201017_11" localSheetId="10" hidden="1">'ACCUM DEPR'!$C$78</definedName>
    <definedName name="BLPH20070905201017_11" localSheetId="5" hidden="1">AREC!$C$78</definedName>
    <definedName name="BLPH20070905201017_11" localSheetId="3" hidden="1">CASH!$C$78</definedName>
    <definedName name="BLPH20070905201017_11" localSheetId="18" hidden="1">'CURR LIAB'!$C$78</definedName>
    <definedName name="BLPH20070905201017_11" localSheetId="9" hidden="1">'GROSS FA'!$C$78</definedName>
    <definedName name="BLPH20070905201017_11" localSheetId="6" hidden="1">INVEN!$C$78</definedName>
    <definedName name="BLPH20070905201017_11" localSheetId="19" hidden="1">'LT BORROW'!$C$78</definedName>
    <definedName name="BLPH20070905201017_11" localSheetId="12" hidden="1">'LT INVEST'!$C$78</definedName>
    <definedName name="BLPH20070905201017_11" localSheetId="22" hidden="1">'MIN INT'!$C$78</definedName>
    <definedName name="BLPH20070905201017_11" localSheetId="4" hidden="1">'MKT SEC'!$C$78</definedName>
    <definedName name="BLPH20070905201017_11" localSheetId="11" hidden="1">'NET FIX ASSET'!$C$78</definedName>
    <definedName name="BLPH20070905201017_11" localSheetId="13" hidden="1">'OTH ASSET'!$C$78</definedName>
    <definedName name="BLPH20070905201017_11" localSheetId="20" hidden="1">'OTH LT LIAB'!$C$78</definedName>
    <definedName name="BLPH20070905201017_11" localSheetId="17" hidden="1">'OTH ST LIAB'!$C$78</definedName>
    <definedName name="BLPH20070905201017_11" localSheetId="7" hidden="1">'OTHER CA'!$C$78</definedName>
    <definedName name="BLPH20070905201017_11" localSheetId="24" hidden="1">'RET EARN'!$C$78</definedName>
    <definedName name="BLPH20070905201017_11" localSheetId="16" hidden="1">'ST BORROW'!$C$78</definedName>
    <definedName name="BLPH20070905201017_11" localSheetId="14" hidden="1">'TOT ASSET'!$C$78</definedName>
    <definedName name="BLPH20070905201017_11" localSheetId="25" hidden="1">'TOT CAP'!$C$78</definedName>
    <definedName name="BLPH20070905201017_11" localSheetId="21" hidden="1">'TOT LIAB '!$C$78</definedName>
    <definedName name="BLPH20070905201017_11" localSheetId="26" hidden="1">'TOT LIAB + EQTY'!$C$78</definedName>
    <definedName name="BLPH20070905201017_11" localSheetId="23" hidden="1">'TOT SH EQTY'!$C$78</definedName>
    <definedName name="BLPH20070905201017_12" localSheetId="8" hidden="1">' CA REP'!$C$76</definedName>
    <definedName name="BLPH20070905201017_12" localSheetId="15" hidden="1">'ACCT PAYABLE'!$C$76</definedName>
    <definedName name="BLPH20070905201017_12" localSheetId="10" hidden="1">'ACCUM DEPR'!$C$76</definedName>
    <definedName name="BLPH20070905201017_12" localSheetId="5" hidden="1">AREC!$C$76</definedName>
    <definedName name="BLPH20070905201017_12" localSheetId="3" hidden="1">CASH!$C$76</definedName>
    <definedName name="BLPH20070905201017_12" localSheetId="18" hidden="1">'CURR LIAB'!$C$76</definedName>
    <definedName name="BLPH20070905201017_12" localSheetId="9" hidden="1">'GROSS FA'!$C$76</definedName>
    <definedName name="BLPH20070905201017_12" localSheetId="6" hidden="1">INVEN!$C$76</definedName>
    <definedName name="BLPH20070905201017_12" localSheetId="19" hidden="1">'LT BORROW'!$C$76</definedName>
    <definedName name="BLPH20070905201017_12" localSheetId="12" hidden="1">'LT INVEST'!$C$76</definedName>
    <definedName name="BLPH20070905201017_12" localSheetId="22" hidden="1">'MIN INT'!$C$76</definedName>
    <definedName name="BLPH20070905201017_12" localSheetId="4" hidden="1">'MKT SEC'!$C$76</definedName>
    <definedName name="BLPH20070905201017_12" localSheetId="11" hidden="1">'NET FIX ASSET'!$C$76</definedName>
    <definedName name="BLPH20070905201017_12" localSheetId="13" hidden="1">'OTH ASSET'!$C$76</definedName>
    <definedName name="BLPH20070905201017_12" localSheetId="20" hidden="1">'OTH LT LIAB'!$C$76</definedName>
    <definedName name="BLPH20070905201017_12" localSheetId="17" hidden="1">'OTH ST LIAB'!$C$76</definedName>
    <definedName name="BLPH20070905201017_12" localSheetId="7" hidden="1">'OTHER CA'!$C$76</definedName>
    <definedName name="BLPH20070905201017_12" localSheetId="24" hidden="1">'RET EARN'!$C$76</definedName>
    <definedName name="BLPH20070905201017_12" localSheetId="16" hidden="1">'ST BORROW'!$C$76</definedName>
    <definedName name="BLPH20070905201017_12" localSheetId="14" hidden="1">'TOT ASSET'!$C$76</definedName>
    <definedName name="BLPH20070905201017_12" localSheetId="25" hidden="1">'TOT CAP'!$C$76</definedName>
    <definedName name="BLPH20070905201017_12" localSheetId="21" hidden="1">'TOT LIAB '!$C$76</definedName>
    <definedName name="BLPH20070905201017_12" localSheetId="26" hidden="1">'TOT LIAB + EQTY'!$C$76</definedName>
    <definedName name="BLPH20070905201017_12" localSheetId="23" hidden="1">'TOT SH EQTY'!$C$76</definedName>
    <definedName name="BLPH20070905201017_13" localSheetId="8" hidden="1">' CA REP'!$C$74</definedName>
    <definedName name="BLPH20070905201017_13" localSheetId="15" hidden="1">'ACCT PAYABLE'!$C$74</definedName>
    <definedName name="BLPH20070905201017_13" localSheetId="10" hidden="1">'ACCUM DEPR'!$C$74</definedName>
    <definedName name="BLPH20070905201017_13" localSheetId="5" hidden="1">AREC!$C$74</definedName>
    <definedName name="BLPH20070905201017_13" localSheetId="3" hidden="1">CASH!$C$74</definedName>
    <definedName name="BLPH20070905201017_13" localSheetId="18" hidden="1">'CURR LIAB'!$C$74</definedName>
    <definedName name="BLPH20070905201017_13" localSheetId="9" hidden="1">'GROSS FA'!$C$74</definedName>
    <definedName name="BLPH20070905201017_13" localSheetId="6" hidden="1">INVEN!$C$74</definedName>
    <definedName name="BLPH20070905201017_13" localSheetId="19" hidden="1">'LT BORROW'!$C$74</definedName>
    <definedName name="BLPH20070905201017_13" localSheetId="12" hidden="1">'LT INVEST'!$C$74</definedName>
    <definedName name="BLPH20070905201017_13" localSheetId="22" hidden="1">'MIN INT'!$C$74</definedName>
    <definedName name="BLPH20070905201017_13" localSheetId="4" hidden="1">'MKT SEC'!$C$74</definedName>
    <definedName name="BLPH20070905201017_13" localSheetId="11" hidden="1">'NET FIX ASSET'!$C$74</definedName>
    <definedName name="BLPH20070905201017_13" localSheetId="13" hidden="1">'OTH ASSET'!$C$74</definedName>
    <definedName name="BLPH20070905201017_13" localSheetId="20" hidden="1">'OTH LT LIAB'!$C$74</definedName>
    <definedName name="BLPH20070905201017_13" localSheetId="17" hidden="1">'OTH ST LIAB'!$C$74</definedName>
    <definedName name="BLPH20070905201017_13" localSheetId="7" hidden="1">'OTHER CA'!$C$74</definedName>
    <definedName name="BLPH20070905201017_13" localSheetId="24" hidden="1">'RET EARN'!$C$74</definedName>
    <definedName name="BLPH20070905201017_13" localSheetId="16" hidden="1">'ST BORROW'!$C$74</definedName>
    <definedName name="BLPH20070905201017_13" localSheetId="14" hidden="1">'TOT ASSET'!$C$74</definedName>
    <definedName name="BLPH20070905201017_13" localSheetId="25" hidden="1">'TOT CAP'!$C$74</definedName>
    <definedName name="BLPH20070905201017_13" localSheetId="21" hidden="1">'TOT LIAB '!$C$74</definedName>
    <definedName name="BLPH20070905201017_13" localSheetId="26" hidden="1">'TOT LIAB + EQTY'!$C$74</definedName>
    <definedName name="BLPH20070905201017_13" localSheetId="23" hidden="1">'TOT SH EQTY'!$C$74</definedName>
    <definedName name="BLPH20070905201017_14" localSheetId="8" hidden="1">' CA REP'!$C$72</definedName>
    <definedName name="BLPH20070905201017_14" localSheetId="15" hidden="1">'ACCT PAYABLE'!$C$72</definedName>
    <definedName name="BLPH20070905201017_14" localSheetId="10" hidden="1">'ACCUM DEPR'!$C$72</definedName>
    <definedName name="BLPH20070905201017_14" localSheetId="5" hidden="1">AREC!$C$72</definedName>
    <definedName name="BLPH20070905201017_14" localSheetId="3" hidden="1">CASH!$C$72</definedName>
    <definedName name="BLPH20070905201017_14" localSheetId="18" hidden="1">'CURR LIAB'!$C$72</definedName>
    <definedName name="BLPH20070905201017_14" localSheetId="9" hidden="1">'GROSS FA'!$C$72</definedName>
    <definedName name="BLPH20070905201017_14" localSheetId="6" hidden="1">INVEN!$C$72</definedName>
    <definedName name="BLPH20070905201017_14" localSheetId="19" hidden="1">'LT BORROW'!$C$72</definedName>
    <definedName name="BLPH20070905201017_14" localSheetId="12" hidden="1">'LT INVEST'!$C$72</definedName>
    <definedName name="BLPH20070905201017_14" localSheetId="22" hidden="1">'MIN INT'!$C$72</definedName>
    <definedName name="BLPH20070905201017_14" localSheetId="4" hidden="1">'MKT SEC'!$C$72</definedName>
    <definedName name="BLPH20070905201017_14" localSheetId="11" hidden="1">'NET FIX ASSET'!$C$72</definedName>
    <definedName name="BLPH20070905201017_14" localSheetId="13" hidden="1">'OTH ASSET'!$C$72</definedName>
    <definedName name="BLPH20070905201017_14" localSheetId="20" hidden="1">'OTH LT LIAB'!$C$72</definedName>
    <definedName name="BLPH20070905201017_14" localSheetId="17" hidden="1">'OTH ST LIAB'!$C$72</definedName>
    <definedName name="BLPH20070905201017_14" localSheetId="7" hidden="1">'OTHER CA'!$C$72</definedName>
    <definedName name="BLPH20070905201017_14" localSheetId="24" hidden="1">'RET EARN'!$C$72</definedName>
    <definedName name="BLPH20070905201017_14" localSheetId="16" hidden="1">'ST BORROW'!$C$72</definedName>
    <definedName name="BLPH20070905201017_14" localSheetId="14" hidden="1">'TOT ASSET'!$C$72</definedName>
    <definedName name="BLPH20070905201017_14" localSheetId="25" hidden="1">'TOT CAP'!$C$72</definedName>
    <definedName name="BLPH20070905201017_14" localSheetId="21" hidden="1">'TOT LIAB '!$C$72</definedName>
    <definedName name="BLPH20070905201017_14" localSheetId="26" hidden="1">'TOT LIAB + EQTY'!$C$72</definedName>
    <definedName name="BLPH20070905201017_14" localSheetId="23" hidden="1">'TOT SH EQTY'!$C$72</definedName>
    <definedName name="BLPH20070905201017_15" localSheetId="8" hidden="1">' CA REP'!$C$70</definedName>
    <definedName name="BLPH20070905201017_15" localSheetId="15" hidden="1">'ACCT PAYABLE'!$C$70</definedName>
    <definedName name="BLPH20070905201017_15" localSheetId="10" hidden="1">'ACCUM DEPR'!$C$70</definedName>
    <definedName name="BLPH20070905201017_15" localSheetId="5" hidden="1">AREC!$C$70</definedName>
    <definedName name="BLPH20070905201017_15" localSheetId="3" hidden="1">CASH!$C$70</definedName>
    <definedName name="BLPH20070905201017_15" localSheetId="18" hidden="1">'CURR LIAB'!$C$70</definedName>
    <definedName name="BLPH20070905201017_15" localSheetId="9" hidden="1">'GROSS FA'!$C$70</definedName>
    <definedName name="BLPH20070905201017_15" localSheetId="6" hidden="1">INVEN!$C$70</definedName>
    <definedName name="BLPH20070905201017_15" localSheetId="19" hidden="1">'LT BORROW'!$C$70</definedName>
    <definedName name="BLPH20070905201017_15" localSheetId="12" hidden="1">'LT INVEST'!$C$70</definedName>
    <definedName name="BLPH20070905201017_15" localSheetId="22" hidden="1">'MIN INT'!$C$70</definedName>
    <definedName name="BLPH20070905201017_15" localSheetId="4" hidden="1">'MKT SEC'!$C$70</definedName>
    <definedName name="BLPH20070905201017_15" localSheetId="11" hidden="1">'NET FIX ASSET'!$C$70</definedName>
    <definedName name="BLPH20070905201017_15" localSheetId="13" hidden="1">'OTH ASSET'!$C$70</definedName>
    <definedName name="BLPH20070905201017_15" localSheetId="20" hidden="1">'OTH LT LIAB'!$C$70</definedName>
    <definedName name="BLPH20070905201017_15" localSheetId="17" hidden="1">'OTH ST LIAB'!$C$70</definedName>
    <definedName name="BLPH20070905201017_15" localSheetId="7" hidden="1">'OTHER CA'!$C$70</definedName>
    <definedName name="BLPH20070905201017_15" localSheetId="24" hidden="1">'RET EARN'!$C$70</definedName>
    <definedName name="BLPH20070905201017_15" localSheetId="16" hidden="1">'ST BORROW'!$C$70</definedName>
    <definedName name="BLPH20070905201017_15" localSheetId="14" hidden="1">'TOT ASSET'!$C$70</definedName>
    <definedName name="BLPH20070905201017_15" localSheetId="25" hidden="1">'TOT CAP'!$C$70</definedName>
    <definedName name="BLPH20070905201017_15" localSheetId="21" hidden="1">'TOT LIAB '!$C$70</definedName>
    <definedName name="BLPH20070905201017_15" localSheetId="26" hidden="1">'TOT LIAB + EQTY'!$C$70</definedName>
    <definedName name="BLPH20070905201017_15" localSheetId="23" hidden="1">'TOT SH EQTY'!$C$70</definedName>
    <definedName name="BLPH20070905201017_16" localSheetId="8" hidden="1">' CA REP'!$C$68</definedName>
    <definedName name="BLPH20070905201017_16" localSheetId="15" hidden="1">'ACCT PAYABLE'!$C$68</definedName>
    <definedName name="BLPH20070905201017_16" localSheetId="10" hidden="1">'ACCUM DEPR'!$C$68</definedName>
    <definedName name="BLPH20070905201017_16" localSheetId="5" hidden="1">AREC!$C$68</definedName>
    <definedName name="BLPH20070905201017_16" localSheetId="3" hidden="1">CASH!$C$68</definedName>
    <definedName name="BLPH20070905201017_16" localSheetId="18" hidden="1">'CURR LIAB'!$C$68</definedName>
    <definedName name="BLPH20070905201017_16" localSheetId="9" hidden="1">'GROSS FA'!$C$68</definedName>
    <definedName name="BLPH20070905201017_16" localSheetId="6" hidden="1">INVEN!$C$68</definedName>
    <definedName name="BLPH20070905201017_16" localSheetId="19" hidden="1">'LT BORROW'!$C$68</definedName>
    <definedName name="BLPH20070905201017_16" localSheetId="12" hidden="1">'LT INVEST'!$C$68</definedName>
    <definedName name="BLPH20070905201017_16" localSheetId="22" hidden="1">'MIN INT'!$C$68</definedName>
    <definedName name="BLPH20070905201017_16" localSheetId="4" hidden="1">'MKT SEC'!$C$68</definedName>
    <definedName name="BLPH20070905201017_16" localSheetId="11" hidden="1">'NET FIX ASSET'!$C$68</definedName>
    <definedName name="BLPH20070905201017_16" localSheetId="13" hidden="1">'OTH ASSET'!$C$68</definedName>
    <definedName name="BLPH20070905201017_16" localSheetId="20" hidden="1">'OTH LT LIAB'!$C$68</definedName>
    <definedName name="BLPH20070905201017_16" localSheetId="17" hidden="1">'OTH ST LIAB'!$C$68</definedName>
    <definedName name="BLPH20070905201017_16" localSheetId="7" hidden="1">'OTHER CA'!$C$68</definedName>
    <definedName name="BLPH20070905201017_16" localSheetId="24" hidden="1">'RET EARN'!$C$68</definedName>
    <definedName name="BLPH20070905201017_16" localSheetId="16" hidden="1">'ST BORROW'!$C$68</definedName>
    <definedName name="BLPH20070905201017_16" localSheetId="14" hidden="1">'TOT ASSET'!$C$68</definedName>
    <definedName name="BLPH20070905201017_16" localSheetId="25" hidden="1">'TOT CAP'!$C$68</definedName>
    <definedName name="BLPH20070905201017_16" localSheetId="21" hidden="1">'TOT LIAB '!$C$68</definedName>
    <definedName name="BLPH20070905201017_16" localSheetId="26" hidden="1">'TOT LIAB + EQTY'!$C$68</definedName>
    <definedName name="BLPH20070905201017_16" localSheetId="23" hidden="1">'TOT SH EQTY'!$C$68</definedName>
    <definedName name="BLPH20070905201017_17" localSheetId="8" hidden="1">' CA REP'!$C$66</definedName>
    <definedName name="BLPH20070905201017_17" localSheetId="15" hidden="1">'ACCT PAYABLE'!$C$66</definedName>
    <definedName name="BLPH20070905201017_17" localSheetId="10" hidden="1">'ACCUM DEPR'!$C$66</definedName>
    <definedName name="BLPH20070905201017_17" localSheetId="5" hidden="1">AREC!$C$66</definedName>
    <definedName name="BLPH20070905201017_17" localSheetId="3" hidden="1">CASH!$C$66</definedName>
    <definedName name="BLPH20070905201017_17" localSheetId="18" hidden="1">'CURR LIAB'!$C$66</definedName>
    <definedName name="BLPH20070905201017_17" localSheetId="9" hidden="1">'GROSS FA'!$C$66</definedName>
    <definedName name="BLPH20070905201017_17" localSheetId="6" hidden="1">INVEN!$C$66</definedName>
    <definedName name="BLPH20070905201017_17" localSheetId="19" hidden="1">'LT BORROW'!$C$66</definedName>
    <definedName name="BLPH20070905201017_17" localSheetId="12" hidden="1">'LT INVEST'!$C$66</definedName>
    <definedName name="BLPH20070905201017_17" localSheetId="22" hidden="1">'MIN INT'!$C$66</definedName>
    <definedName name="BLPH20070905201017_17" localSheetId="4" hidden="1">'MKT SEC'!$C$66</definedName>
    <definedName name="BLPH20070905201017_17" localSheetId="11" hidden="1">'NET FIX ASSET'!$C$66</definedName>
    <definedName name="BLPH20070905201017_17" localSheetId="13" hidden="1">'OTH ASSET'!$C$66</definedName>
    <definedName name="BLPH20070905201017_17" localSheetId="20" hidden="1">'OTH LT LIAB'!$C$66</definedName>
    <definedName name="BLPH20070905201017_17" localSheetId="17" hidden="1">'OTH ST LIAB'!$C$66</definedName>
    <definedName name="BLPH20070905201017_17" localSheetId="7" hidden="1">'OTHER CA'!$C$66</definedName>
    <definedName name="BLPH20070905201017_17" localSheetId="24" hidden="1">'RET EARN'!$C$66</definedName>
    <definedName name="BLPH20070905201017_17" localSheetId="16" hidden="1">'ST BORROW'!$C$66</definedName>
    <definedName name="BLPH20070905201017_17" localSheetId="14" hidden="1">'TOT ASSET'!$C$66</definedName>
    <definedName name="BLPH20070905201017_17" localSheetId="25" hidden="1">'TOT CAP'!$C$66</definedName>
    <definedName name="BLPH20070905201017_17" localSheetId="21" hidden="1">'TOT LIAB '!$C$66</definedName>
    <definedName name="BLPH20070905201017_17" localSheetId="26" hidden="1">'TOT LIAB + EQTY'!$C$66</definedName>
    <definedName name="BLPH20070905201017_17" localSheetId="23" hidden="1">'TOT SH EQTY'!$C$66</definedName>
    <definedName name="BLPH20070905201017_18" localSheetId="8" hidden="1">' CA REP'!$C$64</definedName>
    <definedName name="BLPH20070905201017_18" localSheetId="15" hidden="1">'ACCT PAYABLE'!$C$64</definedName>
    <definedName name="BLPH20070905201017_18" localSheetId="10" hidden="1">'ACCUM DEPR'!$C$64</definedName>
    <definedName name="BLPH20070905201017_18" localSheetId="5" hidden="1">AREC!$C$64</definedName>
    <definedName name="BLPH20070905201017_18" localSheetId="3" hidden="1">CASH!$C$64</definedName>
    <definedName name="BLPH20070905201017_18" localSheetId="18" hidden="1">'CURR LIAB'!$C$64</definedName>
    <definedName name="BLPH20070905201017_18" localSheetId="9" hidden="1">'GROSS FA'!$C$64</definedName>
    <definedName name="BLPH20070905201017_18" localSheetId="6" hidden="1">INVEN!$C$64</definedName>
    <definedName name="BLPH20070905201017_18" localSheetId="19" hidden="1">'LT BORROW'!$C$64</definedName>
    <definedName name="BLPH20070905201017_18" localSheetId="12" hidden="1">'LT INVEST'!$C$64</definedName>
    <definedName name="BLPH20070905201017_18" localSheetId="22" hidden="1">'MIN INT'!$C$64</definedName>
    <definedName name="BLPH20070905201017_18" localSheetId="4" hidden="1">'MKT SEC'!$C$64</definedName>
    <definedName name="BLPH20070905201017_18" localSheetId="11" hidden="1">'NET FIX ASSET'!$C$64</definedName>
    <definedName name="BLPH20070905201017_18" localSheetId="13" hidden="1">'OTH ASSET'!$C$64</definedName>
    <definedName name="BLPH20070905201017_18" localSheetId="20" hidden="1">'OTH LT LIAB'!$C$64</definedName>
    <definedName name="BLPH20070905201017_18" localSheetId="17" hidden="1">'OTH ST LIAB'!$C$64</definedName>
    <definedName name="BLPH20070905201017_18" localSheetId="7" hidden="1">'OTHER CA'!$C$64</definedName>
    <definedName name="BLPH20070905201017_18" localSheetId="24" hidden="1">'RET EARN'!$C$64</definedName>
    <definedName name="BLPH20070905201017_18" localSheetId="16" hidden="1">'ST BORROW'!$C$64</definedName>
    <definedName name="BLPH20070905201017_18" localSheetId="14" hidden="1">'TOT ASSET'!$C$64</definedName>
    <definedName name="BLPH20070905201017_18" localSheetId="25" hidden="1">'TOT CAP'!$C$64</definedName>
    <definedName name="BLPH20070905201017_18" localSheetId="21" hidden="1">'TOT LIAB '!$C$64</definedName>
    <definedName name="BLPH20070905201017_18" localSheetId="26" hidden="1">'TOT LIAB + EQTY'!$C$64</definedName>
    <definedName name="BLPH20070905201017_18" localSheetId="23" hidden="1">'TOT SH EQTY'!$C$64</definedName>
    <definedName name="BLPH20070905201017_19" localSheetId="8" hidden="1">' CA REP'!$C$62</definedName>
    <definedName name="BLPH20070905201017_19" localSheetId="15" hidden="1">'ACCT PAYABLE'!$C$62</definedName>
    <definedName name="BLPH20070905201017_19" localSheetId="10" hidden="1">'ACCUM DEPR'!$C$62</definedName>
    <definedName name="BLPH20070905201017_19" localSheetId="5" hidden="1">AREC!$C$62</definedName>
    <definedName name="BLPH20070905201017_19" localSheetId="3" hidden="1">CASH!$C$62</definedName>
    <definedName name="BLPH20070905201017_19" localSheetId="18" hidden="1">'CURR LIAB'!$C$62</definedName>
    <definedName name="BLPH20070905201017_19" localSheetId="9" hidden="1">'GROSS FA'!$C$62</definedName>
    <definedName name="BLPH20070905201017_19" localSheetId="6" hidden="1">INVEN!$C$62</definedName>
    <definedName name="BLPH20070905201017_19" localSheetId="19" hidden="1">'LT BORROW'!$C$62</definedName>
    <definedName name="BLPH20070905201017_19" localSheetId="12" hidden="1">'LT INVEST'!$C$62</definedName>
    <definedName name="BLPH20070905201017_19" localSheetId="22" hidden="1">'MIN INT'!$C$62</definedName>
    <definedName name="BLPH20070905201017_19" localSheetId="4" hidden="1">'MKT SEC'!$C$62</definedName>
    <definedName name="BLPH20070905201017_19" localSheetId="11" hidden="1">'NET FIX ASSET'!$C$62</definedName>
    <definedName name="BLPH20070905201017_19" localSheetId="13" hidden="1">'OTH ASSET'!$C$62</definedName>
    <definedName name="BLPH20070905201017_19" localSheetId="20" hidden="1">'OTH LT LIAB'!$C$62</definedName>
    <definedName name="BLPH20070905201017_19" localSheetId="17" hidden="1">'OTH ST LIAB'!$C$62</definedName>
    <definedName name="BLPH20070905201017_19" localSheetId="7" hidden="1">'OTHER CA'!$C$62</definedName>
    <definedName name="BLPH20070905201017_19" localSheetId="24" hidden="1">'RET EARN'!$C$62</definedName>
    <definedName name="BLPH20070905201017_19" localSheetId="16" hidden="1">'ST BORROW'!$C$62</definedName>
    <definedName name="BLPH20070905201017_19" localSheetId="14" hidden="1">'TOT ASSET'!$C$62</definedName>
    <definedName name="BLPH20070905201017_19" localSheetId="25" hidden="1">'TOT CAP'!$C$62</definedName>
    <definedName name="BLPH20070905201017_19" localSheetId="21" hidden="1">'TOT LIAB '!$C$62</definedName>
    <definedName name="BLPH20070905201017_19" localSheetId="26" hidden="1">'TOT LIAB + EQTY'!$C$62</definedName>
    <definedName name="BLPH20070905201017_19" localSheetId="23" hidden="1">'TOT SH EQTY'!$C$62</definedName>
    <definedName name="BLPH20070905201017_2" localSheetId="8" hidden="1">' CA REP'!$C$96</definedName>
    <definedName name="BLPH20070905201017_2" localSheetId="15" hidden="1">'ACCT PAYABLE'!$C$96</definedName>
    <definedName name="BLPH20070905201017_2" localSheetId="10" hidden="1">'ACCUM DEPR'!$C$96</definedName>
    <definedName name="BLPH20070905201017_2" localSheetId="5" hidden="1">AREC!$C$96</definedName>
    <definedName name="BLPH20070905201017_2" localSheetId="3" hidden="1">CASH!$C$96</definedName>
    <definedName name="BLPH20070905201017_2" localSheetId="18" hidden="1">'CURR LIAB'!$C$96</definedName>
    <definedName name="BLPH20070905201017_2" localSheetId="9" hidden="1">'GROSS FA'!$C$96</definedName>
    <definedName name="BLPH20070905201017_2" localSheetId="6" hidden="1">INVEN!$C$96</definedName>
    <definedName name="BLPH20070905201017_2" localSheetId="19" hidden="1">'LT BORROW'!$C$96</definedName>
    <definedName name="BLPH20070905201017_2" localSheetId="12" hidden="1">'LT INVEST'!$C$96</definedName>
    <definedName name="BLPH20070905201017_2" localSheetId="22" hidden="1">'MIN INT'!$C$96</definedName>
    <definedName name="BLPH20070905201017_2" localSheetId="4" hidden="1">'MKT SEC'!$C$96</definedName>
    <definedName name="BLPH20070905201017_2" localSheetId="11" hidden="1">'NET FIX ASSET'!$C$96</definedName>
    <definedName name="BLPH20070905201017_2" localSheetId="13" hidden="1">'OTH ASSET'!$C$96</definedName>
    <definedName name="BLPH20070905201017_2" localSheetId="20" hidden="1">'OTH LT LIAB'!$C$96</definedName>
    <definedName name="BLPH20070905201017_2" localSheetId="17" hidden="1">'OTH ST LIAB'!$C$96</definedName>
    <definedName name="BLPH20070905201017_2" localSheetId="7" hidden="1">'OTHER CA'!$C$96</definedName>
    <definedName name="BLPH20070905201017_2" localSheetId="24" hidden="1">'RET EARN'!$C$96</definedName>
    <definedName name="BLPH20070905201017_2" localSheetId="16" hidden="1">'ST BORROW'!$C$96</definedName>
    <definedName name="BLPH20070905201017_2" localSheetId="14" hidden="1">'TOT ASSET'!$C$96</definedName>
    <definedName name="BLPH20070905201017_2" localSheetId="25" hidden="1">'TOT CAP'!$C$96</definedName>
    <definedName name="BLPH20070905201017_2" localSheetId="21" hidden="1">'TOT LIAB '!$C$96</definedName>
    <definedName name="BLPH20070905201017_2" localSheetId="26" hidden="1">'TOT LIAB + EQTY'!$C$96</definedName>
    <definedName name="BLPH20070905201017_2" localSheetId="23" hidden="1">'TOT SH EQTY'!$C$96</definedName>
    <definedName name="BLPH20070905201017_20" localSheetId="8" hidden="1">' CA REP'!$C$60</definedName>
    <definedName name="BLPH20070905201017_20" localSheetId="15" hidden="1">'ACCT PAYABLE'!$C$60</definedName>
    <definedName name="BLPH20070905201017_20" localSheetId="10" hidden="1">'ACCUM DEPR'!$C$60</definedName>
    <definedName name="BLPH20070905201017_20" localSheetId="5" hidden="1">AREC!$C$60</definedName>
    <definedName name="BLPH20070905201017_20" localSheetId="3" hidden="1">CASH!$C$60</definedName>
    <definedName name="BLPH20070905201017_20" localSheetId="18" hidden="1">'CURR LIAB'!$C$60</definedName>
    <definedName name="BLPH20070905201017_20" localSheetId="9" hidden="1">'GROSS FA'!$C$60</definedName>
    <definedName name="BLPH20070905201017_20" localSheetId="6" hidden="1">INVEN!$C$60</definedName>
    <definedName name="BLPH20070905201017_20" localSheetId="19" hidden="1">'LT BORROW'!$C$60</definedName>
    <definedName name="BLPH20070905201017_20" localSheetId="12" hidden="1">'LT INVEST'!$C$60</definedName>
    <definedName name="BLPH20070905201017_20" localSheetId="22" hidden="1">'MIN INT'!$C$60</definedName>
    <definedName name="BLPH20070905201017_20" localSheetId="4" hidden="1">'MKT SEC'!$C$60</definedName>
    <definedName name="BLPH20070905201017_20" localSheetId="11" hidden="1">'NET FIX ASSET'!$C$60</definedName>
    <definedName name="BLPH20070905201017_20" localSheetId="13" hidden="1">'OTH ASSET'!$C$60</definedName>
    <definedName name="BLPH20070905201017_20" localSheetId="20" hidden="1">'OTH LT LIAB'!$C$60</definedName>
    <definedName name="BLPH20070905201017_20" localSheetId="17" hidden="1">'OTH ST LIAB'!$C$60</definedName>
    <definedName name="BLPH20070905201017_20" localSheetId="7" hidden="1">'OTHER CA'!$C$60</definedName>
    <definedName name="BLPH20070905201017_20" localSheetId="24" hidden="1">'RET EARN'!$C$60</definedName>
    <definedName name="BLPH20070905201017_20" localSheetId="16" hidden="1">'ST BORROW'!$C$60</definedName>
    <definedName name="BLPH20070905201017_20" localSheetId="14" hidden="1">'TOT ASSET'!$C$60</definedName>
    <definedName name="BLPH20070905201017_20" localSheetId="25" hidden="1">'TOT CAP'!$C$60</definedName>
    <definedName name="BLPH20070905201017_20" localSheetId="21" hidden="1">'TOT LIAB '!$C$60</definedName>
    <definedName name="BLPH20070905201017_20" localSheetId="26" hidden="1">'TOT LIAB + EQTY'!$C$60</definedName>
    <definedName name="BLPH20070905201017_20" localSheetId="23" hidden="1">'TOT SH EQTY'!$C$60</definedName>
    <definedName name="BLPH20070905201017_3" localSheetId="8" hidden="1">' CA REP'!$C$94</definedName>
    <definedName name="BLPH20070905201017_3" localSheetId="15" hidden="1">'ACCT PAYABLE'!$C$94</definedName>
    <definedName name="BLPH20070905201017_3" localSheetId="10" hidden="1">'ACCUM DEPR'!$C$94</definedName>
    <definedName name="BLPH20070905201017_3" localSheetId="5" hidden="1">AREC!$C$94</definedName>
    <definedName name="BLPH20070905201017_3" localSheetId="3" hidden="1">CASH!$C$94</definedName>
    <definedName name="BLPH20070905201017_3" localSheetId="18" hidden="1">'CURR LIAB'!$C$94</definedName>
    <definedName name="BLPH20070905201017_3" localSheetId="9" hidden="1">'GROSS FA'!$C$94</definedName>
    <definedName name="BLPH20070905201017_3" localSheetId="6" hidden="1">INVEN!$C$94</definedName>
    <definedName name="BLPH20070905201017_3" localSheetId="19" hidden="1">'LT BORROW'!$C$94</definedName>
    <definedName name="BLPH20070905201017_3" localSheetId="12" hidden="1">'LT INVEST'!$C$94</definedName>
    <definedName name="BLPH20070905201017_3" localSheetId="22" hidden="1">'MIN INT'!$C$94</definedName>
    <definedName name="BLPH20070905201017_3" localSheetId="4" hidden="1">'MKT SEC'!$C$94</definedName>
    <definedName name="BLPH20070905201017_3" localSheetId="11" hidden="1">'NET FIX ASSET'!$C$94</definedName>
    <definedName name="BLPH20070905201017_3" localSheetId="13" hidden="1">'OTH ASSET'!$C$94</definedName>
    <definedName name="BLPH20070905201017_3" localSheetId="20" hidden="1">'OTH LT LIAB'!$C$94</definedName>
    <definedName name="BLPH20070905201017_3" localSheetId="17" hidden="1">'OTH ST LIAB'!$C$94</definedName>
    <definedName name="BLPH20070905201017_3" localSheetId="7" hidden="1">'OTHER CA'!$C$94</definedName>
    <definedName name="BLPH20070905201017_3" localSheetId="24" hidden="1">'RET EARN'!$C$94</definedName>
    <definedName name="BLPH20070905201017_3" localSheetId="16" hidden="1">'ST BORROW'!$C$94</definedName>
    <definedName name="BLPH20070905201017_3" localSheetId="14" hidden="1">'TOT ASSET'!$C$94</definedName>
    <definedName name="BLPH20070905201017_3" localSheetId="25" hidden="1">'TOT CAP'!$C$94</definedName>
    <definedName name="BLPH20070905201017_3" localSheetId="21" hidden="1">'TOT LIAB '!$C$94</definedName>
    <definedName name="BLPH20070905201017_3" localSheetId="26" hidden="1">'TOT LIAB + EQTY'!$C$94</definedName>
    <definedName name="BLPH20070905201017_3" localSheetId="23" hidden="1">'TOT SH EQTY'!$C$94</definedName>
    <definedName name="BLPH20070905201017_4" localSheetId="8" hidden="1">' CA REP'!$C$92</definedName>
    <definedName name="BLPH20070905201017_4" localSheetId="15" hidden="1">'ACCT PAYABLE'!$C$92</definedName>
    <definedName name="BLPH20070905201017_4" localSheetId="10" hidden="1">'ACCUM DEPR'!$C$92</definedName>
    <definedName name="BLPH20070905201017_4" localSheetId="5" hidden="1">AREC!$C$92</definedName>
    <definedName name="BLPH20070905201017_4" localSheetId="3" hidden="1">CASH!$C$92</definedName>
    <definedName name="BLPH20070905201017_4" localSheetId="18" hidden="1">'CURR LIAB'!$C$92</definedName>
    <definedName name="BLPH20070905201017_4" localSheetId="9" hidden="1">'GROSS FA'!$C$92</definedName>
    <definedName name="BLPH20070905201017_4" localSheetId="6" hidden="1">INVEN!$C$92</definedName>
    <definedName name="BLPH20070905201017_4" localSheetId="19" hidden="1">'LT BORROW'!$C$92</definedName>
    <definedName name="BLPH20070905201017_4" localSheetId="12" hidden="1">'LT INVEST'!$C$92</definedName>
    <definedName name="BLPH20070905201017_4" localSheetId="22" hidden="1">'MIN INT'!$C$92</definedName>
    <definedName name="BLPH20070905201017_4" localSheetId="4" hidden="1">'MKT SEC'!$C$92</definedName>
    <definedName name="BLPH20070905201017_4" localSheetId="11" hidden="1">'NET FIX ASSET'!$C$92</definedName>
    <definedName name="BLPH20070905201017_4" localSheetId="13" hidden="1">'OTH ASSET'!$C$92</definedName>
    <definedName name="BLPH20070905201017_4" localSheetId="20" hidden="1">'OTH LT LIAB'!$C$92</definedName>
    <definedName name="BLPH20070905201017_4" localSheetId="17" hidden="1">'OTH ST LIAB'!$C$92</definedName>
    <definedName name="BLPH20070905201017_4" localSheetId="7" hidden="1">'OTHER CA'!$C$92</definedName>
    <definedName name="BLPH20070905201017_4" localSheetId="24" hidden="1">'RET EARN'!$C$92</definedName>
    <definedName name="BLPH20070905201017_4" localSheetId="16" hidden="1">'ST BORROW'!$C$92</definedName>
    <definedName name="BLPH20070905201017_4" localSheetId="14" hidden="1">'TOT ASSET'!$C$92</definedName>
    <definedName name="BLPH20070905201017_4" localSheetId="25" hidden="1">'TOT CAP'!$C$92</definedName>
    <definedName name="BLPH20070905201017_4" localSheetId="21" hidden="1">'TOT LIAB '!$C$92</definedName>
    <definedName name="BLPH20070905201017_4" localSheetId="26" hidden="1">'TOT LIAB + EQTY'!$C$92</definedName>
    <definedName name="BLPH20070905201017_4" localSheetId="23" hidden="1">'TOT SH EQTY'!$C$92</definedName>
    <definedName name="BLPH20070905201017_5" localSheetId="8" hidden="1">' CA REP'!$C$90</definedName>
    <definedName name="BLPH20070905201017_5" localSheetId="15" hidden="1">'ACCT PAYABLE'!$C$90</definedName>
    <definedName name="BLPH20070905201017_5" localSheetId="10" hidden="1">'ACCUM DEPR'!$C$90</definedName>
    <definedName name="BLPH20070905201017_5" localSheetId="5" hidden="1">AREC!$C$90</definedName>
    <definedName name="BLPH20070905201017_5" localSheetId="3" hidden="1">CASH!$C$90</definedName>
    <definedName name="BLPH20070905201017_5" localSheetId="18" hidden="1">'CURR LIAB'!$C$90</definedName>
    <definedName name="BLPH20070905201017_5" localSheetId="9" hidden="1">'GROSS FA'!$C$90</definedName>
    <definedName name="BLPH20070905201017_5" localSheetId="6" hidden="1">INVEN!$C$90</definedName>
    <definedName name="BLPH20070905201017_5" localSheetId="19" hidden="1">'LT BORROW'!$C$90</definedName>
    <definedName name="BLPH20070905201017_5" localSheetId="12" hidden="1">'LT INVEST'!$C$90</definedName>
    <definedName name="BLPH20070905201017_5" localSheetId="22" hidden="1">'MIN INT'!$C$90</definedName>
    <definedName name="BLPH20070905201017_5" localSheetId="4" hidden="1">'MKT SEC'!$C$90</definedName>
    <definedName name="BLPH20070905201017_5" localSheetId="11" hidden="1">'NET FIX ASSET'!$C$90</definedName>
    <definedName name="BLPH20070905201017_5" localSheetId="13" hidden="1">'OTH ASSET'!$C$90</definedName>
    <definedName name="BLPH20070905201017_5" localSheetId="20" hidden="1">'OTH LT LIAB'!$C$90</definedName>
    <definedName name="BLPH20070905201017_5" localSheetId="17" hidden="1">'OTH ST LIAB'!$C$90</definedName>
    <definedName name="BLPH20070905201017_5" localSheetId="7" hidden="1">'OTHER CA'!$C$90</definedName>
    <definedName name="BLPH20070905201017_5" localSheetId="24" hidden="1">'RET EARN'!$C$90</definedName>
    <definedName name="BLPH20070905201017_5" localSheetId="16" hidden="1">'ST BORROW'!$C$90</definedName>
    <definedName name="BLPH20070905201017_5" localSheetId="14" hidden="1">'TOT ASSET'!$C$90</definedName>
    <definedName name="BLPH20070905201017_5" localSheetId="25" hidden="1">'TOT CAP'!$C$90</definedName>
    <definedName name="BLPH20070905201017_5" localSheetId="21" hidden="1">'TOT LIAB '!$C$90</definedName>
    <definedName name="BLPH20070905201017_5" localSheetId="26" hidden="1">'TOT LIAB + EQTY'!$C$90</definedName>
    <definedName name="BLPH20070905201017_5" localSheetId="23" hidden="1">'TOT SH EQTY'!$C$90</definedName>
    <definedName name="BLPH20070905201017_6" localSheetId="8" hidden="1">' CA REP'!$C$88</definedName>
    <definedName name="BLPH20070905201017_6" localSheetId="15" hidden="1">'ACCT PAYABLE'!$C$88</definedName>
    <definedName name="BLPH20070905201017_6" localSheetId="10" hidden="1">'ACCUM DEPR'!$C$88</definedName>
    <definedName name="BLPH20070905201017_6" localSheetId="5" hidden="1">AREC!$C$88</definedName>
    <definedName name="BLPH20070905201017_6" localSheetId="3" hidden="1">CASH!$C$88</definedName>
    <definedName name="BLPH20070905201017_6" localSheetId="18" hidden="1">'CURR LIAB'!$C$88</definedName>
    <definedName name="BLPH20070905201017_6" localSheetId="9" hidden="1">'GROSS FA'!$C$88</definedName>
    <definedName name="BLPH20070905201017_6" localSheetId="6" hidden="1">INVEN!$C$88</definedName>
    <definedName name="BLPH20070905201017_6" localSheetId="19" hidden="1">'LT BORROW'!$C$88</definedName>
    <definedName name="BLPH20070905201017_6" localSheetId="12" hidden="1">'LT INVEST'!$C$88</definedName>
    <definedName name="BLPH20070905201017_6" localSheetId="22" hidden="1">'MIN INT'!$C$88</definedName>
    <definedName name="BLPH20070905201017_6" localSheetId="4" hidden="1">'MKT SEC'!$C$88</definedName>
    <definedName name="BLPH20070905201017_6" localSheetId="11" hidden="1">'NET FIX ASSET'!$C$88</definedName>
    <definedName name="BLPH20070905201017_6" localSheetId="13" hidden="1">'OTH ASSET'!$C$88</definedName>
    <definedName name="BLPH20070905201017_6" localSheetId="20" hidden="1">'OTH LT LIAB'!$C$88</definedName>
    <definedName name="BLPH20070905201017_6" localSheetId="17" hidden="1">'OTH ST LIAB'!$C$88</definedName>
    <definedName name="BLPH20070905201017_6" localSheetId="7" hidden="1">'OTHER CA'!$C$88</definedName>
    <definedName name="BLPH20070905201017_6" localSheetId="24" hidden="1">'RET EARN'!$C$88</definedName>
    <definedName name="BLPH20070905201017_6" localSheetId="16" hidden="1">'ST BORROW'!$C$88</definedName>
    <definedName name="BLPH20070905201017_6" localSheetId="14" hidden="1">'TOT ASSET'!$C$88</definedName>
    <definedName name="BLPH20070905201017_6" localSheetId="25" hidden="1">'TOT CAP'!$C$88</definedName>
    <definedName name="BLPH20070905201017_6" localSheetId="21" hidden="1">'TOT LIAB '!$C$88</definedName>
    <definedName name="BLPH20070905201017_6" localSheetId="26" hidden="1">'TOT LIAB + EQTY'!$C$88</definedName>
    <definedName name="BLPH20070905201017_6" localSheetId="23" hidden="1">'TOT SH EQTY'!$C$88</definedName>
    <definedName name="BLPH20070905201017_7" localSheetId="8" hidden="1">' CA REP'!$C$86</definedName>
    <definedName name="BLPH20070905201017_7" localSheetId="15" hidden="1">'ACCT PAYABLE'!$C$86</definedName>
    <definedName name="BLPH20070905201017_7" localSheetId="10" hidden="1">'ACCUM DEPR'!$C$86</definedName>
    <definedName name="BLPH20070905201017_7" localSheetId="5" hidden="1">AREC!$C$86</definedName>
    <definedName name="BLPH20070905201017_7" localSheetId="3" hidden="1">CASH!$C$86</definedName>
    <definedName name="BLPH20070905201017_7" localSheetId="18" hidden="1">'CURR LIAB'!$C$86</definedName>
    <definedName name="BLPH20070905201017_7" localSheetId="9" hidden="1">'GROSS FA'!$C$86</definedName>
    <definedName name="BLPH20070905201017_7" localSheetId="6" hidden="1">INVEN!$C$86</definedName>
    <definedName name="BLPH20070905201017_7" localSheetId="19" hidden="1">'LT BORROW'!$C$86</definedName>
    <definedName name="BLPH20070905201017_7" localSheetId="12" hidden="1">'LT INVEST'!$C$86</definedName>
    <definedName name="BLPH20070905201017_7" localSheetId="22" hidden="1">'MIN INT'!$C$86</definedName>
    <definedName name="BLPH20070905201017_7" localSheetId="4" hidden="1">'MKT SEC'!$C$86</definedName>
    <definedName name="BLPH20070905201017_7" localSheetId="11" hidden="1">'NET FIX ASSET'!$C$86</definedName>
    <definedName name="BLPH20070905201017_7" localSheetId="13" hidden="1">'OTH ASSET'!$C$86</definedName>
    <definedName name="BLPH20070905201017_7" localSheetId="20" hidden="1">'OTH LT LIAB'!$C$86</definedName>
    <definedName name="BLPH20070905201017_7" localSheetId="17" hidden="1">'OTH ST LIAB'!$C$86</definedName>
    <definedName name="BLPH20070905201017_7" localSheetId="7" hidden="1">'OTHER CA'!$C$86</definedName>
    <definedName name="BLPH20070905201017_7" localSheetId="24" hidden="1">'RET EARN'!$C$86</definedName>
    <definedName name="BLPH20070905201017_7" localSheetId="16" hidden="1">'ST BORROW'!$C$86</definedName>
    <definedName name="BLPH20070905201017_7" localSheetId="14" hidden="1">'TOT ASSET'!$C$86</definedName>
    <definedName name="BLPH20070905201017_7" localSheetId="25" hidden="1">'TOT CAP'!$C$86</definedName>
    <definedName name="BLPH20070905201017_7" localSheetId="21" hidden="1">'TOT LIAB '!$C$86</definedName>
    <definedName name="BLPH20070905201017_7" localSheetId="26" hidden="1">'TOT LIAB + EQTY'!$C$86</definedName>
    <definedName name="BLPH20070905201017_7" localSheetId="23" hidden="1">'TOT SH EQTY'!$C$86</definedName>
    <definedName name="BLPH20070905201017_8" localSheetId="8" hidden="1">' CA REP'!$C$84</definedName>
    <definedName name="BLPH20070905201017_8" localSheetId="15" hidden="1">'ACCT PAYABLE'!$C$84</definedName>
    <definedName name="BLPH20070905201017_8" localSheetId="10" hidden="1">'ACCUM DEPR'!$C$84</definedName>
    <definedName name="BLPH20070905201017_8" localSheetId="5" hidden="1">AREC!$C$84</definedName>
    <definedName name="BLPH20070905201017_8" localSheetId="3" hidden="1">CASH!$C$84</definedName>
    <definedName name="BLPH20070905201017_8" localSheetId="18" hidden="1">'CURR LIAB'!$C$84</definedName>
    <definedName name="BLPH20070905201017_8" localSheetId="9" hidden="1">'GROSS FA'!$C$84</definedName>
    <definedName name="BLPH20070905201017_8" localSheetId="6" hidden="1">INVEN!$C$84</definedName>
    <definedName name="BLPH20070905201017_8" localSheetId="19" hidden="1">'LT BORROW'!$C$84</definedName>
    <definedName name="BLPH20070905201017_8" localSheetId="12" hidden="1">'LT INVEST'!$C$84</definedName>
    <definedName name="BLPH20070905201017_8" localSheetId="22" hidden="1">'MIN INT'!$C$84</definedName>
    <definedName name="BLPH20070905201017_8" localSheetId="4" hidden="1">'MKT SEC'!$C$84</definedName>
    <definedName name="BLPH20070905201017_8" localSheetId="11" hidden="1">'NET FIX ASSET'!$C$84</definedName>
    <definedName name="BLPH20070905201017_8" localSheetId="13" hidden="1">'OTH ASSET'!$C$84</definedName>
    <definedName name="BLPH20070905201017_8" localSheetId="20" hidden="1">'OTH LT LIAB'!$C$84</definedName>
    <definedName name="BLPH20070905201017_8" localSheetId="17" hidden="1">'OTH ST LIAB'!$C$84</definedName>
    <definedName name="BLPH20070905201017_8" localSheetId="7" hidden="1">'OTHER CA'!$C$84</definedName>
    <definedName name="BLPH20070905201017_8" localSheetId="24" hidden="1">'RET EARN'!$C$84</definedName>
    <definedName name="BLPH20070905201017_8" localSheetId="16" hidden="1">'ST BORROW'!$C$84</definedName>
    <definedName name="BLPH20070905201017_8" localSheetId="14" hidden="1">'TOT ASSET'!$C$84</definedName>
    <definedName name="BLPH20070905201017_8" localSheetId="25" hidden="1">'TOT CAP'!$C$84</definedName>
    <definedName name="BLPH20070905201017_8" localSheetId="21" hidden="1">'TOT LIAB '!$C$84</definedName>
    <definedName name="BLPH20070905201017_8" localSheetId="26" hidden="1">'TOT LIAB + EQTY'!$C$84</definedName>
    <definedName name="BLPH20070905201017_8" localSheetId="23" hidden="1">'TOT SH EQTY'!$C$84</definedName>
    <definedName name="BLPH20070905201017_9" localSheetId="8" hidden="1">' CA REP'!$C$82</definedName>
    <definedName name="BLPH20070905201017_9" localSheetId="15" hidden="1">'ACCT PAYABLE'!$C$82</definedName>
    <definedName name="BLPH20070905201017_9" localSheetId="10" hidden="1">'ACCUM DEPR'!$C$82</definedName>
    <definedName name="BLPH20070905201017_9" localSheetId="5" hidden="1">AREC!$C$82</definedName>
    <definedName name="BLPH20070905201017_9" localSheetId="3" hidden="1">CASH!$C$82</definedName>
    <definedName name="BLPH20070905201017_9" localSheetId="18" hidden="1">'CURR LIAB'!$C$82</definedName>
    <definedName name="BLPH20070905201017_9" localSheetId="9" hidden="1">'GROSS FA'!$C$82</definedName>
    <definedName name="BLPH20070905201017_9" localSheetId="6" hidden="1">INVEN!$C$82</definedName>
    <definedName name="BLPH20070905201017_9" localSheetId="19" hidden="1">'LT BORROW'!$C$82</definedName>
    <definedName name="BLPH20070905201017_9" localSheetId="12" hidden="1">'LT INVEST'!$C$82</definedName>
    <definedName name="BLPH20070905201017_9" localSheetId="22" hidden="1">'MIN INT'!$C$82</definedName>
    <definedName name="BLPH20070905201017_9" localSheetId="4" hidden="1">'MKT SEC'!$C$82</definedName>
    <definedName name="BLPH20070905201017_9" localSheetId="11" hidden="1">'NET FIX ASSET'!$C$82</definedName>
    <definedName name="BLPH20070905201017_9" localSheetId="13" hidden="1">'OTH ASSET'!$C$82</definedName>
    <definedName name="BLPH20070905201017_9" localSheetId="20" hidden="1">'OTH LT LIAB'!$C$82</definedName>
    <definedName name="BLPH20070905201017_9" localSheetId="17" hidden="1">'OTH ST LIAB'!$C$82</definedName>
    <definedName name="BLPH20070905201017_9" localSheetId="7" hidden="1">'OTHER CA'!$C$82</definedName>
    <definedName name="BLPH20070905201017_9" localSheetId="24" hidden="1">'RET EARN'!$C$82</definedName>
    <definedName name="BLPH20070905201017_9" localSheetId="16" hidden="1">'ST BORROW'!$C$82</definedName>
    <definedName name="BLPH20070905201017_9" localSheetId="14" hidden="1">'TOT ASSET'!$C$82</definedName>
    <definedName name="BLPH20070905201017_9" localSheetId="25" hidden="1">'TOT CAP'!$C$82</definedName>
    <definedName name="BLPH20070905201017_9" localSheetId="21" hidden="1">'TOT LIAB '!$C$82</definedName>
    <definedName name="BLPH20070905201017_9" localSheetId="26" hidden="1">'TOT LIAB + EQTY'!$C$82</definedName>
    <definedName name="BLPH20070905201017_9" localSheetId="23" hidden="1">'TOT SH EQTY'!$C$82</definedName>
    <definedName name="_xlnm.Print_Area" localSheetId="8">' CA REP'!$A$1:$Q$52</definedName>
    <definedName name="_xlnm.Print_Area" localSheetId="15">'ACCT PAYABLE'!$A$1:$Q$52</definedName>
    <definedName name="_xlnm.Print_Area" localSheetId="10">'ACCUM DEPR'!$A$1:$Q$52</definedName>
    <definedName name="_xlnm.Print_Area" localSheetId="5">AREC!$A$1:$Q$52</definedName>
    <definedName name="_xlnm.Print_Area" localSheetId="3">CASH!$A$1:$Q$52</definedName>
    <definedName name="_xlnm.Print_Area" localSheetId="18">'CURR LIAB'!$A$1:$Q$52</definedName>
    <definedName name="_xlnm.Print_Area" localSheetId="9">'GROSS FA'!$A$1:$Q$52</definedName>
    <definedName name="_xlnm.Print_Area" localSheetId="2">INPUT!$A$1:$Q$52</definedName>
    <definedName name="_xlnm.Print_Area" localSheetId="6">INVEN!$A$1:$Q$52</definedName>
    <definedName name="_xlnm.Print_Area" localSheetId="19">'LT BORROW'!$A$1:$Q$52</definedName>
    <definedName name="_xlnm.Print_Area" localSheetId="12">'LT INVEST'!$A$1:$Q$52</definedName>
    <definedName name="_xlnm.Print_Area" localSheetId="22">'MIN INT'!$A$1:$Q$52</definedName>
    <definedName name="_xlnm.Print_Area" localSheetId="4">'MKT SEC'!$A$1:$Q$52</definedName>
    <definedName name="_xlnm.Print_Area" localSheetId="11">'NET FIX ASSET'!$A$1:$Q$52</definedName>
    <definedName name="_xlnm.Print_Area" localSheetId="13">'OTH ASSET'!$A$1:$Q$52</definedName>
    <definedName name="_xlnm.Print_Area" localSheetId="20">'OTH LT LIAB'!$A$1:$Q$52</definedName>
    <definedName name="_xlnm.Print_Area" localSheetId="17">'OTH ST LIAB'!$A$1:$Q$52</definedName>
    <definedName name="_xlnm.Print_Area" localSheetId="7">'OTHER CA'!$A$1:$Q$52</definedName>
    <definedName name="_xlnm.Print_Area" localSheetId="24">'RET EARN'!$A$1:$Q$52</definedName>
    <definedName name="_xlnm.Print_Area" localSheetId="16">'ST BORROW'!$A$1:$Q$52</definedName>
    <definedName name="_xlnm.Print_Area" localSheetId="14">'TOT ASSET'!$A$1:$Q$52</definedName>
    <definedName name="_xlnm.Print_Area" localSheetId="25">'TOT CAP'!$A$1:$Q$52</definedName>
    <definedName name="_xlnm.Print_Area" localSheetId="21">'TOT LIAB '!$A$1:$Q$52</definedName>
    <definedName name="_xlnm.Print_Area" localSheetId="26">'TOT LIAB + EQTY'!$A$1:$Q$52</definedName>
    <definedName name="_xlnm.Print_Area" localSheetId="23">'TOT SH EQTY'!$A$1:$Q$52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5" i="2"/>
  <c r="B25" i="4"/>
  <c r="B25" i="7"/>
  <c r="B25" i="8"/>
  <c r="B25" i="9"/>
  <c r="B25" i="10"/>
  <c r="B25" i="11"/>
  <c r="B25" i="12"/>
  <c r="B25" i="13"/>
  <c r="B25" i="14"/>
  <c r="B25" i="16"/>
  <c r="B25" i="17"/>
  <c r="B25" i="18"/>
  <c r="B25" i="19"/>
  <c r="B25" i="21"/>
  <c r="B25" i="23"/>
  <c r="B25" i="24"/>
  <c r="B25" i="25"/>
  <c r="B25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AF25" i="26"/>
  <c r="AF49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AE25" i="26"/>
  <c r="AE49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AD25" i="26"/>
  <c r="AD49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AC25" i="26"/>
  <c r="AC49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AB25" i="26"/>
  <c r="AB49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AA25" i="26"/>
  <c r="AA49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Z25" i="26"/>
  <c r="Z49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Y25" i="26"/>
  <c r="Y49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X25" i="26"/>
  <c r="X49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W25" i="26"/>
  <c r="W49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V25" i="26"/>
  <c r="V49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U25" i="26"/>
  <c r="U49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T25" i="26"/>
  <c r="T49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S25" i="26"/>
  <c r="S49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AF24" i="26"/>
  <c r="AF48" i="26"/>
  <c r="AE24" i="26"/>
  <c r="AE48" i="26"/>
  <c r="AD24" i="26"/>
  <c r="AD48" i="26"/>
  <c r="AC24" i="26"/>
  <c r="AC48" i="26"/>
  <c r="AB24" i="26"/>
  <c r="AB48" i="26"/>
  <c r="AA24" i="26"/>
  <c r="AA48" i="26"/>
  <c r="Z24" i="26"/>
  <c r="Z48" i="26"/>
  <c r="Y24" i="26"/>
  <c r="Y48" i="26"/>
  <c r="X24" i="26"/>
  <c r="X48" i="26"/>
  <c r="W24" i="26"/>
  <c r="W48" i="26"/>
  <c r="V24" i="26"/>
  <c r="V48" i="26"/>
  <c r="U24" i="26"/>
  <c r="U48" i="26"/>
  <c r="T24" i="26"/>
  <c r="T48" i="26"/>
  <c r="S24" i="26"/>
  <c r="S48" i="26"/>
  <c r="AF23" i="26"/>
  <c r="AF47" i="26"/>
  <c r="AE23" i="26"/>
  <c r="AE47" i="26"/>
  <c r="AD23" i="26"/>
  <c r="AD47" i="26"/>
  <c r="AC23" i="26"/>
  <c r="AC47" i="26"/>
  <c r="AB23" i="26"/>
  <c r="AB47" i="26"/>
  <c r="AA23" i="26"/>
  <c r="AA47" i="26"/>
  <c r="Z23" i="26"/>
  <c r="Z47" i="26"/>
  <c r="Y23" i="26"/>
  <c r="Y47" i="26"/>
  <c r="X23" i="26"/>
  <c r="X47" i="26"/>
  <c r="W23" i="26"/>
  <c r="W47" i="26"/>
  <c r="V23" i="26"/>
  <c r="V47" i="26"/>
  <c r="U23" i="26"/>
  <c r="U47" i="26"/>
  <c r="T23" i="26"/>
  <c r="T47" i="26"/>
  <c r="S23" i="26"/>
  <c r="S47" i="26"/>
  <c r="AF22" i="26"/>
  <c r="AF46" i="26"/>
  <c r="AE22" i="26"/>
  <c r="AE46" i="26"/>
  <c r="AD22" i="26"/>
  <c r="AD46" i="26"/>
  <c r="AC22" i="26"/>
  <c r="AC46" i="26"/>
  <c r="AB22" i="26"/>
  <c r="AB46" i="26"/>
  <c r="AA22" i="26"/>
  <c r="AA46" i="26"/>
  <c r="Z22" i="26"/>
  <c r="Z46" i="26"/>
  <c r="Y22" i="26"/>
  <c r="Y46" i="26"/>
  <c r="X22" i="26"/>
  <c r="X46" i="26"/>
  <c r="W22" i="26"/>
  <c r="W46" i="26"/>
  <c r="V22" i="26"/>
  <c r="V46" i="26"/>
  <c r="U22" i="26"/>
  <c r="U46" i="26"/>
  <c r="T22" i="26"/>
  <c r="T46" i="26"/>
  <c r="S22" i="26"/>
  <c r="S46" i="26"/>
  <c r="AF21" i="26"/>
  <c r="AF45" i="26"/>
  <c r="AE21" i="26"/>
  <c r="AE45" i="26"/>
  <c r="AD21" i="26"/>
  <c r="AD45" i="26"/>
  <c r="AC21" i="26"/>
  <c r="AC45" i="26"/>
  <c r="AB21" i="26"/>
  <c r="AB45" i="26"/>
  <c r="AA21" i="26"/>
  <c r="AA45" i="26"/>
  <c r="Z21" i="26"/>
  <c r="Z45" i="26"/>
  <c r="Y21" i="26"/>
  <c r="Y45" i="26"/>
  <c r="X21" i="26"/>
  <c r="X45" i="26"/>
  <c r="W21" i="26"/>
  <c r="W45" i="26"/>
  <c r="V21" i="26"/>
  <c r="V45" i="26"/>
  <c r="U21" i="26"/>
  <c r="U45" i="26"/>
  <c r="T21" i="26"/>
  <c r="T45" i="26"/>
  <c r="S21" i="26"/>
  <c r="S45" i="26"/>
  <c r="AF20" i="26"/>
  <c r="AF44" i="26"/>
  <c r="AE20" i="26"/>
  <c r="AE44" i="26"/>
  <c r="AD20" i="26"/>
  <c r="AD44" i="26"/>
  <c r="AC20" i="26"/>
  <c r="AC44" i="26"/>
  <c r="AB20" i="26"/>
  <c r="AB44" i="26"/>
  <c r="AA20" i="26"/>
  <c r="AA44" i="26"/>
  <c r="Z20" i="26"/>
  <c r="Z44" i="26"/>
  <c r="Y20" i="26"/>
  <c r="Y44" i="26"/>
  <c r="X20" i="26"/>
  <c r="X44" i="26"/>
  <c r="W20" i="26"/>
  <c r="W44" i="26"/>
  <c r="V20" i="26"/>
  <c r="V44" i="26"/>
  <c r="U20" i="26"/>
  <c r="U44" i="26"/>
  <c r="T20" i="26"/>
  <c r="T44" i="26"/>
  <c r="S20" i="26"/>
  <c r="S44" i="26"/>
  <c r="AF19" i="26"/>
  <c r="AF43" i="26"/>
  <c r="AE19" i="26"/>
  <c r="AE43" i="26"/>
  <c r="AD19" i="26"/>
  <c r="AD43" i="26"/>
  <c r="AC19" i="26"/>
  <c r="AC43" i="26"/>
  <c r="AB19" i="26"/>
  <c r="AB43" i="26"/>
  <c r="AA19" i="26"/>
  <c r="AA43" i="26"/>
  <c r="Z19" i="26"/>
  <c r="Z43" i="26"/>
  <c r="Y19" i="26"/>
  <c r="Y43" i="26"/>
  <c r="X19" i="26"/>
  <c r="X43" i="26"/>
  <c r="W19" i="26"/>
  <c r="W43" i="26"/>
  <c r="V19" i="26"/>
  <c r="V43" i="26"/>
  <c r="U19" i="26"/>
  <c r="U43" i="26"/>
  <c r="T19" i="26"/>
  <c r="T43" i="26"/>
  <c r="S19" i="26"/>
  <c r="S43" i="26"/>
  <c r="AF18" i="26"/>
  <c r="AF42" i="26"/>
  <c r="AE18" i="26"/>
  <c r="AE42" i="26"/>
  <c r="AD18" i="26"/>
  <c r="AD42" i="26"/>
  <c r="AC18" i="26"/>
  <c r="AC42" i="26"/>
  <c r="AB18" i="26"/>
  <c r="AB42" i="26"/>
  <c r="AA18" i="26"/>
  <c r="AA42" i="26"/>
  <c r="Z18" i="26"/>
  <c r="Z42" i="26"/>
  <c r="Y18" i="26"/>
  <c r="Y42" i="26"/>
  <c r="X18" i="26"/>
  <c r="X42" i="26"/>
  <c r="W18" i="26"/>
  <c r="W42" i="26"/>
  <c r="V18" i="26"/>
  <c r="V42" i="26"/>
  <c r="U18" i="26"/>
  <c r="U42" i="26"/>
  <c r="T18" i="26"/>
  <c r="T42" i="26"/>
  <c r="S18" i="26"/>
  <c r="S42" i="26"/>
  <c r="AF17" i="26"/>
  <c r="AF41" i="26"/>
  <c r="AE17" i="26"/>
  <c r="AE41" i="26"/>
  <c r="AD17" i="26"/>
  <c r="AD41" i="26"/>
  <c r="AC17" i="26"/>
  <c r="AC41" i="26"/>
  <c r="AB17" i="26"/>
  <c r="AB41" i="26"/>
  <c r="AA17" i="26"/>
  <c r="AA41" i="26"/>
  <c r="Z17" i="26"/>
  <c r="Z41" i="26"/>
  <c r="Y17" i="26"/>
  <c r="Y41" i="26"/>
  <c r="X17" i="26"/>
  <c r="X41" i="26"/>
  <c r="W17" i="26"/>
  <c r="W41" i="26"/>
  <c r="V17" i="26"/>
  <c r="V41" i="26"/>
  <c r="U17" i="26"/>
  <c r="U41" i="26"/>
  <c r="T17" i="26"/>
  <c r="T41" i="26"/>
  <c r="S17" i="26"/>
  <c r="S41" i="26"/>
  <c r="AF16" i="26"/>
  <c r="AF40" i="26"/>
  <c r="AE16" i="26"/>
  <c r="AE40" i="26"/>
  <c r="AD16" i="26"/>
  <c r="AD40" i="26"/>
  <c r="AC16" i="26"/>
  <c r="AC40" i="26"/>
  <c r="AB16" i="26"/>
  <c r="AB40" i="26"/>
  <c r="AA16" i="26"/>
  <c r="AA40" i="26"/>
  <c r="Z16" i="26"/>
  <c r="Z40" i="26"/>
  <c r="Y16" i="26"/>
  <c r="Y40" i="26"/>
  <c r="X16" i="26"/>
  <c r="X40" i="26"/>
  <c r="W16" i="26"/>
  <c r="W40" i="26"/>
  <c r="V16" i="26"/>
  <c r="V40" i="26"/>
  <c r="U16" i="26"/>
  <c r="U40" i="26"/>
  <c r="T16" i="26"/>
  <c r="T40" i="26"/>
  <c r="S16" i="26"/>
  <c r="S40" i="26"/>
  <c r="AF15" i="26"/>
  <c r="AF39" i="26"/>
  <c r="AE15" i="26"/>
  <c r="AE39" i="26"/>
  <c r="AD15" i="26"/>
  <c r="AD39" i="26"/>
  <c r="AC15" i="26"/>
  <c r="AC39" i="26"/>
  <c r="AB15" i="26"/>
  <c r="AB39" i="26"/>
  <c r="AA15" i="26"/>
  <c r="AA39" i="26"/>
  <c r="Z15" i="26"/>
  <c r="Z39" i="26"/>
  <c r="Y15" i="26"/>
  <c r="Y39" i="26"/>
  <c r="X15" i="26"/>
  <c r="X39" i="26"/>
  <c r="W15" i="26"/>
  <c r="W39" i="26"/>
  <c r="V15" i="26"/>
  <c r="V39" i="26"/>
  <c r="U15" i="26"/>
  <c r="U39" i="26"/>
  <c r="T15" i="26"/>
  <c r="T39" i="26"/>
  <c r="S15" i="26"/>
  <c r="S39" i="26"/>
  <c r="AF14" i="26"/>
  <c r="AF38" i="26"/>
  <c r="AE14" i="26"/>
  <c r="AE38" i="26"/>
  <c r="AD14" i="26"/>
  <c r="AD38" i="26"/>
  <c r="AC14" i="26"/>
  <c r="AC38" i="26"/>
  <c r="AB14" i="26"/>
  <c r="AB38" i="26"/>
  <c r="AA14" i="26"/>
  <c r="AA38" i="26"/>
  <c r="Z14" i="26"/>
  <c r="Z38" i="26"/>
  <c r="Y14" i="26"/>
  <c r="Y38" i="26"/>
  <c r="X14" i="26"/>
  <c r="X38" i="26"/>
  <c r="W14" i="26"/>
  <c r="W38" i="26"/>
  <c r="V14" i="26"/>
  <c r="V38" i="26"/>
  <c r="U14" i="26"/>
  <c r="U38" i="26"/>
  <c r="T14" i="26"/>
  <c r="T38" i="26"/>
  <c r="S14" i="26"/>
  <c r="S38" i="26"/>
  <c r="AF13" i="26"/>
  <c r="AF37" i="26"/>
  <c r="AE13" i="26"/>
  <c r="AE37" i="26"/>
  <c r="AD13" i="26"/>
  <c r="AD37" i="26"/>
  <c r="AC13" i="26"/>
  <c r="AC37" i="26"/>
  <c r="AB13" i="26"/>
  <c r="AB37" i="26"/>
  <c r="AA13" i="26"/>
  <c r="AA37" i="26"/>
  <c r="Z13" i="26"/>
  <c r="Z37" i="26"/>
  <c r="Y13" i="26"/>
  <c r="Y37" i="26"/>
  <c r="X13" i="26"/>
  <c r="X37" i="26"/>
  <c r="W13" i="26"/>
  <c r="W37" i="26"/>
  <c r="V13" i="26"/>
  <c r="V37" i="26"/>
  <c r="U13" i="26"/>
  <c r="U37" i="26"/>
  <c r="T13" i="26"/>
  <c r="T37" i="26"/>
  <c r="S13" i="26"/>
  <c r="S37" i="26"/>
  <c r="AF12" i="26"/>
  <c r="AF36" i="26"/>
  <c r="AE12" i="26"/>
  <c r="AE36" i="26"/>
  <c r="AD12" i="26"/>
  <c r="AD36" i="26"/>
  <c r="AC12" i="26"/>
  <c r="AC36" i="26"/>
  <c r="AB12" i="26"/>
  <c r="AB36" i="26"/>
  <c r="AA12" i="26"/>
  <c r="AA36" i="26"/>
  <c r="Z12" i="26"/>
  <c r="Z36" i="26"/>
  <c r="Y12" i="26"/>
  <c r="Y36" i="26"/>
  <c r="X12" i="26"/>
  <c r="X36" i="26"/>
  <c r="W12" i="26"/>
  <c r="W36" i="26"/>
  <c r="V12" i="26"/>
  <c r="V36" i="26"/>
  <c r="U12" i="26"/>
  <c r="U36" i="26"/>
  <c r="T12" i="26"/>
  <c r="T36" i="26"/>
  <c r="S12" i="26"/>
  <c r="S36" i="26"/>
  <c r="AF11" i="26"/>
  <c r="AF35" i="26"/>
  <c r="AE11" i="26"/>
  <c r="AE35" i="26"/>
  <c r="AD11" i="26"/>
  <c r="AD35" i="26"/>
  <c r="AC11" i="26"/>
  <c r="AC35" i="26"/>
  <c r="AB11" i="26"/>
  <c r="AB35" i="26"/>
  <c r="AA11" i="26"/>
  <c r="AA35" i="26"/>
  <c r="Z11" i="26"/>
  <c r="Z35" i="26"/>
  <c r="Y11" i="26"/>
  <c r="Y35" i="26"/>
  <c r="X11" i="26"/>
  <c r="X35" i="26"/>
  <c r="W11" i="26"/>
  <c r="W35" i="26"/>
  <c r="V11" i="26"/>
  <c r="V35" i="26"/>
  <c r="U11" i="26"/>
  <c r="U35" i="26"/>
  <c r="T11" i="26"/>
  <c r="T35" i="26"/>
  <c r="S11" i="26"/>
  <c r="S35" i="26"/>
  <c r="AF10" i="26"/>
  <c r="AF34" i="26"/>
  <c r="AE10" i="26"/>
  <c r="AE34" i="26"/>
  <c r="AD10" i="26"/>
  <c r="AD34" i="26"/>
  <c r="AC10" i="26"/>
  <c r="AC34" i="26"/>
  <c r="AB10" i="26"/>
  <c r="AB34" i="26"/>
  <c r="AA10" i="26"/>
  <c r="AA34" i="26"/>
  <c r="Z10" i="26"/>
  <c r="Z34" i="26"/>
  <c r="Y10" i="26"/>
  <c r="Y34" i="26"/>
  <c r="X10" i="26"/>
  <c r="X34" i="26"/>
  <c r="W10" i="26"/>
  <c r="W34" i="26"/>
  <c r="V10" i="26"/>
  <c r="V34" i="26"/>
  <c r="U10" i="26"/>
  <c r="U34" i="26"/>
  <c r="T10" i="26"/>
  <c r="T34" i="26"/>
  <c r="S10" i="26"/>
  <c r="S34" i="26"/>
  <c r="AF9" i="26"/>
  <c r="AF33" i="26"/>
  <c r="AE9" i="26"/>
  <c r="AE33" i="26"/>
  <c r="AD9" i="26"/>
  <c r="AD33" i="26"/>
  <c r="AC9" i="26"/>
  <c r="AC33" i="26"/>
  <c r="AB9" i="26"/>
  <c r="AB33" i="26"/>
  <c r="AA9" i="26"/>
  <c r="AA33" i="26"/>
  <c r="Z9" i="26"/>
  <c r="Z33" i="26"/>
  <c r="Y9" i="26"/>
  <c r="Y33" i="26"/>
  <c r="X9" i="26"/>
  <c r="X33" i="26"/>
  <c r="W9" i="26"/>
  <c r="W33" i="26"/>
  <c r="V9" i="26"/>
  <c r="V33" i="26"/>
  <c r="U9" i="26"/>
  <c r="U33" i="26"/>
  <c r="T9" i="26"/>
  <c r="T33" i="26"/>
  <c r="S9" i="26"/>
  <c r="S33" i="26"/>
  <c r="AF8" i="26"/>
  <c r="AF32" i="26"/>
  <c r="AE8" i="26"/>
  <c r="AE32" i="26"/>
  <c r="AD8" i="26"/>
  <c r="AD32" i="26"/>
  <c r="AC8" i="26"/>
  <c r="AC32" i="26"/>
  <c r="AB8" i="26"/>
  <c r="AB32" i="26"/>
  <c r="AA8" i="26"/>
  <c r="AA32" i="26"/>
  <c r="Z8" i="26"/>
  <c r="Z32" i="26"/>
  <c r="Y8" i="26"/>
  <c r="Y32" i="26"/>
  <c r="X8" i="26"/>
  <c r="X32" i="26"/>
  <c r="W8" i="26"/>
  <c r="W32" i="26"/>
  <c r="V8" i="26"/>
  <c r="V32" i="26"/>
  <c r="U8" i="26"/>
  <c r="U32" i="26"/>
  <c r="T8" i="26"/>
  <c r="T32" i="26"/>
  <c r="S8" i="26"/>
  <c r="S32" i="26"/>
  <c r="AF7" i="26"/>
  <c r="AF31" i="26"/>
  <c r="AE7" i="26"/>
  <c r="AE31" i="26"/>
  <c r="AD7" i="26"/>
  <c r="AD31" i="26"/>
  <c r="AC7" i="26"/>
  <c r="AC31" i="26"/>
  <c r="AB7" i="26"/>
  <c r="AB31" i="26"/>
  <c r="AA7" i="26"/>
  <c r="AA31" i="26"/>
  <c r="Z7" i="26"/>
  <c r="Z31" i="26"/>
  <c r="Y7" i="26"/>
  <c r="Y31" i="26"/>
  <c r="X7" i="26"/>
  <c r="X31" i="26"/>
  <c r="W7" i="26"/>
  <c r="W31" i="26"/>
  <c r="V7" i="26"/>
  <c r="V31" i="26"/>
  <c r="U7" i="26"/>
  <c r="U31" i="26"/>
  <c r="T7" i="26"/>
  <c r="T31" i="26"/>
  <c r="S7" i="26"/>
  <c r="S31" i="26"/>
  <c r="AF6" i="26"/>
  <c r="AF30" i="26"/>
  <c r="AE6" i="26"/>
  <c r="AE30" i="26"/>
  <c r="AD6" i="26"/>
  <c r="AD30" i="26"/>
  <c r="AC6" i="26"/>
  <c r="AC30" i="26"/>
  <c r="AB6" i="26"/>
  <c r="AB30" i="26"/>
  <c r="AA6" i="26"/>
  <c r="AA30" i="26"/>
  <c r="Z6" i="26"/>
  <c r="Z30" i="26"/>
  <c r="Y6" i="26"/>
  <c r="Y30" i="26"/>
  <c r="X6" i="26"/>
  <c r="X30" i="26"/>
  <c r="W6" i="26"/>
  <c r="W30" i="26"/>
  <c r="V6" i="26"/>
  <c r="V30" i="26"/>
  <c r="U6" i="26"/>
  <c r="U30" i="26"/>
  <c r="T6" i="26"/>
  <c r="T30" i="26"/>
  <c r="S6" i="26"/>
  <c r="S30" i="26"/>
  <c r="AF5" i="26"/>
  <c r="AF29" i="26"/>
  <c r="AE5" i="26"/>
  <c r="AE29" i="26"/>
  <c r="AD5" i="26"/>
  <c r="AD29" i="26"/>
  <c r="AC5" i="26"/>
  <c r="AC29" i="26"/>
  <c r="AB5" i="26"/>
  <c r="AB29" i="26"/>
  <c r="AA5" i="26"/>
  <c r="AA29" i="26"/>
  <c r="Z5" i="26"/>
  <c r="Z29" i="26"/>
  <c r="Y5" i="26"/>
  <c r="Y29" i="26"/>
  <c r="X5" i="26"/>
  <c r="X29" i="26"/>
  <c r="W5" i="26"/>
  <c r="W29" i="26"/>
  <c r="V5" i="26"/>
  <c r="V29" i="26"/>
  <c r="U5" i="26"/>
  <c r="U29" i="26"/>
  <c r="T5" i="26"/>
  <c r="T29" i="26"/>
  <c r="S5" i="26"/>
  <c r="S29" i="26"/>
  <c r="Q4" i="26"/>
  <c r="AF4" i="26"/>
  <c r="AF28" i="26"/>
  <c r="P4" i="26"/>
  <c r="AE4" i="26"/>
  <c r="AE28" i="26"/>
  <c r="O4" i="26"/>
  <c r="AD4" i="26"/>
  <c r="AD28" i="26"/>
  <c r="N4" i="26"/>
  <c r="AC4" i="26"/>
  <c r="AC28" i="26"/>
  <c r="M4" i="26"/>
  <c r="AB4" i="26"/>
  <c r="AB28" i="26"/>
  <c r="L4" i="26"/>
  <c r="AA4" i="26"/>
  <c r="AA28" i="26"/>
  <c r="K4" i="26"/>
  <c r="Z4" i="26"/>
  <c r="Z28" i="26"/>
  <c r="J4" i="26"/>
  <c r="Y4" i="26"/>
  <c r="Y28" i="26"/>
  <c r="I4" i="26"/>
  <c r="X4" i="26"/>
  <c r="X28" i="26"/>
  <c r="H4" i="26"/>
  <c r="W4" i="26"/>
  <c r="W28" i="26"/>
  <c r="G4" i="26"/>
  <c r="V4" i="26"/>
  <c r="V28" i="26"/>
  <c r="F4" i="26"/>
  <c r="U4" i="26"/>
  <c r="U28" i="26"/>
  <c r="E4" i="26"/>
  <c r="T4" i="26"/>
  <c r="T28" i="26"/>
  <c r="D4" i="26"/>
  <c r="S4" i="26"/>
  <c r="S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4" i="26"/>
  <c r="C28" i="26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AF25" i="25"/>
  <c r="AF49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AE25" i="25"/>
  <c r="AE49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AD25" i="25"/>
  <c r="AD49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AC25" i="25"/>
  <c r="AC49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AB25" i="25"/>
  <c r="AB49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AA25" i="25"/>
  <c r="AA49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Z25" i="25"/>
  <c r="Z49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Y25" i="25"/>
  <c r="Y49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X25" i="25"/>
  <c r="X49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W25" i="25"/>
  <c r="W49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V25" i="25"/>
  <c r="V49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U25" i="25"/>
  <c r="U49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T25" i="25"/>
  <c r="T49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S25" i="25"/>
  <c r="S49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AF24" i="25"/>
  <c r="AF48" i="25"/>
  <c r="AE24" i="25"/>
  <c r="AE48" i="25"/>
  <c r="AD24" i="25"/>
  <c r="AD48" i="25"/>
  <c r="AC24" i="25"/>
  <c r="AC48" i="25"/>
  <c r="AB24" i="25"/>
  <c r="AB48" i="25"/>
  <c r="AA24" i="25"/>
  <c r="AA48" i="25"/>
  <c r="Z24" i="25"/>
  <c r="Z48" i="25"/>
  <c r="Y24" i="25"/>
  <c r="Y48" i="25"/>
  <c r="X24" i="25"/>
  <c r="X48" i="25"/>
  <c r="W24" i="25"/>
  <c r="W48" i="25"/>
  <c r="V24" i="25"/>
  <c r="V48" i="25"/>
  <c r="U24" i="25"/>
  <c r="U48" i="25"/>
  <c r="T24" i="25"/>
  <c r="T48" i="25"/>
  <c r="S24" i="25"/>
  <c r="S48" i="25"/>
  <c r="AF23" i="25"/>
  <c r="AF47" i="25"/>
  <c r="AE23" i="25"/>
  <c r="AE47" i="25"/>
  <c r="AD23" i="25"/>
  <c r="AD47" i="25"/>
  <c r="AC23" i="25"/>
  <c r="AC47" i="25"/>
  <c r="AB23" i="25"/>
  <c r="AB47" i="25"/>
  <c r="AA23" i="25"/>
  <c r="AA47" i="25"/>
  <c r="Z23" i="25"/>
  <c r="Z47" i="25"/>
  <c r="Y23" i="25"/>
  <c r="Y47" i="25"/>
  <c r="X23" i="25"/>
  <c r="X47" i="25"/>
  <c r="W23" i="25"/>
  <c r="W47" i="25"/>
  <c r="V23" i="25"/>
  <c r="V47" i="25"/>
  <c r="U23" i="25"/>
  <c r="U47" i="25"/>
  <c r="T23" i="25"/>
  <c r="T47" i="25"/>
  <c r="S23" i="25"/>
  <c r="S47" i="25"/>
  <c r="AF22" i="25"/>
  <c r="AF46" i="25"/>
  <c r="AE22" i="25"/>
  <c r="AE46" i="25"/>
  <c r="AD22" i="25"/>
  <c r="AD46" i="25"/>
  <c r="AC22" i="25"/>
  <c r="AC46" i="25"/>
  <c r="AB22" i="25"/>
  <c r="AB46" i="25"/>
  <c r="AA22" i="25"/>
  <c r="AA46" i="25"/>
  <c r="Z22" i="25"/>
  <c r="Z46" i="25"/>
  <c r="Y22" i="25"/>
  <c r="Y46" i="25"/>
  <c r="X22" i="25"/>
  <c r="X46" i="25"/>
  <c r="W22" i="25"/>
  <c r="W46" i="25"/>
  <c r="V22" i="25"/>
  <c r="V46" i="25"/>
  <c r="U22" i="25"/>
  <c r="U46" i="25"/>
  <c r="T22" i="25"/>
  <c r="T46" i="25"/>
  <c r="S22" i="25"/>
  <c r="S46" i="25"/>
  <c r="AF21" i="25"/>
  <c r="AF45" i="25"/>
  <c r="AE21" i="25"/>
  <c r="AE45" i="25"/>
  <c r="AD21" i="25"/>
  <c r="AD45" i="25"/>
  <c r="AC21" i="25"/>
  <c r="AC45" i="25"/>
  <c r="AB21" i="25"/>
  <c r="AB45" i="25"/>
  <c r="AA21" i="25"/>
  <c r="AA45" i="25"/>
  <c r="Z21" i="25"/>
  <c r="Z45" i="25"/>
  <c r="Y21" i="25"/>
  <c r="Y45" i="25"/>
  <c r="X21" i="25"/>
  <c r="X45" i="25"/>
  <c r="W21" i="25"/>
  <c r="W45" i="25"/>
  <c r="V21" i="25"/>
  <c r="V45" i="25"/>
  <c r="U21" i="25"/>
  <c r="U45" i="25"/>
  <c r="T21" i="25"/>
  <c r="T45" i="25"/>
  <c r="S21" i="25"/>
  <c r="S45" i="25"/>
  <c r="AF20" i="25"/>
  <c r="AF44" i="25"/>
  <c r="AE20" i="25"/>
  <c r="AE44" i="25"/>
  <c r="AD20" i="25"/>
  <c r="AD44" i="25"/>
  <c r="AC20" i="25"/>
  <c r="AC44" i="25"/>
  <c r="AB20" i="25"/>
  <c r="AB44" i="25"/>
  <c r="AA20" i="25"/>
  <c r="AA44" i="25"/>
  <c r="Z20" i="25"/>
  <c r="Z44" i="25"/>
  <c r="Y20" i="25"/>
  <c r="Y44" i="25"/>
  <c r="X20" i="25"/>
  <c r="X44" i="25"/>
  <c r="W20" i="25"/>
  <c r="W44" i="25"/>
  <c r="V20" i="25"/>
  <c r="V44" i="25"/>
  <c r="U20" i="25"/>
  <c r="U44" i="25"/>
  <c r="T20" i="25"/>
  <c r="T44" i="25"/>
  <c r="S20" i="25"/>
  <c r="S44" i="25"/>
  <c r="AF19" i="25"/>
  <c r="AF43" i="25"/>
  <c r="AE19" i="25"/>
  <c r="AE43" i="25"/>
  <c r="AD19" i="25"/>
  <c r="AD43" i="25"/>
  <c r="AC19" i="25"/>
  <c r="AC43" i="25"/>
  <c r="AB19" i="25"/>
  <c r="AB43" i="25"/>
  <c r="AA19" i="25"/>
  <c r="AA43" i="25"/>
  <c r="Z19" i="25"/>
  <c r="Z43" i="25"/>
  <c r="Y19" i="25"/>
  <c r="Y43" i="25"/>
  <c r="X19" i="25"/>
  <c r="X43" i="25"/>
  <c r="W19" i="25"/>
  <c r="W43" i="25"/>
  <c r="V19" i="25"/>
  <c r="V43" i="25"/>
  <c r="U19" i="25"/>
  <c r="U43" i="25"/>
  <c r="T19" i="25"/>
  <c r="T43" i="25"/>
  <c r="S19" i="25"/>
  <c r="S43" i="25"/>
  <c r="AF18" i="25"/>
  <c r="AF42" i="25"/>
  <c r="AE18" i="25"/>
  <c r="AE42" i="25"/>
  <c r="AD18" i="25"/>
  <c r="AD42" i="25"/>
  <c r="AC18" i="25"/>
  <c r="AC42" i="25"/>
  <c r="AB18" i="25"/>
  <c r="AB42" i="25"/>
  <c r="AA18" i="25"/>
  <c r="AA42" i="25"/>
  <c r="Z18" i="25"/>
  <c r="Z42" i="25"/>
  <c r="Y18" i="25"/>
  <c r="Y42" i="25"/>
  <c r="X18" i="25"/>
  <c r="X42" i="25"/>
  <c r="W18" i="25"/>
  <c r="W42" i="25"/>
  <c r="V18" i="25"/>
  <c r="V42" i="25"/>
  <c r="U18" i="25"/>
  <c r="U42" i="25"/>
  <c r="T18" i="25"/>
  <c r="T42" i="25"/>
  <c r="S18" i="25"/>
  <c r="S42" i="25"/>
  <c r="AF17" i="25"/>
  <c r="AF41" i="25"/>
  <c r="AE17" i="25"/>
  <c r="AE41" i="25"/>
  <c r="AD17" i="25"/>
  <c r="AD41" i="25"/>
  <c r="AC17" i="25"/>
  <c r="AC41" i="25"/>
  <c r="AB17" i="25"/>
  <c r="AB41" i="25"/>
  <c r="AA17" i="25"/>
  <c r="AA41" i="25"/>
  <c r="Z17" i="25"/>
  <c r="Z41" i="25"/>
  <c r="Y17" i="25"/>
  <c r="Y41" i="25"/>
  <c r="X17" i="25"/>
  <c r="X41" i="25"/>
  <c r="W17" i="25"/>
  <c r="W41" i="25"/>
  <c r="V17" i="25"/>
  <c r="V41" i="25"/>
  <c r="U17" i="25"/>
  <c r="U41" i="25"/>
  <c r="T17" i="25"/>
  <c r="T41" i="25"/>
  <c r="S17" i="25"/>
  <c r="S41" i="25"/>
  <c r="AF16" i="25"/>
  <c r="AF40" i="25"/>
  <c r="AE16" i="25"/>
  <c r="AE40" i="25"/>
  <c r="AD16" i="25"/>
  <c r="AD40" i="25"/>
  <c r="AC16" i="25"/>
  <c r="AC40" i="25"/>
  <c r="AB16" i="25"/>
  <c r="AB40" i="25"/>
  <c r="AA16" i="25"/>
  <c r="AA40" i="25"/>
  <c r="Z16" i="25"/>
  <c r="Z40" i="25"/>
  <c r="Y16" i="25"/>
  <c r="Y40" i="25"/>
  <c r="X16" i="25"/>
  <c r="X40" i="25"/>
  <c r="W16" i="25"/>
  <c r="W40" i="25"/>
  <c r="V16" i="25"/>
  <c r="V40" i="25"/>
  <c r="U16" i="25"/>
  <c r="U40" i="25"/>
  <c r="T16" i="25"/>
  <c r="T40" i="25"/>
  <c r="S16" i="25"/>
  <c r="S40" i="25"/>
  <c r="AF15" i="25"/>
  <c r="AF39" i="25"/>
  <c r="AE15" i="25"/>
  <c r="AE39" i="25"/>
  <c r="AD15" i="25"/>
  <c r="AD39" i="25"/>
  <c r="AC15" i="25"/>
  <c r="AC39" i="25"/>
  <c r="AB15" i="25"/>
  <c r="AB39" i="25"/>
  <c r="AA15" i="25"/>
  <c r="AA39" i="25"/>
  <c r="Z15" i="25"/>
  <c r="Z39" i="25"/>
  <c r="Y15" i="25"/>
  <c r="Y39" i="25"/>
  <c r="X15" i="25"/>
  <c r="X39" i="25"/>
  <c r="W15" i="25"/>
  <c r="W39" i="25"/>
  <c r="V15" i="25"/>
  <c r="V39" i="25"/>
  <c r="U15" i="25"/>
  <c r="U39" i="25"/>
  <c r="T15" i="25"/>
  <c r="T39" i="25"/>
  <c r="S15" i="25"/>
  <c r="S39" i="25"/>
  <c r="AF14" i="25"/>
  <c r="AF38" i="25"/>
  <c r="AE14" i="25"/>
  <c r="AE38" i="25"/>
  <c r="AD14" i="25"/>
  <c r="AD38" i="25"/>
  <c r="AC14" i="25"/>
  <c r="AC38" i="25"/>
  <c r="AB14" i="25"/>
  <c r="AB38" i="25"/>
  <c r="AA14" i="25"/>
  <c r="AA38" i="25"/>
  <c r="Z14" i="25"/>
  <c r="Z38" i="25"/>
  <c r="Y14" i="25"/>
  <c r="Y38" i="25"/>
  <c r="X14" i="25"/>
  <c r="X38" i="25"/>
  <c r="W14" i="25"/>
  <c r="W38" i="25"/>
  <c r="V14" i="25"/>
  <c r="V38" i="25"/>
  <c r="U14" i="25"/>
  <c r="U38" i="25"/>
  <c r="T14" i="25"/>
  <c r="T38" i="25"/>
  <c r="S14" i="25"/>
  <c r="S38" i="25"/>
  <c r="AF13" i="25"/>
  <c r="AF37" i="25"/>
  <c r="AE13" i="25"/>
  <c r="AE37" i="25"/>
  <c r="AD13" i="25"/>
  <c r="AD37" i="25"/>
  <c r="AC13" i="25"/>
  <c r="AC37" i="25"/>
  <c r="AB13" i="25"/>
  <c r="AB37" i="25"/>
  <c r="AA13" i="25"/>
  <c r="AA37" i="25"/>
  <c r="Z13" i="25"/>
  <c r="Z37" i="25"/>
  <c r="Y13" i="25"/>
  <c r="Y37" i="25"/>
  <c r="X13" i="25"/>
  <c r="X37" i="25"/>
  <c r="W13" i="25"/>
  <c r="W37" i="25"/>
  <c r="V13" i="25"/>
  <c r="V37" i="25"/>
  <c r="U13" i="25"/>
  <c r="U37" i="25"/>
  <c r="T13" i="25"/>
  <c r="T37" i="25"/>
  <c r="S13" i="25"/>
  <c r="S37" i="25"/>
  <c r="AF12" i="25"/>
  <c r="AF36" i="25"/>
  <c r="AE12" i="25"/>
  <c r="AE36" i="25"/>
  <c r="AD12" i="25"/>
  <c r="AD36" i="25"/>
  <c r="AC12" i="25"/>
  <c r="AC36" i="25"/>
  <c r="AB12" i="25"/>
  <c r="AB36" i="25"/>
  <c r="AA12" i="25"/>
  <c r="AA36" i="25"/>
  <c r="Z12" i="25"/>
  <c r="Z36" i="25"/>
  <c r="Y12" i="25"/>
  <c r="Y36" i="25"/>
  <c r="X12" i="25"/>
  <c r="X36" i="25"/>
  <c r="W12" i="25"/>
  <c r="W36" i="25"/>
  <c r="V12" i="25"/>
  <c r="V36" i="25"/>
  <c r="U12" i="25"/>
  <c r="U36" i="25"/>
  <c r="T12" i="25"/>
  <c r="T36" i="25"/>
  <c r="S12" i="25"/>
  <c r="S36" i="25"/>
  <c r="AF11" i="25"/>
  <c r="AF35" i="25"/>
  <c r="AE11" i="25"/>
  <c r="AE35" i="25"/>
  <c r="AD11" i="25"/>
  <c r="AD35" i="25"/>
  <c r="AC11" i="25"/>
  <c r="AC35" i="25"/>
  <c r="AB11" i="25"/>
  <c r="AB35" i="25"/>
  <c r="AA11" i="25"/>
  <c r="AA35" i="25"/>
  <c r="Z11" i="25"/>
  <c r="Z35" i="25"/>
  <c r="Y11" i="25"/>
  <c r="Y35" i="25"/>
  <c r="X11" i="25"/>
  <c r="X35" i="25"/>
  <c r="W11" i="25"/>
  <c r="W35" i="25"/>
  <c r="V11" i="25"/>
  <c r="V35" i="25"/>
  <c r="U11" i="25"/>
  <c r="U35" i="25"/>
  <c r="T11" i="25"/>
  <c r="T35" i="25"/>
  <c r="S11" i="25"/>
  <c r="S35" i="25"/>
  <c r="AF10" i="25"/>
  <c r="AF34" i="25"/>
  <c r="AE10" i="25"/>
  <c r="AE34" i="25"/>
  <c r="AD10" i="25"/>
  <c r="AD34" i="25"/>
  <c r="AC10" i="25"/>
  <c r="AC34" i="25"/>
  <c r="AB10" i="25"/>
  <c r="AB34" i="25"/>
  <c r="AA10" i="25"/>
  <c r="AA34" i="25"/>
  <c r="Z10" i="25"/>
  <c r="Z34" i="25"/>
  <c r="Y10" i="25"/>
  <c r="Y34" i="25"/>
  <c r="X10" i="25"/>
  <c r="X34" i="25"/>
  <c r="W10" i="25"/>
  <c r="W34" i="25"/>
  <c r="V10" i="25"/>
  <c r="V34" i="25"/>
  <c r="U10" i="25"/>
  <c r="U34" i="25"/>
  <c r="T10" i="25"/>
  <c r="T34" i="25"/>
  <c r="S10" i="25"/>
  <c r="S34" i="25"/>
  <c r="AF9" i="25"/>
  <c r="AF33" i="25"/>
  <c r="AE9" i="25"/>
  <c r="AE33" i="25"/>
  <c r="AD9" i="25"/>
  <c r="AD33" i="25"/>
  <c r="AC9" i="25"/>
  <c r="AC33" i="25"/>
  <c r="AB9" i="25"/>
  <c r="AB33" i="25"/>
  <c r="AA9" i="25"/>
  <c r="AA33" i="25"/>
  <c r="Z9" i="25"/>
  <c r="Z33" i="25"/>
  <c r="Y9" i="25"/>
  <c r="Y33" i="25"/>
  <c r="X9" i="25"/>
  <c r="X33" i="25"/>
  <c r="W9" i="25"/>
  <c r="W33" i="25"/>
  <c r="V9" i="25"/>
  <c r="V33" i="25"/>
  <c r="U9" i="25"/>
  <c r="U33" i="25"/>
  <c r="T9" i="25"/>
  <c r="T33" i="25"/>
  <c r="S9" i="25"/>
  <c r="S33" i="25"/>
  <c r="AF8" i="25"/>
  <c r="AF32" i="25"/>
  <c r="AE8" i="25"/>
  <c r="AE32" i="25"/>
  <c r="AD8" i="25"/>
  <c r="AD32" i="25"/>
  <c r="AC8" i="25"/>
  <c r="AC32" i="25"/>
  <c r="AB8" i="25"/>
  <c r="AB32" i="25"/>
  <c r="AA8" i="25"/>
  <c r="AA32" i="25"/>
  <c r="Z8" i="25"/>
  <c r="Z32" i="25"/>
  <c r="Y8" i="25"/>
  <c r="Y32" i="25"/>
  <c r="X8" i="25"/>
  <c r="X32" i="25"/>
  <c r="W8" i="25"/>
  <c r="W32" i="25"/>
  <c r="V8" i="25"/>
  <c r="V32" i="25"/>
  <c r="U8" i="25"/>
  <c r="U32" i="25"/>
  <c r="T8" i="25"/>
  <c r="T32" i="25"/>
  <c r="S8" i="25"/>
  <c r="S32" i="25"/>
  <c r="AF7" i="25"/>
  <c r="AF31" i="25"/>
  <c r="AE7" i="25"/>
  <c r="AE31" i="25"/>
  <c r="AD7" i="25"/>
  <c r="AD31" i="25"/>
  <c r="AC7" i="25"/>
  <c r="AC31" i="25"/>
  <c r="AB7" i="25"/>
  <c r="AB31" i="25"/>
  <c r="AA7" i="25"/>
  <c r="AA31" i="25"/>
  <c r="Z7" i="25"/>
  <c r="Z31" i="25"/>
  <c r="Y7" i="25"/>
  <c r="Y31" i="25"/>
  <c r="X7" i="25"/>
  <c r="X31" i="25"/>
  <c r="W7" i="25"/>
  <c r="W31" i="25"/>
  <c r="V7" i="25"/>
  <c r="V31" i="25"/>
  <c r="U7" i="25"/>
  <c r="U31" i="25"/>
  <c r="T7" i="25"/>
  <c r="T31" i="25"/>
  <c r="S7" i="25"/>
  <c r="S31" i="25"/>
  <c r="AF6" i="25"/>
  <c r="AF30" i="25"/>
  <c r="AE6" i="25"/>
  <c r="AE30" i="25"/>
  <c r="AD6" i="25"/>
  <c r="AD30" i="25"/>
  <c r="AC6" i="25"/>
  <c r="AC30" i="25"/>
  <c r="AB6" i="25"/>
  <c r="AB30" i="25"/>
  <c r="AA6" i="25"/>
  <c r="AA30" i="25"/>
  <c r="Z6" i="25"/>
  <c r="Z30" i="25"/>
  <c r="Y6" i="25"/>
  <c r="Y30" i="25"/>
  <c r="X6" i="25"/>
  <c r="X30" i="25"/>
  <c r="W6" i="25"/>
  <c r="W30" i="25"/>
  <c r="V6" i="25"/>
  <c r="V30" i="25"/>
  <c r="U6" i="25"/>
  <c r="U30" i="25"/>
  <c r="T6" i="25"/>
  <c r="T30" i="25"/>
  <c r="S6" i="25"/>
  <c r="S30" i="25"/>
  <c r="AF5" i="25"/>
  <c r="AF29" i="25"/>
  <c r="AE5" i="25"/>
  <c r="AE29" i="25"/>
  <c r="AD5" i="25"/>
  <c r="AD29" i="25"/>
  <c r="AC5" i="25"/>
  <c r="AC29" i="25"/>
  <c r="AB5" i="25"/>
  <c r="AB29" i="25"/>
  <c r="AA5" i="25"/>
  <c r="AA29" i="25"/>
  <c r="Z5" i="25"/>
  <c r="Z29" i="25"/>
  <c r="Y5" i="25"/>
  <c r="Y29" i="25"/>
  <c r="X5" i="25"/>
  <c r="X29" i="25"/>
  <c r="W5" i="25"/>
  <c r="W29" i="25"/>
  <c r="V5" i="25"/>
  <c r="V29" i="25"/>
  <c r="U5" i="25"/>
  <c r="U29" i="25"/>
  <c r="T5" i="25"/>
  <c r="T29" i="25"/>
  <c r="S5" i="25"/>
  <c r="S29" i="25"/>
  <c r="Q4" i="25"/>
  <c r="AF4" i="25"/>
  <c r="AF28" i="25"/>
  <c r="P4" i="25"/>
  <c r="AE4" i="25"/>
  <c r="AE28" i="25"/>
  <c r="O4" i="25"/>
  <c r="AD4" i="25"/>
  <c r="AD28" i="25"/>
  <c r="N4" i="25"/>
  <c r="AC4" i="25"/>
  <c r="AC28" i="25"/>
  <c r="M4" i="25"/>
  <c r="AB4" i="25"/>
  <c r="AB28" i="25"/>
  <c r="L4" i="25"/>
  <c r="AA4" i="25"/>
  <c r="AA28" i="25"/>
  <c r="K4" i="25"/>
  <c r="Z4" i="25"/>
  <c r="Z28" i="25"/>
  <c r="J4" i="25"/>
  <c r="Y4" i="25"/>
  <c r="Y28" i="25"/>
  <c r="I4" i="25"/>
  <c r="X4" i="25"/>
  <c r="X28" i="25"/>
  <c r="H4" i="25"/>
  <c r="W4" i="25"/>
  <c r="W28" i="25"/>
  <c r="G4" i="25"/>
  <c r="V4" i="25"/>
  <c r="V28" i="25"/>
  <c r="F4" i="25"/>
  <c r="U4" i="25"/>
  <c r="U28" i="25"/>
  <c r="E4" i="25"/>
  <c r="T4" i="25"/>
  <c r="T28" i="25"/>
  <c r="D4" i="25"/>
  <c r="S4" i="25"/>
  <c r="S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4" i="25"/>
  <c r="C28" i="25"/>
  <c r="Q5" i="24"/>
  <c r="Q6" i="24"/>
  <c r="Q7" i="24"/>
  <c r="Q8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AF25" i="24"/>
  <c r="AF49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AE25" i="24"/>
  <c r="AE49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AD25" i="24"/>
  <c r="AD49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AC25" i="24"/>
  <c r="AC49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AB25" i="24"/>
  <c r="AB49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AA25" i="24"/>
  <c r="AA49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Z25" i="24"/>
  <c r="Z49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Y25" i="24"/>
  <c r="Y49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X25" i="24"/>
  <c r="X49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W25" i="24"/>
  <c r="W49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V25" i="24"/>
  <c r="V49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U25" i="24"/>
  <c r="U49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T25" i="24"/>
  <c r="T49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S25" i="24"/>
  <c r="S49" i="24"/>
  <c r="Q29" i="24"/>
  <c r="Q30" i="24"/>
  <c r="Q31" i="24"/>
  <c r="Q32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AF24" i="24"/>
  <c r="AF48" i="24"/>
  <c r="AE24" i="24"/>
  <c r="AE48" i="24"/>
  <c r="AD24" i="24"/>
  <c r="AD48" i="24"/>
  <c r="AC24" i="24"/>
  <c r="AC48" i="24"/>
  <c r="AB24" i="24"/>
  <c r="AB48" i="24"/>
  <c r="AA24" i="24"/>
  <c r="AA48" i="24"/>
  <c r="Z24" i="24"/>
  <c r="Z48" i="24"/>
  <c r="Y24" i="24"/>
  <c r="Y48" i="24"/>
  <c r="X24" i="24"/>
  <c r="X48" i="24"/>
  <c r="W24" i="24"/>
  <c r="W48" i="24"/>
  <c r="V24" i="24"/>
  <c r="V48" i="24"/>
  <c r="U24" i="24"/>
  <c r="U48" i="24"/>
  <c r="T24" i="24"/>
  <c r="T48" i="24"/>
  <c r="S24" i="24"/>
  <c r="S48" i="24"/>
  <c r="AF23" i="24"/>
  <c r="AF47" i="24"/>
  <c r="AE23" i="24"/>
  <c r="AE47" i="24"/>
  <c r="AD23" i="24"/>
  <c r="AD47" i="24"/>
  <c r="AC23" i="24"/>
  <c r="AC47" i="24"/>
  <c r="AB23" i="24"/>
  <c r="AB47" i="24"/>
  <c r="AA23" i="24"/>
  <c r="AA47" i="24"/>
  <c r="Z23" i="24"/>
  <c r="Z47" i="24"/>
  <c r="Y23" i="24"/>
  <c r="Y47" i="24"/>
  <c r="X23" i="24"/>
  <c r="X47" i="24"/>
  <c r="W23" i="24"/>
  <c r="W47" i="24"/>
  <c r="V23" i="24"/>
  <c r="V47" i="24"/>
  <c r="U23" i="24"/>
  <c r="U47" i="24"/>
  <c r="T23" i="24"/>
  <c r="T47" i="24"/>
  <c r="S23" i="24"/>
  <c r="S47" i="24"/>
  <c r="AF22" i="24"/>
  <c r="AF46" i="24"/>
  <c r="AE22" i="24"/>
  <c r="AE46" i="24"/>
  <c r="AD22" i="24"/>
  <c r="AD46" i="24"/>
  <c r="AC22" i="24"/>
  <c r="AC46" i="24"/>
  <c r="AB22" i="24"/>
  <c r="AB46" i="24"/>
  <c r="AA22" i="24"/>
  <c r="AA46" i="24"/>
  <c r="Z22" i="24"/>
  <c r="Z46" i="24"/>
  <c r="Y22" i="24"/>
  <c r="Y46" i="24"/>
  <c r="X22" i="24"/>
  <c r="X46" i="24"/>
  <c r="W22" i="24"/>
  <c r="W46" i="24"/>
  <c r="V22" i="24"/>
  <c r="V46" i="24"/>
  <c r="U22" i="24"/>
  <c r="U46" i="24"/>
  <c r="T22" i="24"/>
  <c r="T46" i="24"/>
  <c r="S22" i="24"/>
  <c r="S46" i="24"/>
  <c r="AF21" i="24"/>
  <c r="AF45" i="24"/>
  <c r="AE21" i="24"/>
  <c r="AE45" i="24"/>
  <c r="AD21" i="24"/>
  <c r="AD45" i="24"/>
  <c r="AC21" i="24"/>
  <c r="AC45" i="24"/>
  <c r="AB21" i="24"/>
  <c r="AB45" i="24"/>
  <c r="AA21" i="24"/>
  <c r="AA45" i="24"/>
  <c r="Z21" i="24"/>
  <c r="Z45" i="24"/>
  <c r="Y21" i="24"/>
  <c r="Y45" i="24"/>
  <c r="X21" i="24"/>
  <c r="X45" i="24"/>
  <c r="W21" i="24"/>
  <c r="W45" i="24"/>
  <c r="V21" i="24"/>
  <c r="V45" i="24"/>
  <c r="U21" i="24"/>
  <c r="U45" i="24"/>
  <c r="T21" i="24"/>
  <c r="T45" i="24"/>
  <c r="S21" i="24"/>
  <c r="S45" i="24"/>
  <c r="AF20" i="24"/>
  <c r="AF44" i="24"/>
  <c r="AE20" i="24"/>
  <c r="AE44" i="24"/>
  <c r="AD20" i="24"/>
  <c r="AD44" i="24"/>
  <c r="AC20" i="24"/>
  <c r="AC44" i="24"/>
  <c r="AB20" i="24"/>
  <c r="AB44" i="24"/>
  <c r="AA20" i="24"/>
  <c r="AA44" i="24"/>
  <c r="Z20" i="24"/>
  <c r="Z44" i="24"/>
  <c r="Y20" i="24"/>
  <c r="Y44" i="24"/>
  <c r="X20" i="24"/>
  <c r="X44" i="24"/>
  <c r="W20" i="24"/>
  <c r="W44" i="24"/>
  <c r="V20" i="24"/>
  <c r="V44" i="24"/>
  <c r="U20" i="24"/>
  <c r="U44" i="24"/>
  <c r="T20" i="24"/>
  <c r="T44" i="24"/>
  <c r="S20" i="24"/>
  <c r="S44" i="24"/>
  <c r="AF19" i="24"/>
  <c r="AF43" i="24"/>
  <c r="AE19" i="24"/>
  <c r="AE43" i="24"/>
  <c r="AD19" i="24"/>
  <c r="AD43" i="24"/>
  <c r="AC19" i="24"/>
  <c r="AC43" i="24"/>
  <c r="AB19" i="24"/>
  <c r="AB43" i="24"/>
  <c r="AA19" i="24"/>
  <c r="AA43" i="24"/>
  <c r="Z19" i="24"/>
  <c r="Z43" i="24"/>
  <c r="Y19" i="24"/>
  <c r="Y43" i="24"/>
  <c r="X19" i="24"/>
  <c r="X43" i="24"/>
  <c r="W19" i="24"/>
  <c r="W43" i="24"/>
  <c r="V19" i="24"/>
  <c r="V43" i="24"/>
  <c r="U19" i="24"/>
  <c r="U43" i="24"/>
  <c r="T19" i="24"/>
  <c r="T43" i="24"/>
  <c r="S19" i="24"/>
  <c r="S43" i="24"/>
  <c r="AF18" i="24"/>
  <c r="AF42" i="24"/>
  <c r="AE18" i="24"/>
  <c r="AE42" i="24"/>
  <c r="AD18" i="24"/>
  <c r="AD42" i="24"/>
  <c r="AC18" i="24"/>
  <c r="AC42" i="24"/>
  <c r="AB18" i="24"/>
  <c r="AB42" i="24"/>
  <c r="AA18" i="24"/>
  <c r="AA42" i="24"/>
  <c r="Z18" i="24"/>
  <c r="Z42" i="24"/>
  <c r="Y18" i="24"/>
  <c r="Y42" i="24"/>
  <c r="X18" i="24"/>
  <c r="X42" i="24"/>
  <c r="W18" i="24"/>
  <c r="W42" i="24"/>
  <c r="V18" i="24"/>
  <c r="V42" i="24"/>
  <c r="U18" i="24"/>
  <c r="U42" i="24"/>
  <c r="T18" i="24"/>
  <c r="T42" i="24"/>
  <c r="S18" i="24"/>
  <c r="S42" i="24"/>
  <c r="AF17" i="24"/>
  <c r="AF41" i="24"/>
  <c r="AE17" i="24"/>
  <c r="AE41" i="24"/>
  <c r="AD17" i="24"/>
  <c r="AD41" i="24"/>
  <c r="AC17" i="24"/>
  <c r="AC41" i="24"/>
  <c r="AB17" i="24"/>
  <c r="AB41" i="24"/>
  <c r="AA17" i="24"/>
  <c r="AA41" i="24"/>
  <c r="Z17" i="24"/>
  <c r="Z41" i="24"/>
  <c r="Y17" i="24"/>
  <c r="Y41" i="24"/>
  <c r="X17" i="24"/>
  <c r="X41" i="24"/>
  <c r="W17" i="24"/>
  <c r="W41" i="24"/>
  <c r="V17" i="24"/>
  <c r="V41" i="24"/>
  <c r="U17" i="24"/>
  <c r="U41" i="24"/>
  <c r="T17" i="24"/>
  <c r="T41" i="24"/>
  <c r="S17" i="24"/>
  <c r="S41" i="24"/>
  <c r="AF16" i="24"/>
  <c r="AF40" i="24"/>
  <c r="AE16" i="24"/>
  <c r="AE40" i="24"/>
  <c r="AD16" i="24"/>
  <c r="AD40" i="24"/>
  <c r="AC16" i="24"/>
  <c r="AC40" i="24"/>
  <c r="AB16" i="24"/>
  <c r="AB40" i="24"/>
  <c r="AA16" i="24"/>
  <c r="AA40" i="24"/>
  <c r="Z16" i="24"/>
  <c r="Z40" i="24"/>
  <c r="Y16" i="24"/>
  <c r="Y40" i="24"/>
  <c r="X16" i="24"/>
  <c r="X40" i="24"/>
  <c r="W16" i="24"/>
  <c r="W40" i="24"/>
  <c r="V16" i="24"/>
  <c r="V40" i="24"/>
  <c r="U16" i="24"/>
  <c r="U40" i="24"/>
  <c r="T16" i="24"/>
  <c r="T40" i="24"/>
  <c r="S16" i="24"/>
  <c r="S40" i="24"/>
  <c r="AF15" i="24"/>
  <c r="AF39" i="24"/>
  <c r="AE15" i="24"/>
  <c r="AE39" i="24"/>
  <c r="AD15" i="24"/>
  <c r="AD39" i="24"/>
  <c r="AC15" i="24"/>
  <c r="AC39" i="24"/>
  <c r="AB15" i="24"/>
  <c r="AB39" i="24"/>
  <c r="AA15" i="24"/>
  <c r="AA39" i="24"/>
  <c r="Z15" i="24"/>
  <c r="Z39" i="24"/>
  <c r="Y15" i="24"/>
  <c r="Y39" i="24"/>
  <c r="X15" i="24"/>
  <c r="X39" i="24"/>
  <c r="W15" i="24"/>
  <c r="W39" i="24"/>
  <c r="V15" i="24"/>
  <c r="V39" i="24"/>
  <c r="U15" i="24"/>
  <c r="U39" i="24"/>
  <c r="T15" i="24"/>
  <c r="T39" i="24"/>
  <c r="S15" i="24"/>
  <c r="S39" i="24"/>
  <c r="AF14" i="24"/>
  <c r="AF38" i="24"/>
  <c r="AE14" i="24"/>
  <c r="AE38" i="24"/>
  <c r="AD14" i="24"/>
  <c r="AD38" i="24"/>
  <c r="AC14" i="24"/>
  <c r="AC38" i="24"/>
  <c r="AB14" i="24"/>
  <c r="AB38" i="24"/>
  <c r="AA14" i="24"/>
  <c r="AA38" i="24"/>
  <c r="Z14" i="24"/>
  <c r="Z38" i="24"/>
  <c r="Y14" i="24"/>
  <c r="Y38" i="24"/>
  <c r="X14" i="24"/>
  <c r="X38" i="24"/>
  <c r="W14" i="24"/>
  <c r="W38" i="24"/>
  <c r="V14" i="24"/>
  <c r="V38" i="24"/>
  <c r="U14" i="24"/>
  <c r="U38" i="24"/>
  <c r="T14" i="24"/>
  <c r="T38" i="24"/>
  <c r="S14" i="24"/>
  <c r="S38" i="24"/>
  <c r="AF13" i="24"/>
  <c r="AF37" i="24"/>
  <c r="AE13" i="24"/>
  <c r="AE37" i="24"/>
  <c r="AD13" i="24"/>
  <c r="AD37" i="24"/>
  <c r="AC13" i="24"/>
  <c r="AC37" i="24"/>
  <c r="AB13" i="24"/>
  <c r="AB37" i="24"/>
  <c r="AA13" i="24"/>
  <c r="AA37" i="24"/>
  <c r="Z13" i="24"/>
  <c r="Z37" i="24"/>
  <c r="Y13" i="24"/>
  <c r="Y37" i="24"/>
  <c r="X13" i="24"/>
  <c r="X37" i="24"/>
  <c r="W13" i="24"/>
  <c r="W37" i="24"/>
  <c r="V13" i="24"/>
  <c r="V37" i="24"/>
  <c r="U13" i="24"/>
  <c r="U37" i="24"/>
  <c r="T13" i="24"/>
  <c r="T37" i="24"/>
  <c r="S13" i="24"/>
  <c r="S37" i="24"/>
  <c r="AF12" i="24"/>
  <c r="AF36" i="24"/>
  <c r="AE12" i="24"/>
  <c r="AE36" i="24"/>
  <c r="AD12" i="24"/>
  <c r="AD36" i="24"/>
  <c r="AC12" i="24"/>
  <c r="AC36" i="24"/>
  <c r="AB12" i="24"/>
  <c r="AB36" i="24"/>
  <c r="AA12" i="24"/>
  <c r="AA36" i="24"/>
  <c r="Z12" i="24"/>
  <c r="Z36" i="24"/>
  <c r="Y12" i="24"/>
  <c r="Y36" i="24"/>
  <c r="X12" i="24"/>
  <c r="X36" i="24"/>
  <c r="W12" i="24"/>
  <c r="W36" i="24"/>
  <c r="V12" i="24"/>
  <c r="V36" i="24"/>
  <c r="U12" i="24"/>
  <c r="U36" i="24"/>
  <c r="T12" i="24"/>
  <c r="T36" i="24"/>
  <c r="S12" i="24"/>
  <c r="S36" i="24"/>
  <c r="AF11" i="24"/>
  <c r="AF35" i="24"/>
  <c r="AE11" i="24"/>
  <c r="AE35" i="24"/>
  <c r="AD11" i="24"/>
  <c r="AD35" i="24"/>
  <c r="AC11" i="24"/>
  <c r="AC35" i="24"/>
  <c r="AB11" i="24"/>
  <c r="AB35" i="24"/>
  <c r="AA11" i="24"/>
  <c r="AA35" i="24"/>
  <c r="Z11" i="24"/>
  <c r="Z35" i="24"/>
  <c r="Y11" i="24"/>
  <c r="Y35" i="24"/>
  <c r="X11" i="24"/>
  <c r="X35" i="24"/>
  <c r="W11" i="24"/>
  <c r="W35" i="24"/>
  <c r="V11" i="24"/>
  <c r="V35" i="24"/>
  <c r="U11" i="24"/>
  <c r="U35" i="24"/>
  <c r="T11" i="24"/>
  <c r="T35" i="24"/>
  <c r="S11" i="24"/>
  <c r="S35" i="24"/>
  <c r="AF10" i="24"/>
  <c r="AF34" i="24"/>
  <c r="AE10" i="24"/>
  <c r="AE34" i="24"/>
  <c r="AD10" i="24"/>
  <c r="AD34" i="24"/>
  <c r="AC10" i="24"/>
  <c r="AC34" i="24"/>
  <c r="AB10" i="24"/>
  <c r="AB34" i="24"/>
  <c r="AA10" i="24"/>
  <c r="AA34" i="24"/>
  <c r="Z10" i="24"/>
  <c r="Z34" i="24"/>
  <c r="Y10" i="24"/>
  <c r="Y34" i="24"/>
  <c r="X10" i="24"/>
  <c r="X34" i="24"/>
  <c r="W10" i="24"/>
  <c r="W34" i="24"/>
  <c r="V10" i="24"/>
  <c r="V34" i="24"/>
  <c r="U10" i="24"/>
  <c r="U34" i="24"/>
  <c r="T10" i="24"/>
  <c r="T34" i="24"/>
  <c r="S10" i="24"/>
  <c r="S34" i="24"/>
  <c r="AF9" i="24"/>
  <c r="AF33" i="24"/>
  <c r="AE9" i="24"/>
  <c r="AE33" i="24"/>
  <c r="AD9" i="24"/>
  <c r="AD33" i="24"/>
  <c r="AC9" i="24"/>
  <c r="AC33" i="24"/>
  <c r="AB9" i="24"/>
  <c r="AB33" i="24"/>
  <c r="AA9" i="24"/>
  <c r="AA33" i="24"/>
  <c r="Z9" i="24"/>
  <c r="Z33" i="24"/>
  <c r="Y9" i="24"/>
  <c r="Y33" i="24"/>
  <c r="X9" i="24"/>
  <c r="X33" i="24"/>
  <c r="W9" i="24"/>
  <c r="W33" i="24"/>
  <c r="V9" i="24"/>
  <c r="V33" i="24"/>
  <c r="U9" i="24"/>
  <c r="U33" i="24"/>
  <c r="T9" i="24"/>
  <c r="T33" i="24"/>
  <c r="S9" i="24"/>
  <c r="S33" i="24"/>
  <c r="AF8" i="24"/>
  <c r="AF32" i="24"/>
  <c r="AE8" i="24"/>
  <c r="AE32" i="24"/>
  <c r="AD8" i="24"/>
  <c r="AD32" i="24"/>
  <c r="AC8" i="24"/>
  <c r="AC32" i="24"/>
  <c r="AB8" i="24"/>
  <c r="AB32" i="24"/>
  <c r="AA8" i="24"/>
  <c r="AA32" i="24"/>
  <c r="Z8" i="24"/>
  <c r="Z32" i="24"/>
  <c r="Y8" i="24"/>
  <c r="Y32" i="24"/>
  <c r="X8" i="24"/>
  <c r="X32" i="24"/>
  <c r="W8" i="24"/>
  <c r="W32" i="24"/>
  <c r="V8" i="24"/>
  <c r="V32" i="24"/>
  <c r="U8" i="24"/>
  <c r="U32" i="24"/>
  <c r="T8" i="24"/>
  <c r="T32" i="24"/>
  <c r="S8" i="24"/>
  <c r="S32" i="24"/>
  <c r="AF7" i="24"/>
  <c r="AF31" i="24"/>
  <c r="AE7" i="24"/>
  <c r="AE31" i="24"/>
  <c r="AD7" i="24"/>
  <c r="AD31" i="24"/>
  <c r="AC7" i="24"/>
  <c r="AC31" i="24"/>
  <c r="AB7" i="24"/>
  <c r="AB31" i="24"/>
  <c r="AA7" i="24"/>
  <c r="AA31" i="24"/>
  <c r="Z7" i="24"/>
  <c r="Z31" i="24"/>
  <c r="Y7" i="24"/>
  <c r="Y31" i="24"/>
  <c r="X7" i="24"/>
  <c r="X31" i="24"/>
  <c r="W7" i="24"/>
  <c r="W31" i="24"/>
  <c r="V7" i="24"/>
  <c r="V31" i="24"/>
  <c r="U7" i="24"/>
  <c r="U31" i="24"/>
  <c r="T7" i="24"/>
  <c r="T31" i="24"/>
  <c r="S7" i="24"/>
  <c r="S31" i="24"/>
  <c r="AF6" i="24"/>
  <c r="AF30" i="24"/>
  <c r="AE6" i="24"/>
  <c r="AE30" i="24"/>
  <c r="AD6" i="24"/>
  <c r="AD30" i="24"/>
  <c r="AC6" i="24"/>
  <c r="AC30" i="24"/>
  <c r="AB6" i="24"/>
  <c r="AB30" i="24"/>
  <c r="AA6" i="24"/>
  <c r="AA30" i="24"/>
  <c r="Z6" i="24"/>
  <c r="Z30" i="24"/>
  <c r="Y6" i="24"/>
  <c r="Y30" i="24"/>
  <c r="X6" i="24"/>
  <c r="X30" i="24"/>
  <c r="W6" i="24"/>
  <c r="W30" i="24"/>
  <c r="V6" i="24"/>
  <c r="V30" i="24"/>
  <c r="U6" i="24"/>
  <c r="U30" i="24"/>
  <c r="T6" i="24"/>
  <c r="T30" i="24"/>
  <c r="S6" i="24"/>
  <c r="S30" i="24"/>
  <c r="AF5" i="24"/>
  <c r="AF29" i="24"/>
  <c r="AE5" i="24"/>
  <c r="AE29" i="24"/>
  <c r="AD5" i="24"/>
  <c r="AD29" i="24"/>
  <c r="AC5" i="24"/>
  <c r="AC29" i="24"/>
  <c r="AB5" i="24"/>
  <c r="AB29" i="24"/>
  <c r="AA5" i="24"/>
  <c r="AA29" i="24"/>
  <c r="Z5" i="24"/>
  <c r="Z29" i="24"/>
  <c r="Y5" i="24"/>
  <c r="Y29" i="24"/>
  <c r="X5" i="24"/>
  <c r="X29" i="24"/>
  <c r="W5" i="24"/>
  <c r="W29" i="24"/>
  <c r="V5" i="24"/>
  <c r="V29" i="24"/>
  <c r="U5" i="24"/>
  <c r="U29" i="24"/>
  <c r="T5" i="24"/>
  <c r="T29" i="24"/>
  <c r="S5" i="24"/>
  <c r="S29" i="24"/>
  <c r="Q4" i="24"/>
  <c r="AF4" i="24"/>
  <c r="AF28" i="24"/>
  <c r="P4" i="24"/>
  <c r="AE4" i="24"/>
  <c r="AE28" i="24"/>
  <c r="O4" i="24"/>
  <c r="AD4" i="24"/>
  <c r="AD28" i="24"/>
  <c r="N4" i="24"/>
  <c r="AC4" i="24"/>
  <c r="AC28" i="24"/>
  <c r="M4" i="24"/>
  <c r="AB4" i="24"/>
  <c r="AB28" i="24"/>
  <c r="L4" i="24"/>
  <c r="AA4" i="24"/>
  <c r="AA28" i="24"/>
  <c r="K4" i="24"/>
  <c r="Z4" i="24"/>
  <c r="Z28" i="24"/>
  <c r="J4" i="24"/>
  <c r="Y4" i="24"/>
  <c r="Y28" i="24"/>
  <c r="I4" i="24"/>
  <c r="X4" i="24"/>
  <c r="X28" i="24"/>
  <c r="H4" i="24"/>
  <c r="W4" i="24"/>
  <c r="W28" i="24"/>
  <c r="G4" i="24"/>
  <c r="V4" i="24"/>
  <c r="V28" i="24"/>
  <c r="F4" i="24"/>
  <c r="U4" i="24"/>
  <c r="U28" i="24"/>
  <c r="E4" i="24"/>
  <c r="T4" i="24"/>
  <c r="T28" i="24"/>
  <c r="D4" i="24"/>
  <c r="S4" i="24"/>
  <c r="S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4" i="24"/>
  <c r="C28" i="24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AF25" i="23"/>
  <c r="AF49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AE25" i="23"/>
  <c r="AE49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AD25" i="23"/>
  <c r="AD49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AC25" i="23"/>
  <c r="AC49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AB25" i="23"/>
  <c r="AB49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AA25" i="23"/>
  <c r="AA49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Z25" i="23"/>
  <c r="Z49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Y25" i="23"/>
  <c r="Y49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X25" i="23"/>
  <c r="X49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W25" i="23"/>
  <c r="W49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V25" i="23"/>
  <c r="V49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U25" i="23"/>
  <c r="U49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T25" i="23"/>
  <c r="T49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S25" i="23"/>
  <c r="S49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AF24" i="23"/>
  <c r="AF48" i="23"/>
  <c r="AE24" i="23"/>
  <c r="AE48" i="23"/>
  <c r="AD24" i="23"/>
  <c r="AD48" i="23"/>
  <c r="AC24" i="23"/>
  <c r="AC48" i="23"/>
  <c r="AB24" i="23"/>
  <c r="AB48" i="23"/>
  <c r="AA24" i="23"/>
  <c r="AA48" i="23"/>
  <c r="Z24" i="23"/>
  <c r="Z48" i="23"/>
  <c r="Y24" i="23"/>
  <c r="Y48" i="23"/>
  <c r="X24" i="23"/>
  <c r="X48" i="23"/>
  <c r="W24" i="23"/>
  <c r="W48" i="23"/>
  <c r="V24" i="23"/>
  <c r="V48" i="23"/>
  <c r="U24" i="23"/>
  <c r="U48" i="23"/>
  <c r="T24" i="23"/>
  <c r="T48" i="23"/>
  <c r="S24" i="23"/>
  <c r="S48" i="23"/>
  <c r="AF23" i="23"/>
  <c r="AF47" i="23"/>
  <c r="AE23" i="23"/>
  <c r="AE47" i="23"/>
  <c r="AD23" i="23"/>
  <c r="AD47" i="23"/>
  <c r="AC23" i="23"/>
  <c r="AC47" i="23"/>
  <c r="AB23" i="23"/>
  <c r="AB47" i="23"/>
  <c r="AA23" i="23"/>
  <c r="AA47" i="23"/>
  <c r="Z23" i="23"/>
  <c r="Z47" i="23"/>
  <c r="Y23" i="23"/>
  <c r="Y47" i="23"/>
  <c r="X23" i="23"/>
  <c r="X47" i="23"/>
  <c r="W23" i="23"/>
  <c r="W47" i="23"/>
  <c r="V23" i="23"/>
  <c r="V47" i="23"/>
  <c r="U23" i="23"/>
  <c r="U47" i="23"/>
  <c r="T23" i="23"/>
  <c r="T47" i="23"/>
  <c r="S23" i="23"/>
  <c r="S47" i="23"/>
  <c r="AF22" i="23"/>
  <c r="AF46" i="23"/>
  <c r="AE22" i="23"/>
  <c r="AE46" i="23"/>
  <c r="AD22" i="23"/>
  <c r="AD46" i="23"/>
  <c r="AC22" i="23"/>
  <c r="AC46" i="23"/>
  <c r="AB22" i="23"/>
  <c r="AB46" i="23"/>
  <c r="AA22" i="23"/>
  <c r="AA46" i="23"/>
  <c r="Z22" i="23"/>
  <c r="Z46" i="23"/>
  <c r="Y22" i="23"/>
  <c r="Y46" i="23"/>
  <c r="X22" i="23"/>
  <c r="X46" i="23"/>
  <c r="W22" i="23"/>
  <c r="W46" i="23"/>
  <c r="V22" i="23"/>
  <c r="V46" i="23"/>
  <c r="U22" i="23"/>
  <c r="U46" i="23"/>
  <c r="T22" i="23"/>
  <c r="T46" i="23"/>
  <c r="S22" i="23"/>
  <c r="S46" i="23"/>
  <c r="AF21" i="23"/>
  <c r="AF45" i="23"/>
  <c r="AE21" i="23"/>
  <c r="AE45" i="23"/>
  <c r="AD21" i="23"/>
  <c r="AD45" i="23"/>
  <c r="AC21" i="23"/>
  <c r="AC45" i="23"/>
  <c r="AB21" i="23"/>
  <c r="AB45" i="23"/>
  <c r="AA21" i="23"/>
  <c r="AA45" i="23"/>
  <c r="Z21" i="23"/>
  <c r="Z45" i="23"/>
  <c r="Y21" i="23"/>
  <c r="Y45" i="23"/>
  <c r="X21" i="23"/>
  <c r="X45" i="23"/>
  <c r="W21" i="23"/>
  <c r="W45" i="23"/>
  <c r="V21" i="23"/>
  <c r="V45" i="23"/>
  <c r="U21" i="23"/>
  <c r="U45" i="23"/>
  <c r="T21" i="23"/>
  <c r="T45" i="23"/>
  <c r="S21" i="23"/>
  <c r="S45" i="23"/>
  <c r="AF20" i="23"/>
  <c r="AF44" i="23"/>
  <c r="AE20" i="23"/>
  <c r="AE44" i="23"/>
  <c r="AD20" i="23"/>
  <c r="AD44" i="23"/>
  <c r="AC20" i="23"/>
  <c r="AC44" i="23"/>
  <c r="AB20" i="23"/>
  <c r="AB44" i="23"/>
  <c r="AA20" i="23"/>
  <c r="AA44" i="23"/>
  <c r="Z20" i="23"/>
  <c r="Z44" i="23"/>
  <c r="Y20" i="23"/>
  <c r="Y44" i="23"/>
  <c r="X20" i="23"/>
  <c r="X44" i="23"/>
  <c r="W20" i="23"/>
  <c r="W44" i="23"/>
  <c r="V20" i="23"/>
  <c r="V44" i="23"/>
  <c r="U20" i="23"/>
  <c r="U44" i="23"/>
  <c r="T20" i="23"/>
  <c r="T44" i="23"/>
  <c r="S20" i="23"/>
  <c r="S44" i="23"/>
  <c r="AF19" i="23"/>
  <c r="AF43" i="23"/>
  <c r="AE19" i="23"/>
  <c r="AE43" i="23"/>
  <c r="AD19" i="23"/>
  <c r="AD43" i="23"/>
  <c r="AC19" i="23"/>
  <c r="AC43" i="23"/>
  <c r="AB19" i="23"/>
  <c r="AB43" i="23"/>
  <c r="AA19" i="23"/>
  <c r="AA43" i="23"/>
  <c r="Z19" i="23"/>
  <c r="Z43" i="23"/>
  <c r="Y19" i="23"/>
  <c r="Y43" i="23"/>
  <c r="X19" i="23"/>
  <c r="X43" i="23"/>
  <c r="W19" i="23"/>
  <c r="W43" i="23"/>
  <c r="V19" i="23"/>
  <c r="V43" i="23"/>
  <c r="U19" i="23"/>
  <c r="U43" i="23"/>
  <c r="T19" i="23"/>
  <c r="T43" i="23"/>
  <c r="S19" i="23"/>
  <c r="S43" i="23"/>
  <c r="AF18" i="23"/>
  <c r="AF42" i="23"/>
  <c r="AE18" i="23"/>
  <c r="AE42" i="23"/>
  <c r="AD18" i="23"/>
  <c r="AD42" i="23"/>
  <c r="AC18" i="23"/>
  <c r="AC42" i="23"/>
  <c r="AB18" i="23"/>
  <c r="AB42" i="23"/>
  <c r="AA18" i="23"/>
  <c r="AA42" i="23"/>
  <c r="Z18" i="23"/>
  <c r="Z42" i="23"/>
  <c r="Y18" i="23"/>
  <c r="Y42" i="23"/>
  <c r="X18" i="23"/>
  <c r="X42" i="23"/>
  <c r="W18" i="23"/>
  <c r="W42" i="23"/>
  <c r="V18" i="23"/>
  <c r="V42" i="23"/>
  <c r="U18" i="23"/>
  <c r="U42" i="23"/>
  <c r="T18" i="23"/>
  <c r="T42" i="23"/>
  <c r="S18" i="23"/>
  <c r="S42" i="23"/>
  <c r="AF17" i="23"/>
  <c r="AF41" i="23"/>
  <c r="AE17" i="23"/>
  <c r="AE41" i="23"/>
  <c r="AD17" i="23"/>
  <c r="AD41" i="23"/>
  <c r="AC17" i="23"/>
  <c r="AC41" i="23"/>
  <c r="AB17" i="23"/>
  <c r="AB41" i="23"/>
  <c r="AA17" i="23"/>
  <c r="AA41" i="23"/>
  <c r="Z17" i="23"/>
  <c r="Z41" i="23"/>
  <c r="Y17" i="23"/>
  <c r="Y41" i="23"/>
  <c r="X17" i="23"/>
  <c r="X41" i="23"/>
  <c r="W17" i="23"/>
  <c r="W41" i="23"/>
  <c r="V17" i="23"/>
  <c r="V41" i="23"/>
  <c r="U17" i="23"/>
  <c r="U41" i="23"/>
  <c r="T17" i="23"/>
  <c r="T41" i="23"/>
  <c r="S17" i="23"/>
  <c r="S41" i="23"/>
  <c r="AF16" i="23"/>
  <c r="AF40" i="23"/>
  <c r="AE16" i="23"/>
  <c r="AE40" i="23"/>
  <c r="AD16" i="23"/>
  <c r="AD40" i="23"/>
  <c r="AC16" i="23"/>
  <c r="AC40" i="23"/>
  <c r="AB16" i="23"/>
  <c r="AB40" i="23"/>
  <c r="AA16" i="23"/>
  <c r="AA40" i="23"/>
  <c r="Z16" i="23"/>
  <c r="Z40" i="23"/>
  <c r="Y16" i="23"/>
  <c r="Y40" i="23"/>
  <c r="X16" i="23"/>
  <c r="X40" i="23"/>
  <c r="W16" i="23"/>
  <c r="W40" i="23"/>
  <c r="V16" i="23"/>
  <c r="V40" i="23"/>
  <c r="U16" i="23"/>
  <c r="U40" i="23"/>
  <c r="T16" i="23"/>
  <c r="T40" i="23"/>
  <c r="S16" i="23"/>
  <c r="S40" i="23"/>
  <c r="AF15" i="23"/>
  <c r="AF39" i="23"/>
  <c r="AE15" i="23"/>
  <c r="AE39" i="23"/>
  <c r="AD15" i="23"/>
  <c r="AD39" i="23"/>
  <c r="AC15" i="23"/>
  <c r="AC39" i="23"/>
  <c r="AB15" i="23"/>
  <c r="AB39" i="23"/>
  <c r="AA15" i="23"/>
  <c r="AA39" i="23"/>
  <c r="Z15" i="23"/>
  <c r="Z39" i="23"/>
  <c r="Y15" i="23"/>
  <c r="Y39" i="23"/>
  <c r="X15" i="23"/>
  <c r="X39" i="23"/>
  <c r="W15" i="23"/>
  <c r="W39" i="23"/>
  <c r="V15" i="23"/>
  <c r="V39" i="23"/>
  <c r="U15" i="23"/>
  <c r="U39" i="23"/>
  <c r="T15" i="23"/>
  <c r="T39" i="23"/>
  <c r="S15" i="23"/>
  <c r="S39" i="23"/>
  <c r="AF14" i="23"/>
  <c r="AF38" i="23"/>
  <c r="AE14" i="23"/>
  <c r="AE38" i="23"/>
  <c r="AD14" i="23"/>
  <c r="AD38" i="23"/>
  <c r="AC14" i="23"/>
  <c r="AC38" i="23"/>
  <c r="AB14" i="23"/>
  <c r="AB38" i="23"/>
  <c r="AA14" i="23"/>
  <c r="AA38" i="23"/>
  <c r="Z14" i="23"/>
  <c r="Z38" i="23"/>
  <c r="Y14" i="23"/>
  <c r="Y38" i="23"/>
  <c r="X14" i="23"/>
  <c r="X38" i="23"/>
  <c r="W14" i="23"/>
  <c r="W38" i="23"/>
  <c r="V14" i="23"/>
  <c r="V38" i="23"/>
  <c r="U14" i="23"/>
  <c r="U38" i="23"/>
  <c r="T14" i="23"/>
  <c r="T38" i="23"/>
  <c r="S14" i="23"/>
  <c r="S38" i="23"/>
  <c r="AF13" i="23"/>
  <c r="AF37" i="23"/>
  <c r="AE13" i="23"/>
  <c r="AE37" i="23"/>
  <c r="AD13" i="23"/>
  <c r="AD37" i="23"/>
  <c r="AC13" i="23"/>
  <c r="AC37" i="23"/>
  <c r="AB13" i="23"/>
  <c r="AB37" i="23"/>
  <c r="AA13" i="23"/>
  <c r="AA37" i="23"/>
  <c r="Z13" i="23"/>
  <c r="Z37" i="23"/>
  <c r="Y13" i="23"/>
  <c r="Y37" i="23"/>
  <c r="X13" i="23"/>
  <c r="X37" i="23"/>
  <c r="W13" i="23"/>
  <c r="W37" i="23"/>
  <c r="V13" i="23"/>
  <c r="V37" i="23"/>
  <c r="U13" i="23"/>
  <c r="U37" i="23"/>
  <c r="T13" i="23"/>
  <c r="T37" i="23"/>
  <c r="S13" i="23"/>
  <c r="S37" i="23"/>
  <c r="AF12" i="23"/>
  <c r="AF36" i="23"/>
  <c r="AE12" i="23"/>
  <c r="AE36" i="23"/>
  <c r="AD12" i="23"/>
  <c r="AD36" i="23"/>
  <c r="AC12" i="23"/>
  <c r="AC36" i="23"/>
  <c r="AB12" i="23"/>
  <c r="AB36" i="23"/>
  <c r="AA12" i="23"/>
  <c r="AA36" i="23"/>
  <c r="Z12" i="23"/>
  <c r="Z36" i="23"/>
  <c r="Y12" i="23"/>
  <c r="Y36" i="23"/>
  <c r="X12" i="23"/>
  <c r="X36" i="23"/>
  <c r="W12" i="23"/>
  <c r="W36" i="23"/>
  <c r="V12" i="23"/>
  <c r="V36" i="23"/>
  <c r="U12" i="23"/>
  <c r="U36" i="23"/>
  <c r="T12" i="23"/>
  <c r="T36" i="23"/>
  <c r="S12" i="23"/>
  <c r="S36" i="23"/>
  <c r="AF11" i="23"/>
  <c r="AF35" i="23"/>
  <c r="AE11" i="23"/>
  <c r="AE35" i="23"/>
  <c r="AD11" i="23"/>
  <c r="AD35" i="23"/>
  <c r="AC11" i="23"/>
  <c r="AC35" i="23"/>
  <c r="AB11" i="23"/>
  <c r="AB35" i="23"/>
  <c r="AA11" i="23"/>
  <c r="AA35" i="23"/>
  <c r="Z11" i="23"/>
  <c r="Z35" i="23"/>
  <c r="Y11" i="23"/>
  <c r="Y35" i="23"/>
  <c r="X11" i="23"/>
  <c r="X35" i="23"/>
  <c r="W11" i="23"/>
  <c r="W35" i="23"/>
  <c r="V11" i="23"/>
  <c r="V35" i="23"/>
  <c r="U11" i="23"/>
  <c r="U35" i="23"/>
  <c r="T11" i="23"/>
  <c r="T35" i="23"/>
  <c r="S11" i="23"/>
  <c r="S35" i="23"/>
  <c r="AF10" i="23"/>
  <c r="AF34" i="23"/>
  <c r="AE10" i="23"/>
  <c r="AE34" i="23"/>
  <c r="AD10" i="23"/>
  <c r="AD34" i="23"/>
  <c r="AC10" i="23"/>
  <c r="AC34" i="23"/>
  <c r="AB10" i="23"/>
  <c r="AB34" i="23"/>
  <c r="AA10" i="23"/>
  <c r="AA34" i="23"/>
  <c r="Z10" i="23"/>
  <c r="Z34" i="23"/>
  <c r="Y10" i="23"/>
  <c r="Y34" i="23"/>
  <c r="X10" i="23"/>
  <c r="X34" i="23"/>
  <c r="W10" i="23"/>
  <c r="W34" i="23"/>
  <c r="V10" i="23"/>
  <c r="V34" i="23"/>
  <c r="U10" i="23"/>
  <c r="U34" i="23"/>
  <c r="T10" i="23"/>
  <c r="T34" i="23"/>
  <c r="S10" i="23"/>
  <c r="S34" i="23"/>
  <c r="AF9" i="23"/>
  <c r="AF33" i="23"/>
  <c r="AE9" i="23"/>
  <c r="AE33" i="23"/>
  <c r="AD9" i="23"/>
  <c r="AD33" i="23"/>
  <c r="AC9" i="23"/>
  <c r="AC33" i="23"/>
  <c r="AB9" i="23"/>
  <c r="AB33" i="23"/>
  <c r="AA9" i="23"/>
  <c r="AA33" i="23"/>
  <c r="Z9" i="23"/>
  <c r="Z33" i="23"/>
  <c r="Y9" i="23"/>
  <c r="Y33" i="23"/>
  <c r="X9" i="23"/>
  <c r="X33" i="23"/>
  <c r="W9" i="23"/>
  <c r="W33" i="23"/>
  <c r="V9" i="23"/>
  <c r="V33" i="23"/>
  <c r="U9" i="23"/>
  <c r="U33" i="23"/>
  <c r="T9" i="23"/>
  <c r="T33" i="23"/>
  <c r="S9" i="23"/>
  <c r="S33" i="23"/>
  <c r="AF8" i="23"/>
  <c r="AF32" i="23"/>
  <c r="AE8" i="23"/>
  <c r="AE32" i="23"/>
  <c r="AD8" i="23"/>
  <c r="AD32" i="23"/>
  <c r="AC8" i="23"/>
  <c r="AC32" i="23"/>
  <c r="AB8" i="23"/>
  <c r="AB32" i="23"/>
  <c r="AA8" i="23"/>
  <c r="AA32" i="23"/>
  <c r="Z8" i="23"/>
  <c r="Z32" i="23"/>
  <c r="Y8" i="23"/>
  <c r="Y32" i="23"/>
  <c r="X8" i="23"/>
  <c r="X32" i="23"/>
  <c r="W8" i="23"/>
  <c r="W32" i="23"/>
  <c r="V8" i="23"/>
  <c r="V32" i="23"/>
  <c r="U8" i="23"/>
  <c r="U32" i="23"/>
  <c r="T8" i="23"/>
  <c r="T32" i="23"/>
  <c r="S8" i="23"/>
  <c r="S32" i="23"/>
  <c r="AF7" i="23"/>
  <c r="AF31" i="23"/>
  <c r="AE7" i="23"/>
  <c r="AE31" i="23"/>
  <c r="AD7" i="23"/>
  <c r="AD31" i="23"/>
  <c r="AC7" i="23"/>
  <c r="AC31" i="23"/>
  <c r="AB7" i="23"/>
  <c r="AB31" i="23"/>
  <c r="AA7" i="23"/>
  <c r="AA31" i="23"/>
  <c r="Z7" i="23"/>
  <c r="Z31" i="23"/>
  <c r="Y7" i="23"/>
  <c r="Y31" i="23"/>
  <c r="X7" i="23"/>
  <c r="X31" i="23"/>
  <c r="W7" i="23"/>
  <c r="W31" i="23"/>
  <c r="V7" i="23"/>
  <c r="V31" i="23"/>
  <c r="U7" i="23"/>
  <c r="U31" i="23"/>
  <c r="T7" i="23"/>
  <c r="T31" i="23"/>
  <c r="S7" i="23"/>
  <c r="S31" i="23"/>
  <c r="AF6" i="23"/>
  <c r="AF30" i="23"/>
  <c r="AE6" i="23"/>
  <c r="AE30" i="23"/>
  <c r="AD6" i="23"/>
  <c r="AD30" i="23"/>
  <c r="AC6" i="23"/>
  <c r="AC30" i="23"/>
  <c r="AB6" i="23"/>
  <c r="AB30" i="23"/>
  <c r="AA6" i="23"/>
  <c r="AA30" i="23"/>
  <c r="Z6" i="23"/>
  <c r="Z30" i="23"/>
  <c r="Y6" i="23"/>
  <c r="Y30" i="23"/>
  <c r="X6" i="23"/>
  <c r="X30" i="23"/>
  <c r="W6" i="23"/>
  <c r="W30" i="23"/>
  <c r="V6" i="23"/>
  <c r="V30" i="23"/>
  <c r="U6" i="23"/>
  <c r="U30" i="23"/>
  <c r="T6" i="23"/>
  <c r="T30" i="23"/>
  <c r="S6" i="23"/>
  <c r="S30" i="23"/>
  <c r="AF5" i="23"/>
  <c r="AF29" i="23"/>
  <c r="AE5" i="23"/>
  <c r="AE29" i="23"/>
  <c r="AD5" i="23"/>
  <c r="AD29" i="23"/>
  <c r="AC5" i="23"/>
  <c r="AC29" i="23"/>
  <c r="AB5" i="23"/>
  <c r="AB29" i="23"/>
  <c r="AA5" i="23"/>
  <c r="AA29" i="23"/>
  <c r="Z5" i="23"/>
  <c r="Z29" i="23"/>
  <c r="Y5" i="23"/>
  <c r="Y29" i="23"/>
  <c r="X5" i="23"/>
  <c r="X29" i="23"/>
  <c r="W5" i="23"/>
  <c r="W29" i="23"/>
  <c r="V5" i="23"/>
  <c r="V29" i="23"/>
  <c r="U5" i="23"/>
  <c r="U29" i="23"/>
  <c r="T5" i="23"/>
  <c r="T29" i="23"/>
  <c r="S5" i="23"/>
  <c r="S29" i="23"/>
  <c r="Q4" i="23"/>
  <c r="AF4" i="23"/>
  <c r="AF28" i="23"/>
  <c r="P4" i="23"/>
  <c r="AE4" i="23"/>
  <c r="AE28" i="23"/>
  <c r="O4" i="23"/>
  <c r="AD4" i="23"/>
  <c r="AD28" i="23"/>
  <c r="N4" i="23"/>
  <c r="AC4" i="23"/>
  <c r="AC28" i="23"/>
  <c r="M4" i="23"/>
  <c r="AB4" i="23"/>
  <c r="AB28" i="23"/>
  <c r="L4" i="23"/>
  <c r="AA4" i="23"/>
  <c r="AA28" i="23"/>
  <c r="K4" i="23"/>
  <c r="Z4" i="23"/>
  <c r="Z28" i="23"/>
  <c r="J4" i="23"/>
  <c r="Y4" i="23"/>
  <c r="Y28" i="23"/>
  <c r="I4" i="23"/>
  <c r="X4" i="23"/>
  <c r="X28" i="23"/>
  <c r="H4" i="23"/>
  <c r="W4" i="23"/>
  <c r="W28" i="23"/>
  <c r="G4" i="23"/>
  <c r="V4" i="23"/>
  <c r="V28" i="23"/>
  <c r="F4" i="23"/>
  <c r="U4" i="23"/>
  <c r="U28" i="23"/>
  <c r="E4" i="23"/>
  <c r="T4" i="23"/>
  <c r="T28" i="23"/>
  <c r="D4" i="23"/>
  <c r="S4" i="23"/>
  <c r="S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4" i="23"/>
  <c r="C28" i="23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AF25" i="22"/>
  <c r="AF49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AE25" i="22"/>
  <c r="AE49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AD25" i="22"/>
  <c r="AD49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AC25" i="22"/>
  <c r="AC49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AB25" i="22"/>
  <c r="AB49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AA25" i="22"/>
  <c r="AA49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Z25" i="22"/>
  <c r="Z49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Y25" i="22"/>
  <c r="Y49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X25" i="22"/>
  <c r="X49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W25" i="22"/>
  <c r="W49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V25" i="22"/>
  <c r="V49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U25" i="22"/>
  <c r="U49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T25" i="22"/>
  <c r="T49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S25" i="22"/>
  <c r="S49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AF24" i="22"/>
  <c r="AF48" i="22"/>
  <c r="AE24" i="22"/>
  <c r="AE48" i="22"/>
  <c r="AD24" i="22"/>
  <c r="AD48" i="22"/>
  <c r="AC24" i="22"/>
  <c r="AC48" i="22"/>
  <c r="AB24" i="22"/>
  <c r="AB48" i="22"/>
  <c r="AA24" i="22"/>
  <c r="AA48" i="22"/>
  <c r="Z24" i="22"/>
  <c r="Z48" i="22"/>
  <c r="Y24" i="22"/>
  <c r="Y48" i="22"/>
  <c r="X24" i="22"/>
  <c r="X48" i="22"/>
  <c r="W24" i="22"/>
  <c r="W48" i="22"/>
  <c r="V24" i="22"/>
  <c r="V48" i="22"/>
  <c r="U24" i="22"/>
  <c r="U48" i="22"/>
  <c r="T24" i="22"/>
  <c r="T48" i="22"/>
  <c r="S24" i="22"/>
  <c r="S48" i="22"/>
  <c r="AF23" i="22"/>
  <c r="AF47" i="22"/>
  <c r="AE23" i="22"/>
  <c r="AE47" i="22"/>
  <c r="AD23" i="22"/>
  <c r="AD47" i="22"/>
  <c r="AC23" i="22"/>
  <c r="AC47" i="22"/>
  <c r="AB23" i="22"/>
  <c r="AB47" i="22"/>
  <c r="AA23" i="22"/>
  <c r="AA47" i="22"/>
  <c r="Z23" i="22"/>
  <c r="Z47" i="22"/>
  <c r="Y23" i="22"/>
  <c r="Y47" i="22"/>
  <c r="X23" i="22"/>
  <c r="X47" i="22"/>
  <c r="W23" i="22"/>
  <c r="W47" i="22"/>
  <c r="V23" i="22"/>
  <c r="V47" i="22"/>
  <c r="U23" i="22"/>
  <c r="U47" i="22"/>
  <c r="T23" i="22"/>
  <c r="T47" i="22"/>
  <c r="S23" i="22"/>
  <c r="S47" i="22"/>
  <c r="AF22" i="22"/>
  <c r="AF46" i="22"/>
  <c r="AE22" i="22"/>
  <c r="AE46" i="22"/>
  <c r="AD22" i="22"/>
  <c r="AD46" i="22"/>
  <c r="AC22" i="22"/>
  <c r="AC46" i="22"/>
  <c r="AB22" i="22"/>
  <c r="AB46" i="22"/>
  <c r="AA22" i="22"/>
  <c r="AA46" i="22"/>
  <c r="Z22" i="22"/>
  <c r="Z46" i="22"/>
  <c r="Y22" i="22"/>
  <c r="Y46" i="22"/>
  <c r="X22" i="22"/>
  <c r="X46" i="22"/>
  <c r="W22" i="22"/>
  <c r="W46" i="22"/>
  <c r="V22" i="22"/>
  <c r="V46" i="22"/>
  <c r="U22" i="22"/>
  <c r="U46" i="22"/>
  <c r="T22" i="22"/>
  <c r="T46" i="22"/>
  <c r="S22" i="22"/>
  <c r="S46" i="22"/>
  <c r="AF21" i="22"/>
  <c r="AF45" i="22"/>
  <c r="AE21" i="22"/>
  <c r="AE45" i="22"/>
  <c r="AD21" i="22"/>
  <c r="AD45" i="22"/>
  <c r="AC21" i="22"/>
  <c r="AC45" i="22"/>
  <c r="AB21" i="22"/>
  <c r="AB45" i="22"/>
  <c r="AA21" i="22"/>
  <c r="AA45" i="22"/>
  <c r="Z21" i="22"/>
  <c r="Z45" i="22"/>
  <c r="Y21" i="22"/>
  <c r="Y45" i="22"/>
  <c r="X21" i="22"/>
  <c r="X45" i="22"/>
  <c r="W21" i="22"/>
  <c r="W45" i="22"/>
  <c r="V21" i="22"/>
  <c r="V45" i="22"/>
  <c r="U21" i="22"/>
  <c r="U45" i="22"/>
  <c r="T21" i="22"/>
  <c r="T45" i="22"/>
  <c r="S21" i="22"/>
  <c r="S45" i="22"/>
  <c r="AF20" i="22"/>
  <c r="AF44" i="22"/>
  <c r="AE20" i="22"/>
  <c r="AE44" i="22"/>
  <c r="AD20" i="22"/>
  <c r="AD44" i="22"/>
  <c r="AC20" i="22"/>
  <c r="AC44" i="22"/>
  <c r="AB20" i="22"/>
  <c r="AB44" i="22"/>
  <c r="AA20" i="22"/>
  <c r="AA44" i="22"/>
  <c r="Z20" i="22"/>
  <c r="Z44" i="22"/>
  <c r="Y20" i="22"/>
  <c r="Y44" i="22"/>
  <c r="X20" i="22"/>
  <c r="X44" i="22"/>
  <c r="W20" i="22"/>
  <c r="W44" i="22"/>
  <c r="V20" i="22"/>
  <c r="V44" i="22"/>
  <c r="U20" i="22"/>
  <c r="U44" i="22"/>
  <c r="T20" i="22"/>
  <c r="T44" i="22"/>
  <c r="S20" i="22"/>
  <c r="S44" i="22"/>
  <c r="AF19" i="22"/>
  <c r="AF43" i="22"/>
  <c r="AE19" i="22"/>
  <c r="AE43" i="22"/>
  <c r="AD19" i="22"/>
  <c r="AD43" i="22"/>
  <c r="AC19" i="22"/>
  <c r="AC43" i="22"/>
  <c r="AB19" i="22"/>
  <c r="AB43" i="22"/>
  <c r="AA19" i="22"/>
  <c r="AA43" i="22"/>
  <c r="Z19" i="22"/>
  <c r="Z43" i="22"/>
  <c r="Y19" i="22"/>
  <c r="Y43" i="22"/>
  <c r="X19" i="22"/>
  <c r="X43" i="22"/>
  <c r="W19" i="22"/>
  <c r="W43" i="22"/>
  <c r="V19" i="22"/>
  <c r="V43" i="22"/>
  <c r="U19" i="22"/>
  <c r="U43" i="22"/>
  <c r="T19" i="22"/>
  <c r="T43" i="22"/>
  <c r="S19" i="22"/>
  <c r="S43" i="22"/>
  <c r="AF18" i="22"/>
  <c r="AF42" i="22"/>
  <c r="AE18" i="22"/>
  <c r="AE42" i="22"/>
  <c r="AD18" i="22"/>
  <c r="AD42" i="22"/>
  <c r="AC18" i="22"/>
  <c r="AC42" i="22"/>
  <c r="AB18" i="22"/>
  <c r="AB42" i="22"/>
  <c r="AA18" i="22"/>
  <c r="AA42" i="22"/>
  <c r="Z18" i="22"/>
  <c r="Z42" i="22"/>
  <c r="Y18" i="22"/>
  <c r="Y42" i="22"/>
  <c r="X18" i="22"/>
  <c r="X42" i="22"/>
  <c r="W18" i="22"/>
  <c r="W42" i="22"/>
  <c r="V18" i="22"/>
  <c r="V42" i="22"/>
  <c r="U18" i="22"/>
  <c r="U42" i="22"/>
  <c r="T18" i="22"/>
  <c r="T42" i="22"/>
  <c r="S18" i="22"/>
  <c r="S42" i="22"/>
  <c r="AF17" i="22"/>
  <c r="AF41" i="22"/>
  <c r="AE17" i="22"/>
  <c r="AE41" i="22"/>
  <c r="AD17" i="22"/>
  <c r="AD41" i="22"/>
  <c r="AC17" i="22"/>
  <c r="AC41" i="22"/>
  <c r="AB17" i="22"/>
  <c r="AB41" i="22"/>
  <c r="AA17" i="22"/>
  <c r="AA41" i="22"/>
  <c r="Z17" i="22"/>
  <c r="Z41" i="22"/>
  <c r="Y17" i="22"/>
  <c r="Y41" i="22"/>
  <c r="X17" i="22"/>
  <c r="X41" i="22"/>
  <c r="W17" i="22"/>
  <c r="W41" i="22"/>
  <c r="V17" i="22"/>
  <c r="V41" i="22"/>
  <c r="U17" i="22"/>
  <c r="U41" i="22"/>
  <c r="T17" i="22"/>
  <c r="T41" i="22"/>
  <c r="S17" i="22"/>
  <c r="S41" i="22"/>
  <c r="AF16" i="22"/>
  <c r="AF40" i="22"/>
  <c r="AE16" i="22"/>
  <c r="AE40" i="22"/>
  <c r="AD16" i="22"/>
  <c r="AD40" i="22"/>
  <c r="AC16" i="22"/>
  <c r="AC40" i="22"/>
  <c r="AB16" i="22"/>
  <c r="AB40" i="22"/>
  <c r="AA16" i="22"/>
  <c r="AA40" i="22"/>
  <c r="Z16" i="22"/>
  <c r="Z40" i="22"/>
  <c r="Y16" i="22"/>
  <c r="Y40" i="22"/>
  <c r="X16" i="22"/>
  <c r="X40" i="22"/>
  <c r="W16" i="22"/>
  <c r="W40" i="22"/>
  <c r="V16" i="22"/>
  <c r="V40" i="22"/>
  <c r="U16" i="22"/>
  <c r="U40" i="22"/>
  <c r="T16" i="22"/>
  <c r="T40" i="22"/>
  <c r="S16" i="22"/>
  <c r="S40" i="22"/>
  <c r="AF15" i="22"/>
  <c r="AF39" i="22"/>
  <c r="AE15" i="22"/>
  <c r="AE39" i="22"/>
  <c r="AD15" i="22"/>
  <c r="AD39" i="22"/>
  <c r="AC15" i="22"/>
  <c r="AC39" i="22"/>
  <c r="AB15" i="22"/>
  <c r="AB39" i="22"/>
  <c r="AA15" i="22"/>
  <c r="AA39" i="22"/>
  <c r="Z15" i="22"/>
  <c r="Z39" i="22"/>
  <c r="Y15" i="22"/>
  <c r="Y39" i="22"/>
  <c r="X15" i="22"/>
  <c r="X39" i="22"/>
  <c r="W15" i="22"/>
  <c r="W39" i="22"/>
  <c r="V15" i="22"/>
  <c r="V39" i="22"/>
  <c r="U15" i="22"/>
  <c r="U39" i="22"/>
  <c r="T15" i="22"/>
  <c r="T39" i="22"/>
  <c r="S15" i="22"/>
  <c r="S39" i="22"/>
  <c r="AF14" i="22"/>
  <c r="AF38" i="22"/>
  <c r="AE14" i="22"/>
  <c r="AE38" i="22"/>
  <c r="AD14" i="22"/>
  <c r="AD38" i="22"/>
  <c r="AC14" i="22"/>
  <c r="AC38" i="22"/>
  <c r="AB14" i="22"/>
  <c r="AB38" i="22"/>
  <c r="AA14" i="22"/>
  <c r="AA38" i="22"/>
  <c r="Z14" i="22"/>
  <c r="Z38" i="22"/>
  <c r="Y14" i="22"/>
  <c r="Y38" i="22"/>
  <c r="X14" i="22"/>
  <c r="X38" i="22"/>
  <c r="W14" i="22"/>
  <c r="W38" i="22"/>
  <c r="V14" i="22"/>
  <c r="V38" i="22"/>
  <c r="U14" i="22"/>
  <c r="U38" i="22"/>
  <c r="T14" i="22"/>
  <c r="T38" i="22"/>
  <c r="S14" i="22"/>
  <c r="S38" i="22"/>
  <c r="AF13" i="22"/>
  <c r="AF37" i="22"/>
  <c r="AE13" i="22"/>
  <c r="AE37" i="22"/>
  <c r="AD13" i="22"/>
  <c r="AD37" i="22"/>
  <c r="AC13" i="22"/>
  <c r="AC37" i="22"/>
  <c r="AB13" i="22"/>
  <c r="AB37" i="22"/>
  <c r="AA13" i="22"/>
  <c r="AA37" i="22"/>
  <c r="Z13" i="22"/>
  <c r="Z37" i="22"/>
  <c r="Y13" i="22"/>
  <c r="Y37" i="22"/>
  <c r="X13" i="22"/>
  <c r="X37" i="22"/>
  <c r="W13" i="22"/>
  <c r="W37" i="22"/>
  <c r="V13" i="22"/>
  <c r="V37" i="22"/>
  <c r="U13" i="22"/>
  <c r="U37" i="22"/>
  <c r="T13" i="22"/>
  <c r="T37" i="22"/>
  <c r="S13" i="22"/>
  <c r="S37" i="22"/>
  <c r="AF12" i="22"/>
  <c r="AF36" i="22"/>
  <c r="AE12" i="22"/>
  <c r="AE36" i="22"/>
  <c r="AD12" i="22"/>
  <c r="AD36" i="22"/>
  <c r="AC12" i="22"/>
  <c r="AC36" i="22"/>
  <c r="AB12" i="22"/>
  <c r="AB36" i="22"/>
  <c r="AA12" i="22"/>
  <c r="AA36" i="22"/>
  <c r="Z12" i="22"/>
  <c r="Z36" i="22"/>
  <c r="Y12" i="22"/>
  <c r="Y36" i="22"/>
  <c r="X12" i="22"/>
  <c r="X36" i="22"/>
  <c r="W12" i="22"/>
  <c r="W36" i="22"/>
  <c r="V12" i="22"/>
  <c r="V36" i="22"/>
  <c r="U12" i="22"/>
  <c r="U36" i="22"/>
  <c r="T12" i="22"/>
  <c r="T36" i="22"/>
  <c r="S12" i="22"/>
  <c r="S36" i="22"/>
  <c r="AF11" i="22"/>
  <c r="AF35" i="22"/>
  <c r="AE11" i="22"/>
  <c r="AE35" i="22"/>
  <c r="AD11" i="22"/>
  <c r="AD35" i="22"/>
  <c r="AC11" i="22"/>
  <c r="AC35" i="22"/>
  <c r="AB11" i="22"/>
  <c r="AB35" i="22"/>
  <c r="AA11" i="22"/>
  <c r="AA35" i="22"/>
  <c r="Z11" i="22"/>
  <c r="Z35" i="22"/>
  <c r="Y11" i="22"/>
  <c r="Y35" i="22"/>
  <c r="X11" i="22"/>
  <c r="X35" i="22"/>
  <c r="W11" i="22"/>
  <c r="W35" i="22"/>
  <c r="V11" i="22"/>
  <c r="V35" i="22"/>
  <c r="U11" i="22"/>
  <c r="U35" i="22"/>
  <c r="T11" i="22"/>
  <c r="T35" i="22"/>
  <c r="S11" i="22"/>
  <c r="S35" i="22"/>
  <c r="AF10" i="22"/>
  <c r="AF34" i="22"/>
  <c r="AE10" i="22"/>
  <c r="AE34" i="22"/>
  <c r="AD10" i="22"/>
  <c r="AD34" i="22"/>
  <c r="AC10" i="22"/>
  <c r="AC34" i="22"/>
  <c r="AB10" i="22"/>
  <c r="AB34" i="22"/>
  <c r="AA10" i="22"/>
  <c r="AA34" i="22"/>
  <c r="Z10" i="22"/>
  <c r="Z34" i="22"/>
  <c r="Y10" i="22"/>
  <c r="Y34" i="22"/>
  <c r="X10" i="22"/>
  <c r="X34" i="22"/>
  <c r="W10" i="22"/>
  <c r="W34" i="22"/>
  <c r="V10" i="22"/>
  <c r="V34" i="22"/>
  <c r="U10" i="22"/>
  <c r="U34" i="22"/>
  <c r="T10" i="22"/>
  <c r="T34" i="22"/>
  <c r="S10" i="22"/>
  <c r="S34" i="22"/>
  <c r="AF9" i="22"/>
  <c r="AF33" i="22"/>
  <c r="AE9" i="22"/>
  <c r="AE33" i="22"/>
  <c r="AD9" i="22"/>
  <c r="AD33" i="22"/>
  <c r="AC9" i="22"/>
  <c r="AC33" i="22"/>
  <c r="AB9" i="22"/>
  <c r="AB33" i="22"/>
  <c r="AA9" i="22"/>
  <c r="AA33" i="22"/>
  <c r="Z9" i="22"/>
  <c r="Z33" i="22"/>
  <c r="Y9" i="22"/>
  <c r="Y33" i="22"/>
  <c r="X9" i="22"/>
  <c r="X33" i="22"/>
  <c r="W9" i="22"/>
  <c r="W33" i="22"/>
  <c r="V9" i="22"/>
  <c r="V33" i="22"/>
  <c r="U9" i="22"/>
  <c r="U33" i="22"/>
  <c r="T9" i="22"/>
  <c r="T33" i="22"/>
  <c r="S9" i="22"/>
  <c r="S33" i="22"/>
  <c r="AF8" i="22"/>
  <c r="AF32" i="22"/>
  <c r="AE8" i="22"/>
  <c r="AE32" i="22"/>
  <c r="AD8" i="22"/>
  <c r="AD32" i="22"/>
  <c r="AC8" i="22"/>
  <c r="AC32" i="22"/>
  <c r="AB8" i="22"/>
  <c r="AB32" i="22"/>
  <c r="AA8" i="22"/>
  <c r="AA32" i="22"/>
  <c r="Z8" i="22"/>
  <c r="Z32" i="22"/>
  <c r="Y8" i="22"/>
  <c r="Y32" i="22"/>
  <c r="X8" i="22"/>
  <c r="X32" i="22"/>
  <c r="W8" i="22"/>
  <c r="W32" i="22"/>
  <c r="V8" i="22"/>
  <c r="V32" i="22"/>
  <c r="U8" i="22"/>
  <c r="U32" i="22"/>
  <c r="T8" i="22"/>
  <c r="T32" i="22"/>
  <c r="S8" i="22"/>
  <c r="S32" i="22"/>
  <c r="AF7" i="22"/>
  <c r="AF31" i="22"/>
  <c r="AE7" i="22"/>
  <c r="AE31" i="22"/>
  <c r="AD7" i="22"/>
  <c r="AD31" i="22"/>
  <c r="AC7" i="22"/>
  <c r="AC31" i="22"/>
  <c r="AB7" i="22"/>
  <c r="AB31" i="22"/>
  <c r="AA7" i="22"/>
  <c r="AA31" i="22"/>
  <c r="Z7" i="22"/>
  <c r="Z31" i="22"/>
  <c r="Y7" i="22"/>
  <c r="Y31" i="22"/>
  <c r="X7" i="22"/>
  <c r="X31" i="22"/>
  <c r="W7" i="22"/>
  <c r="W31" i="22"/>
  <c r="V7" i="22"/>
  <c r="V31" i="22"/>
  <c r="U7" i="22"/>
  <c r="U31" i="22"/>
  <c r="T7" i="22"/>
  <c r="T31" i="22"/>
  <c r="S7" i="22"/>
  <c r="S31" i="22"/>
  <c r="AF6" i="22"/>
  <c r="AF30" i="22"/>
  <c r="AE6" i="22"/>
  <c r="AE30" i="22"/>
  <c r="AD6" i="22"/>
  <c r="AD30" i="22"/>
  <c r="AC6" i="22"/>
  <c r="AC30" i="22"/>
  <c r="AB6" i="22"/>
  <c r="AB30" i="22"/>
  <c r="AA6" i="22"/>
  <c r="AA30" i="22"/>
  <c r="Z6" i="22"/>
  <c r="Z30" i="22"/>
  <c r="Y6" i="22"/>
  <c r="Y30" i="22"/>
  <c r="X6" i="22"/>
  <c r="X30" i="22"/>
  <c r="W6" i="22"/>
  <c r="W30" i="22"/>
  <c r="V6" i="22"/>
  <c r="V30" i="22"/>
  <c r="U6" i="22"/>
  <c r="U30" i="22"/>
  <c r="T6" i="22"/>
  <c r="T30" i="22"/>
  <c r="S6" i="22"/>
  <c r="S30" i="22"/>
  <c r="AF5" i="22"/>
  <c r="AF29" i="22"/>
  <c r="AE5" i="22"/>
  <c r="AE29" i="22"/>
  <c r="AD5" i="22"/>
  <c r="AD29" i="22"/>
  <c r="AC5" i="22"/>
  <c r="AC29" i="22"/>
  <c r="AB5" i="22"/>
  <c r="AB29" i="22"/>
  <c r="AA5" i="22"/>
  <c r="AA29" i="22"/>
  <c r="Z5" i="22"/>
  <c r="Z29" i="22"/>
  <c r="Y5" i="22"/>
  <c r="Y29" i="22"/>
  <c r="X5" i="22"/>
  <c r="X29" i="22"/>
  <c r="W5" i="22"/>
  <c r="W29" i="22"/>
  <c r="V5" i="22"/>
  <c r="V29" i="22"/>
  <c r="U5" i="22"/>
  <c r="U29" i="22"/>
  <c r="T5" i="22"/>
  <c r="T29" i="22"/>
  <c r="S5" i="22"/>
  <c r="S29" i="22"/>
  <c r="Q4" i="22"/>
  <c r="AF4" i="22"/>
  <c r="AF28" i="22"/>
  <c r="P4" i="22"/>
  <c r="AE4" i="22"/>
  <c r="AE28" i="22"/>
  <c r="O4" i="22"/>
  <c r="AD4" i="22"/>
  <c r="AD28" i="22"/>
  <c r="N4" i="22"/>
  <c r="AC4" i="22"/>
  <c r="AC28" i="22"/>
  <c r="M4" i="22"/>
  <c r="AB4" i="22"/>
  <c r="AB28" i="22"/>
  <c r="L4" i="22"/>
  <c r="AA4" i="22"/>
  <c r="AA28" i="22"/>
  <c r="K4" i="22"/>
  <c r="Z4" i="22"/>
  <c r="Z28" i="22"/>
  <c r="J4" i="22"/>
  <c r="Y4" i="22"/>
  <c r="Y28" i="22"/>
  <c r="I4" i="22"/>
  <c r="X4" i="22"/>
  <c r="X28" i="22"/>
  <c r="H4" i="22"/>
  <c r="W4" i="22"/>
  <c r="W28" i="22"/>
  <c r="G4" i="22"/>
  <c r="V4" i="22"/>
  <c r="V28" i="22"/>
  <c r="F4" i="22"/>
  <c r="U4" i="22"/>
  <c r="U28" i="22"/>
  <c r="E4" i="22"/>
  <c r="T4" i="22"/>
  <c r="T28" i="22"/>
  <c r="D4" i="22"/>
  <c r="S4" i="22"/>
  <c r="S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4" i="22"/>
  <c r="C28" i="22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AF25" i="21"/>
  <c r="AF49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AE25" i="21"/>
  <c r="AE49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AD25" i="21"/>
  <c r="AD49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AC25" i="21"/>
  <c r="AC49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AB25" i="21"/>
  <c r="AB49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AA25" i="21"/>
  <c r="AA49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Z25" i="21"/>
  <c r="Z49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Y25" i="21"/>
  <c r="Y49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X25" i="21"/>
  <c r="X49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W25" i="21"/>
  <c r="W49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V25" i="21"/>
  <c r="V49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U25" i="21"/>
  <c r="U49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T25" i="21"/>
  <c r="T49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S25" i="21"/>
  <c r="S49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AF24" i="21"/>
  <c r="AF48" i="21"/>
  <c r="AE24" i="21"/>
  <c r="AE48" i="21"/>
  <c r="AD24" i="21"/>
  <c r="AD48" i="21"/>
  <c r="AC24" i="21"/>
  <c r="AC48" i="21"/>
  <c r="AB24" i="21"/>
  <c r="AB48" i="21"/>
  <c r="AA24" i="21"/>
  <c r="AA48" i="21"/>
  <c r="Z24" i="21"/>
  <c r="Z48" i="21"/>
  <c r="Y24" i="21"/>
  <c r="Y48" i="21"/>
  <c r="X24" i="21"/>
  <c r="X48" i="21"/>
  <c r="W24" i="21"/>
  <c r="W48" i="21"/>
  <c r="V24" i="21"/>
  <c r="V48" i="21"/>
  <c r="U24" i="21"/>
  <c r="U48" i="21"/>
  <c r="T24" i="21"/>
  <c r="T48" i="21"/>
  <c r="S24" i="21"/>
  <c r="S48" i="21"/>
  <c r="AF23" i="21"/>
  <c r="AF47" i="21"/>
  <c r="AE23" i="21"/>
  <c r="AE47" i="21"/>
  <c r="AD23" i="21"/>
  <c r="AD47" i="21"/>
  <c r="AC23" i="21"/>
  <c r="AC47" i="21"/>
  <c r="AB23" i="21"/>
  <c r="AB47" i="21"/>
  <c r="AA23" i="21"/>
  <c r="AA47" i="21"/>
  <c r="Z23" i="21"/>
  <c r="Z47" i="21"/>
  <c r="Y23" i="21"/>
  <c r="Y47" i="21"/>
  <c r="X23" i="21"/>
  <c r="X47" i="21"/>
  <c r="W23" i="21"/>
  <c r="W47" i="21"/>
  <c r="V23" i="21"/>
  <c r="V47" i="21"/>
  <c r="U23" i="21"/>
  <c r="U47" i="21"/>
  <c r="T23" i="21"/>
  <c r="T47" i="21"/>
  <c r="S23" i="21"/>
  <c r="S47" i="21"/>
  <c r="AF22" i="21"/>
  <c r="AF46" i="21"/>
  <c r="AE22" i="21"/>
  <c r="AE46" i="21"/>
  <c r="AD22" i="21"/>
  <c r="AD46" i="21"/>
  <c r="AC22" i="21"/>
  <c r="AC46" i="21"/>
  <c r="AB22" i="21"/>
  <c r="AB46" i="21"/>
  <c r="AA22" i="21"/>
  <c r="AA46" i="21"/>
  <c r="Z22" i="21"/>
  <c r="Z46" i="21"/>
  <c r="Y22" i="21"/>
  <c r="Y46" i="21"/>
  <c r="X22" i="21"/>
  <c r="X46" i="21"/>
  <c r="W22" i="21"/>
  <c r="W46" i="21"/>
  <c r="V22" i="21"/>
  <c r="V46" i="21"/>
  <c r="U22" i="21"/>
  <c r="U46" i="21"/>
  <c r="T22" i="21"/>
  <c r="T46" i="21"/>
  <c r="S22" i="21"/>
  <c r="S46" i="21"/>
  <c r="AF21" i="21"/>
  <c r="AF45" i="21"/>
  <c r="AE21" i="21"/>
  <c r="AE45" i="21"/>
  <c r="AD21" i="21"/>
  <c r="AD45" i="21"/>
  <c r="AC21" i="21"/>
  <c r="AC45" i="21"/>
  <c r="AB21" i="21"/>
  <c r="AB45" i="21"/>
  <c r="AA21" i="21"/>
  <c r="AA45" i="21"/>
  <c r="Z21" i="21"/>
  <c r="Z45" i="21"/>
  <c r="Y21" i="21"/>
  <c r="Y45" i="21"/>
  <c r="X21" i="21"/>
  <c r="X45" i="21"/>
  <c r="W21" i="21"/>
  <c r="W45" i="21"/>
  <c r="V21" i="21"/>
  <c r="V45" i="21"/>
  <c r="U21" i="21"/>
  <c r="U45" i="21"/>
  <c r="T21" i="21"/>
  <c r="T45" i="21"/>
  <c r="S21" i="21"/>
  <c r="S45" i="21"/>
  <c r="AF20" i="21"/>
  <c r="AF44" i="21"/>
  <c r="AE20" i="21"/>
  <c r="AE44" i="21"/>
  <c r="AD20" i="21"/>
  <c r="AD44" i="21"/>
  <c r="AC20" i="21"/>
  <c r="AC44" i="21"/>
  <c r="AB20" i="21"/>
  <c r="AB44" i="21"/>
  <c r="AA20" i="21"/>
  <c r="AA44" i="21"/>
  <c r="Z20" i="21"/>
  <c r="Z44" i="21"/>
  <c r="Y20" i="21"/>
  <c r="Y44" i="21"/>
  <c r="X20" i="21"/>
  <c r="X44" i="21"/>
  <c r="W20" i="21"/>
  <c r="W44" i="21"/>
  <c r="V20" i="21"/>
  <c r="V44" i="21"/>
  <c r="U20" i="21"/>
  <c r="U44" i="21"/>
  <c r="T20" i="21"/>
  <c r="T44" i="21"/>
  <c r="S20" i="21"/>
  <c r="S44" i="21"/>
  <c r="AF19" i="21"/>
  <c r="AF43" i="21"/>
  <c r="AE19" i="21"/>
  <c r="AE43" i="21"/>
  <c r="AD19" i="21"/>
  <c r="AD43" i="21"/>
  <c r="AC19" i="21"/>
  <c r="AC43" i="21"/>
  <c r="AB19" i="21"/>
  <c r="AB43" i="21"/>
  <c r="AA19" i="21"/>
  <c r="AA43" i="21"/>
  <c r="Z19" i="21"/>
  <c r="Z43" i="21"/>
  <c r="Y19" i="21"/>
  <c r="Y43" i="21"/>
  <c r="X19" i="21"/>
  <c r="X43" i="21"/>
  <c r="W19" i="21"/>
  <c r="W43" i="21"/>
  <c r="V19" i="21"/>
  <c r="V43" i="21"/>
  <c r="U19" i="21"/>
  <c r="U43" i="21"/>
  <c r="T19" i="21"/>
  <c r="T43" i="21"/>
  <c r="S19" i="21"/>
  <c r="S43" i="21"/>
  <c r="AF18" i="21"/>
  <c r="AF42" i="21"/>
  <c r="AE18" i="21"/>
  <c r="AE42" i="21"/>
  <c r="AD18" i="21"/>
  <c r="AD42" i="21"/>
  <c r="AC18" i="21"/>
  <c r="AC42" i="21"/>
  <c r="AB18" i="21"/>
  <c r="AB42" i="21"/>
  <c r="AA18" i="21"/>
  <c r="AA42" i="21"/>
  <c r="Z18" i="21"/>
  <c r="Z42" i="21"/>
  <c r="Y18" i="21"/>
  <c r="Y42" i="21"/>
  <c r="X18" i="21"/>
  <c r="X42" i="21"/>
  <c r="W18" i="21"/>
  <c r="W42" i="21"/>
  <c r="V18" i="21"/>
  <c r="V42" i="21"/>
  <c r="U18" i="21"/>
  <c r="U42" i="21"/>
  <c r="T18" i="21"/>
  <c r="T42" i="21"/>
  <c r="S18" i="21"/>
  <c r="S42" i="21"/>
  <c r="AF17" i="21"/>
  <c r="AF41" i="21"/>
  <c r="AE17" i="21"/>
  <c r="AE41" i="21"/>
  <c r="AD17" i="21"/>
  <c r="AD41" i="21"/>
  <c r="AC17" i="21"/>
  <c r="AC41" i="21"/>
  <c r="AB17" i="21"/>
  <c r="AB41" i="21"/>
  <c r="AA17" i="21"/>
  <c r="AA41" i="21"/>
  <c r="Z17" i="21"/>
  <c r="Z41" i="21"/>
  <c r="Y17" i="21"/>
  <c r="Y41" i="21"/>
  <c r="X17" i="21"/>
  <c r="X41" i="21"/>
  <c r="W17" i="21"/>
  <c r="W41" i="21"/>
  <c r="V17" i="21"/>
  <c r="V41" i="21"/>
  <c r="U17" i="21"/>
  <c r="U41" i="21"/>
  <c r="T17" i="21"/>
  <c r="T41" i="21"/>
  <c r="S17" i="21"/>
  <c r="S41" i="21"/>
  <c r="AF16" i="21"/>
  <c r="AF40" i="21"/>
  <c r="AE16" i="21"/>
  <c r="AE40" i="21"/>
  <c r="AD16" i="21"/>
  <c r="AD40" i="21"/>
  <c r="AC16" i="21"/>
  <c r="AC40" i="21"/>
  <c r="AB16" i="21"/>
  <c r="AB40" i="21"/>
  <c r="AA16" i="21"/>
  <c r="AA40" i="21"/>
  <c r="Z16" i="21"/>
  <c r="Z40" i="21"/>
  <c r="Y16" i="21"/>
  <c r="Y40" i="21"/>
  <c r="X16" i="21"/>
  <c r="X40" i="21"/>
  <c r="W16" i="21"/>
  <c r="W40" i="21"/>
  <c r="V16" i="21"/>
  <c r="V40" i="21"/>
  <c r="U16" i="21"/>
  <c r="U40" i="21"/>
  <c r="T16" i="21"/>
  <c r="T40" i="21"/>
  <c r="S16" i="21"/>
  <c r="S40" i="21"/>
  <c r="AF15" i="21"/>
  <c r="AF39" i="21"/>
  <c r="AE15" i="21"/>
  <c r="AE39" i="21"/>
  <c r="AD15" i="21"/>
  <c r="AD39" i="21"/>
  <c r="AC15" i="21"/>
  <c r="AC39" i="21"/>
  <c r="AB15" i="21"/>
  <c r="AB39" i="21"/>
  <c r="AA15" i="21"/>
  <c r="AA39" i="21"/>
  <c r="Z15" i="21"/>
  <c r="Z39" i="21"/>
  <c r="Y15" i="21"/>
  <c r="Y39" i="21"/>
  <c r="X15" i="21"/>
  <c r="X39" i="21"/>
  <c r="W15" i="21"/>
  <c r="W39" i="21"/>
  <c r="V15" i="21"/>
  <c r="V39" i="21"/>
  <c r="U15" i="21"/>
  <c r="U39" i="21"/>
  <c r="T15" i="21"/>
  <c r="T39" i="21"/>
  <c r="S15" i="21"/>
  <c r="S39" i="21"/>
  <c r="AF14" i="21"/>
  <c r="AF38" i="21"/>
  <c r="AE14" i="21"/>
  <c r="AE38" i="21"/>
  <c r="AD14" i="21"/>
  <c r="AD38" i="21"/>
  <c r="AC14" i="21"/>
  <c r="AC38" i="21"/>
  <c r="AB14" i="21"/>
  <c r="AB38" i="21"/>
  <c r="AA14" i="21"/>
  <c r="AA38" i="21"/>
  <c r="Z14" i="21"/>
  <c r="Z38" i="21"/>
  <c r="Y14" i="21"/>
  <c r="Y38" i="21"/>
  <c r="X14" i="21"/>
  <c r="X38" i="21"/>
  <c r="W14" i="21"/>
  <c r="W38" i="21"/>
  <c r="V14" i="21"/>
  <c r="V38" i="21"/>
  <c r="U14" i="21"/>
  <c r="U38" i="21"/>
  <c r="T14" i="21"/>
  <c r="T38" i="21"/>
  <c r="S14" i="21"/>
  <c r="S38" i="21"/>
  <c r="AF13" i="21"/>
  <c r="AF37" i="21"/>
  <c r="AE13" i="21"/>
  <c r="AE37" i="21"/>
  <c r="AD13" i="21"/>
  <c r="AD37" i="21"/>
  <c r="AC13" i="21"/>
  <c r="AC37" i="21"/>
  <c r="AB13" i="21"/>
  <c r="AB37" i="21"/>
  <c r="AA13" i="21"/>
  <c r="AA37" i="21"/>
  <c r="Z13" i="21"/>
  <c r="Z37" i="21"/>
  <c r="Y13" i="21"/>
  <c r="Y37" i="21"/>
  <c r="X13" i="21"/>
  <c r="X37" i="21"/>
  <c r="W13" i="21"/>
  <c r="W37" i="21"/>
  <c r="V13" i="21"/>
  <c r="V37" i="21"/>
  <c r="U13" i="21"/>
  <c r="U37" i="21"/>
  <c r="T13" i="21"/>
  <c r="T37" i="21"/>
  <c r="S13" i="21"/>
  <c r="S37" i="21"/>
  <c r="AF12" i="21"/>
  <c r="AF36" i="21"/>
  <c r="AE12" i="21"/>
  <c r="AE36" i="21"/>
  <c r="AD12" i="21"/>
  <c r="AD36" i="21"/>
  <c r="AC12" i="21"/>
  <c r="AC36" i="21"/>
  <c r="AB12" i="21"/>
  <c r="AB36" i="21"/>
  <c r="AA12" i="21"/>
  <c r="AA36" i="21"/>
  <c r="Z12" i="21"/>
  <c r="Z36" i="21"/>
  <c r="Y12" i="21"/>
  <c r="Y36" i="21"/>
  <c r="X12" i="21"/>
  <c r="X36" i="21"/>
  <c r="W12" i="21"/>
  <c r="W36" i="21"/>
  <c r="V12" i="21"/>
  <c r="V36" i="21"/>
  <c r="U12" i="21"/>
  <c r="U36" i="21"/>
  <c r="T12" i="21"/>
  <c r="T36" i="21"/>
  <c r="S12" i="21"/>
  <c r="S36" i="21"/>
  <c r="AF11" i="21"/>
  <c r="AF35" i="21"/>
  <c r="AE11" i="21"/>
  <c r="AE35" i="21"/>
  <c r="AD11" i="21"/>
  <c r="AD35" i="21"/>
  <c r="AC11" i="21"/>
  <c r="AC35" i="21"/>
  <c r="AB11" i="21"/>
  <c r="AB35" i="21"/>
  <c r="AA11" i="21"/>
  <c r="AA35" i="21"/>
  <c r="Z11" i="21"/>
  <c r="Z35" i="21"/>
  <c r="Y11" i="21"/>
  <c r="Y35" i="21"/>
  <c r="X11" i="21"/>
  <c r="X35" i="21"/>
  <c r="W11" i="21"/>
  <c r="W35" i="21"/>
  <c r="V11" i="21"/>
  <c r="V35" i="21"/>
  <c r="U11" i="21"/>
  <c r="U35" i="21"/>
  <c r="T11" i="21"/>
  <c r="T35" i="21"/>
  <c r="S11" i="21"/>
  <c r="S35" i="21"/>
  <c r="AF10" i="21"/>
  <c r="AF34" i="21"/>
  <c r="AE10" i="21"/>
  <c r="AE34" i="21"/>
  <c r="AD10" i="21"/>
  <c r="AD34" i="21"/>
  <c r="AC10" i="21"/>
  <c r="AC34" i="21"/>
  <c r="AB10" i="21"/>
  <c r="AB34" i="21"/>
  <c r="AA10" i="21"/>
  <c r="AA34" i="21"/>
  <c r="Z10" i="21"/>
  <c r="Z34" i="21"/>
  <c r="Y10" i="21"/>
  <c r="Y34" i="21"/>
  <c r="X10" i="21"/>
  <c r="X34" i="21"/>
  <c r="W10" i="21"/>
  <c r="W34" i="21"/>
  <c r="V10" i="21"/>
  <c r="V34" i="21"/>
  <c r="U10" i="21"/>
  <c r="U34" i="21"/>
  <c r="T10" i="21"/>
  <c r="T34" i="21"/>
  <c r="S10" i="21"/>
  <c r="S34" i="21"/>
  <c r="AF9" i="21"/>
  <c r="AF33" i="21"/>
  <c r="AE9" i="21"/>
  <c r="AE33" i="21"/>
  <c r="AD9" i="21"/>
  <c r="AD33" i="21"/>
  <c r="AC9" i="21"/>
  <c r="AC33" i="21"/>
  <c r="AB9" i="21"/>
  <c r="AB33" i="21"/>
  <c r="AA9" i="21"/>
  <c r="AA33" i="21"/>
  <c r="Z9" i="21"/>
  <c r="Z33" i="21"/>
  <c r="Y9" i="21"/>
  <c r="Y33" i="21"/>
  <c r="X9" i="21"/>
  <c r="X33" i="21"/>
  <c r="W9" i="21"/>
  <c r="W33" i="21"/>
  <c r="V9" i="21"/>
  <c r="V33" i="21"/>
  <c r="U9" i="21"/>
  <c r="U33" i="21"/>
  <c r="T9" i="21"/>
  <c r="T33" i="21"/>
  <c r="S9" i="21"/>
  <c r="S33" i="21"/>
  <c r="AF8" i="21"/>
  <c r="AF32" i="21"/>
  <c r="AE8" i="21"/>
  <c r="AE32" i="21"/>
  <c r="AD8" i="21"/>
  <c r="AD32" i="21"/>
  <c r="AC8" i="21"/>
  <c r="AC32" i="21"/>
  <c r="AB8" i="21"/>
  <c r="AB32" i="21"/>
  <c r="AA8" i="21"/>
  <c r="AA32" i="21"/>
  <c r="Z8" i="21"/>
  <c r="Z32" i="21"/>
  <c r="Y8" i="21"/>
  <c r="Y32" i="21"/>
  <c r="X8" i="21"/>
  <c r="X32" i="21"/>
  <c r="W8" i="21"/>
  <c r="W32" i="21"/>
  <c r="V8" i="21"/>
  <c r="V32" i="21"/>
  <c r="U8" i="21"/>
  <c r="U32" i="21"/>
  <c r="T8" i="21"/>
  <c r="T32" i="21"/>
  <c r="S8" i="21"/>
  <c r="S32" i="21"/>
  <c r="AF7" i="21"/>
  <c r="AF31" i="21"/>
  <c r="AE7" i="21"/>
  <c r="AE31" i="21"/>
  <c r="AD7" i="21"/>
  <c r="AD31" i="21"/>
  <c r="AC7" i="21"/>
  <c r="AC31" i="21"/>
  <c r="AB7" i="21"/>
  <c r="AB31" i="21"/>
  <c r="AA7" i="21"/>
  <c r="AA31" i="21"/>
  <c r="Z7" i="21"/>
  <c r="Z31" i="21"/>
  <c r="Y7" i="21"/>
  <c r="Y31" i="21"/>
  <c r="X7" i="21"/>
  <c r="X31" i="21"/>
  <c r="W7" i="21"/>
  <c r="W31" i="21"/>
  <c r="V7" i="21"/>
  <c r="V31" i="21"/>
  <c r="U7" i="21"/>
  <c r="U31" i="21"/>
  <c r="T7" i="21"/>
  <c r="T31" i="21"/>
  <c r="S7" i="21"/>
  <c r="S31" i="21"/>
  <c r="AF6" i="21"/>
  <c r="AF30" i="21"/>
  <c r="AE6" i="21"/>
  <c r="AE30" i="21"/>
  <c r="AD6" i="21"/>
  <c r="AD30" i="21"/>
  <c r="AC6" i="21"/>
  <c r="AC30" i="21"/>
  <c r="AB6" i="21"/>
  <c r="AB30" i="21"/>
  <c r="AA6" i="21"/>
  <c r="AA30" i="21"/>
  <c r="Z6" i="21"/>
  <c r="Z30" i="21"/>
  <c r="Y6" i="21"/>
  <c r="Y30" i="21"/>
  <c r="X6" i="21"/>
  <c r="X30" i="21"/>
  <c r="W6" i="21"/>
  <c r="W30" i="21"/>
  <c r="V6" i="21"/>
  <c r="V30" i="21"/>
  <c r="U6" i="21"/>
  <c r="U30" i="21"/>
  <c r="T6" i="21"/>
  <c r="T30" i="21"/>
  <c r="S6" i="21"/>
  <c r="S30" i="21"/>
  <c r="AF5" i="21"/>
  <c r="AF29" i="21"/>
  <c r="AE5" i="21"/>
  <c r="AE29" i="21"/>
  <c r="AD5" i="21"/>
  <c r="AD29" i="21"/>
  <c r="AC5" i="21"/>
  <c r="AC29" i="21"/>
  <c r="AB5" i="21"/>
  <c r="AB29" i="21"/>
  <c r="AA5" i="21"/>
  <c r="AA29" i="21"/>
  <c r="Z5" i="21"/>
  <c r="Z29" i="21"/>
  <c r="Y5" i="21"/>
  <c r="Y29" i="21"/>
  <c r="X5" i="21"/>
  <c r="X29" i="21"/>
  <c r="W5" i="21"/>
  <c r="W29" i="21"/>
  <c r="V5" i="21"/>
  <c r="V29" i="21"/>
  <c r="U5" i="21"/>
  <c r="U29" i="21"/>
  <c r="T5" i="21"/>
  <c r="T29" i="21"/>
  <c r="S5" i="21"/>
  <c r="S29" i="21"/>
  <c r="Q4" i="21"/>
  <c r="AF4" i="21"/>
  <c r="AF28" i="21"/>
  <c r="P4" i="21"/>
  <c r="AE4" i="21"/>
  <c r="AE28" i="21"/>
  <c r="O4" i="21"/>
  <c r="AD4" i="21"/>
  <c r="AD28" i="21"/>
  <c r="N4" i="21"/>
  <c r="AC4" i="21"/>
  <c r="AC28" i="21"/>
  <c r="M4" i="21"/>
  <c r="AB4" i="21"/>
  <c r="AB28" i="21"/>
  <c r="L4" i="21"/>
  <c r="AA4" i="21"/>
  <c r="AA28" i="21"/>
  <c r="K4" i="21"/>
  <c r="Z4" i="21"/>
  <c r="Z28" i="21"/>
  <c r="J4" i="21"/>
  <c r="Y4" i="21"/>
  <c r="Y28" i="21"/>
  <c r="I4" i="21"/>
  <c r="X4" i="21"/>
  <c r="X28" i="21"/>
  <c r="H4" i="21"/>
  <c r="W4" i="21"/>
  <c r="W28" i="21"/>
  <c r="G4" i="21"/>
  <c r="V4" i="21"/>
  <c r="V28" i="21"/>
  <c r="F4" i="21"/>
  <c r="U4" i="21"/>
  <c r="U28" i="21"/>
  <c r="E4" i="21"/>
  <c r="T4" i="21"/>
  <c r="T28" i="21"/>
  <c r="D4" i="21"/>
  <c r="S4" i="21"/>
  <c r="S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4" i="21"/>
  <c r="C28" i="21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AF25" i="20"/>
  <c r="AF49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AE25" i="20"/>
  <c r="AE49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AD25" i="20"/>
  <c r="AD49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AC25" i="20"/>
  <c r="AC49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AB25" i="20"/>
  <c r="AB49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AA25" i="20"/>
  <c r="AA49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Z25" i="20"/>
  <c r="Z49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Y25" i="20"/>
  <c r="Y49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X25" i="20"/>
  <c r="X49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W25" i="20"/>
  <c r="W49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V25" i="20"/>
  <c r="V49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U25" i="20"/>
  <c r="U49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T25" i="20"/>
  <c r="T49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S25" i="20"/>
  <c r="S49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AF24" i="20"/>
  <c r="AF48" i="20"/>
  <c r="AE24" i="20"/>
  <c r="AE48" i="20"/>
  <c r="AD24" i="20"/>
  <c r="AD48" i="20"/>
  <c r="AC24" i="20"/>
  <c r="AC48" i="20"/>
  <c r="AB24" i="20"/>
  <c r="AB48" i="20"/>
  <c r="AA24" i="20"/>
  <c r="AA48" i="20"/>
  <c r="Z24" i="20"/>
  <c r="Z48" i="20"/>
  <c r="Y24" i="20"/>
  <c r="Y48" i="20"/>
  <c r="X24" i="20"/>
  <c r="X48" i="20"/>
  <c r="W24" i="20"/>
  <c r="W48" i="20"/>
  <c r="V24" i="20"/>
  <c r="V48" i="20"/>
  <c r="U24" i="20"/>
  <c r="U48" i="20"/>
  <c r="T24" i="20"/>
  <c r="T48" i="20"/>
  <c r="S24" i="20"/>
  <c r="S48" i="20"/>
  <c r="AF23" i="20"/>
  <c r="AF47" i="20"/>
  <c r="AE23" i="20"/>
  <c r="AE47" i="20"/>
  <c r="AD23" i="20"/>
  <c r="AD47" i="20"/>
  <c r="AC23" i="20"/>
  <c r="AC47" i="20"/>
  <c r="AB23" i="20"/>
  <c r="AB47" i="20"/>
  <c r="AA23" i="20"/>
  <c r="AA47" i="20"/>
  <c r="Z23" i="20"/>
  <c r="Z47" i="20"/>
  <c r="Y23" i="20"/>
  <c r="Y47" i="20"/>
  <c r="X23" i="20"/>
  <c r="X47" i="20"/>
  <c r="W23" i="20"/>
  <c r="W47" i="20"/>
  <c r="V23" i="20"/>
  <c r="V47" i="20"/>
  <c r="U23" i="20"/>
  <c r="U47" i="20"/>
  <c r="T23" i="20"/>
  <c r="T47" i="20"/>
  <c r="S23" i="20"/>
  <c r="S47" i="20"/>
  <c r="AF22" i="20"/>
  <c r="AF46" i="20"/>
  <c r="AE22" i="20"/>
  <c r="AE46" i="20"/>
  <c r="AD22" i="20"/>
  <c r="AD46" i="20"/>
  <c r="AC22" i="20"/>
  <c r="AC46" i="20"/>
  <c r="AB22" i="20"/>
  <c r="AB46" i="20"/>
  <c r="AA22" i="20"/>
  <c r="AA46" i="20"/>
  <c r="Z22" i="20"/>
  <c r="Z46" i="20"/>
  <c r="Y22" i="20"/>
  <c r="Y46" i="20"/>
  <c r="X22" i="20"/>
  <c r="X46" i="20"/>
  <c r="W22" i="20"/>
  <c r="W46" i="20"/>
  <c r="V22" i="20"/>
  <c r="V46" i="20"/>
  <c r="U22" i="20"/>
  <c r="U46" i="20"/>
  <c r="T22" i="20"/>
  <c r="T46" i="20"/>
  <c r="S22" i="20"/>
  <c r="S46" i="20"/>
  <c r="AF21" i="20"/>
  <c r="AF45" i="20"/>
  <c r="AE21" i="20"/>
  <c r="AE45" i="20"/>
  <c r="AD21" i="20"/>
  <c r="AD45" i="20"/>
  <c r="AC21" i="20"/>
  <c r="AC45" i="20"/>
  <c r="AB21" i="20"/>
  <c r="AB45" i="20"/>
  <c r="AA21" i="20"/>
  <c r="AA45" i="20"/>
  <c r="Z21" i="20"/>
  <c r="Z45" i="20"/>
  <c r="Y21" i="20"/>
  <c r="Y45" i="20"/>
  <c r="X21" i="20"/>
  <c r="X45" i="20"/>
  <c r="W21" i="20"/>
  <c r="W45" i="20"/>
  <c r="V21" i="20"/>
  <c r="V45" i="20"/>
  <c r="U21" i="20"/>
  <c r="U45" i="20"/>
  <c r="T21" i="20"/>
  <c r="T45" i="20"/>
  <c r="S21" i="20"/>
  <c r="S45" i="20"/>
  <c r="AF20" i="20"/>
  <c r="AF44" i="20"/>
  <c r="AE20" i="20"/>
  <c r="AE44" i="20"/>
  <c r="AD20" i="20"/>
  <c r="AD44" i="20"/>
  <c r="AC20" i="20"/>
  <c r="AC44" i="20"/>
  <c r="AB20" i="20"/>
  <c r="AB44" i="20"/>
  <c r="AA20" i="20"/>
  <c r="AA44" i="20"/>
  <c r="Z20" i="20"/>
  <c r="Z44" i="20"/>
  <c r="Y20" i="20"/>
  <c r="Y44" i="20"/>
  <c r="X20" i="20"/>
  <c r="X44" i="20"/>
  <c r="W20" i="20"/>
  <c r="W44" i="20"/>
  <c r="V20" i="20"/>
  <c r="V44" i="20"/>
  <c r="U20" i="20"/>
  <c r="U44" i="20"/>
  <c r="T20" i="20"/>
  <c r="T44" i="20"/>
  <c r="S20" i="20"/>
  <c r="S44" i="20"/>
  <c r="AF19" i="20"/>
  <c r="AF43" i="20"/>
  <c r="AE19" i="20"/>
  <c r="AE43" i="20"/>
  <c r="AD19" i="20"/>
  <c r="AD43" i="20"/>
  <c r="AC19" i="20"/>
  <c r="AC43" i="20"/>
  <c r="AB19" i="20"/>
  <c r="AB43" i="20"/>
  <c r="AA19" i="20"/>
  <c r="AA43" i="20"/>
  <c r="Z19" i="20"/>
  <c r="Z43" i="20"/>
  <c r="Y19" i="20"/>
  <c r="Y43" i="20"/>
  <c r="X19" i="20"/>
  <c r="X43" i="20"/>
  <c r="W19" i="20"/>
  <c r="W43" i="20"/>
  <c r="V19" i="20"/>
  <c r="V43" i="20"/>
  <c r="U19" i="20"/>
  <c r="U43" i="20"/>
  <c r="T19" i="20"/>
  <c r="T43" i="20"/>
  <c r="S19" i="20"/>
  <c r="S43" i="20"/>
  <c r="AF18" i="20"/>
  <c r="AF42" i="20"/>
  <c r="AE18" i="20"/>
  <c r="AE42" i="20"/>
  <c r="AD18" i="20"/>
  <c r="AD42" i="20"/>
  <c r="AC18" i="20"/>
  <c r="AC42" i="20"/>
  <c r="AB18" i="20"/>
  <c r="AB42" i="20"/>
  <c r="AA18" i="20"/>
  <c r="AA42" i="20"/>
  <c r="Z18" i="20"/>
  <c r="Z42" i="20"/>
  <c r="Y18" i="20"/>
  <c r="Y42" i="20"/>
  <c r="X18" i="20"/>
  <c r="X42" i="20"/>
  <c r="W18" i="20"/>
  <c r="W42" i="20"/>
  <c r="V18" i="20"/>
  <c r="V42" i="20"/>
  <c r="U18" i="20"/>
  <c r="U42" i="20"/>
  <c r="T18" i="20"/>
  <c r="T42" i="20"/>
  <c r="S18" i="20"/>
  <c r="S42" i="20"/>
  <c r="AF17" i="20"/>
  <c r="AF41" i="20"/>
  <c r="AE17" i="20"/>
  <c r="AE41" i="20"/>
  <c r="AD17" i="20"/>
  <c r="AD41" i="20"/>
  <c r="AC17" i="20"/>
  <c r="AC41" i="20"/>
  <c r="AB17" i="20"/>
  <c r="AB41" i="20"/>
  <c r="AA17" i="20"/>
  <c r="AA41" i="20"/>
  <c r="Z17" i="20"/>
  <c r="Z41" i="20"/>
  <c r="Y17" i="20"/>
  <c r="Y41" i="20"/>
  <c r="X17" i="20"/>
  <c r="X41" i="20"/>
  <c r="W17" i="20"/>
  <c r="W41" i="20"/>
  <c r="V17" i="20"/>
  <c r="V41" i="20"/>
  <c r="U17" i="20"/>
  <c r="U41" i="20"/>
  <c r="T17" i="20"/>
  <c r="T41" i="20"/>
  <c r="S17" i="20"/>
  <c r="S41" i="20"/>
  <c r="AF16" i="20"/>
  <c r="AF40" i="20"/>
  <c r="AE16" i="20"/>
  <c r="AE40" i="20"/>
  <c r="AD16" i="20"/>
  <c r="AD40" i="20"/>
  <c r="AC16" i="20"/>
  <c r="AC40" i="20"/>
  <c r="AB16" i="20"/>
  <c r="AB40" i="20"/>
  <c r="AA16" i="20"/>
  <c r="AA40" i="20"/>
  <c r="Z16" i="20"/>
  <c r="Z40" i="20"/>
  <c r="Y16" i="20"/>
  <c r="Y40" i="20"/>
  <c r="X16" i="20"/>
  <c r="X40" i="20"/>
  <c r="W16" i="20"/>
  <c r="W40" i="20"/>
  <c r="V16" i="20"/>
  <c r="V40" i="20"/>
  <c r="U16" i="20"/>
  <c r="U40" i="20"/>
  <c r="T16" i="20"/>
  <c r="T40" i="20"/>
  <c r="S16" i="20"/>
  <c r="S40" i="20"/>
  <c r="AF15" i="20"/>
  <c r="AF39" i="20"/>
  <c r="AE15" i="20"/>
  <c r="AE39" i="20"/>
  <c r="AD15" i="20"/>
  <c r="AD39" i="20"/>
  <c r="AC15" i="20"/>
  <c r="AC39" i="20"/>
  <c r="AB15" i="20"/>
  <c r="AB39" i="20"/>
  <c r="AA15" i="20"/>
  <c r="AA39" i="20"/>
  <c r="Z15" i="20"/>
  <c r="Z39" i="20"/>
  <c r="Y15" i="20"/>
  <c r="Y39" i="20"/>
  <c r="X15" i="20"/>
  <c r="X39" i="20"/>
  <c r="W15" i="20"/>
  <c r="W39" i="20"/>
  <c r="V15" i="20"/>
  <c r="V39" i="20"/>
  <c r="U15" i="20"/>
  <c r="U39" i="20"/>
  <c r="T15" i="20"/>
  <c r="T39" i="20"/>
  <c r="S15" i="20"/>
  <c r="S39" i="20"/>
  <c r="AF14" i="20"/>
  <c r="AF38" i="20"/>
  <c r="AE14" i="20"/>
  <c r="AE38" i="20"/>
  <c r="AD14" i="20"/>
  <c r="AD38" i="20"/>
  <c r="AC14" i="20"/>
  <c r="AC38" i="20"/>
  <c r="AB14" i="20"/>
  <c r="AB38" i="20"/>
  <c r="AA14" i="20"/>
  <c r="AA38" i="20"/>
  <c r="Z14" i="20"/>
  <c r="Z38" i="20"/>
  <c r="Y14" i="20"/>
  <c r="Y38" i="20"/>
  <c r="X14" i="20"/>
  <c r="X38" i="20"/>
  <c r="W14" i="20"/>
  <c r="W38" i="20"/>
  <c r="V14" i="20"/>
  <c r="V38" i="20"/>
  <c r="U14" i="20"/>
  <c r="U38" i="20"/>
  <c r="T14" i="20"/>
  <c r="T38" i="20"/>
  <c r="S14" i="20"/>
  <c r="S38" i="20"/>
  <c r="AF13" i="20"/>
  <c r="AF37" i="20"/>
  <c r="AE13" i="20"/>
  <c r="AE37" i="20"/>
  <c r="AD13" i="20"/>
  <c r="AD37" i="20"/>
  <c r="AC13" i="20"/>
  <c r="AC37" i="20"/>
  <c r="AB13" i="20"/>
  <c r="AB37" i="20"/>
  <c r="AA13" i="20"/>
  <c r="AA37" i="20"/>
  <c r="Z13" i="20"/>
  <c r="Z37" i="20"/>
  <c r="Y13" i="20"/>
  <c r="Y37" i="20"/>
  <c r="X13" i="20"/>
  <c r="X37" i="20"/>
  <c r="W13" i="20"/>
  <c r="W37" i="20"/>
  <c r="V13" i="20"/>
  <c r="V37" i="20"/>
  <c r="U13" i="20"/>
  <c r="U37" i="20"/>
  <c r="T13" i="20"/>
  <c r="T37" i="20"/>
  <c r="S13" i="20"/>
  <c r="S37" i="20"/>
  <c r="AF12" i="20"/>
  <c r="AF36" i="20"/>
  <c r="AE12" i="20"/>
  <c r="AE36" i="20"/>
  <c r="AD12" i="20"/>
  <c r="AD36" i="20"/>
  <c r="AC12" i="20"/>
  <c r="AC36" i="20"/>
  <c r="AB12" i="20"/>
  <c r="AB36" i="20"/>
  <c r="AA12" i="20"/>
  <c r="AA36" i="20"/>
  <c r="Z12" i="20"/>
  <c r="Z36" i="20"/>
  <c r="Y12" i="20"/>
  <c r="Y36" i="20"/>
  <c r="X12" i="20"/>
  <c r="X36" i="20"/>
  <c r="W12" i="20"/>
  <c r="W36" i="20"/>
  <c r="V12" i="20"/>
  <c r="V36" i="20"/>
  <c r="U12" i="20"/>
  <c r="U36" i="20"/>
  <c r="T12" i="20"/>
  <c r="T36" i="20"/>
  <c r="S12" i="20"/>
  <c r="S36" i="20"/>
  <c r="AF11" i="20"/>
  <c r="AF35" i="20"/>
  <c r="AE11" i="20"/>
  <c r="AE35" i="20"/>
  <c r="AD11" i="20"/>
  <c r="AD35" i="20"/>
  <c r="AC11" i="20"/>
  <c r="AC35" i="20"/>
  <c r="AB11" i="20"/>
  <c r="AB35" i="20"/>
  <c r="AA11" i="20"/>
  <c r="AA35" i="20"/>
  <c r="Z11" i="20"/>
  <c r="Z35" i="20"/>
  <c r="Y11" i="20"/>
  <c r="Y35" i="20"/>
  <c r="X11" i="20"/>
  <c r="X35" i="20"/>
  <c r="W11" i="20"/>
  <c r="W35" i="20"/>
  <c r="V11" i="20"/>
  <c r="V35" i="20"/>
  <c r="U11" i="20"/>
  <c r="U35" i="20"/>
  <c r="T11" i="20"/>
  <c r="T35" i="20"/>
  <c r="S11" i="20"/>
  <c r="S35" i="20"/>
  <c r="AF10" i="20"/>
  <c r="AF34" i="20"/>
  <c r="AE10" i="20"/>
  <c r="AE34" i="20"/>
  <c r="AD10" i="20"/>
  <c r="AD34" i="20"/>
  <c r="AC10" i="20"/>
  <c r="AC34" i="20"/>
  <c r="AB10" i="20"/>
  <c r="AB34" i="20"/>
  <c r="AA10" i="20"/>
  <c r="AA34" i="20"/>
  <c r="Z10" i="20"/>
  <c r="Z34" i="20"/>
  <c r="Y10" i="20"/>
  <c r="Y34" i="20"/>
  <c r="X10" i="20"/>
  <c r="X34" i="20"/>
  <c r="W10" i="20"/>
  <c r="W34" i="20"/>
  <c r="V10" i="20"/>
  <c r="V34" i="20"/>
  <c r="U10" i="20"/>
  <c r="U34" i="20"/>
  <c r="T10" i="20"/>
  <c r="T34" i="20"/>
  <c r="S10" i="20"/>
  <c r="S34" i="20"/>
  <c r="AF9" i="20"/>
  <c r="AF33" i="20"/>
  <c r="AE9" i="20"/>
  <c r="AE33" i="20"/>
  <c r="AD9" i="20"/>
  <c r="AD33" i="20"/>
  <c r="AC9" i="20"/>
  <c r="AC33" i="20"/>
  <c r="AB9" i="20"/>
  <c r="AB33" i="20"/>
  <c r="AA9" i="20"/>
  <c r="AA33" i="20"/>
  <c r="Z9" i="20"/>
  <c r="Z33" i="20"/>
  <c r="Y9" i="20"/>
  <c r="Y33" i="20"/>
  <c r="X9" i="20"/>
  <c r="X33" i="20"/>
  <c r="W9" i="20"/>
  <c r="W33" i="20"/>
  <c r="V9" i="20"/>
  <c r="V33" i="20"/>
  <c r="U9" i="20"/>
  <c r="U33" i="20"/>
  <c r="T9" i="20"/>
  <c r="T33" i="20"/>
  <c r="S9" i="20"/>
  <c r="S33" i="20"/>
  <c r="AF8" i="20"/>
  <c r="AF32" i="20"/>
  <c r="AE8" i="20"/>
  <c r="AE32" i="20"/>
  <c r="AD8" i="20"/>
  <c r="AD32" i="20"/>
  <c r="AC8" i="20"/>
  <c r="AC32" i="20"/>
  <c r="AB8" i="20"/>
  <c r="AB32" i="20"/>
  <c r="AA8" i="20"/>
  <c r="AA32" i="20"/>
  <c r="Z8" i="20"/>
  <c r="Z32" i="20"/>
  <c r="Y8" i="20"/>
  <c r="Y32" i="20"/>
  <c r="X8" i="20"/>
  <c r="X32" i="20"/>
  <c r="W8" i="20"/>
  <c r="W32" i="20"/>
  <c r="V8" i="20"/>
  <c r="V32" i="20"/>
  <c r="U8" i="20"/>
  <c r="U32" i="20"/>
  <c r="T8" i="20"/>
  <c r="T32" i="20"/>
  <c r="S8" i="20"/>
  <c r="S32" i="20"/>
  <c r="AF7" i="20"/>
  <c r="AF31" i="20"/>
  <c r="AE7" i="20"/>
  <c r="AE31" i="20"/>
  <c r="AD7" i="20"/>
  <c r="AD31" i="20"/>
  <c r="AC7" i="20"/>
  <c r="AC31" i="20"/>
  <c r="AB7" i="20"/>
  <c r="AB31" i="20"/>
  <c r="AA7" i="20"/>
  <c r="AA31" i="20"/>
  <c r="Z7" i="20"/>
  <c r="Z31" i="20"/>
  <c r="Y7" i="20"/>
  <c r="Y31" i="20"/>
  <c r="X7" i="20"/>
  <c r="X31" i="20"/>
  <c r="W7" i="20"/>
  <c r="W31" i="20"/>
  <c r="V7" i="20"/>
  <c r="V31" i="20"/>
  <c r="U7" i="20"/>
  <c r="U31" i="20"/>
  <c r="T7" i="20"/>
  <c r="T31" i="20"/>
  <c r="S7" i="20"/>
  <c r="S31" i="20"/>
  <c r="AF6" i="20"/>
  <c r="AF30" i="20"/>
  <c r="AE6" i="20"/>
  <c r="AE30" i="20"/>
  <c r="AD6" i="20"/>
  <c r="AD30" i="20"/>
  <c r="AC6" i="20"/>
  <c r="AC30" i="20"/>
  <c r="AB6" i="20"/>
  <c r="AB30" i="20"/>
  <c r="AA6" i="20"/>
  <c r="AA30" i="20"/>
  <c r="Z6" i="20"/>
  <c r="Z30" i="20"/>
  <c r="Y6" i="20"/>
  <c r="Y30" i="20"/>
  <c r="X6" i="20"/>
  <c r="X30" i="20"/>
  <c r="W6" i="20"/>
  <c r="W30" i="20"/>
  <c r="V6" i="20"/>
  <c r="V30" i="20"/>
  <c r="U6" i="20"/>
  <c r="U30" i="20"/>
  <c r="T6" i="20"/>
  <c r="T30" i="20"/>
  <c r="S6" i="20"/>
  <c r="S30" i="20"/>
  <c r="AF5" i="20"/>
  <c r="AF29" i="20"/>
  <c r="AE5" i="20"/>
  <c r="AE29" i="20"/>
  <c r="AD5" i="20"/>
  <c r="AD29" i="20"/>
  <c r="AC5" i="20"/>
  <c r="AC29" i="20"/>
  <c r="AB5" i="20"/>
  <c r="AB29" i="20"/>
  <c r="AA5" i="20"/>
  <c r="AA29" i="20"/>
  <c r="Z5" i="20"/>
  <c r="Z29" i="20"/>
  <c r="Y5" i="20"/>
  <c r="Y29" i="20"/>
  <c r="X5" i="20"/>
  <c r="X29" i="20"/>
  <c r="W5" i="20"/>
  <c r="W29" i="20"/>
  <c r="V5" i="20"/>
  <c r="V29" i="20"/>
  <c r="U5" i="20"/>
  <c r="U29" i="20"/>
  <c r="T5" i="20"/>
  <c r="T29" i="20"/>
  <c r="S5" i="20"/>
  <c r="S29" i="20"/>
  <c r="Q4" i="20"/>
  <c r="AF4" i="20"/>
  <c r="AF28" i="20"/>
  <c r="P4" i="20"/>
  <c r="AE4" i="20"/>
  <c r="AE28" i="20"/>
  <c r="O4" i="20"/>
  <c r="AD4" i="20"/>
  <c r="AD28" i="20"/>
  <c r="N4" i="20"/>
  <c r="AC4" i="20"/>
  <c r="AC28" i="20"/>
  <c r="M4" i="20"/>
  <c r="AB4" i="20"/>
  <c r="AB28" i="20"/>
  <c r="L4" i="20"/>
  <c r="AA4" i="20"/>
  <c r="AA28" i="20"/>
  <c r="K4" i="20"/>
  <c r="Z4" i="20"/>
  <c r="Z28" i="20"/>
  <c r="J4" i="20"/>
  <c r="Y4" i="20"/>
  <c r="Y28" i="20"/>
  <c r="I4" i="20"/>
  <c r="X4" i="20"/>
  <c r="X28" i="20"/>
  <c r="H4" i="20"/>
  <c r="W4" i="20"/>
  <c r="W28" i="20"/>
  <c r="G4" i="20"/>
  <c r="V4" i="20"/>
  <c r="V28" i="20"/>
  <c r="F4" i="20"/>
  <c r="U4" i="20"/>
  <c r="U28" i="20"/>
  <c r="E4" i="20"/>
  <c r="T4" i="20"/>
  <c r="T28" i="20"/>
  <c r="D4" i="20"/>
  <c r="S4" i="20"/>
  <c r="S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4" i="20"/>
  <c r="C28" i="20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AF25" i="19"/>
  <c r="AF49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AE25" i="19"/>
  <c r="AE49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AD25" i="19"/>
  <c r="AD49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AC25" i="19"/>
  <c r="AC49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AB25" i="19"/>
  <c r="AB49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AA25" i="19"/>
  <c r="AA49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Z25" i="19"/>
  <c r="Z49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Y25" i="19"/>
  <c r="Y49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X25" i="19"/>
  <c r="X49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W25" i="19"/>
  <c r="W49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V25" i="19"/>
  <c r="V49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U25" i="19"/>
  <c r="U49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T25" i="19"/>
  <c r="T49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S25" i="19"/>
  <c r="S49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AF24" i="19"/>
  <c r="AF48" i="19"/>
  <c r="AE24" i="19"/>
  <c r="AE48" i="19"/>
  <c r="AD24" i="19"/>
  <c r="AD48" i="19"/>
  <c r="AC24" i="19"/>
  <c r="AC48" i="19"/>
  <c r="AB24" i="19"/>
  <c r="AB48" i="19"/>
  <c r="AA24" i="19"/>
  <c r="AA48" i="19"/>
  <c r="Z24" i="19"/>
  <c r="Z48" i="19"/>
  <c r="Y24" i="19"/>
  <c r="Y48" i="19"/>
  <c r="X24" i="19"/>
  <c r="X48" i="19"/>
  <c r="W24" i="19"/>
  <c r="W48" i="19"/>
  <c r="V24" i="19"/>
  <c r="V48" i="19"/>
  <c r="U24" i="19"/>
  <c r="U48" i="19"/>
  <c r="T24" i="19"/>
  <c r="T48" i="19"/>
  <c r="S24" i="19"/>
  <c r="S48" i="19"/>
  <c r="AF23" i="19"/>
  <c r="AF47" i="19"/>
  <c r="AE23" i="19"/>
  <c r="AE47" i="19"/>
  <c r="AD23" i="19"/>
  <c r="AD47" i="19"/>
  <c r="AC23" i="19"/>
  <c r="AC47" i="19"/>
  <c r="AB23" i="19"/>
  <c r="AB47" i="19"/>
  <c r="AA23" i="19"/>
  <c r="AA47" i="19"/>
  <c r="Z23" i="19"/>
  <c r="Z47" i="19"/>
  <c r="Y23" i="19"/>
  <c r="Y47" i="19"/>
  <c r="X23" i="19"/>
  <c r="X47" i="19"/>
  <c r="W23" i="19"/>
  <c r="W47" i="19"/>
  <c r="V23" i="19"/>
  <c r="V47" i="19"/>
  <c r="U23" i="19"/>
  <c r="U47" i="19"/>
  <c r="T23" i="19"/>
  <c r="T47" i="19"/>
  <c r="S23" i="19"/>
  <c r="S47" i="19"/>
  <c r="AF22" i="19"/>
  <c r="AF46" i="19"/>
  <c r="AE22" i="19"/>
  <c r="AE46" i="19"/>
  <c r="AD22" i="19"/>
  <c r="AD46" i="19"/>
  <c r="AC22" i="19"/>
  <c r="AC46" i="19"/>
  <c r="AB22" i="19"/>
  <c r="AB46" i="19"/>
  <c r="AA22" i="19"/>
  <c r="AA46" i="19"/>
  <c r="Z22" i="19"/>
  <c r="Z46" i="19"/>
  <c r="Y22" i="19"/>
  <c r="Y46" i="19"/>
  <c r="X22" i="19"/>
  <c r="X46" i="19"/>
  <c r="W22" i="19"/>
  <c r="W46" i="19"/>
  <c r="V22" i="19"/>
  <c r="V46" i="19"/>
  <c r="U22" i="19"/>
  <c r="U46" i="19"/>
  <c r="T22" i="19"/>
  <c r="T46" i="19"/>
  <c r="S22" i="19"/>
  <c r="S46" i="19"/>
  <c r="AF21" i="19"/>
  <c r="AF45" i="19"/>
  <c r="AE21" i="19"/>
  <c r="AE45" i="19"/>
  <c r="AD21" i="19"/>
  <c r="AD45" i="19"/>
  <c r="AC21" i="19"/>
  <c r="AC45" i="19"/>
  <c r="AB21" i="19"/>
  <c r="AB45" i="19"/>
  <c r="AA21" i="19"/>
  <c r="AA45" i="19"/>
  <c r="Z21" i="19"/>
  <c r="Z45" i="19"/>
  <c r="Y21" i="19"/>
  <c r="Y45" i="19"/>
  <c r="X21" i="19"/>
  <c r="X45" i="19"/>
  <c r="W21" i="19"/>
  <c r="W45" i="19"/>
  <c r="V21" i="19"/>
  <c r="V45" i="19"/>
  <c r="U21" i="19"/>
  <c r="U45" i="19"/>
  <c r="T21" i="19"/>
  <c r="T45" i="19"/>
  <c r="S21" i="19"/>
  <c r="S45" i="19"/>
  <c r="AF20" i="19"/>
  <c r="AF44" i="19"/>
  <c r="AE20" i="19"/>
  <c r="AE44" i="19"/>
  <c r="AD20" i="19"/>
  <c r="AD44" i="19"/>
  <c r="AC20" i="19"/>
  <c r="AC44" i="19"/>
  <c r="AB20" i="19"/>
  <c r="AB44" i="19"/>
  <c r="AA20" i="19"/>
  <c r="AA44" i="19"/>
  <c r="Z20" i="19"/>
  <c r="Z44" i="19"/>
  <c r="Y20" i="19"/>
  <c r="Y44" i="19"/>
  <c r="X20" i="19"/>
  <c r="X44" i="19"/>
  <c r="W20" i="19"/>
  <c r="W44" i="19"/>
  <c r="V20" i="19"/>
  <c r="V44" i="19"/>
  <c r="U20" i="19"/>
  <c r="U44" i="19"/>
  <c r="T20" i="19"/>
  <c r="T44" i="19"/>
  <c r="S20" i="19"/>
  <c r="S44" i="19"/>
  <c r="AF19" i="19"/>
  <c r="AF43" i="19"/>
  <c r="AE19" i="19"/>
  <c r="AE43" i="19"/>
  <c r="AD19" i="19"/>
  <c r="AD43" i="19"/>
  <c r="AC19" i="19"/>
  <c r="AC43" i="19"/>
  <c r="AB19" i="19"/>
  <c r="AB43" i="19"/>
  <c r="AA19" i="19"/>
  <c r="AA43" i="19"/>
  <c r="Z19" i="19"/>
  <c r="Z43" i="19"/>
  <c r="Y19" i="19"/>
  <c r="Y43" i="19"/>
  <c r="X19" i="19"/>
  <c r="X43" i="19"/>
  <c r="W19" i="19"/>
  <c r="W43" i="19"/>
  <c r="V19" i="19"/>
  <c r="V43" i="19"/>
  <c r="U19" i="19"/>
  <c r="U43" i="19"/>
  <c r="T19" i="19"/>
  <c r="T43" i="19"/>
  <c r="S19" i="19"/>
  <c r="S43" i="19"/>
  <c r="AF18" i="19"/>
  <c r="AF42" i="19"/>
  <c r="AE18" i="19"/>
  <c r="AE42" i="19"/>
  <c r="AD18" i="19"/>
  <c r="AD42" i="19"/>
  <c r="AC18" i="19"/>
  <c r="AC42" i="19"/>
  <c r="AB18" i="19"/>
  <c r="AB42" i="19"/>
  <c r="AA18" i="19"/>
  <c r="AA42" i="19"/>
  <c r="Z18" i="19"/>
  <c r="Z42" i="19"/>
  <c r="Y18" i="19"/>
  <c r="Y42" i="19"/>
  <c r="X18" i="19"/>
  <c r="X42" i="19"/>
  <c r="W18" i="19"/>
  <c r="W42" i="19"/>
  <c r="V18" i="19"/>
  <c r="V42" i="19"/>
  <c r="U18" i="19"/>
  <c r="U42" i="19"/>
  <c r="T18" i="19"/>
  <c r="T42" i="19"/>
  <c r="S18" i="19"/>
  <c r="S42" i="19"/>
  <c r="AF17" i="19"/>
  <c r="AF41" i="19"/>
  <c r="AE17" i="19"/>
  <c r="AE41" i="19"/>
  <c r="AD17" i="19"/>
  <c r="AD41" i="19"/>
  <c r="AC17" i="19"/>
  <c r="AC41" i="19"/>
  <c r="AB17" i="19"/>
  <c r="AB41" i="19"/>
  <c r="AA17" i="19"/>
  <c r="AA41" i="19"/>
  <c r="Z17" i="19"/>
  <c r="Z41" i="19"/>
  <c r="Y17" i="19"/>
  <c r="Y41" i="19"/>
  <c r="X17" i="19"/>
  <c r="X41" i="19"/>
  <c r="W17" i="19"/>
  <c r="W41" i="19"/>
  <c r="V17" i="19"/>
  <c r="V41" i="19"/>
  <c r="U17" i="19"/>
  <c r="U41" i="19"/>
  <c r="T17" i="19"/>
  <c r="T41" i="19"/>
  <c r="S17" i="19"/>
  <c r="S41" i="19"/>
  <c r="AF16" i="19"/>
  <c r="AF40" i="19"/>
  <c r="AE16" i="19"/>
  <c r="AE40" i="19"/>
  <c r="AD16" i="19"/>
  <c r="AD40" i="19"/>
  <c r="AC16" i="19"/>
  <c r="AC40" i="19"/>
  <c r="AB16" i="19"/>
  <c r="AB40" i="19"/>
  <c r="AA16" i="19"/>
  <c r="AA40" i="19"/>
  <c r="Z16" i="19"/>
  <c r="Z40" i="19"/>
  <c r="Y16" i="19"/>
  <c r="Y40" i="19"/>
  <c r="X16" i="19"/>
  <c r="X40" i="19"/>
  <c r="W16" i="19"/>
  <c r="W40" i="19"/>
  <c r="V16" i="19"/>
  <c r="V40" i="19"/>
  <c r="U16" i="19"/>
  <c r="U40" i="19"/>
  <c r="T16" i="19"/>
  <c r="T40" i="19"/>
  <c r="S16" i="19"/>
  <c r="S40" i="19"/>
  <c r="AF15" i="19"/>
  <c r="AF39" i="19"/>
  <c r="AE15" i="19"/>
  <c r="AE39" i="19"/>
  <c r="AD15" i="19"/>
  <c r="AD39" i="19"/>
  <c r="AC15" i="19"/>
  <c r="AC39" i="19"/>
  <c r="AB15" i="19"/>
  <c r="AB39" i="19"/>
  <c r="AA15" i="19"/>
  <c r="AA39" i="19"/>
  <c r="Z15" i="19"/>
  <c r="Z39" i="19"/>
  <c r="Y15" i="19"/>
  <c r="Y39" i="19"/>
  <c r="X15" i="19"/>
  <c r="X39" i="19"/>
  <c r="W15" i="19"/>
  <c r="W39" i="19"/>
  <c r="V15" i="19"/>
  <c r="V39" i="19"/>
  <c r="U15" i="19"/>
  <c r="U39" i="19"/>
  <c r="T15" i="19"/>
  <c r="T39" i="19"/>
  <c r="S15" i="19"/>
  <c r="S39" i="19"/>
  <c r="AF14" i="19"/>
  <c r="AF38" i="19"/>
  <c r="AE14" i="19"/>
  <c r="AE38" i="19"/>
  <c r="AD14" i="19"/>
  <c r="AD38" i="19"/>
  <c r="AC14" i="19"/>
  <c r="AC38" i="19"/>
  <c r="AB14" i="19"/>
  <c r="AB38" i="19"/>
  <c r="AA14" i="19"/>
  <c r="AA38" i="19"/>
  <c r="Z14" i="19"/>
  <c r="Z38" i="19"/>
  <c r="Y14" i="19"/>
  <c r="Y38" i="19"/>
  <c r="X14" i="19"/>
  <c r="X38" i="19"/>
  <c r="W14" i="19"/>
  <c r="W38" i="19"/>
  <c r="V14" i="19"/>
  <c r="V38" i="19"/>
  <c r="U14" i="19"/>
  <c r="U38" i="19"/>
  <c r="T14" i="19"/>
  <c r="T38" i="19"/>
  <c r="S14" i="19"/>
  <c r="S38" i="19"/>
  <c r="AF13" i="19"/>
  <c r="AF37" i="19"/>
  <c r="AE13" i="19"/>
  <c r="AE37" i="19"/>
  <c r="AD13" i="19"/>
  <c r="AD37" i="19"/>
  <c r="AC13" i="19"/>
  <c r="AC37" i="19"/>
  <c r="AB13" i="19"/>
  <c r="AB37" i="19"/>
  <c r="AA13" i="19"/>
  <c r="AA37" i="19"/>
  <c r="Z13" i="19"/>
  <c r="Z37" i="19"/>
  <c r="Y13" i="19"/>
  <c r="Y37" i="19"/>
  <c r="X13" i="19"/>
  <c r="X37" i="19"/>
  <c r="W13" i="19"/>
  <c r="W37" i="19"/>
  <c r="V13" i="19"/>
  <c r="V37" i="19"/>
  <c r="U13" i="19"/>
  <c r="U37" i="19"/>
  <c r="T13" i="19"/>
  <c r="T37" i="19"/>
  <c r="S13" i="19"/>
  <c r="S37" i="19"/>
  <c r="AF12" i="19"/>
  <c r="AF36" i="19"/>
  <c r="AE12" i="19"/>
  <c r="AE36" i="19"/>
  <c r="AD12" i="19"/>
  <c r="AD36" i="19"/>
  <c r="AC12" i="19"/>
  <c r="AC36" i="19"/>
  <c r="AB12" i="19"/>
  <c r="AB36" i="19"/>
  <c r="AA12" i="19"/>
  <c r="AA36" i="19"/>
  <c r="Z12" i="19"/>
  <c r="Z36" i="19"/>
  <c r="Y12" i="19"/>
  <c r="Y36" i="19"/>
  <c r="X12" i="19"/>
  <c r="X36" i="19"/>
  <c r="W12" i="19"/>
  <c r="W36" i="19"/>
  <c r="V12" i="19"/>
  <c r="V36" i="19"/>
  <c r="U12" i="19"/>
  <c r="U36" i="19"/>
  <c r="T12" i="19"/>
  <c r="T36" i="19"/>
  <c r="S12" i="19"/>
  <c r="S36" i="19"/>
  <c r="AF11" i="19"/>
  <c r="AF35" i="19"/>
  <c r="AE11" i="19"/>
  <c r="AE35" i="19"/>
  <c r="AD11" i="19"/>
  <c r="AD35" i="19"/>
  <c r="AC11" i="19"/>
  <c r="AC35" i="19"/>
  <c r="AB11" i="19"/>
  <c r="AB35" i="19"/>
  <c r="AA11" i="19"/>
  <c r="AA35" i="19"/>
  <c r="Z11" i="19"/>
  <c r="Z35" i="19"/>
  <c r="Y11" i="19"/>
  <c r="Y35" i="19"/>
  <c r="X11" i="19"/>
  <c r="X35" i="19"/>
  <c r="W11" i="19"/>
  <c r="W35" i="19"/>
  <c r="V11" i="19"/>
  <c r="V35" i="19"/>
  <c r="U11" i="19"/>
  <c r="U35" i="19"/>
  <c r="T11" i="19"/>
  <c r="T35" i="19"/>
  <c r="S11" i="19"/>
  <c r="S35" i="19"/>
  <c r="AF10" i="19"/>
  <c r="AF34" i="19"/>
  <c r="AE10" i="19"/>
  <c r="AE34" i="19"/>
  <c r="AD10" i="19"/>
  <c r="AD34" i="19"/>
  <c r="AC10" i="19"/>
  <c r="AC34" i="19"/>
  <c r="AB10" i="19"/>
  <c r="AB34" i="19"/>
  <c r="AA10" i="19"/>
  <c r="AA34" i="19"/>
  <c r="Z10" i="19"/>
  <c r="Z34" i="19"/>
  <c r="Y10" i="19"/>
  <c r="Y34" i="19"/>
  <c r="X10" i="19"/>
  <c r="X34" i="19"/>
  <c r="W10" i="19"/>
  <c r="W34" i="19"/>
  <c r="V10" i="19"/>
  <c r="V34" i="19"/>
  <c r="U10" i="19"/>
  <c r="U34" i="19"/>
  <c r="T10" i="19"/>
  <c r="T34" i="19"/>
  <c r="S10" i="19"/>
  <c r="S34" i="19"/>
  <c r="AF9" i="19"/>
  <c r="AF33" i="19"/>
  <c r="AE9" i="19"/>
  <c r="AE33" i="19"/>
  <c r="AD9" i="19"/>
  <c r="AD33" i="19"/>
  <c r="AC9" i="19"/>
  <c r="AC33" i="19"/>
  <c r="AB9" i="19"/>
  <c r="AB33" i="19"/>
  <c r="AA9" i="19"/>
  <c r="AA33" i="19"/>
  <c r="Z9" i="19"/>
  <c r="Z33" i="19"/>
  <c r="Y9" i="19"/>
  <c r="Y33" i="19"/>
  <c r="X9" i="19"/>
  <c r="X33" i="19"/>
  <c r="W9" i="19"/>
  <c r="W33" i="19"/>
  <c r="V9" i="19"/>
  <c r="V33" i="19"/>
  <c r="U9" i="19"/>
  <c r="U33" i="19"/>
  <c r="T9" i="19"/>
  <c r="T33" i="19"/>
  <c r="S9" i="19"/>
  <c r="S33" i="19"/>
  <c r="AF8" i="19"/>
  <c r="AF32" i="19"/>
  <c r="AE8" i="19"/>
  <c r="AE32" i="19"/>
  <c r="AD8" i="19"/>
  <c r="AD32" i="19"/>
  <c r="AC8" i="19"/>
  <c r="AC32" i="19"/>
  <c r="AB8" i="19"/>
  <c r="AB32" i="19"/>
  <c r="AA8" i="19"/>
  <c r="AA32" i="19"/>
  <c r="Z8" i="19"/>
  <c r="Z32" i="19"/>
  <c r="Y8" i="19"/>
  <c r="Y32" i="19"/>
  <c r="X8" i="19"/>
  <c r="X32" i="19"/>
  <c r="W8" i="19"/>
  <c r="W32" i="19"/>
  <c r="V8" i="19"/>
  <c r="V32" i="19"/>
  <c r="U8" i="19"/>
  <c r="U32" i="19"/>
  <c r="T8" i="19"/>
  <c r="T32" i="19"/>
  <c r="S8" i="19"/>
  <c r="S32" i="19"/>
  <c r="AF7" i="19"/>
  <c r="AF31" i="19"/>
  <c r="AE7" i="19"/>
  <c r="AE31" i="19"/>
  <c r="AD7" i="19"/>
  <c r="AD31" i="19"/>
  <c r="AC7" i="19"/>
  <c r="AC31" i="19"/>
  <c r="AB7" i="19"/>
  <c r="AB31" i="19"/>
  <c r="AA7" i="19"/>
  <c r="AA31" i="19"/>
  <c r="Z7" i="19"/>
  <c r="Z31" i="19"/>
  <c r="Y7" i="19"/>
  <c r="Y31" i="19"/>
  <c r="X7" i="19"/>
  <c r="X31" i="19"/>
  <c r="W7" i="19"/>
  <c r="W31" i="19"/>
  <c r="V7" i="19"/>
  <c r="V31" i="19"/>
  <c r="U7" i="19"/>
  <c r="U31" i="19"/>
  <c r="T7" i="19"/>
  <c r="T31" i="19"/>
  <c r="S7" i="19"/>
  <c r="S31" i="19"/>
  <c r="AF6" i="19"/>
  <c r="AF30" i="19"/>
  <c r="AE6" i="19"/>
  <c r="AE30" i="19"/>
  <c r="AD6" i="19"/>
  <c r="AD30" i="19"/>
  <c r="AC6" i="19"/>
  <c r="AC30" i="19"/>
  <c r="AB6" i="19"/>
  <c r="AB30" i="19"/>
  <c r="AA6" i="19"/>
  <c r="AA30" i="19"/>
  <c r="Z6" i="19"/>
  <c r="Z30" i="19"/>
  <c r="Y6" i="19"/>
  <c r="Y30" i="19"/>
  <c r="X6" i="19"/>
  <c r="X30" i="19"/>
  <c r="W6" i="19"/>
  <c r="W30" i="19"/>
  <c r="V6" i="19"/>
  <c r="V30" i="19"/>
  <c r="U6" i="19"/>
  <c r="U30" i="19"/>
  <c r="T6" i="19"/>
  <c r="T30" i="19"/>
  <c r="S6" i="19"/>
  <c r="S30" i="19"/>
  <c r="AF5" i="19"/>
  <c r="AF29" i="19"/>
  <c r="AE5" i="19"/>
  <c r="AE29" i="19"/>
  <c r="AD5" i="19"/>
  <c r="AD29" i="19"/>
  <c r="AC5" i="19"/>
  <c r="AC29" i="19"/>
  <c r="AB5" i="19"/>
  <c r="AB29" i="19"/>
  <c r="AA5" i="19"/>
  <c r="AA29" i="19"/>
  <c r="Z5" i="19"/>
  <c r="Z29" i="19"/>
  <c r="Y5" i="19"/>
  <c r="Y29" i="19"/>
  <c r="X5" i="19"/>
  <c r="X29" i="19"/>
  <c r="W5" i="19"/>
  <c r="W29" i="19"/>
  <c r="V5" i="19"/>
  <c r="V29" i="19"/>
  <c r="U5" i="19"/>
  <c r="U29" i="19"/>
  <c r="T5" i="19"/>
  <c r="T29" i="19"/>
  <c r="S5" i="19"/>
  <c r="S29" i="19"/>
  <c r="Q4" i="19"/>
  <c r="AF4" i="19"/>
  <c r="AF28" i="19"/>
  <c r="P4" i="19"/>
  <c r="AE4" i="19"/>
  <c r="AE28" i="19"/>
  <c r="O4" i="19"/>
  <c r="AD4" i="19"/>
  <c r="AD28" i="19"/>
  <c r="N4" i="19"/>
  <c r="AC4" i="19"/>
  <c r="AC28" i="19"/>
  <c r="M4" i="19"/>
  <c r="AB4" i="19"/>
  <c r="AB28" i="19"/>
  <c r="L4" i="19"/>
  <c r="AA4" i="19"/>
  <c r="AA28" i="19"/>
  <c r="K4" i="19"/>
  <c r="Z4" i="19"/>
  <c r="Z28" i="19"/>
  <c r="J4" i="19"/>
  <c r="Y4" i="19"/>
  <c r="Y28" i="19"/>
  <c r="I4" i="19"/>
  <c r="X4" i="19"/>
  <c r="X28" i="19"/>
  <c r="H4" i="19"/>
  <c r="W4" i="19"/>
  <c r="W28" i="19"/>
  <c r="G4" i="19"/>
  <c r="V4" i="19"/>
  <c r="V28" i="19"/>
  <c r="F4" i="19"/>
  <c r="U4" i="19"/>
  <c r="U28" i="19"/>
  <c r="E4" i="19"/>
  <c r="T4" i="19"/>
  <c r="T28" i="19"/>
  <c r="D4" i="19"/>
  <c r="S4" i="19"/>
  <c r="S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4" i="19"/>
  <c r="C28" i="19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AF25" i="18"/>
  <c r="AF49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AE25" i="18"/>
  <c r="AE49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AD25" i="18"/>
  <c r="AD49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AC25" i="18"/>
  <c r="AC49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AB25" i="18"/>
  <c r="AB49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AA25" i="18"/>
  <c r="AA49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Z25" i="18"/>
  <c r="Z49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Y25" i="18"/>
  <c r="Y49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X25" i="18"/>
  <c r="X49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W25" i="18"/>
  <c r="W49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V25" i="18"/>
  <c r="V49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U25" i="18"/>
  <c r="U49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T25" i="18"/>
  <c r="T49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S25" i="18"/>
  <c r="S49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AF24" i="18"/>
  <c r="AF48" i="18"/>
  <c r="AE24" i="18"/>
  <c r="AE48" i="18"/>
  <c r="AD24" i="18"/>
  <c r="AD48" i="18"/>
  <c r="AC24" i="18"/>
  <c r="AC48" i="18"/>
  <c r="AB24" i="18"/>
  <c r="AB48" i="18"/>
  <c r="AA24" i="18"/>
  <c r="AA48" i="18"/>
  <c r="Z24" i="18"/>
  <c r="Z48" i="18"/>
  <c r="Y24" i="18"/>
  <c r="Y48" i="18"/>
  <c r="X24" i="18"/>
  <c r="X48" i="18"/>
  <c r="W24" i="18"/>
  <c r="W48" i="18"/>
  <c r="V24" i="18"/>
  <c r="V48" i="18"/>
  <c r="U24" i="18"/>
  <c r="U48" i="18"/>
  <c r="T24" i="18"/>
  <c r="T48" i="18"/>
  <c r="S24" i="18"/>
  <c r="S48" i="18"/>
  <c r="AF23" i="18"/>
  <c r="AF47" i="18"/>
  <c r="AE23" i="18"/>
  <c r="AE47" i="18"/>
  <c r="AD23" i="18"/>
  <c r="AD47" i="18"/>
  <c r="AC23" i="18"/>
  <c r="AC47" i="18"/>
  <c r="AB23" i="18"/>
  <c r="AB47" i="18"/>
  <c r="AA23" i="18"/>
  <c r="AA47" i="18"/>
  <c r="Z23" i="18"/>
  <c r="Z47" i="18"/>
  <c r="Y23" i="18"/>
  <c r="Y47" i="18"/>
  <c r="X23" i="18"/>
  <c r="X47" i="18"/>
  <c r="W23" i="18"/>
  <c r="W47" i="18"/>
  <c r="V23" i="18"/>
  <c r="V47" i="18"/>
  <c r="U23" i="18"/>
  <c r="U47" i="18"/>
  <c r="T23" i="18"/>
  <c r="T47" i="18"/>
  <c r="S23" i="18"/>
  <c r="S47" i="18"/>
  <c r="AF22" i="18"/>
  <c r="AF46" i="18"/>
  <c r="AE22" i="18"/>
  <c r="AE46" i="18"/>
  <c r="AD22" i="18"/>
  <c r="AD46" i="18"/>
  <c r="AC22" i="18"/>
  <c r="AC46" i="18"/>
  <c r="AB22" i="18"/>
  <c r="AB46" i="18"/>
  <c r="AA22" i="18"/>
  <c r="AA46" i="18"/>
  <c r="Z22" i="18"/>
  <c r="Z46" i="18"/>
  <c r="Y22" i="18"/>
  <c r="Y46" i="18"/>
  <c r="X22" i="18"/>
  <c r="X46" i="18"/>
  <c r="W22" i="18"/>
  <c r="W46" i="18"/>
  <c r="V22" i="18"/>
  <c r="V46" i="18"/>
  <c r="U22" i="18"/>
  <c r="U46" i="18"/>
  <c r="T22" i="18"/>
  <c r="T46" i="18"/>
  <c r="S22" i="18"/>
  <c r="S46" i="18"/>
  <c r="AF21" i="18"/>
  <c r="AF45" i="18"/>
  <c r="AE21" i="18"/>
  <c r="AE45" i="18"/>
  <c r="AD21" i="18"/>
  <c r="AD45" i="18"/>
  <c r="AC21" i="18"/>
  <c r="AC45" i="18"/>
  <c r="AB21" i="18"/>
  <c r="AB45" i="18"/>
  <c r="AA21" i="18"/>
  <c r="AA45" i="18"/>
  <c r="Z21" i="18"/>
  <c r="Z45" i="18"/>
  <c r="Y21" i="18"/>
  <c r="Y45" i="18"/>
  <c r="X21" i="18"/>
  <c r="X45" i="18"/>
  <c r="W21" i="18"/>
  <c r="W45" i="18"/>
  <c r="V21" i="18"/>
  <c r="V45" i="18"/>
  <c r="U21" i="18"/>
  <c r="U45" i="18"/>
  <c r="T21" i="18"/>
  <c r="T45" i="18"/>
  <c r="S21" i="18"/>
  <c r="S45" i="18"/>
  <c r="AF20" i="18"/>
  <c r="AF44" i="18"/>
  <c r="AE20" i="18"/>
  <c r="AE44" i="18"/>
  <c r="AD20" i="18"/>
  <c r="AD44" i="18"/>
  <c r="AC20" i="18"/>
  <c r="AC44" i="18"/>
  <c r="AB20" i="18"/>
  <c r="AB44" i="18"/>
  <c r="AA20" i="18"/>
  <c r="AA44" i="18"/>
  <c r="Z20" i="18"/>
  <c r="Z44" i="18"/>
  <c r="Y20" i="18"/>
  <c r="Y44" i="18"/>
  <c r="X20" i="18"/>
  <c r="X44" i="18"/>
  <c r="W20" i="18"/>
  <c r="W44" i="18"/>
  <c r="V20" i="18"/>
  <c r="V44" i="18"/>
  <c r="U20" i="18"/>
  <c r="U44" i="18"/>
  <c r="T20" i="18"/>
  <c r="T44" i="18"/>
  <c r="S20" i="18"/>
  <c r="S44" i="18"/>
  <c r="AF19" i="18"/>
  <c r="AF43" i="18"/>
  <c r="AE19" i="18"/>
  <c r="AE43" i="18"/>
  <c r="AD19" i="18"/>
  <c r="AD43" i="18"/>
  <c r="AC19" i="18"/>
  <c r="AC43" i="18"/>
  <c r="AB19" i="18"/>
  <c r="AB43" i="18"/>
  <c r="AA19" i="18"/>
  <c r="AA43" i="18"/>
  <c r="Z19" i="18"/>
  <c r="Z43" i="18"/>
  <c r="Y19" i="18"/>
  <c r="Y43" i="18"/>
  <c r="X19" i="18"/>
  <c r="X43" i="18"/>
  <c r="W19" i="18"/>
  <c r="W43" i="18"/>
  <c r="V19" i="18"/>
  <c r="V43" i="18"/>
  <c r="U19" i="18"/>
  <c r="U43" i="18"/>
  <c r="T19" i="18"/>
  <c r="T43" i="18"/>
  <c r="S19" i="18"/>
  <c r="S43" i="18"/>
  <c r="AF18" i="18"/>
  <c r="AF42" i="18"/>
  <c r="AE18" i="18"/>
  <c r="AE42" i="18"/>
  <c r="AD18" i="18"/>
  <c r="AD42" i="18"/>
  <c r="AC18" i="18"/>
  <c r="AC42" i="18"/>
  <c r="AB18" i="18"/>
  <c r="AB42" i="18"/>
  <c r="AA18" i="18"/>
  <c r="AA42" i="18"/>
  <c r="Z18" i="18"/>
  <c r="Z42" i="18"/>
  <c r="Y18" i="18"/>
  <c r="Y42" i="18"/>
  <c r="X18" i="18"/>
  <c r="X42" i="18"/>
  <c r="W18" i="18"/>
  <c r="W42" i="18"/>
  <c r="V18" i="18"/>
  <c r="V42" i="18"/>
  <c r="U18" i="18"/>
  <c r="U42" i="18"/>
  <c r="T18" i="18"/>
  <c r="T42" i="18"/>
  <c r="S18" i="18"/>
  <c r="S42" i="18"/>
  <c r="AF17" i="18"/>
  <c r="AF41" i="18"/>
  <c r="AE17" i="18"/>
  <c r="AE41" i="18"/>
  <c r="AD17" i="18"/>
  <c r="AD41" i="18"/>
  <c r="AC17" i="18"/>
  <c r="AC41" i="18"/>
  <c r="AB17" i="18"/>
  <c r="AB41" i="18"/>
  <c r="AA17" i="18"/>
  <c r="AA41" i="18"/>
  <c r="Z17" i="18"/>
  <c r="Z41" i="18"/>
  <c r="Y17" i="18"/>
  <c r="Y41" i="18"/>
  <c r="X17" i="18"/>
  <c r="X41" i="18"/>
  <c r="W17" i="18"/>
  <c r="W41" i="18"/>
  <c r="V17" i="18"/>
  <c r="V41" i="18"/>
  <c r="U17" i="18"/>
  <c r="U41" i="18"/>
  <c r="T17" i="18"/>
  <c r="T41" i="18"/>
  <c r="S17" i="18"/>
  <c r="S41" i="18"/>
  <c r="AF16" i="18"/>
  <c r="AF40" i="18"/>
  <c r="AE16" i="18"/>
  <c r="AE40" i="18"/>
  <c r="AD16" i="18"/>
  <c r="AD40" i="18"/>
  <c r="AC16" i="18"/>
  <c r="AC40" i="18"/>
  <c r="AB16" i="18"/>
  <c r="AB40" i="18"/>
  <c r="AA16" i="18"/>
  <c r="AA40" i="18"/>
  <c r="Z16" i="18"/>
  <c r="Z40" i="18"/>
  <c r="Y16" i="18"/>
  <c r="Y40" i="18"/>
  <c r="X16" i="18"/>
  <c r="X40" i="18"/>
  <c r="W16" i="18"/>
  <c r="W40" i="18"/>
  <c r="V16" i="18"/>
  <c r="V40" i="18"/>
  <c r="U16" i="18"/>
  <c r="U40" i="18"/>
  <c r="T16" i="18"/>
  <c r="T40" i="18"/>
  <c r="S16" i="18"/>
  <c r="S40" i="18"/>
  <c r="AF15" i="18"/>
  <c r="AF39" i="18"/>
  <c r="AE15" i="18"/>
  <c r="AE39" i="18"/>
  <c r="AD15" i="18"/>
  <c r="AD39" i="18"/>
  <c r="AC15" i="18"/>
  <c r="AC39" i="18"/>
  <c r="AB15" i="18"/>
  <c r="AB39" i="18"/>
  <c r="AA15" i="18"/>
  <c r="AA39" i="18"/>
  <c r="Z15" i="18"/>
  <c r="Z39" i="18"/>
  <c r="Y15" i="18"/>
  <c r="Y39" i="18"/>
  <c r="X15" i="18"/>
  <c r="X39" i="18"/>
  <c r="W15" i="18"/>
  <c r="W39" i="18"/>
  <c r="V15" i="18"/>
  <c r="V39" i="18"/>
  <c r="U15" i="18"/>
  <c r="U39" i="18"/>
  <c r="T15" i="18"/>
  <c r="T39" i="18"/>
  <c r="S15" i="18"/>
  <c r="S39" i="18"/>
  <c r="AF14" i="18"/>
  <c r="AF38" i="18"/>
  <c r="AE14" i="18"/>
  <c r="AE38" i="18"/>
  <c r="AD14" i="18"/>
  <c r="AD38" i="18"/>
  <c r="AC14" i="18"/>
  <c r="AC38" i="18"/>
  <c r="AB14" i="18"/>
  <c r="AB38" i="18"/>
  <c r="AA14" i="18"/>
  <c r="AA38" i="18"/>
  <c r="Z14" i="18"/>
  <c r="Z38" i="18"/>
  <c r="Y14" i="18"/>
  <c r="Y38" i="18"/>
  <c r="X14" i="18"/>
  <c r="X38" i="18"/>
  <c r="W14" i="18"/>
  <c r="W38" i="18"/>
  <c r="V14" i="18"/>
  <c r="V38" i="18"/>
  <c r="U14" i="18"/>
  <c r="U38" i="18"/>
  <c r="T14" i="18"/>
  <c r="T38" i="18"/>
  <c r="S14" i="18"/>
  <c r="S38" i="18"/>
  <c r="AF13" i="18"/>
  <c r="AF37" i="18"/>
  <c r="AE13" i="18"/>
  <c r="AE37" i="18"/>
  <c r="AD13" i="18"/>
  <c r="AD37" i="18"/>
  <c r="AC13" i="18"/>
  <c r="AC37" i="18"/>
  <c r="AB13" i="18"/>
  <c r="AB37" i="18"/>
  <c r="AA13" i="18"/>
  <c r="AA37" i="18"/>
  <c r="Z13" i="18"/>
  <c r="Z37" i="18"/>
  <c r="Y13" i="18"/>
  <c r="Y37" i="18"/>
  <c r="X13" i="18"/>
  <c r="X37" i="18"/>
  <c r="W13" i="18"/>
  <c r="W37" i="18"/>
  <c r="V13" i="18"/>
  <c r="V37" i="18"/>
  <c r="U13" i="18"/>
  <c r="U37" i="18"/>
  <c r="T13" i="18"/>
  <c r="T37" i="18"/>
  <c r="S13" i="18"/>
  <c r="S37" i="18"/>
  <c r="AF12" i="18"/>
  <c r="AF36" i="18"/>
  <c r="AE12" i="18"/>
  <c r="AE36" i="18"/>
  <c r="AD12" i="18"/>
  <c r="AD36" i="18"/>
  <c r="AC12" i="18"/>
  <c r="AC36" i="18"/>
  <c r="AB12" i="18"/>
  <c r="AB36" i="18"/>
  <c r="AA12" i="18"/>
  <c r="AA36" i="18"/>
  <c r="Z12" i="18"/>
  <c r="Z36" i="18"/>
  <c r="Y12" i="18"/>
  <c r="Y36" i="18"/>
  <c r="X12" i="18"/>
  <c r="X36" i="18"/>
  <c r="W12" i="18"/>
  <c r="W36" i="18"/>
  <c r="V12" i="18"/>
  <c r="V36" i="18"/>
  <c r="U12" i="18"/>
  <c r="U36" i="18"/>
  <c r="T12" i="18"/>
  <c r="T36" i="18"/>
  <c r="S12" i="18"/>
  <c r="S36" i="18"/>
  <c r="AF11" i="18"/>
  <c r="AF35" i="18"/>
  <c r="AE11" i="18"/>
  <c r="AE35" i="18"/>
  <c r="AD11" i="18"/>
  <c r="AD35" i="18"/>
  <c r="AC11" i="18"/>
  <c r="AC35" i="18"/>
  <c r="AB11" i="18"/>
  <c r="AB35" i="18"/>
  <c r="AA11" i="18"/>
  <c r="AA35" i="18"/>
  <c r="Z11" i="18"/>
  <c r="Z35" i="18"/>
  <c r="Y11" i="18"/>
  <c r="Y35" i="18"/>
  <c r="X11" i="18"/>
  <c r="X35" i="18"/>
  <c r="W11" i="18"/>
  <c r="W35" i="18"/>
  <c r="V11" i="18"/>
  <c r="V35" i="18"/>
  <c r="U11" i="18"/>
  <c r="U35" i="18"/>
  <c r="T11" i="18"/>
  <c r="T35" i="18"/>
  <c r="S11" i="18"/>
  <c r="S35" i="18"/>
  <c r="AF10" i="18"/>
  <c r="AF34" i="18"/>
  <c r="AE10" i="18"/>
  <c r="AE34" i="18"/>
  <c r="AD10" i="18"/>
  <c r="AD34" i="18"/>
  <c r="AC10" i="18"/>
  <c r="AC34" i="18"/>
  <c r="AB10" i="18"/>
  <c r="AB34" i="18"/>
  <c r="AA10" i="18"/>
  <c r="AA34" i="18"/>
  <c r="Z10" i="18"/>
  <c r="Z34" i="18"/>
  <c r="Y10" i="18"/>
  <c r="Y34" i="18"/>
  <c r="X10" i="18"/>
  <c r="X34" i="18"/>
  <c r="W10" i="18"/>
  <c r="W34" i="18"/>
  <c r="V10" i="18"/>
  <c r="V34" i="18"/>
  <c r="U10" i="18"/>
  <c r="U34" i="18"/>
  <c r="T10" i="18"/>
  <c r="T34" i="18"/>
  <c r="S10" i="18"/>
  <c r="S34" i="18"/>
  <c r="AF9" i="18"/>
  <c r="AF33" i="18"/>
  <c r="AE9" i="18"/>
  <c r="AE33" i="18"/>
  <c r="AD9" i="18"/>
  <c r="AD33" i="18"/>
  <c r="AC9" i="18"/>
  <c r="AC33" i="18"/>
  <c r="AB9" i="18"/>
  <c r="AB33" i="18"/>
  <c r="AA9" i="18"/>
  <c r="AA33" i="18"/>
  <c r="Z9" i="18"/>
  <c r="Z33" i="18"/>
  <c r="Y9" i="18"/>
  <c r="Y33" i="18"/>
  <c r="X9" i="18"/>
  <c r="X33" i="18"/>
  <c r="W9" i="18"/>
  <c r="W33" i="18"/>
  <c r="V9" i="18"/>
  <c r="V33" i="18"/>
  <c r="U9" i="18"/>
  <c r="U33" i="18"/>
  <c r="T9" i="18"/>
  <c r="T33" i="18"/>
  <c r="S9" i="18"/>
  <c r="S33" i="18"/>
  <c r="AF8" i="18"/>
  <c r="AF32" i="18"/>
  <c r="AE8" i="18"/>
  <c r="AE32" i="18"/>
  <c r="AD8" i="18"/>
  <c r="AD32" i="18"/>
  <c r="AC8" i="18"/>
  <c r="AC32" i="18"/>
  <c r="AB8" i="18"/>
  <c r="AB32" i="18"/>
  <c r="AA8" i="18"/>
  <c r="AA32" i="18"/>
  <c r="Z8" i="18"/>
  <c r="Z32" i="18"/>
  <c r="Y8" i="18"/>
  <c r="Y32" i="18"/>
  <c r="X8" i="18"/>
  <c r="X32" i="18"/>
  <c r="W8" i="18"/>
  <c r="W32" i="18"/>
  <c r="V8" i="18"/>
  <c r="V32" i="18"/>
  <c r="U8" i="18"/>
  <c r="U32" i="18"/>
  <c r="T8" i="18"/>
  <c r="T32" i="18"/>
  <c r="S8" i="18"/>
  <c r="S32" i="18"/>
  <c r="AF7" i="18"/>
  <c r="AF31" i="18"/>
  <c r="AE7" i="18"/>
  <c r="AE31" i="18"/>
  <c r="AD7" i="18"/>
  <c r="AD31" i="18"/>
  <c r="AC7" i="18"/>
  <c r="AC31" i="18"/>
  <c r="AB7" i="18"/>
  <c r="AB31" i="18"/>
  <c r="AA7" i="18"/>
  <c r="AA31" i="18"/>
  <c r="Z7" i="18"/>
  <c r="Z31" i="18"/>
  <c r="Y7" i="18"/>
  <c r="Y31" i="18"/>
  <c r="X7" i="18"/>
  <c r="X31" i="18"/>
  <c r="W7" i="18"/>
  <c r="W31" i="18"/>
  <c r="V7" i="18"/>
  <c r="V31" i="18"/>
  <c r="U7" i="18"/>
  <c r="U31" i="18"/>
  <c r="T7" i="18"/>
  <c r="T31" i="18"/>
  <c r="S7" i="18"/>
  <c r="S31" i="18"/>
  <c r="AF6" i="18"/>
  <c r="AF30" i="18"/>
  <c r="AE6" i="18"/>
  <c r="AE30" i="18"/>
  <c r="AD6" i="18"/>
  <c r="AD30" i="18"/>
  <c r="AC6" i="18"/>
  <c r="AC30" i="18"/>
  <c r="AB6" i="18"/>
  <c r="AB30" i="18"/>
  <c r="AA6" i="18"/>
  <c r="AA30" i="18"/>
  <c r="Z6" i="18"/>
  <c r="Z30" i="18"/>
  <c r="Y6" i="18"/>
  <c r="Y30" i="18"/>
  <c r="X6" i="18"/>
  <c r="X30" i="18"/>
  <c r="W6" i="18"/>
  <c r="W30" i="18"/>
  <c r="V6" i="18"/>
  <c r="V30" i="18"/>
  <c r="U6" i="18"/>
  <c r="U30" i="18"/>
  <c r="T6" i="18"/>
  <c r="T30" i="18"/>
  <c r="S6" i="18"/>
  <c r="S30" i="18"/>
  <c r="AF5" i="18"/>
  <c r="AF29" i="18"/>
  <c r="AE5" i="18"/>
  <c r="AE29" i="18"/>
  <c r="AD5" i="18"/>
  <c r="AD29" i="18"/>
  <c r="AC5" i="18"/>
  <c r="AC29" i="18"/>
  <c r="AB5" i="18"/>
  <c r="AB29" i="18"/>
  <c r="AA5" i="18"/>
  <c r="AA29" i="18"/>
  <c r="Z5" i="18"/>
  <c r="Z29" i="18"/>
  <c r="Y5" i="18"/>
  <c r="Y29" i="18"/>
  <c r="X5" i="18"/>
  <c r="X29" i="18"/>
  <c r="W5" i="18"/>
  <c r="W29" i="18"/>
  <c r="V5" i="18"/>
  <c r="V29" i="18"/>
  <c r="U5" i="18"/>
  <c r="U29" i="18"/>
  <c r="T5" i="18"/>
  <c r="T29" i="18"/>
  <c r="S5" i="18"/>
  <c r="S29" i="18"/>
  <c r="Q4" i="18"/>
  <c r="AF4" i="18"/>
  <c r="AF28" i="18"/>
  <c r="P4" i="18"/>
  <c r="AE4" i="18"/>
  <c r="AE28" i="18"/>
  <c r="O4" i="18"/>
  <c r="AD4" i="18"/>
  <c r="AD28" i="18"/>
  <c r="N4" i="18"/>
  <c r="AC4" i="18"/>
  <c r="AC28" i="18"/>
  <c r="M4" i="18"/>
  <c r="AB4" i="18"/>
  <c r="AB28" i="18"/>
  <c r="L4" i="18"/>
  <c r="AA4" i="18"/>
  <c r="AA28" i="18"/>
  <c r="K4" i="18"/>
  <c r="Z4" i="18"/>
  <c r="Z28" i="18"/>
  <c r="J4" i="18"/>
  <c r="Y4" i="18"/>
  <c r="Y28" i="18"/>
  <c r="I4" i="18"/>
  <c r="X4" i="18"/>
  <c r="X28" i="18"/>
  <c r="H4" i="18"/>
  <c r="W4" i="18"/>
  <c r="W28" i="18"/>
  <c r="G4" i="18"/>
  <c r="V4" i="18"/>
  <c r="V28" i="18"/>
  <c r="F4" i="18"/>
  <c r="U4" i="18"/>
  <c r="U28" i="18"/>
  <c r="E4" i="18"/>
  <c r="T4" i="18"/>
  <c r="T28" i="18"/>
  <c r="D4" i="18"/>
  <c r="S4" i="18"/>
  <c r="S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4" i="18"/>
  <c r="C28" i="18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AF25" i="17"/>
  <c r="AF49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AE25" i="17"/>
  <c r="AE49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AD25" i="17"/>
  <c r="AD49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AC25" i="17"/>
  <c r="AC49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AB25" i="17"/>
  <c r="AB49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AA25" i="17"/>
  <c r="AA49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Z25" i="17"/>
  <c r="Z49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Y25" i="17"/>
  <c r="Y49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X25" i="17"/>
  <c r="X49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W25" i="17"/>
  <c r="W49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V25" i="17"/>
  <c r="V49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U25" i="17"/>
  <c r="U49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T25" i="17"/>
  <c r="T49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S25" i="17"/>
  <c r="S49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AF24" i="17"/>
  <c r="AF48" i="17"/>
  <c r="AE24" i="17"/>
  <c r="AE48" i="17"/>
  <c r="AD24" i="17"/>
  <c r="AD48" i="17"/>
  <c r="AC24" i="17"/>
  <c r="AC48" i="17"/>
  <c r="AB24" i="17"/>
  <c r="AB48" i="17"/>
  <c r="AA24" i="17"/>
  <c r="AA48" i="17"/>
  <c r="Z24" i="17"/>
  <c r="Z48" i="17"/>
  <c r="Y24" i="17"/>
  <c r="Y48" i="17"/>
  <c r="X24" i="17"/>
  <c r="X48" i="17"/>
  <c r="W24" i="17"/>
  <c r="W48" i="17"/>
  <c r="V24" i="17"/>
  <c r="V48" i="17"/>
  <c r="U24" i="17"/>
  <c r="U48" i="17"/>
  <c r="T24" i="17"/>
  <c r="T48" i="17"/>
  <c r="S24" i="17"/>
  <c r="S48" i="17"/>
  <c r="AF23" i="17"/>
  <c r="AF47" i="17"/>
  <c r="AE23" i="17"/>
  <c r="AE47" i="17"/>
  <c r="AD23" i="17"/>
  <c r="AD47" i="17"/>
  <c r="AC23" i="17"/>
  <c r="AC47" i="17"/>
  <c r="AB23" i="17"/>
  <c r="AB47" i="17"/>
  <c r="AA23" i="17"/>
  <c r="AA47" i="17"/>
  <c r="Z23" i="17"/>
  <c r="Z47" i="17"/>
  <c r="Y23" i="17"/>
  <c r="Y47" i="17"/>
  <c r="X23" i="17"/>
  <c r="X47" i="17"/>
  <c r="W23" i="17"/>
  <c r="W47" i="17"/>
  <c r="V23" i="17"/>
  <c r="V47" i="17"/>
  <c r="U23" i="17"/>
  <c r="U47" i="17"/>
  <c r="T23" i="17"/>
  <c r="T47" i="17"/>
  <c r="S23" i="17"/>
  <c r="S47" i="17"/>
  <c r="AF22" i="17"/>
  <c r="AF46" i="17"/>
  <c r="AE22" i="17"/>
  <c r="AE46" i="17"/>
  <c r="AD22" i="17"/>
  <c r="AD46" i="17"/>
  <c r="AC22" i="17"/>
  <c r="AC46" i="17"/>
  <c r="AB22" i="17"/>
  <c r="AB46" i="17"/>
  <c r="AA22" i="17"/>
  <c r="AA46" i="17"/>
  <c r="Z22" i="17"/>
  <c r="Z46" i="17"/>
  <c r="Y22" i="17"/>
  <c r="Y46" i="17"/>
  <c r="X22" i="17"/>
  <c r="X46" i="17"/>
  <c r="W22" i="17"/>
  <c r="W46" i="17"/>
  <c r="V22" i="17"/>
  <c r="V46" i="17"/>
  <c r="U22" i="17"/>
  <c r="U46" i="17"/>
  <c r="T22" i="17"/>
  <c r="T46" i="17"/>
  <c r="S22" i="17"/>
  <c r="S46" i="17"/>
  <c r="AF21" i="17"/>
  <c r="AF45" i="17"/>
  <c r="AE21" i="17"/>
  <c r="AE45" i="17"/>
  <c r="AD21" i="17"/>
  <c r="AD45" i="17"/>
  <c r="AC21" i="17"/>
  <c r="AC45" i="17"/>
  <c r="AB21" i="17"/>
  <c r="AB45" i="17"/>
  <c r="AA21" i="17"/>
  <c r="AA45" i="17"/>
  <c r="Z21" i="17"/>
  <c r="Z45" i="17"/>
  <c r="Y21" i="17"/>
  <c r="Y45" i="17"/>
  <c r="X21" i="17"/>
  <c r="X45" i="17"/>
  <c r="W21" i="17"/>
  <c r="W45" i="17"/>
  <c r="V21" i="17"/>
  <c r="V45" i="17"/>
  <c r="U21" i="17"/>
  <c r="U45" i="17"/>
  <c r="T21" i="17"/>
  <c r="T45" i="17"/>
  <c r="S21" i="17"/>
  <c r="S45" i="17"/>
  <c r="AF20" i="17"/>
  <c r="AF44" i="17"/>
  <c r="AE20" i="17"/>
  <c r="AE44" i="17"/>
  <c r="AD20" i="17"/>
  <c r="AD44" i="17"/>
  <c r="AC20" i="17"/>
  <c r="AC44" i="17"/>
  <c r="AB20" i="17"/>
  <c r="AB44" i="17"/>
  <c r="AA20" i="17"/>
  <c r="AA44" i="17"/>
  <c r="Z20" i="17"/>
  <c r="Z44" i="17"/>
  <c r="Y20" i="17"/>
  <c r="Y44" i="17"/>
  <c r="X20" i="17"/>
  <c r="X44" i="17"/>
  <c r="W20" i="17"/>
  <c r="W44" i="17"/>
  <c r="V20" i="17"/>
  <c r="V44" i="17"/>
  <c r="U20" i="17"/>
  <c r="U44" i="17"/>
  <c r="T20" i="17"/>
  <c r="T44" i="17"/>
  <c r="S20" i="17"/>
  <c r="S44" i="17"/>
  <c r="AF19" i="17"/>
  <c r="AF43" i="17"/>
  <c r="AE19" i="17"/>
  <c r="AE43" i="17"/>
  <c r="AD19" i="17"/>
  <c r="AD43" i="17"/>
  <c r="AC19" i="17"/>
  <c r="AC43" i="17"/>
  <c r="AB19" i="17"/>
  <c r="AB43" i="17"/>
  <c r="AA19" i="17"/>
  <c r="AA43" i="17"/>
  <c r="Z19" i="17"/>
  <c r="Z43" i="17"/>
  <c r="Y19" i="17"/>
  <c r="Y43" i="17"/>
  <c r="X19" i="17"/>
  <c r="X43" i="17"/>
  <c r="W19" i="17"/>
  <c r="W43" i="17"/>
  <c r="V19" i="17"/>
  <c r="V43" i="17"/>
  <c r="U19" i="17"/>
  <c r="U43" i="17"/>
  <c r="T19" i="17"/>
  <c r="T43" i="17"/>
  <c r="S19" i="17"/>
  <c r="S43" i="17"/>
  <c r="AF18" i="17"/>
  <c r="AF42" i="17"/>
  <c r="AE18" i="17"/>
  <c r="AE42" i="17"/>
  <c r="AD18" i="17"/>
  <c r="AD42" i="17"/>
  <c r="AC18" i="17"/>
  <c r="AC42" i="17"/>
  <c r="AB18" i="17"/>
  <c r="AB42" i="17"/>
  <c r="AA18" i="17"/>
  <c r="AA42" i="17"/>
  <c r="Z18" i="17"/>
  <c r="Z42" i="17"/>
  <c r="Y18" i="17"/>
  <c r="Y42" i="17"/>
  <c r="X18" i="17"/>
  <c r="X42" i="17"/>
  <c r="W18" i="17"/>
  <c r="W42" i="17"/>
  <c r="V18" i="17"/>
  <c r="V42" i="17"/>
  <c r="U18" i="17"/>
  <c r="U42" i="17"/>
  <c r="T18" i="17"/>
  <c r="T42" i="17"/>
  <c r="S18" i="17"/>
  <c r="S42" i="17"/>
  <c r="AF17" i="17"/>
  <c r="AF41" i="17"/>
  <c r="AE17" i="17"/>
  <c r="AE41" i="17"/>
  <c r="AD17" i="17"/>
  <c r="AD41" i="17"/>
  <c r="AC17" i="17"/>
  <c r="AC41" i="17"/>
  <c r="AB17" i="17"/>
  <c r="AB41" i="17"/>
  <c r="AA17" i="17"/>
  <c r="AA41" i="17"/>
  <c r="Z17" i="17"/>
  <c r="Z41" i="17"/>
  <c r="Y17" i="17"/>
  <c r="Y41" i="17"/>
  <c r="X17" i="17"/>
  <c r="X41" i="17"/>
  <c r="W17" i="17"/>
  <c r="W41" i="17"/>
  <c r="V17" i="17"/>
  <c r="V41" i="17"/>
  <c r="U17" i="17"/>
  <c r="U41" i="17"/>
  <c r="T17" i="17"/>
  <c r="T41" i="17"/>
  <c r="S17" i="17"/>
  <c r="S41" i="17"/>
  <c r="AF16" i="17"/>
  <c r="AF40" i="17"/>
  <c r="AE16" i="17"/>
  <c r="AE40" i="17"/>
  <c r="AD16" i="17"/>
  <c r="AD40" i="17"/>
  <c r="AC16" i="17"/>
  <c r="AC40" i="17"/>
  <c r="AB16" i="17"/>
  <c r="AB40" i="17"/>
  <c r="AA16" i="17"/>
  <c r="AA40" i="17"/>
  <c r="Z16" i="17"/>
  <c r="Z40" i="17"/>
  <c r="Y16" i="17"/>
  <c r="Y40" i="17"/>
  <c r="X16" i="17"/>
  <c r="X40" i="17"/>
  <c r="W16" i="17"/>
  <c r="W40" i="17"/>
  <c r="V16" i="17"/>
  <c r="V40" i="17"/>
  <c r="U16" i="17"/>
  <c r="U40" i="17"/>
  <c r="T16" i="17"/>
  <c r="T40" i="17"/>
  <c r="S16" i="17"/>
  <c r="S40" i="17"/>
  <c r="AF15" i="17"/>
  <c r="AF39" i="17"/>
  <c r="AE15" i="17"/>
  <c r="AE39" i="17"/>
  <c r="AD15" i="17"/>
  <c r="AD39" i="17"/>
  <c r="AC15" i="17"/>
  <c r="AC39" i="17"/>
  <c r="AB15" i="17"/>
  <c r="AB39" i="17"/>
  <c r="AA15" i="17"/>
  <c r="AA39" i="17"/>
  <c r="Z15" i="17"/>
  <c r="Z39" i="17"/>
  <c r="Y15" i="17"/>
  <c r="Y39" i="17"/>
  <c r="X15" i="17"/>
  <c r="X39" i="17"/>
  <c r="W15" i="17"/>
  <c r="W39" i="17"/>
  <c r="V15" i="17"/>
  <c r="V39" i="17"/>
  <c r="U15" i="17"/>
  <c r="U39" i="17"/>
  <c r="T15" i="17"/>
  <c r="T39" i="17"/>
  <c r="S15" i="17"/>
  <c r="S39" i="17"/>
  <c r="AF14" i="17"/>
  <c r="AF38" i="17"/>
  <c r="AE14" i="17"/>
  <c r="AE38" i="17"/>
  <c r="AD14" i="17"/>
  <c r="AD38" i="17"/>
  <c r="AC14" i="17"/>
  <c r="AC38" i="17"/>
  <c r="AB14" i="17"/>
  <c r="AB38" i="17"/>
  <c r="AA14" i="17"/>
  <c r="AA38" i="17"/>
  <c r="Z14" i="17"/>
  <c r="Z38" i="17"/>
  <c r="Y14" i="17"/>
  <c r="Y38" i="17"/>
  <c r="X14" i="17"/>
  <c r="X38" i="17"/>
  <c r="W14" i="17"/>
  <c r="W38" i="17"/>
  <c r="V14" i="17"/>
  <c r="V38" i="17"/>
  <c r="U14" i="17"/>
  <c r="U38" i="17"/>
  <c r="T14" i="17"/>
  <c r="T38" i="17"/>
  <c r="S14" i="17"/>
  <c r="S38" i="17"/>
  <c r="AF13" i="17"/>
  <c r="AF37" i="17"/>
  <c r="AE13" i="17"/>
  <c r="AE37" i="17"/>
  <c r="AD13" i="17"/>
  <c r="AD37" i="17"/>
  <c r="AC13" i="17"/>
  <c r="AC37" i="17"/>
  <c r="AB13" i="17"/>
  <c r="AB37" i="17"/>
  <c r="AA13" i="17"/>
  <c r="AA37" i="17"/>
  <c r="Z13" i="17"/>
  <c r="Z37" i="17"/>
  <c r="Y13" i="17"/>
  <c r="Y37" i="17"/>
  <c r="X13" i="17"/>
  <c r="X37" i="17"/>
  <c r="W13" i="17"/>
  <c r="W37" i="17"/>
  <c r="V13" i="17"/>
  <c r="V37" i="17"/>
  <c r="U13" i="17"/>
  <c r="U37" i="17"/>
  <c r="T13" i="17"/>
  <c r="T37" i="17"/>
  <c r="S13" i="17"/>
  <c r="S37" i="17"/>
  <c r="AF12" i="17"/>
  <c r="AF36" i="17"/>
  <c r="AE12" i="17"/>
  <c r="AE36" i="17"/>
  <c r="AD12" i="17"/>
  <c r="AD36" i="17"/>
  <c r="AC12" i="17"/>
  <c r="AC36" i="17"/>
  <c r="AB12" i="17"/>
  <c r="AB36" i="17"/>
  <c r="AA12" i="17"/>
  <c r="AA36" i="17"/>
  <c r="Z12" i="17"/>
  <c r="Z36" i="17"/>
  <c r="Y12" i="17"/>
  <c r="Y36" i="17"/>
  <c r="X12" i="17"/>
  <c r="X36" i="17"/>
  <c r="W12" i="17"/>
  <c r="W36" i="17"/>
  <c r="V12" i="17"/>
  <c r="V36" i="17"/>
  <c r="U12" i="17"/>
  <c r="U36" i="17"/>
  <c r="T12" i="17"/>
  <c r="T36" i="17"/>
  <c r="S12" i="17"/>
  <c r="S36" i="17"/>
  <c r="AF11" i="17"/>
  <c r="AF35" i="17"/>
  <c r="AE11" i="17"/>
  <c r="AE35" i="17"/>
  <c r="AD11" i="17"/>
  <c r="AD35" i="17"/>
  <c r="AC11" i="17"/>
  <c r="AC35" i="17"/>
  <c r="AB11" i="17"/>
  <c r="AB35" i="17"/>
  <c r="AA11" i="17"/>
  <c r="AA35" i="17"/>
  <c r="Z11" i="17"/>
  <c r="Z35" i="17"/>
  <c r="Y11" i="17"/>
  <c r="Y35" i="17"/>
  <c r="X11" i="17"/>
  <c r="X35" i="17"/>
  <c r="W11" i="17"/>
  <c r="W35" i="17"/>
  <c r="V11" i="17"/>
  <c r="V35" i="17"/>
  <c r="U11" i="17"/>
  <c r="U35" i="17"/>
  <c r="T11" i="17"/>
  <c r="T35" i="17"/>
  <c r="S11" i="17"/>
  <c r="S35" i="17"/>
  <c r="AF10" i="17"/>
  <c r="AF34" i="17"/>
  <c r="AE10" i="17"/>
  <c r="AE34" i="17"/>
  <c r="AD10" i="17"/>
  <c r="AD34" i="17"/>
  <c r="AC10" i="17"/>
  <c r="AC34" i="17"/>
  <c r="AB10" i="17"/>
  <c r="AB34" i="17"/>
  <c r="AA10" i="17"/>
  <c r="AA34" i="17"/>
  <c r="Z10" i="17"/>
  <c r="Z34" i="17"/>
  <c r="Y10" i="17"/>
  <c r="Y34" i="17"/>
  <c r="X10" i="17"/>
  <c r="X34" i="17"/>
  <c r="W10" i="17"/>
  <c r="W34" i="17"/>
  <c r="V10" i="17"/>
  <c r="V34" i="17"/>
  <c r="U10" i="17"/>
  <c r="U34" i="17"/>
  <c r="T10" i="17"/>
  <c r="T34" i="17"/>
  <c r="S10" i="17"/>
  <c r="S34" i="17"/>
  <c r="AF9" i="17"/>
  <c r="AF33" i="17"/>
  <c r="AE9" i="17"/>
  <c r="AE33" i="17"/>
  <c r="AD9" i="17"/>
  <c r="AD33" i="17"/>
  <c r="AC9" i="17"/>
  <c r="AC33" i="17"/>
  <c r="AB9" i="17"/>
  <c r="AB33" i="17"/>
  <c r="AA9" i="17"/>
  <c r="AA33" i="17"/>
  <c r="Z9" i="17"/>
  <c r="Z33" i="17"/>
  <c r="Y9" i="17"/>
  <c r="Y33" i="17"/>
  <c r="X9" i="17"/>
  <c r="X33" i="17"/>
  <c r="W9" i="17"/>
  <c r="W33" i="17"/>
  <c r="V9" i="17"/>
  <c r="V33" i="17"/>
  <c r="U9" i="17"/>
  <c r="U33" i="17"/>
  <c r="T9" i="17"/>
  <c r="T33" i="17"/>
  <c r="S9" i="17"/>
  <c r="S33" i="17"/>
  <c r="AF8" i="17"/>
  <c r="AF32" i="17"/>
  <c r="AE8" i="17"/>
  <c r="AE32" i="17"/>
  <c r="AD8" i="17"/>
  <c r="AD32" i="17"/>
  <c r="AC8" i="17"/>
  <c r="AC32" i="17"/>
  <c r="AB8" i="17"/>
  <c r="AB32" i="17"/>
  <c r="AA8" i="17"/>
  <c r="AA32" i="17"/>
  <c r="Z8" i="17"/>
  <c r="Z32" i="17"/>
  <c r="Y8" i="17"/>
  <c r="Y32" i="17"/>
  <c r="X8" i="17"/>
  <c r="X32" i="17"/>
  <c r="W8" i="17"/>
  <c r="W32" i="17"/>
  <c r="V8" i="17"/>
  <c r="V32" i="17"/>
  <c r="U8" i="17"/>
  <c r="U32" i="17"/>
  <c r="T8" i="17"/>
  <c r="T32" i="17"/>
  <c r="S8" i="17"/>
  <c r="S32" i="17"/>
  <c r="AF7" i="17"/>
  <c r="AF31" i="17"/>
  <c r="AE7" i="17"/>
  <c r="AE31" i="17"/>
  <c r="AD7" i="17"/>
  <c r="AD31" i="17"/>
  <c r="AC7" i="17"/>
  <c r="AC31" i="17"/>
  <c r="AB7" i="17"/>
  <c r="AB31" i="17"/>
  <c r="AA7" i="17"/>
  <c r="AA31" i="17"/>
  <c r="Z7" i="17"/>
  <c r="Z31" i="17"/>
  <c r="Y7" i="17"/>
  <c r="Y31" i="17"/>
  <c r="X7" i="17"/>
  <c r="X31" i="17"/>
  <c r="W7" i="17"/>
  <c r="W31" i="17"/>
  <c r="V7" i="17"/>
  <c r="V31" i="17"/>
  <c r="U7" i="17"/>
  <c r="U31" i="17"/>
  <c r="T7" i="17"/>
  <c r="T31" i="17"/>
  <c r="S7" i="17"/>
  <c r="S31" i="17"/>
  <c r="AF6" i="17"/>
  <c r="AF30" i="17"/>
  <c r="AE6" i="17"/>
  <c r="AE30" i="17"/>
  <c r="AD6" i="17"/>
  <c r="AD30" i="17"/>
  <c r="AC6" i="17"/>
  <c r="AC30" i="17"/>
  <c r="AB6" i="17"/>
  <c r="AB30" i="17"/>
  <c r="AA6" i="17"/>
  <c r="AA30" i="17"/>
  <c r="Z6" i="17"/>
  <c r="Z30" i="17"/>
  <c r="Y6" i="17"/>
  <c r="Y30" i="17"/>
  <c r="X6" i="17"/>
  <c r="X30" i="17"/>
  <c r="W6" i="17"/>
  <c r="W30" i="17"/>
  <c r="V6" i="17"/>
  <c r="V30" i="17"/>
  <c r="U6" i="17"/>
  <c r="U30" i="17"/>
  <c r="T6" i="17"/>
  <c r="T30" i="17"/>
  <c r="S6" i="17"/>
  <c r="S30" i="17"/>
  <c r="AF5" i="17"/>
  <c r="AF29" i="17"/>
  <c r="AE5" i="17"/>
  <c r="AE29" i="17"/>
  <c r="AD5" i="17"/>
  <c r="AD29" i="17"/>
  <c r="AC5" i="17"/>
  <c r="AC29" i="17"/>
  <c r="AB5" i="17"/>
  <c r="AB29" i="17"/>
  <c r="AA5" i="17"/>
  <c r="AA29" i="17"/>
  <c r="Z5" i="17"/>
  <c r="Z29" i="17"/>
  <c r="Y5" i="17"/>
  <c r="Y29" i="17"/>
  <c r="X5" i="17"/>
  <c r="X29" i="17"/>
  <c r="W5" i="17"/>
  <c r="W29" i="17"/>
  <c r="V5" i="17"/>
  <c r="V29" i="17"/>
  <c r="U5" i="17"/>
  <c r="U29" i="17"/>
  <c r="T5" i="17"/>
  <c r="T29" i="17"/>
  <c r="S5" i="17"/>
  <c r="S29" i="17"/>
  <c r="Q4" i="17"/>
  <c r="AF4" i="17"/>
  <c r="AF28" i="17"/>
  <c r="P4" i="17"/>
  <c r="AE4" i="17"/>
  <c r="AE28" i="17"/>
  <c r="O4" i="17"/>
  <c r="AD4" i="17"/>
  <c r="AD28" i="17"/>
  <c r="N4" i="17"/>
  <c r="AC4" i="17"/>
  <c r="AC28" i="17"/>
  <c r="M4" i="17"/>
  <c r="AB4" i="17"/>
  <c r="AB28" i="17"/>
  <c r="L4" i="17"/>
  <c r="AA4" i="17"/>
  <c r="AA28" i="17"/>
  <c r="K4" i="17"/>
  <c r="Z4" i="17"/>
  <c r="Z28" i="17"/>
  <c r="J4" i="17"/>
  <c r="Y4" i="17"/>
  <c r="Y28" i="17"/>
  <c r="I4" i="17"/>
  <c r="X4" i="17"/>
  <c r="X28" i="17"/>
  <c r="H4" i="17"/>
  <c r="W4" i="17"/>
  <c r="W28" i="17"/>
  <c r="G4" i="17"/>
  <c r="V4" i="17"/>
  <c r="V28" i="17"/>
  <c r="F4" i="17"/>
  <c r="U4" i="17"/>
  <c r="U28" i="17"/>
  <c r="E4" i="17"/>
  <c r="T4" i="17"/>
  <c r="T28" i="17"/>
  <c r="D4" i="17"/>
  <c r="S4" i="17"/>
  <c r="S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4" i="17"/>
  <c r="C28" i="17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AF25" i="16"/>
  <c r="AF49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AE25" i="16"/>
  <c r="AE49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AD25" i="16"/>
  <c r="AD49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AC25" i="16"/>
  <c r="AC49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AB25" i="16"/>
  <c r="AB49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AA25" i="16"/>
  <c r="AA49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Z25" i="16"/>
  <c r="Z49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Y25" i="16"/>
  <c r="Y49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X25" i="16"/>
  <c r="X49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W25" i="16"/>
  <c r="W49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V25" i="16"/>
  <c r="V49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U25" i="16"/>
  <c r="U49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T25" i="16"/>
  <c r="T49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S25" i="16"/>
  <c r="S49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AF24" i="16"/>
  <c r="AF48" i="16"/>
  <c r="AE24" i="16"/>
  <c r="AE48" i="16"/>
  <c r="AD24" i="16"/>
  <c r="AD48" i="16"/>
  <c r="AC24" i="16"/>
  <c r="AC48" i="16"/>
  <c r="AB24" i="16"/>
  <c r="AB48" i="16"/>
  <c r="AA24" i="16"/>
  <c r="AA48" i="16"/>
  <c r="Z24" i="16"/>
  <c r="Z48" i="16"/>
  <c r="Y24" i="16"/>
  <c r="Y48" i="16"/>
  <c r="X24" i="16"/>
  <c r="X48" i="16"/>
  <c r="W24" i="16"/>
  <c r="W48" i="16"/>
  <c r="V24" i="16"/>
  <c r="V48" i="16"/>
  <c r="U24" i="16"/>
  <c r="U48" i="16"/>
  <c r="T24" i="16"/>
  <c r="T48" i="16"/>
  <c r="S24" i="16"/>
  <c r="S48" i="16"/>
  <c r="AF23" i="16"/>
  <c r="AF47" i="16"/>
  <c r="AE23" i="16"/>
  <c r="AE47" i="16"/>
  <c r="AD23" i="16"/>
  <c r="AD47" i="16"/>
  <c r="AC23" i="16"/>
  <c r="AC47" i="16"/>
  <c r="AB23" i="16"/>
  <c r="AB47" i="16"/>
  <c r="AA23" i="16"/>
  <c r="AA47" i="16"/>
  <c r="Z23" i="16"/>
  <c r="Z47" i="16"/>
  <c r="Y23" i="16"/>
  <c r="Y47" i="16"/>
  <c r="X23" i="16"/>
  <c r="X47" i="16"/>
  <c r="W23" i="16"/>
  <c r="W47" i="16"/>
  <c r="V23" i="16"/>
  <c r="V47" i="16"/>
  <c r="U23" i="16"/>
  <c r="U47" i="16"/>
  <c r="T23" i="16"/>
  <c r="T47" i="16"/>
  <c r="S23" i="16"/>
  <c r="S47" i="16"/>
  <c r="AF22" i="16"/>
  <c r="AF46" i="16"/>
  <c r="AE22" i="16"/>
  <c r="AE46" i="16"/>
  <c r="AD22" i="16"/>
  <c r="AD46" i="16"/>
  <c r="AC22" i="16"/>
  <c r="AC46" i="16"/>
  <c r="AB22" i="16"/>
  <c r="AB46" i="16"/>
  <c r="AA22" i="16"/>
  <c r="AA46" i="16"/>
  <c r="Z22" i="16"/>
  <c r="Z46" i="16"/>
  <c r="Y22" i="16"/>
  <c r="Y46" i="16"/>
  <c r="X22" i="16"/>
  <c r="X46" i="16"/>
  <c r="W22" i="16"/>
  <c r="W46" i="16"/>
  <c r="V22" i="16"/>
  <c r="V46" i="16"/>
  <c r="U22" i="16"/>
  <c r="U46" i="16"/>
  <c r="T22" i="16"/>
  <c r="T46" i="16"/>
  <c r="S22" i="16"/>
  <c r="S46" i="16"/>
  <c r="AF21" i="16"/>
  <c r="AF45" i="16"/>
  <c r="AE21" i="16"/>
  <c r="AE45" i="16"/>
  <c r="AD21" i="16"/>
  <c r="AD45" i="16"/>
  <c r="AC21" i="16"/>
  <c r="AC45" i="16"/>
  <c r="AB21" i="16"/>
  <c r="AB45" i="16"/>
  <c r="AA21" i="16"/>
  <c r="AA45" i="16"/>
  <c r="Z21" i="16"/>
  <c r="Z45" i="16"/>
  <c r="Y21" i="16"/>
  <c r="Y45" i="16"/>
  <c r="X21" i="16"/>
  <c r="X45" i="16"/>
  <c r="W21" i="16"/>
  <c r="W45" i="16"/>
  <c r="V21" i="16"/>
  <c r="V45" i="16"/>
  <c r="U21" i="16"/>
  <c r="U45" i="16"/>
  <c r="T21" i="16"/>
  <c r="T45" i="16"/>
  <c r="S21" i="16"/>
  <c r="S45" i="16"/>
  <c r="AF20" i="16"/>
  <c r="AF44" i="16"/>
  <c r="AE20" i="16"/>
  <c r="AE44" i="16"/>
  <c r="AD20" i="16"/>
  <c r="AD44" i="16"/>
  <c r="AC20" i="16"/>
  <c r="AC44" i="16"/>
  <c r="AB20" i="16"/>
  <c r="AB44" i="16"/>
  <c r="AA20" i="16"/>
  <c r="AA44" i="16"/>
  <c r="Z20" i="16"/>
  <c r="Z44" i="16"/>
  <c r="Y20" i="16"/>
  <c r="Y44" i="16"/>
  <c r="X20" i="16"/>
  <c r="X44" i="16"/>
  <c r="W20" i="16"/>
  <c r="W44" i="16"/>
  <c r="V20" i="16"/>
  <c r="V44" i="16"/>
  <c r="U20" i="16"/>
  <c r="U44" i="16"/>
  <c r="T20" i="16"/>
  <c r="T44" i="16"/>
  <c r="S20" i="16"/>
  <c r="S44" i="16"/>
  <c r="AF19" i="16"/>
  <c r="AF43" i="16"/>
  <c r="AE19" i="16"/>
  <c r="AE43" i="16"/>
  <c r="AD19" i="16"/>
  <c r="AD43" i="16"/>
  <c r="AC19" i="16"/>
  <c r="AC43" i="16"/>
  <c r="AB19" i="16"/>
  <c r="AB43" i="16"/>
  <c r="AA19" i="16"/>
  <c r="AA43" i="16"/>
  <c r="Z19" i="16"/>
  <c r="Z43" i="16"/>
  <c r="Y19" i="16"/>
  <c r="Y43" i="16"/>
  <c r="X19" i="16"/>
  <c r="X43" i="16"/>
  <c r="W19" i="16"/>
  <c r="W43" i="16"/>
  <c r="V19" i="16"/>
  <c r="V43" i="16"/>
  <c r="U19" i="16"/>
  <c r="U43" i="16"/>
  <c r="T19" i="16"/>
  <c r="T43" i="16"/>
  <c r="S19" i="16"/>
  <c r="S43" i="16"/>
  <c r="AF18" i="16"/>
  <c r="AF42" i="16"/>
  <c r="AE18" i="16"/>
  <c r="AE42" i="16"/>
  <c r="AD18" i="16"/>
  <c r="AD42" i="16"/>
  <c r="AC18" i="16"/>
  <c r="AC42" i="16"/>
  <c r="AB18" i="16"/>
  <c r="AB42" i="16"/>
  <c r="AA18" i="16"/>
  <c r="AA42" i="16"/>
  <c r="Z18" i="16"/>
  <c r="Z42" i="16"/>
  <c r="Y18" i="16"/>
  <c r="Y42" i="16"/>
  <c r="X18" i="16"/>
  <c r="X42" i="16"/>
  <c r="W18" i="16"/>
  <c r="W42" i="16"/>
  <c r="V18" i="16"/>
  <c r="V42" i="16"/>
  <c r="U18" i="16"/>
  <c r="U42" i="16"/>
  <c r="T18" i="16"/>
  <c r="T42" i="16"/>
  <c r="S18" i="16"/>
  <c r="S42" i="16"/>
  <c r="AF17" i="16"/>
  <c r="AF41" i="16"/>
  <c r="AE17" i="16"/>
  <c r="AE41" i="16"/>
  <c r="AD17" i="16"/>
  <c r="AD41" i="16"/>
  <c r="AC17" i="16"/>
  <c r="AC41" i="16"/>
  <c r="AB17" i="16"/>
  <c r="AB41" i="16"/>
  <c r="AA17" i="16"/>
  <c r="AA41" i="16"/>
  <c r="Z17" i="16"/>
  <c r="Z41" i="16"/>
  <c r="Y17" i="16"/>
  <c r="Y41" i="16"/>
  <c r="X17" i="16"/>
  <c r="X41" i="16"/>
  <c r="W17" i="16"/>
  <c r="W41" i="16"/>
  <c r="V17" i="16"/>
  <c r="V41" i="16"/>
  <c r="U17" i="16"/>
  <c r="U41" i="16"/>
  <c r="T17" i="16"/>
  <c r="T41" i="16"/>
  <c r="S17" i="16"/>
  <c r="S41" i="16"/>
  <c r="AF16" i="16"/>
  <c r="AF40" i="16"/>
  <c r="AE16" i="16"/>
  <c r="AE40" i="16"/>
  <c r="AD16" i="16"/>
  <c r="AD40" i="16"/>
  <c r="AC16" i="16"/>
  <c r="AC40" i="16"/>
  <c r="AB16" i="16"/>
  <c r="AB40" i="16"/>
  <c r="AA16" i="16"/>
  <c r="AA40" i="16"/>
  <c r="Z16" i="16"/>
  <c r="Z40" i="16"/>
  <c r="Y16" i="16"/>
  <c r="Y40" i="16"/>
  <c r="X16" i="16"/>
  <c r="X40" i="16"/>
  <c r="W16" i="16"/>
  <c r="W40" i="16"/>
  <c r="V16" i="16"/>
  <c r="V40" i="16"/>
  <c r="U16" i="16"/>
  <c r="U40" i="16"/>
  <c r="T16" i="16"/>
  <c r="T40" i="16"/>
  <c r="S16" i="16"/>
  <c r="S40" i="16"/>
  <c r="AF15" i="16"/>
  <c r="AF39" i="16"/>
  <c r="AE15" i="16"/>
  <c r="AE39" i="16"/>
  <c r="AD15" i="16"/>
  <c r="AD39" i="16"/>
  <c r="AC15" i="16"/>
  <c r="AC39" i="16"/>
  <c r="AB15" i="16"/>
  <c r="AB39" i="16"/>
  <c r="AA15" i="16"/>
  <c r="AA39" i="16"/>
  <c r="Z15" i="16"/>
  <c r="Z39" i="16"/>
  <c r="Y15" i="16"/>
  <c r="Y39" i="16"/>
  <c r="X15" i="16"/>
  <c r="X39" i="16"/>
  <c r="W15" i="16"/>
  <c r="W39" i="16"/>
  <c r="V15" i="16"/>
  <c r="V39" i="16"/>
  <c r="U15" i="16"/>
  <c r="U39" i="16"/>
  <c r="T15" i="16"/>
  <c r="T39" i="16"/>
  <c r="S15" i="16"/>
  <c r="S39" i="16"/>
  <c r="AF14" i="16"/>
  <c r="AF38" i="16"/>
  <c r="AE14" i="16"/>
  <c r="AE38" i="16"/>
  <c r="AD14" i="16"/>
  <c r="AD38" i="16"/>
  <c r="AC14" i="16"/>
  <c r="AC38" i="16"/>
  <c r="AB14" i="16"/>
  <c r="AB38" i="16"/>
  <c r="AA14" i="16"/>
  <c r="AA38" i="16"/>
  <c r="Z14" i="16"/>
  <c r="Z38" i="16"/>
  <c r="Y14" i="16"/>
  <c r="Y38" i="16"/>
  <c r="X14" i="16"/>
  <c r="X38" i="16"/>
  <c r="W14" i="16"/>
  <c r="W38" i="16"/>
  <c r="V14" i="16"/>
  <c r="V38" i="16"/>
  <c r="U14" i="16"/>
  <c r="U38" i="16"/>
  <c r="T14" i="16"/>
  <c r="T38" i="16"/>
  <c r="S14" i="16"/>
  <c r="S38" i="16"/>
  <c r="AF13" i="16"/>
  <c r="AF37" i="16"/>
  <c r="AE13" i="16"/>
  <c r="AE37" i="16"/>
  <c r="AD13" i="16"/>
  <c r="AD37" i="16"/>
  <c r="AC13" i="16"/>
  <c r="AC37" i="16"/>
  <c r="AB13" i="16"/>
  <c r="AB37" i="16"/>
  <c r="AA13" i="16"/>
  <c r="AA37" i="16"/>
  <c r="Z13" i="16"/>
  <c r="Z37" i="16"/>
  <c r="Y13" i="16"/>
  <c r="Y37" i="16"/>
  <c r="X13" i="16"/>
  <c r="X37" i="16"/>
  <c r="W13" i="16"/>
  <c r="W37" i="16"/>
  <c r="V13" i="16"/>
  <c r="V37" i="16"/>
  <c r="U13" i="16"/>
  <c r="U37" i="16"/>
  <c r="T13" i="16"/>
  <c r="T37" i="16"/>
  <c r="S13" i="16"/>
  <c r="S37" i="16"/>
  <c r="AF12" i="16"/>
  <c r="AF36" i="16"/>
  <c r="AE12" i="16"/>
  <c r="AE36" i="16"/>
  <c r="AD12" i="16"/>
  <c r="AD36" i="16"/>
  <c r="AC12" i="16"/>
  <c r="AC36" i="16"/>
  <c r="AB12" i="16"/>
  <c r="AB36" i="16"/>
  <c r="AA12" i="16"/>
  <c r="AA36" i="16"/>
  <c r="Z12" i="16"/>
  <c r="Z36" i="16"/>
  <c r="Y12" i="16"/>
  <c r="Y36" i="16"/>
  <c r="X12" i="16"/>
  <c r="X36" i="16"/>
  <c r="W12" i="16"/>
  <c r="W36" i="16"/>
  <c r="V12" i="16"/>
  <c r="V36" i="16"/>
  <c r="U12" i="16"/>
  <c r="U36" i="16"/>
  <c r="T12" i="16"/>
  <c r="T36" i="16"/>
  <c r="S12" i="16"/>
  <c r="S36" i="16"/>
  <c r="AF11" i="16"/>
  <c r="AF35" i="16"/>
  <c r="AE11" i="16"/>
  <c r="AE35" i="16"/>
  <c r="AD11" i="16"/>
  <c r="AD35" i="16"/>
  <c r="AC11" i="16"/>
  <c r="AC35" i="16"/>
  <c r="AB11" i="16"/>
  <c r="AB35" i="16"/>
  <c r="AA11" i="16"/>
  <c r="AA35" i="16"/>
  <c r="Z11" i="16"/>
  <c r="Z35" i="16"/>
  <c r="Y11" i="16"/>
  <c r="Y35" i="16"/>
  <c r="X11" i="16"/>
  <c r="X35" i="16"/>
  <c r="W11" i="16"/>
  <c r="W35" i="16"/>
  <c r="V11" i="16"/>
  <c r="V35" i="16"/>
  <c r="U11" i="16"/>
  <c r="U35" i="16"/>
  <c r="T11" i="16"/>
  <c r="T35" i="16"/>
  <c r="S11" i="16"/>
  <c r="S35" i="16"/>
  <c r="AF10" i="16"/>
  <c r="AF34" i="16"/>
  <c r="AE10" i="16"/>
  <c r="AE34" i="16"/>
  <c r="AD10" i="16"/>
  <c r="AD34" i="16"/>
  <c r="AC10" i="16"/>
  <c r="AC34" i="16"/>
  <c r="AB10" i="16"/>
  <c r="AB34" i="16"/>
  <c r="AA10" i="16"/>
  <c r="AA34" i="16"/>
  <c r="Z10" i="16"/>
  <c r="Z34" i="16"/>
  <c r="Y10" i="16"/>
  <c r="Y34" i="16"/>
  <c r="X10" i="16"/>
  <c r="X34" i="16"/>
  <c r="W10" i="16"/>
  <c r="W34" i="16"/>
  <c r="V10" i="16"/>
  <c r="V34" i="16"/>
  <c r="U10" i="16"/>
  <c r="U34" i="16"/>
  <c r="T10" i="16"/>
  <c r="T34" i="16"/>
  <c r="S10" i="16"/>
  <c r="S34" i="16"/>
  <c r="AF9" i="16"/>
  <c r="AF33" i="16"/>
  <c r="AE9" i="16"/>
  <c r="AE33" i="16"/>
  <c r="AD9" i="16"/>
  <c r="AD33" i="16"/>
  <c r="AC9" i="16"/>
  <c r="AC33" i="16"/>
  <c r="AB9" i="16"/>
  <c r="AB33" i="16"/>
  <c r="AA9" i="16"/>
  <c r="AA33" i="16"/>
  <c r="Z9" i="16"/>
  <c r="Z33" i="16"/>
  <c r="Y9" i="16"/>
  <c r="Y33" i="16"/>
  <c r="X9" i="16"/>
  <c r="X33" i="16"/>
  <c r="W9" i="16"/>
  <c r="W33" i="16"/>
  <c r="V9" i="16"/>
  <c r="V33" i="16"/>
  <c r="U9" i="16"/>
  <c r="U33" i="16"/>
  <c r="T9" i="16"/>
  <c r="T33" i="16"/>
  <c r="S9" i="16"/>
  <c r="S33" i="16"/>
  <c r="AF8" i="16"/>
  <c r="AF32" i="16"/>
  <c r="AE8" i="16"/>
  <c r="AE32" i="16"/>
  <c r="AD8" i="16"/>
  <c r="AD32" i="16"/>
  <c r="AC8" i="16"/>
  <c r="AC32" i="16"/>
  <c r="AB8" i="16"/>
  <c r="AB32" i="16"/>
  <c r="AA8" i="16"/>
  <c r="AA32" i="16"/>
  <c r="Z8" i="16"/>
  <c r="Z32" i="16"/>
  <c r="Y8" i="16"/>
  <c r="Y32" i="16"/>
  <c r="X8" i="16"/>
  <c r="X32" i="16"/>
  <c r="W8" i="16"/>
  <c r="W32" i="16"/>
  <c r="V8" i="16"/>
  <c r="V32" i="16"/>
  <c r="U8" i="16"/>
  <c r="U32" i="16"/>
  <c r="T8" i="16"/>
  <c r="T32" i="16"/>
  <c r="S8" i="16"/>
  <c r="S32" i="16"/>
  <c r="AF7" i="16"/>
  <c r="AF31" i="16"/>
  <c r="AE7" i="16"/>
  <c r="AE31" i="16"/>
  <c r="AD7" i="16"/>
  <c r="AD31" i="16"/>
  <c r="AC7" i="16"/>
  <c r="AC31" i="16"/>
  <c r="AB7" i="16"/>
  <c r="AB31" i="16"/>
  <c r="AA7" i="16"/>
  <c r="AA31" i="16"/>
  <c r="Z7" i="16"/>
  <c r="Z31" i="16"/>
  <c r="Y7" i="16"/>
  <c r="Y31" i="16"/>
  <c r="X7" i="16"/>
  <c r="X31" i="16"/>
  <c r="W7" i="16"/>
  <c r="W31" i="16"/>
  <c r="V7" i="16"/>
  <c r="V31" i="16"/>
  <c r="U7" i="16"/>
  <c r="U31" i="16"/>
  <c r="T7" i="16"/>
  <c r="T31" i="16"/>
  <c r="S7" i="16"/>
  <c r="S31" i="16"/>
  <c r="AF6" i="16"/>
  <c r="AF30" i="16"/>
  <c r="AE6" i="16"/>
  <c r="AE30" i="16"/>
  <c r="AD6" i="16"/>
  <c r="AD30" i="16"/>
  <c r="AC6" i="16"/>
  <c r="AC30" i="16"/>
  <c r="AB6" i="16"/>
  <c r="AB30" i="16"/>
  <c r="AA6" i="16"/>
  <c r="AA30" i="16"/>
  <c r="Z6" i="16"/>
  <c r="Z30" i="16"/>
  <c r="Y6" i="16"/>
  <c r="Y30" i="16"/>
  <c r="X6" i="16"/>
  <c r="X30" i="16"/>
  <c r="W6" i="16"/>
  <c r="W30" i="16"/>
  <c r="V6" i="16"/>
  <c r="V30" i="16"/>
  <c r="U6" i="16"/>
  <c r="U30" i="16"/>
  <c r="T6" i="16"/>
  <c r="T30" i="16"/>
  <c r="S6" i="16"/>
  <c r="S30" i="16"/>
  <c r="AF5" i="16"/>
  <c r="AF29" i="16"/>
  <c r="AE5" i="16"/>
  <c r="AE29" i="16"/>
  <c r="AD5" i="16"/>
  <c r="AD29" i="16"/>
  <c r="AC5" i="16"/>
  <c r="AC29" i="16"/>
  <c r="AB5" i="16"/>
  <c r="AB29" i="16"/>
  <c r="AA5" i="16"/>
  <c r="AA29" i="16"/>
  <c r="Z5" i="16"/>
  <c r="Z29" i="16"/>
  <c r="Y5" i="16"/>
  <c r="Y29" i="16"/>
  <c r="X5" i="16"/>
  <c r="X29" i="16"/>
  <c r="W5" i="16"/>
  <c r="W29" i="16"/>
  <c r="V5" i="16"/>
  <c r="V29" i="16"/>
  <c r="U5" i="16"/>
  <c r="U29" i="16"/>
  <c r="T5" i="16"/>
  <c r="T29" i="16"/>
  <c r="S5" i="16"/>
  <c r="S29" i="16"/>
  <c r="Q4" i="16"/>
  <c r="AF4" i="16"/>
  <c r="AF28" i="16"/>
  <c r="P4" i="16"/>
  <c r="AE4" i="16"/>
  <c r="AE28" i="16"/>
  <c r="O4" i="16"/>
  <c r="AD4" i="16"/>
  <c r="AD28" i="16"/>
  <c r="N4" i="16"/>
  <c r="AC4" i="16"/>
  <c r="AC28" i="16"/>
  <c r="M4" i="16"/>
  <c r="AB4" i="16"/>
  <c r="AB28" i="16"/>
  <c r="L4" i="16"/>
  <c r="AA4" i="16"/>
  <c r="AA28" i="16"/>
  <c r="K4" i="16"/>
  <c r="Z4" i="16"/>
  <c r="Z28" i="16"/>
  <c r="J4" i="16"/>
  <c r="Y4" i="16"/>
  <c r="Y28" i="16"/>
  <c r="I4" i="16"/>
  <c r="X4" i="16"/>
  <c r="X28" i="16"/>
  <c r="H4" i="16"/>
  <c r="W4" i="16"/>
  <c r="W28" i="16"/>
  <c r="G4" i="16"/>
  <c r="V4" i="16"/>
  <c r="V28" i="16"/>
  <c r="F4" i="16"/>
  <c r="U4" i="16"/>
  <c r="U28" i="16"/>
  <c r="E4" i="16"/>
  <c r="T4" i="16"/>
  <c r="T28" i="16"/>
  <c r="D4" i="16"/>
  <c r="S4" i="16"/>
  <c r="S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4" i="16"/>
  <c r="C28" i="16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AF25" i="15"/>
  <c r="AF49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AE25" i="15"/>
  <c r="AE49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AD25" i="15"/>
  <c r="AD49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AC25" i="15"/>
  <c r="AC49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AB25" i="15"/>
  <c r="AB49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AA25" i="15"/>
  <c r="AA49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Z25" i="15"/>
  <c r="Z4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Y25" i="15"/>
  <c r="Y49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X25" i="15"/>
  <c r="X49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W25" i="15"/>
  <c r="W49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V25" i="15"/>
  <c r="V49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U25" i="15"/>
  <c r="U49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T25" i="15"/>
  <c r="T49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S25" i="15"/>
  <c r="S49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AF24" i="15"/>
  <c r="AF48" i="15"/>
  <c r="AE24" i="15"/>
  <c r="AE48" i="15"/>
  <c r="AD24" i="15"/>
  <c r="AD48" i="15"/>
  <c r="AC24" i="15"/>
  <c r="AC48" i="15"/>
  <c r="AB24" i="15"/>
  <c r="AB48" i="15"/>
  <c r="AA24" i="15"/>
  <c r="AA48" i="15"/>
  <c r="Z24" i="15"/>
  <c r="Z48" i="15"/>
  <c r="Y24" i="15"/>
  <c r="Y48" i="15"/>
  <c r="X24" i="15"/>
  <c r="X48" i="15"/>
  <c r="W24" i="15"/>
  <c r="W48" i="15"/>
  <c r="V24" i="15"/>
  <c r="V48" i="15"/>
  <c r="U24" i="15"/>
  <c r="U48" i="15"/>
  <c r="T24" i="15"/>
  <c r="T48" i="15"/>
  <c r="S24" i="15"/>
  <c r="S48" i="15"/>
  <c r="AF23" i="15"/>
  <c r="AF47" i="15"/>
  <c r="AE23" i="15"/>
  <c r="AE47" i="15"/>
  <c r="AD23" i="15"/>
  <c r="AD47" i="15"/>
  <c r="AC23" i="15"/>
  <c r="AC47" i="15"/>
  <c r="AB23" i="15"/>
  <c r="AB47" i="15"/>
  <c r="AA23" i="15"/>
  <c r="AA47" i="15"/>
  <c r="Z23" i="15"/>
  <c r="Z47" i="15"/>
  <c r="Y23" i="15"/>
  <c r="Y47" i="15"/>
  <c r="X23" i="15"/>
  <c r="X47" i="15"/>
  <c r="W23" i="15"/>
  <c r="W47" i="15"/>
  <c r="V23" i="15"/>
  <c r="V47" i="15"/>
  <c r="U23" i="15"/>
  <c r="U47" i="15"/>
  <c r="T23" i="15"/>
  <c r="T47" i="15"/>
  <c r="S23" i="15"/>
  <c r="S47" i="15"/>
  <c r="AF22" i="15"/>
  <c r="AF46" i="15"/>
  <c r="AE22" i="15"/>
  <c r="AE46" i="15"/>
  <c r="AD22" i="15"/>
  <c r="AD46" i="15"/>
  <c r="AC22" i="15"/>
  <c r="AC46" i="15"/>
  <c r="AB22" i="15"/>
  <c r="AB46" i="15"/>
  <c r="AA22" i="15"/>
  <c r="AA46" i="15"/>
  <c r="Z22" i="15"/>
  <c r="Z46" i="15"/>
  <c r="Y22" i="15"/>
  <c r="Y46" i="15"/>
  <c r="X22" i="15"/>
  <c r="X46" i="15"/>
  <c r="W22" i="15"/>
  <c r="W46" i="15"/>
  <c r="V22" i="15"/>
  <c r="V46" i="15"/>
  <c r="U22" i="15"/>
  <c r="U46" i="15"/>
  <c r="T22" i="15"/>
  <c r="T46" i="15"/>
  <c r="S22" i="15"/>
  <c r="S46" i="15"/>
  <c r="AF21" i="15"/>
  <c r="AF45" i="15"/>
  <c r="AE21" i="15"/>
  <c r="AE45" i="15"/>
  <c r="AD21" i="15"/>
  <c r="AD45" i="15"/>
  <c r="AC21" i="15"/>
  <c r="AC45" i="15"/>
  <c r="AB21" i="15"/>
  <c r="AB45" i="15"/>
  <c r="AA21" i="15"/>
  <c r="AA45" i="15"/>
  <c r="Z21" i="15"/>
  <c r="Z45" i="15"/>
  <c r="Y21" i="15"/>
  <c r="Y45" i="15"/>
  <c r="X21" i="15"/>
  <c r="X45" i="15"/>
  <c r="W21" i="15"/>
  <c r="W45" i="15"/>
  <c r="V21" i="15"/>
  <c r="V45" i="15"/>
  <c r="U21" i="15"/>
  <c r="U45" i="15"/>
  <c r="T21" i="15"/>
  <c r="T45" i="15"/>
  <c r="S21" i="15"/>
  <c r="S45" i="15"/>
  <c r="AF20" i="15"/>
  <c r="AF44" i="15"/>
  <c r="AE20" i="15"/>
  <c r="AE44" i="15"/>
  <c r="AD20" i="15"/>
  <c r="AD44" i="15"/>
  <c r="AC20" i="15"/>
  <c r="AC44" i="15"/>
  <c r="AB20" i="15"/>
  <c r="AB44" i="15"/>
  <c r="AA20" i="15"/>
  <c r="AA44" i="15"/>
  <c r="Z20" i="15"/>
  <c r="Z44" i="15"/>
  <c r="Y20" i="15"/>
  <c r="Y44" i="15"/>
  <c r="X20" i="15"/>
  <c r="X44" i="15"/>
  <c r="W20" i="15"/>
  <c r="W44" i="15"/>
  <c r="V20" i="15"/>
  <c r="V44" i="15"/>
  <c r="U20" i="15"/>
  <c r="U44" i="15"/>
  <c r="T20" i="15"/>
  <c r="T44" i="15"/>
  <c r="S20" i="15"/>
  <c r="S44" i="15"/>
  <c r="AF19" i="15"/>
  <c r="AF43" i="15"/>
  <c r="AE19" i="15"/>
  <c r="AE43" i="15"/>
  <c r="AD19" i="15"/>
  <c r="AD43" i="15"/>
  <c r="AC19" i="15"/>
  <c r="AC43" i="15"/>
  <c r="AB19" i="15"/>
  <c r="AB43" i="15"/>
  <c r="AA19" i="15"/>
  <c r="AA43" i="15"/>
  <c r="Z19" i="15"/>
  <c r="Z43" i="15"/>
  <c r="Y19" i="15"/>
  <c r="Y43" i="15"/>
  <c r="X19" i="15"/>
  <c r="X43" i="15"/>
  <c r="W19" i="15"/>
  <c r="W43" i="15"/>
  <c r="V19" i="15"/>
  <c r="V43" i="15"/>
  <c r="U19" i="15"/>
  <c r="U43" i="15"/>
  <c r="T19" i="15"/>
  <c r="T43" i="15"/>
  <c r="S19" i="15"/>
  <c r="S43" i="15"/>
  <c r="AF18" i="15"/>
  <c r="AF42" i="15"/>
  <c r="AE18" i="15"/>
  <c r="AE42" i="15"/>
  <c r="AD18" i="15"/>
  <c r="AD42" i="15"/>
  <c r="AC18" i="15"/>
  <c r="AC42" i="15"/>
  <c r="AB18" i="15"/>
  <c r="AB42" i="15"/>
  <c r="AA18" i="15"/>
  <c r="AA42" i="15"/>
  <c r="Z18" i="15"/>
  <c r="Z42" i="15"/>
  <c r="Y18" i="15"/>
  <c r="Y42" i="15"/>
  <c r="X18" i="15"/>
  <c r="X42" i="15"/>
  <c r="W18" i="15"/>
  <c r="W42" i="15"/>
  <c r="V18" i="15"/>
  <c r="V42" i="15"/>
  <c r="U18" i="15"/>
  <c r="U42" i="15"/>
  <c r="T18" i="15"/>
  <c r="T42" i="15"/>
  <c r="S18" i="15"/>
  <c r="S42" i="15"/>
  <c r="AF17" i="15"/>
  <c r="AF41" i="15"/>
  <c r="AE17" i="15"/>
  <c r="AE41" i="15"/>
  <c r="AD17" i="15"/>
  <c r="AD41" i="15"/>
  <c r="AC17" i="15"/>
  <c r="AC41" i="15"/>
  <c r="AB17" i="15"/>
  <c r="AB41" i="15"/>
  <c r="AA17" i="15"/>
  <c r="AA41" i="15"/>
  <c r="Z17" i="15"/>
  <c r="Z41" i="15"/>
  <c r="Y17" i="15"/>
  <c r="Y41" i="15"/>
  <c r="X17" i="15"/>
  <c r="X41" i="15"/>
  <c r="W17" i="15"/>
  <c r="W41" i="15"/>
  <c r="V17" i="15"/>
  <c r="V41" i="15"/>
  <c r="U17" i="15"/>
  <c r="U41" i="15"/>
  <c r="T17" i="15"/>
  <c r="T41" i="15"/>
  <c r="S17" i="15"/>
  <c r="S41" i="15"/>
  <c r="AF16" i="15"/>
  <c r="AF40" i="15"/>
  <c r="AE16" i="15"/>
  <c r="AE40" i="15"/>
  <c r="AD16" i="15"/>
  <c r="AD40" i="15"/>
  <c r="AC16" i="15"/>
  <c r="AC40" i="15"/>
  <c r="AB16" i="15"/>
  <c r="AB40" i="15"/>
  <c r="AA16" i="15"/>
  <c r="AA40" i="15"/>
  <c r="Z16" i="15"/>
  <c r="Z40" i="15"/>
  <c r="Y16" i="15"/>
  <c r="Y40" i="15"/>
  <c r="X16" i="15"/>
  <c r="X40" i="15"/>
  <c r="W16" i="15"/>
  <c r="W40" i="15"/>
  <c r="V16" i="15"/>
  <c r="V40" i="15"/>
  <c r="U16" i="15"/>
  <c r="U40" i="15"/>
  <c r="T16" i="15"/>
  <c r="T40" i="15"/>
  <c r="S16" i="15"/>
  <c r="S40" i="15"/>
  <c r="AF15" i="15"/>
  <c r="AF39" i="15"/>
  <c r="AE15" i="15"/>
  <c r="AE39" i="15"/>
  <c r="AD15" i="15"/>
  <c r="AD39" i="15"/>
  <c r="AC15" i="15"/>
  <c r="AC39" i="15"/>
  <c r="AB15" i="15"/>
  <c r="AB39" i="15"/>
  <c r="AA15" i="15"/>
  <c r="AA39" i="15"/>
  <c r="Z15" i="15"/>
  <c r="Z39" i="15"/>
  <c r="Y15" i="15"/>
  <c r="Y39" i="15"/>
  <c r="X15" i="15"/>
  <c r="X39" i="15"/>
  <c r="W15" i="15"/>
  <c r="W39" i="15"/>
  <c r="V15" i="15"/>
  <c r="V39" i="15"/>
  <c r="U15" i="15"/>
  <c r="U39" i="15"/>
  <c r="T15" i="15"/>
  <c r="T39" i="15"/>
  <c r="S15" i="15"/>
  <c r="S39" i="15"/>
  <c r="AF14" i="15"/>
  <c r="AF38" i="15"/>
  <c r="AE14" i="15"/>
  <c r="AE38" i="15"/>
  <c r="AD14" i="15"/>
  <c r="AD38" i="15"/>
  <c r="AC14" i="15"/>
  <c r="AC38" i="15"/>
  <c r="AB14" i="15"/>
  <c r="AB38" i="15"/>
  <c r="AA14" i="15"/>
  <c r="AA38" i="15"/>
  <c r="Z14" i="15"/>
  <c r="Z38" i="15"/>
  <c r="Y14" i="15"/>
  <c r="Y38" i="15"/>
  <c r="X14" i="15"/>
  <c r="X38" i="15"/>
  <c r="W14" i="15"/>
  <c r="W38" i="15"/>
  <c r="V14" i="15"/>
  <c r="V38" i="15"/>
  <c r="U14" i="15"/>
  <c r="U38" i="15"/>
  <c r="T14" i="15"/>
  <c r="T38" i="15"/>
  <c r="S14" i="15"/>
  <c r="S38" i="15"/>
  <c r="AF13" i="15"/>
  <c r="AF37" i="15"/>
  <c r="AE13" i="15"/>
  <c r="AE37" i="15"/>
  <c r="AD13" i="15"/>
  <c r="AD37" i="15"/>
  <c r="AC13" i="15"/>
  <c r="AC37" i="15"/>
  <c r="AB13" i="15"/>
  <c r="AB37" i="15"/>
  <c r="AA13" i="15"/>
  <c r="AA37" i="15"/>
  <c r="Z13" i="15"/>
  <c r="Z37" i="15"/>
  <c r="Y13" i="15"/>
  <c r="Y37" i="15"/>
  <c r="X13" i="15"/>
  <c r="X37" i="15"/>
  <c r="W13" i="15"/>
  <c r="W37" i="15"/>
  <c r="V13" i="15"/>
  <c r="V37" i="15"/>
  <c r="U13" i="15"/>
  <c r="U37" i="15"/>
  <c r="T13" i="15"/>
  <c r="T37" i="15"/>
  <c r="S13" i="15"/>
  <c r="S37" i="15"/>
  <c r="AF12" i="15"/>
  <c r="AF36" i="15"/>
  <c r="AE12" i="15"/>
  <c r="AE36" i="15"/>
  <c r="AD12" i="15"/>
  <c r="AD36" i="15"/>
  <c r="AC12" i="15"/>
  <c r="AC36" i="15"/>
  <c r="AB12" i="15"/>
  <c r="AB36" i="15"/>
  <c r="AA12" i="15"/>
  <c r="AA36" i="15"/>
  <c r="Z12" i="15"/>
  <c r="Z36" i="15"/>
  <c r="Y12" i="15"/>
  <c r="Y36" i="15"/>
  <c r="X12" i="15"/>
  <c r="X36" i="15"/>
  <c r="W12" i="15"/>
  <c r="W36" i="15"/>
  <c r="V12" i="15"/>
  <c r="V36" i="15"/>
  <c r="U12" i="15"/>
  <c r="U36" i="15"/>
  <c r="T12" i="15"/>
  <c r="T36" i="15"/>
  <c r="S12" i="15"/>
  <c r="S36" i="15"/>
  <c r="AF11" i="15"/>
  <c r="AF35" i="15"/>
  <c r="AE11" i="15"/>
  <c r="AE35" i="15"/>
  <c r="AD11" i="15"/>
  <c r="AD35" i="15"/>
  <c r="AC11" i="15"/>
  <c r="AC35" i="15"/>
  <c r="AB11" i="15"/>
  <c r="AB35" i="15"/>
  <c r="AA11" i="15"/>
  <c r="AA35" i="15"/>
  <c r="Z11" i="15"/>
  <c r="Z35" i="15"/>
  <c r="Y11" i="15"/>
  <c r="Y35" i="15"/>
  <c r="X11" i="15"/>
  <c r="X35" i="15"/>
  <c r="W11" i="15"/>
  <c r="W35" i="15"/>
  <c r="V11" i="15"/>
  <c r="V35" i="15"/>
  <c r="U11" i="15"/>
  <c r="U35" i="15"/>
  <c r="T11" i="15"/>
  <c r="T35" i="15"/>
  <c r="S11" i="15"/>
  <c r="S35" i="15"/>
  <c r="AF10" i="15"/>
  <c r="AF34" i="15"/>
  <c r="AE10" i="15"/>
  <c r="AE34" i="15"/>
  <c r="AD10" i="15"/>
  <c r="AD34" i="15"/>
  <c r="AC10" i="15"/>
  <c r="AC34" i="15"/>
  <c r="AB10" i="15"/>
  <c r="AB34" i="15"/>
  <c r="AA10" i="15"/>
  <c r="AA34" i="15"/>
  <c r="Z10" i="15"/>
  <c r="Z34" i="15"/>
  <c r="Y10" i="15"/>
  <c r="Y34" i="15"/>
  <c r="X10" i="15"/>
  <c r="X34" i="15"/>
  <c r="W10" i="15"/>
  <c r="W34" i="15"/>
  <c r="V10" i="15"/>
  <c r="V34" i="15"/>
  <c r="U10" i="15"/>
  <c r="U34" i="15"/>
  <c r="T10" i="15"/>
  <c r="T34" i="15"/>
  <c r="S10" i="15"/>
  <c r="S34" i="15"/>
  <c r="AF9" i="15"/>
  <c r="AF33" i="15"/>
  <c r="AE9" i="15"/>
  <c r="AE33" i="15"/>
  <c r="AD9" i="15"/>
  <c r="AD33" i="15"/>
  <c r="AC9" i="15"/>
  <c r="AC33" i="15"/>
  <c r="AB9" i="15"/>
  <c r="AB33" i="15"/>
  <c r="AA9" i="15"/>
  <c r="AA33" i="15"/>
  <c r="Z9" i="15"/>
  <c r="Z33" i="15"/>
  <c r="Y9" i="15"/>
  <c r="Y33" i="15"/>
  <c r="X9" i="15"/>
  <c r="X33" i="15"/>
  <c r="W9" i="15"/>
  <c r="W33" i="15"/>
  <c r="V9" i="15"/>
  <c r="V33" i="15"/>
  <c r="U9" i="15"/>
  <c r="U33" i="15"/>
  <c r="T9" i="15"/>
  <c r="T33" i="15"/>
  <c r="S9" i="15"/>
  <c r="S33" i="15"/>
  <c r="AF8" i="15"/>
  <c r="AF32" i="15"/>
  <c r="AE8" i="15"/>
  <c r="AE32" i="15"/>
  <c r="AD8" i="15"/>
  <c r="AD32" i="15"/>
  <c r="AC8" i="15"/>
  <c r="AC32" i="15"/>
  <c r="AB8" i="15"/>
  <c r="AB32" i="15"/>
  <c r="AA8" i="15"/>
  <c r="AA32" i="15"/>
  <c r="Z8" i="15"/>
  <c r="Z32" i="15"/>
  <c r="Y8" i="15"/>
  <c r="Y32" i="15"/>
  <c r="X8" i="15"/>
  <c r="X32" i="15"/>
  <c r="W8" i="15"/>
  <c r="W32" i="15"/>
  <c r="V8" i="15"/>
  <c r="V32" i="15"/>
  <c r="U8" i="15"/>
  <c r="U32" i="15"/>
  <c r="T8" i="15"/>
  <c r="T32" i="15"/>
  <c r="S8" i="15"/>
  <c r="S32" i="15"/>
  <c r="AF7" i="15"/>
  <c r="AF31" i="15"/>
  <c r="AE7" i="15"/>
  <c r="AE31" i="15"/>
  <c r="AD7" i="15"/>
  <c r="AD31" i="15"/>
  <c r="AC7" i="15"/>
  <c r="AC31" i="15"/>
  <c r="AB7" i="15"/>
  <c r="AB31" i="15"/>
  <c r="AA7" i="15"/>
  <c r="AA31" i="15"/>
  <c r="Z7" i="15"/>
  <c r="Z31" i="15"/>
  <c r="Y7" i="15"/>
  <c r="Y31" i="15"/>
  <c r="X7" i="15"/>
  <c r="X31" i="15"/>
  <c r="W7" i="15"/>
  <c r="W31" i="15"/>
  <c r="V7" i="15"/>
  <c r="V31" i="15"/>
  <c r="U7" i="15"/>
  <c r="U31" i="15"/>
  <c r="T7" i="15"/>
  <c r="T31" i="15"/>
  <c r="S7" i="15"/>
  <c r="S31" i="15"/>
  <c r="AF6" i="15"/>
  <c r="AF30" i="15"/>
  <c r="AE6" i="15"/>
  <c r="AE30" i="15"/>
  <c r="AD6" i="15"/>
  <c r="AD30" i="15"/>
  <c r="AC6" i="15"/>
  <c r="AC30" i="15"/>
  <c r="AB6" i="15"/>
  <c r="AB30" i="15"/>
  <c r="AA6" i="15"/>
  <c r="AA30" i="15"/>
  <c r="Z6" i="15"/>
  <c r="Z30" i="15"/>
  <c r="Y6" i="15"/>
  <c r="Y30" i="15"/>
  <c r="X6" i="15"/>
  <c r="X30" i="15"/>
  <c r="W6" i="15"/>
  <c r="W30" i="15"/>
  <c r="V6" i="15"/>
  <c r="V30" i="15"/>
  <c r="U6" i="15"/>
  <c r="U30" i="15"/>
  <c r="T6" i="15"/>
  <c r="T30" i="15"/>
  <c r="S6" i="15"/>
  <c r="S30" i="15"/>
  <c r="AF5" i="15"/>
  <c r="AF29" i="15"/>
  <c r="AE5" i="15"/>
  <c r="AE29" i="15"/>
  <c r="AD5" i="15"/>
  <c r="AD29" i="15"/>
  <c r="AC5" i="15"/>
  <c r="AC29" i="15"/>
  <c r="AB5" i="15"/>
  <c r="AB29" i="15"/>
  <c r="AA5" i="15"/>
  <c r="AA29" i="15"/>
  <c r="Z5" i="15"/>
  <c r="Z29" i="15"/>
  <c r="Y5" i="15"/>
  <c r="Y29" i="15"/>
  <c r="X5" i="15"/>
  <c r="X29" i="15"/>
  <c r="W5" i="15"/>
  <c r="W29" i="15"/>
  <c r="V5" i="15"/>
  <c r="V29" i="15"/>
  <c r="U5" i="15"/>
  <c r="U29" i="15"/>
  <c r="T5" i="15"/>
  <c r="T29" i="15"/>
  <c r="S5" i="15"/>
  <c r="S29" i="15"/>
  <c r="Q4" i="15"/>
  <c r="AF4" i="15"/>
  <c r="AF28" i="15"/>
  <c r="P4" i="15"/>
  <c r="AE4" i="15"/>
  <c r="AE28" i="15"/>
  <c r="O4" i="15"/>
  <c r="AD4" i="15"/>
  <c r="AD28" i="15"/>
  <c r="N4" i="15"/>
  <c r="AC4" i="15"/>
  <c r="AC28" i="15"/>
  <c r="M4" i="15"/>
  <c r="AB4" i="15"/>
  <c r="AB28" i="15"/>
  <c r="L4" i="15"/>
  <c r="AA4" i="15"/>
  <c r="AA28" i="15"/>
  <c r="K4" i="15"/>
  <c r="Z4" i="15"/>
  <c r="Z28" i="15"/>
  <c r="J4" i="15"/>
  <c r="Y4" i="15"/>
  <c r="Y28" i="15"/>
  <c r="I4" i="15"/>
  <c r="X4" i="15"/>
  <c r="X28" i="15"/>
  <c r="H4" i="15"/>
  <c r="W4" i="15"/>
  <c r="W28" i="15"/>
  <c r="G4" i="15"/>
  <c r="V4" i="15"/>
  <c r="V28" i="15"/>
  <c r="F4" i="15"/>
  <c r="U4" i="15"/>
  <c r="U28" i="15"/>
  <c r="E4" i="15"/>
  <c r="T4" i="15"/>
  <c r="T28" i="15"/>
  <c r="D4" i="15"/>
  <c r="S4" i="15"/>
  <c r="S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4" i="15"/>
  <c r="C28" i="15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AF25" i="14"/>
  <c r="AF49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AE25" i="14"/>
  <c r="AE49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AD25" i="14"/>
  <c r="AD49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AC25" i="14"/>
  <c r="AC49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AB25" i="14"/>
  <c r="AB49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AA25" i="14"/>
  <c r="AA49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Z25" i="14"/>
  <c r="Z49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Y25" i="14"/>
  <c r="Y4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X25" i="14"/>
  <c r="X49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W25" i="14"/>
  <c r="W49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V25" i="14"/>
  <c r="V49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U25" i="14"/>
  <c r="U49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T25" i="14"/>
  <c r="T49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S25" i="14"/>
  <c r="S49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AF24" i="14"/>
  <c r="AF48" i="14"/>
  <c r="AE24" i="14"/>
  <c r="AE48" i="14"/>
  <c r="AD24" i="14"/>
  <c r="AD48" i="14"/>
  <c r="AC24" i="14"/>
  <c r="AC48" i="14"/>
  <c r="AB24" i="14"/>
  <c r="AB48" i="14"/>
  <c r="AA24" i="14"/>
  <c r="AA48" i="14"/>
  <c r="Z24" i="14"/>
  <c r="Z48" i="14"/>
  <c r="Y24" i="14"/>
  <c r="Y48" i="14"/>
  <c r="X24" i="14"/>
  <c r="X48" i="14"/>
  <c r="W24" i="14"/>
  <c r="W48" i="14"/>
  <c r="V24" i="14"/>
  <c r="V48" i="14"/>
  <c r="U24" i="14"/>
  <c r="U48" i="14"/>
  <c r="T24" i="14"/>
  <c r="T48" i="14"/>
  <c r="S24" i="14"/>
  <c r="S48" i="14"/>
  <c r="AF23" i="14"/>
  <c r="AF47" i="14"/>
  <c r="AE23" i="14"/>
  <c r="AE47" i="14"/>
  <c r="AD23" i="14"/>
  <c r="AD47" i="14"/>
  <c r="AC23" i="14"/>
  <c r="AC47" i="14"/>
  <c r="AB23" i="14"/>
  <c r="AB47" i="14"/>
  <c r="AA23" i="14"/>
  <c r="AA47" i="14"/>
  <c r="Z23" i="14"/>
  <c r="Z47" i="14"/>
  <c r="Y23" i="14"/>
  <c r="Y47" i="14"/>
  <c r="X23" i="14"/>
  <c r="X47" i="14"/>
  <c r="W23" i="14"/>
  <c r="W47" i="14"/>
  <c r="V23" i="14"/>
  <c r="V47" i="14"/>
  <c r="U23" i="14"/>
  <c r="U47" i="14"/>
  <c r="T23" i="14"/>
  <c r="T47" i="14"/>
  <c r="S23" i="14"/>
  <c r="S47" i="14"/>
  <c r="AF22" i="14"/>
  <c r="AF46" i="14"/>
  <c r="AE22" i="14"/>
  <c r="AE46" i="14"/>
  <c r="AD22" i="14"/>
  <c r="AD46" i="14"/>
  <c r="AC22" i="14"/>
  <c r="AC46" i="14"/>
  <c r="AB22" i="14"/>
  <c r="AB46" i="14"/>
  <c r="AA22" i="14"/>
  <c r="AA46" i="14"/>
  <c r="Z22" i="14"/>
  <c r="Z46" i="14"/>
  <c r="Y22" i="14"/>
  <c r="Y46" i="14"/>
  <c r="X22" i="14"/>
  <c r="X46" i="14"/>
  <c r="W22" i="14"/>
  <c r="W46" i="14"/>
  <c r="V22" i="14"/>
  <c r="V46" i="14"/>
  <c r="U22" i="14"/>
  <c r="U46" i="14"/>
  <c r="T22" i="14"/>
  <c r="T46" i="14"/>
  <c r="S22" i="14"/>
  <c r="S46" i="14"/>
  <c r="AF21" i="14"/>
  <c r="AF45" i="14"/>
  <c r="AE21" i="14"/>
  <c r="AE45" i="14"/>
  <c r="AD21" i="14"/>
  <c r="AD45" i="14"/>
  <c r="AC21" i="14"/>
  <c r="AC45" i="14"/>
  <c r="AB21" i="14"/>
  <c r="AB45" i="14"/>
  <c r="AA21" i="14"/>
  <c r="AA45" i="14"/>
  <c r="Z21" i="14"/>
  <c r="Z45" i="14"/>
  <c r="Y21" i="14"/>
  <c r="Y45" i="14"/>
  <c r="X21" i="14"/>
  <c r="X45" i="14"/>
  <c r="W21" i="14"/>
  <c r="W45" i="14"/>
  <c r="V21" i="14"/>
  <c r="V45" i="14"/>
  <c r="U21" i="14"/>
  <c r="U45" i="14"/>
  <c r="T21" i="14"/>
  <c r="T45" i="14"/>
  <c r="S21" i="14"/>
  <c r="S45" i="14"/>
  <c r="AF20" i="14"/>
  <c r="AF44" i="14"/>
  <c r="AE20" i="14"/>
  <c r="AE44" i="14"/>
  <c r="AD20" i="14"/>
  <c r="AD44" i="14"/>
  <c r="AC20" i="14"/>
  <c r="AC44" i="14"/>
  <c r="AB20" i="14"/>
  <c r="AB44" i="14"/>
  <c r="AA20" i="14"/>
  <c r="AA44" i="14"/>
  <c r="Z20" i="14"/>
  <c r="Z44" i="14"/>
  <c r="Y20" i="14"/>
  <c r="Y44" i="14"/>
  <c r="X20" i="14"/>
  <c r="X44" i="14"/>
  <c r="W20" i="14"/>
  <c r="W44" i="14"/>
  <c r="V20" i="14"/>
  <c r="V44" i="14"/>
  <c r="U20" i="14"/>
  <c r="U44" i="14"/>
  <c r="T20" i="14"/>
  <c r="T44" i="14"/>
  <c r="S20" i="14"/>
  <c r="S44" i="14"/>
  <c r="AF19" i="14"/>
  <c r="AF43" i="14"/>
  <c r="AE19" i="14"/>
  <c r="AE43" i="14"/>
  <c r="AD19" i="14"/>
  <c r="AD43" i="14"/>
  <c r="AC19" i="14"/>
  <c r="AC43" i="14"/>
  <c r="AB19" i="14"/>
  <c r="AB43" i="14"/>
  <c r="AA19" i="14"/>
  <c r="AA43" i="14"/>
  <c r="Z19" i="14"/>
  <c r="Z43" i="14"/>
  <c r="Y19" i="14"/>
  <c r="Y43" i="14"/>
  <c r="X19" i="14"/>
  <c r="X43" i="14"/>
  <c r="W19" i="14"/>
  <c r="W43" i="14"/>
  <c r="V19" i="14"/>
  <c r="V43" i="14"/>
  <c r="U19" i="14"/>
  <c r="U43" i="14"/>
  <c r="T19" i="14"/>
  <c r="T43" i="14"/>
  <c r="S19" i="14"/>
  <c r="S43" i="14"/>
  <c r="AF18" i="14"/>
  <c r="AF42" i="14"/>
  <c r="AE18" i="14"/>
  <c r="AE42" i="14"/>
  <c r="AD18" i="14"/>
  <c r="AD42" i="14"/>
  <c r="AC18" i="14"/>
  <c r="AC42" i="14"/>
  <c r="AB18" i="14"/>
  <c r="AB42" i="14"/>
  <c r="AA18" i="14"/>
  <c r="AA42" i="14"/>
  <c r="Z18" i="14"/>
  <c r="Z42" i="14"/>
  <c r="Y18" i="14"/>
  <c r="Y42" i="14"/>
  <c r="X18" i="14"/>
  <c r="X42" i="14"/>
  <c r="W18" i="14"/>
  <c r="W42" i="14"/>
  <c r="V18" i="14"/>
  <c r="V42" i="14"/>
  <c r="U18" i="14"/>
  <c r="U42" i="14"/>
  <c r="T18" i="14"/>
  <c r="T42" i="14"/>
  <c r="S18" i="14"/>
  <c r="S42" i="14"/>
  <c r="AF17" i="14"/>
  <c r="AF41" i="14"/>
  <c r="AE17" i="14"/>
  <c r="AE41" i="14"/>
  <c r="AD17" i="14"/>
  <c r="AD41" i="14"/>
  <c r="AC17" i="14"/>
  <c r="AC41" i="14"/>
  <c r="AB17" i="14"/>
  <c r="AB41" i="14"/>
  <c r="AA17" i="14"/>
  <c r="AA41" i="14"/>
  <c r="Z17" i="14"/>
  <c r="Z41" i="14"/>
  <c r="Y17" i="14"/>
  <c r="Y41" i="14"/>
  <c r="X17" i="14"/>
  <c r="X41" i="14"/>
  <c r="W17" i="14"/>
  <c r="W41" i="14"/>
  <c r="V17" i="14"/>
  <c r="V41" i="14"/>
  <c r="U17" i="14"/>
  <c r="U41" i="14"/>
  <c r="T17" i="14"/>
  <c r="T41" i="14"/>
  <c r="S17" i="14"/>
  <c r="S41" i="14"/>
  <c r="AF16" i="14"/>
  <c r="AF40" i="14"/>
  <c r="AE16" i="14"/>
  <c r="AE40" i="14"/>
  <c r="AD16" i="14"/>
  <c r="AD40" i="14"/>
  <c r="AC16" i="14"/>
  <c r="AC40" i="14"/>
  <c r="AB16" i="14"/>
  <c r="AB40" i="14"/>
  <c r="AA16" i="14"/>
  <c r="AA40" i="14"/>
  <c r="Z16" i="14"/>
  <c r="Z40" i="14"/>
  <c r="Y16" i="14"/>
  <c r="Y40" i="14"/>
  <c r="X16" i="14"/>
  <c r="X40" i="14"/>
  <c r="W16" i="14"/>
  <c r="W40" i="14"/>
  <c r="V16" i="14"/>
  <c r="V40" i="14"/>
  <c r="U16" i="14"/>
  <c r="U40" i="14"/>
  <c r="T16" i="14"/>
  <c r="T40" i="14"/>
  <c r="S16" i="14"/>
  <c r="S40" i="14"/>
  <c r="AF15" i="14"/>
  <c r="AF39" i="14"/>
  <c r="AE15" i="14"/>
  <c r="AE39" i="14"/>
  <c r="AD15" i="14"/>
  <c r="AD39" i="14"/>
  <c r="AC15" i="14"/>
  <c r="AC39" i="14"/>
  <c r="AB15" i="14"/>
  <c r="AB39" i="14"/>
  <c r="AA15" i="14"/>
  <c r="AA39" i="14"/>
  <c r="Z15" i="14"/>
  <c r="Z39" i="14"/>
  <c r="Y15" i="14"/>
  <c r="Y39" i="14"/>
  <c r="X15" i="14"/>
  <c r="X39" i="14"/>
  <c r="W15" i="14"/>
  <c r="W39" i="14"/>
  <c r="V15" i="14"/>
  <c r="V39" i="14"/>
  <c r="U15" i="14"/>
  <c r="U39" i="14"/>
  <c r="T15" i="14"/>
  <c r="T39" i="14"/>
  <c r="S15" i="14"/>
  <c r="S39" i="14"/>
  <c r="AF14" i="14"/>
  <c r="AF38" i="14"/>
  <c r="AE14" i="14"/>
  <c r="AE38" i="14"/>
  <c r="AD14" i="14"/>
  <c r="AD38" i="14"/>
  <c r="AC14" i="14"/>
  <c r="AC38" i="14"/>
  <c r="AB14" i="14"/>
  <c r="AB38" i="14"/>
  <c r="AA14" i="14"/>
  <c r="AA38" i="14"/>
  <c r="Z14" i="14"/>
  <c r="Z38" i="14"/>
  <c r="Y14" i="14"/>
  <c r="Y38" i="14"/>
  <c r="X14" i="14"/>
  <c r="X38" i="14"/>
  <c r="W14" i="14"/>
  <c r="W38" i="14"/>
  <c r="V14" i="14"/>
  <c r="V38" i="14"/>
  <c r="U14" i="14"/>
  <c r="U38" i="14"/>
  <c r="T14" i="14"/>
  <c r="T38" i="14"/>
  <c r="S14" i="14"/>
  <c r="S38" i="14"/>
  <c r="AF13" i="14"/>
  <c r="AF37" i="14"/>
  <c r="AE13" i="14"/>
  <c r="AE37" i="14"/>
  <c r="AD13" i="14"/>
  <c r="AD37" i="14"/>
  <c r="AC13" i="14"/>
  <c r="AC37" i="14"/>
  <c r="AB13" i="14"/>
  <c r="AB37" i="14"/>
  <c r="AA13" i="14"/>
  <c r="AA37" i="14"/>
  <c r="Z13" i="14"/>
  <c r="Z37" i="14"/>
  <c r="Y13" i="14"/>
  <c r="Y37" i="14"/>
  <c r="X13" i="14"/>
  <c r="X37" i="14"/>
  <c r="W13" i="14"/>
  <c r="W37" i="14"/>
  <c r="V13" i="14"/>
  <c r="V37" i="14"/>
  <c r="U13" i="14"/>
  <c r="U37" i="14"/>
  <c r="T13" i="14"/>
  <c r="T37" i="14"/>
  <c r="S13" i="14"/>
  <c r="S37" i="14"/>
  <c r="AF12" i="14"/>
  <c r="AF36" i="14"/>
  <c r="AE12" i="14"/>
  <c r="AE36" i="14"/>
  <c r="AD12" i="14"/>
  <c r="AD36" i="14"/>
  <c r="AC12" i="14"/>
  <c r="AC36" i="14"/>
  <c r="AB12" i="14"/>
  <c r="AB36" i="14"/>
  <c r="AA12" i="14"/>
  <c r="AA36" i="14"/>
  <c r="Z12" i="14"/>
  <c r="Z36" i="14"/>
  <c r="Y12" i="14"/>
  <c r="Y36" i="14"/>
  <c r="X12" i="14"/>
  <c r="X36" i="14"/>
  <c r="W12" i="14"/>
  <c r="W36" i="14"/>
  <c r="V12" i="14"/>
  <c r="V36" i="14"/>
  <c r="U12" i="14"/>
  <c r="U36" i="14"/>
  <c r="T12" i="14"/>
  <c r="T36" i="14"/>
  <c r="S12" i="14"/>
  <c r="S36" i="14"/>
  <c r="AF11" i="14"/>
  <c r="AF35" i="14"/>
  <c r="AE11" i="14"/>
  <c r="AE35" i="14"/>
  <c r="AD11" i="14"/>
  <c r="AD35" i="14"/>
  <c r="AC11" i="14"/>
  <c r="AC35" i="14"/>
  <c r="AB11" i="14"/>
  <c r="AB35" i="14"/>
  <c r="AA11" i="14"/>
  <c r="AA35" i="14"/>
  <c r="Z11" i="14"/>
  <c r="Z35" i="14"/>
  <c r="Y11" i="14"/>
  <c r="Y35" i="14"/>
  <c r="X11" i="14"/>
  <c r="X35" i="14"/>
  <c r="W11" i="14"/>
  <c r="W35" i="14"/>
  <c r="V11" i="14"/>
  <c r="V35" i="14"/>
  <c r="U11" i="14"/>
  <c r="U35" i="14"/>
  <c r="T11" i="14"/>
  <c r="T35" i="14"/>
  <c r="S11" i="14"/>
  <c r="S35" i="14"/>
  <c r="AF10" i="14"/>
  <c r="AF34" i="14"/>
  <c r="AE10" i="14"/>
  <c r="AE34" i="14"/>
  <c r="AD10" i="14"/>
  <c r="AD34" i="14"/>
  <c r="AC10" i="14"/>
  <c r="AC34" i="14"/>
  <c r="AB10" i="14"/>
  <c r="AB34" i="14"/>
  <c r="AA10" i="14"/>
  <c r="AA34" i="14"/>
  <c r="Z10" i="14"/>
  <c r="Z34" i="14"/>
  <c r="Y10" i="14"/>
  <c r="Y34" i="14"/>
  <c r="X10" i="14"/>
  <c r="X34" i="14"/>
  <c r="W10" i="14"/>
  <c r="W34" i="14"/>
  <c r="V10" i="14"/>
  <c r="V34" i="14"/>
  <c r="U10" i="14"/>
  <c r="U34" i="14"/>
  <c r="T10" i="14"/>
  <c r="T34" i="14"/>
  <c r="S10" i="14"/>
  <c r="S34" i="14"/>
  <c r="AF9" i="14"/>
  <c r="AF33" i="14"/>
  <c r="AE9" i="14"/>
  <c r="AE33" i="14"/>
  <c r="AD9" i="14"/>
  <c r="AD33" i="14"/>
  <c r="AC9" i="14"/>
  <c r="AC33" i="14"/>
  <c r="AB9" i="14"/>
  <c r="AB33" i="14"/>
  <c r="AA9" i="14"/>
  <c r="AA33" i="14"/>
  <c r="Z9" i="14"/>
  <c r="Z33" i="14"/>
  <c r="Y9" i="14"/>
  <c r="Y33" i="14"/>
  <c r="X9" i="14"/>
  <c r="X33" i="14"/>
  <c r="W9" i="14"/>
  <c r="W33" i="14"/>
  <c r="V9" i="14"/>
  <c r="V33" i="14"/>
  <c r="U9" i="14"/>
  <c r="U33" i="14"/>
  <c r="T9" i="14"/>
  <c r="T33" i="14"/>
  <c r="S9" i="14"/>
  <c r="S33" i="14"/>
  <c r="AF8" i="14"/>
  <c r="AF32" i="14"/>
  <c r="AE8" i="14"/>
  <c r="AE32" i="14"/>
  <c r="AD8" i="14"/>
  <c r="AD32" i="14"/>
  <c r="AC8" i="14"/>
  <c r="AC32" i="14"/>
  <c r="AB8" i="14"/>
  <c r="AB32" i="14"/>
  <c r="AA8" i="14"/>
  <c r="AA32" i="14"/>
  <c r="Z8" i="14"/>
  <c r="Z32" i="14"/>
  <c r="Y8" i="14"/>
  <c r="Y32" i="14"/>
  <c r="X8" i="14"/>
  <c r="X32" i="14"/>
  <c r="W8" i="14"/>
  <c r="W32" i="14"/>
  <c r="V8" i="14"/>
  <c r="V32" i="14"/>
  <c r="U8" i="14"/>
  <c r="U32" i="14"/>
  <c r="T8" i="14"/>
  <c r="T32" i="14"/>
  <c r="S8" i="14"/>
  <c r="S32" i="14"/>
  <c r="AF7" i="14"/>
  <c r="AF31" i="14"/>
  <c r="AE7" i="14"/>
  <c r="AE31" i="14"/>
  <c r="AD7" i="14"/>
  <c r="AD31" i="14"/>
  <c r="AC7" i="14"/>
  <c r="AC31" i="14"/>
  <c r="AB7" i="14"/>
  <c r="AB31" i="14"/>
  <c r="AA7" i="14"/>
  <c r="AA31" i="14"/>
  <c r="Z7" i="14"/>
  <c r="Z31" i="14"/>
  <c r="Y7" i="14"/>
  <c r="Y31" i="14"/>
  <c r="X7" i="14"/>
  <c r="X31" i="14"/>
  <c r="W7" i="14"/>
  <c r="W31" i="14"/>
  <c r="V7" i="14"/>
  <c r="V31" i="14"/>
  <c r="U7" i="14"/>
  <c r="U31" i="14"/>
  <c r="T7" i="14"/>
  <c r="T31" i="14"/>
  <c r="S7" i="14"/>
  <c r="S31" i="14"/>
  <c r="AF6" i="14"/>
  <c r="AF30" i="14"/>
  <c r="AE6" i="14"/>
  <c r="AE30" i="14"/>
  <c r="AD6" i="14"/>
  <c r="AD30" i="14"/>
  <c r="AC6" i="14"/>
  <c r="AC30" i="14"/>
  <c r="AB6" i="14"/>
  <c r="AB30" i="14"/>
  <c r="AA6" i="14"/>
  <c r="AA30" i="14"/>
  <c r="Z6" i="14"/>
  <c r="Z30" i="14"/>
  <c r="Y6" i="14"/>
  <c r="Y30" i="14"/>
  <c r="X6" i="14"/>
  <c r="X30" i="14"/>
  <c r="W6" i="14"/>
  <c r="W30" i="14"/>
  <c r="V6" i="14"/>
  <c r="V30" i="14"/>
  <c r="U6" i="14"/>
  <c r="U30" i="14"/>
  <c r="T6" i="14"/>
  <c r="T30" i="14"/>
  <c r="S6" i="14"/>
  <c r="S30" i="14"/>
  <c r="AF5" i="14"/>
  <c r="AF29" i="14"/>
  <c r="AE5" i="14"/>
  <c r="AE29" i="14"/>
  <c r="AD5" i="14"/>
  <c r="AD29" i="14"/>
  <c r="AC5" i="14"/>
  <c r="AC29" i="14"/>
  <c r="AB5" i="14"/>
  <c r="AB29" i="14"/>
  <c r="AA5" i="14"/>
  <c r="AA29" i="14"/>
  <c r="Z5" i="14"/>
  <c r="Z29" i="14"/>
  <c r="Y5" i="14"/>
  <c r="Y29" i="14"/>
  <c r="X5" i="14"/>
  <c r="X29" i="14"/>
  <c r="W5" i="14"/>
  <c r="W29" i="14"/>
  <c r="V5" i="14"/>
  <c r="V29" i="14"/>
  <c r="U5" i="14"/>
  <c r="U29" i="14"/>
  <c r="T5" i="14"/>
  <c r="T29" i="14"/>
  <c r="S5" i="14"/>
  <c r="S29" i="14"/>
  <c r="Q4" i="14"/>
  <c r="AF4" i="14"/>
  <c r="AF28" i="14"/>
  <c r="P4" i="14"/>
  <c r="AE4" i="14"/>
  <c r="AE28" i="14"/>
  <c r="O4" i="14"/>
  <c r="AD4" i="14"/>
  <c r="AD28" i="14"/>
  <c r="N4" i="14"/>
  <c r="AC4" i="14"/>
  <c r="AC28" i="14"/>
  <c r="M4" i="14"/>
  <c r="AB4" i="14"/>
  <c r="AB28" i="14"/>
  <c r="L4" i="14"/>
  <c r="AA4" i="14"/>
  <c r="AA28" i="14"/>
  <c r="K4" i="14"/>
  <c r="Z4" i="14"/>
  <c r="Z28" i="14"/>
  <c r="J4" i="14"/>
  <c r="Y4" i="14"/>
  <c r="Y28" i="14"/>
  <c r="I4" i="14"/>
  <c r="X4" i="14"/>
  <c r="X28" i="14"/>
  <c r="H4" i="14"/>
  <c r="W4" i="14"/>
  <c r="W28" i="14"/>
  <c r="G4" i="14"/>
  <c r="V4" i="14"/>
  <c r="V28" i="14"/>
  <c r="F4" i="14"/>
  <c r="U4" i="14"/>
  <c r="U28" i="14"/>
  <c r="E4" i="14"/>
  <c r="T4" i="14"/>
  <c r="T28" i="14"/>
  <c r="D4" i="14"/>
  <c r="S4" i="14"/>
  <c r="S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4" i="14"/>
  <c r="C28" i="14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AF25" i="13"/>
  <c r="AF49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AE25" i="13"/>
  <c r="AE49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AD25" i="13"/>
  <c r="AD49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AC25" i="13"/>
  <c r="AC49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AB25" i="13"/>
  <c r="AB49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AA25" i="13"/>
  <c r="AA49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Z25" i="13"/>
  <c r="Z49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Y25" i="13"/>
  <c r="Y49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X25" i="13"/>
  <c r="X49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W25" i="13"/>
  <c r="W49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V25" i="13"/>
  <c r="V49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U25" i="13"/>
  <c r="U49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T25" i="13"/>
  <c r="T49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S25" i="13"/>
  <c r="S49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AF24" i="13"/>
  <c r="AF48" i="13"/>
  <c r="AE24" i="13"/>
  <c r="AE48" i="13"/>
  <c r="AD24" i="13"/>
  <c r="AD48" i="13"/>
  <c r="AC24" i="13"/>
  <c r="AC48" i="13"/>
  <c r="AB24" i="13"/>
  <c r="AB48" i="13"/>
  <c r="AA24" i="13"/>
  <c r="AA48" i="13"/>
  <c r="Z24" i="13"/>
  <c r="Z48" i="13"/>
  <c r="Y24" i="13"/>
  <c r="Y48" i="13"/>
  <c r="X24" i="13"/>
  <c r="X48" i="13"/>
  <c r="W24" i="13"/>
  <c r="W48" i="13"/>
  <c r="V24" i="13"/>
  <c r="V48" i="13"/>
  <c r="U24" i="13"/>
  <c r="U48" i="13"/>
  <c r="T24" i="13"/>
  <c r="T48" i="13"/>
  <c r="S24" i="13"/>
  <c r="S48" i="13"/>
  <c r="AF23" i="13"/>
  <c r="AF47" i="13"/>
  <c r="AE23" i="13"/>
  <c r="AE47" i="13"/>
  <c r="AD23" i="13"/>
  <c r="AD47" i="13"/>
  <c r="AC23" i="13"/>
  <c r="AC47" i="13"/>
  <c r="AB23" i="13"/>
  <c r="AB47" i="13"/>
  <c r="AA23" i="13"/>
  <c r="AA47" i="13"/>
  <c r="Z23" i="13"/>
  <c r="Z47" i="13"/>
  <c r="Y23" i="13"/>
  <c r="Y47" i="13"/>
  <c r="X23" i="13"/>
  <c r="X47" i="13"/>
  <c r="W23" i="13"/>
  <c r="W47" i="13"/>
  <c r="V23" i="13"/>
  <c r="V47" i="13"/>
  <c r="U23" i="13"/>
  <c r="U47" i="13"/>
  <c r="T23" i="13"/>
  <c r="T47" i="13"/>
  <c r="S23" i="13"/>
  <c r="S47" i="13"/>
  <c r="AF22" i="13"/>
  <c r="AF46" i="13"/>
  <c r="AE22" i="13"/>
  <c r="AE46" i="13"/>
  <c r="AD22" i="13"/>
  <c r="AD46" i="13"/>
  <c r="AC22" i="13"/>
  <c r="AC46" i="13"/>
  <c r="AB22" i="13"/>
  <c r="AB46" i="13"/>
  <c r="AA22" i="13"/>
  <c r="AA46" i="13"/>
  <c r="Z22" i="13"/>
  <c r="Z46" i="13"/>
  <c r="Y22" i="13"/>
  <c r="Y46" i="13"/>
  <c r="X22" i="13"/>
  <c r="X46" i="13"/>
  <c r="W22" i="13"/>
  <c r="W46" i="13"/>
  <c r="V22" i="13"/>
  <c r="V46" i="13"/>
  <c r="U22" i="13"/>
  <c r="U46" i="13"/>
  <c r="T22" i="13"/>
  <c r="T46" i="13"/>
  <c r="S22" i="13"/>
  <c r="S46" i="13"/>
  <c r="AF21" i="13"/>
  <c r="AF45" i="13"/>
  <c r="AE21" i="13"/>
  <c r="AE45" i="13"/>
  <c r="AD21" i="13"/>
  <c r="AD45" i="13"/>
  <c r="AC21" i="13"/>
  <c r="AC45" i="13"/>
  <c r="AB21" i="13"/>
  <c r="AB45" i="13"/>
  <c r="AA21" i="13"/>
  <c r="AA45" i="13"/>
  <c r="Z21" i="13"/>
  <c r="Z45" i="13"/>
  <c r="Y21" i="13"/>
  <c r="Y45" i="13"/>
  <c r="X21" i="13"/>
  <c r="X45" i="13"/>
  <c r="W21" i="13"/>
  <c r="W45" i="13"/>
  <c r="V21" i="13"/>
  <c r="V45" i="13"/>
  <c r="U21" i="13"/>
  <c r="U45" i="13"/>
  <c r="T21" i="13"/>
  <c r="T45" i="13"/>
  <c r="S21" i="13"/>
  <c r="S45" i="13"/>
  <c r="AF20" i="13"/>
  <c r="AF44" i="13"/>
  <c r="AE20" i="13"/>
  <c r="AE44" i="13"/>
  <c r="AD20" i="13"/>
  <c r="AD44" i="13"/>
  <c r="AC20" i="13"/>
  <c r="AC44" i="13"/>
  <c r="AB20" i="13"/>
  <c r="AB44" i="13"/>
  <c r="AA20" i="13"/>
  <c r="AA44" i="13"/>
  <c r="Z20" i="13"/>
  <c r="Z44" i="13"/>
  <c r="Y20" i="13"/>
  <c r="Y44" i="13"/>
  <c r="X20" i="13"/>
  <c r="X44" i="13"/>
  <c r="W20" i="13"/>
  <c r="W44" i="13"/>
  <c r="V20" i="13"/>
  <c r="V44" i="13"/>
  <c r="U20" i="13"/>
  <c r="U44" i="13"/>
  <c r="T20" i="13"/>
  <c r="T44" i="13"/>
  <c r="S20" i="13"/>
  <c r="S44" i="13"/>
  <c r="AF19" i="13"/>
  <c r="AF43" i="13"/>
  <c r="AE19" i="13"/>
  <c r="AE43" i="13"/>
  <c r="AD19" i="13"/>
  <c r="AD43" i="13"/>
  <c r="AC19" i="13"/>
  <c r="AC43" i="13"/>
  <c r="AB19" i="13"/>
  <c r="AB43" i="13"/>
  <c r="AA19" i="13"/>
  <c r="AA43" i="13"/>
  <c r="Z19" i="13"/>
  <c r="Z43" i="13"/>
  <c r="Y19" i="13"/>
  <c r="Y43" i="13"/>
  <c r="X19" i="13"/>
  <c r="X43" i="13"/>
  <c r="W19" i="13"/>
  <c r="W43" i="13"/>
  <c r="V19" i="13"/>
  <c r="V43" i="13"/>
  <c r="U19" i="13"/>
  <c r="U43" i="13"/>
  <c r="T19" i="13"/>
  <c r="T43" i="13"/>
  <c r="S19" i="13"/>
  <c r="S43" i="13"/>
  <c r="AF18" i="13"/>
  <c r="AF42" i="13"/>
  <c r="AE18" i="13"/>
  <c r="AE42" i="13"/>
  <c r="AD18" i="13"/>
  <c r="AD42" i="13"/>
  <c r="AC18" i="13"/>
  <c r="AC42" i="13"/>
  <c r="AB18" i="13"/>
  <c r="AB42" i="13"/>
  <c r="AA18" i="13"/>
  <c r="AA42" i="13"/>
  <c r="Z18" i="13"/>
  <c r="Z42" i="13"/>
  <c r="Y18" i="13"/>
  <c r="Y42" i="13"/>
  <c r="X18" i="13"/>
  <c r="X42" i="13"/>
  <c r="W18" i="13"/>
  <c r="W42" i="13"/>
  <c r="V18" i="13"/>
  <c r="V42" i="13"/>
  <c r="U18" i="13"/>
  <c r="U42" i="13"/>
  <c r="T18" i="13"/>
  <c r="T42" i="13"/>
  <c r="S18" i="13"/>
  <c r="S42" i="13"/>
  <c r="AF17" i="13"/>
  <c r="AF41" i="13"/>
  <c r="AE17" i="13"/>
  <c r="AE41" i="13"/>
  <c r="AD17" i="13"/>
  <c r="AD41" i="13"/>
  <c r="AC17" i="13"/>
  <c r="AC41" i="13"/>
  <c r="AB17" i="13"/>
  <c r="AB41" i="13"/>
  <c r="AA17" i="13"/>
  <c r="AA41" i="13"/>
  <c r="Z17" i="13"/>
  <c r="Z41" i="13"/>
  <c r="Y17" i="13"/>
  <c r="Y41" i="13"/>
  <c r="X17" i="13"/>
  <c r="X41" i="13"/>
  <c r="W17" i="13"/>
  <c r="W41" i="13"/>
  <c r="V17" i="13"/>
  <c r="V41" i="13"/>
  <c r="U17" i="13"/>
  <c r="U41" i="13"/>
  <c r="T17" i="13"/>
  <c r="T41" i="13"/>
  <c r="S17" i="13"/>
  <c r="S41" i="13"/>
  <c r="AF16" i="13"/>
  <c r="AF40" i="13"/>
  <c r="AE16" i="13"/>
  <c r="AE40" i="13"/>
  <c r="AD16" i="13"/>
  <c r="AD40" i="13"/>
  <c r="AC16" i="13"/>
  <c r="AC40" i="13"/>
  <c r="AB16" i="13"/>
  <c r="AB40" i="13"/>
  <c r="AA16" i="13"/>
  <c r="AA40" i="13"/>
  <c r="Z16" i="13"/>
  <c r="Z40" i="13"/>
  <c r="Y16" i="13"/>
  <c r="Y40" i="13"/>
  <c r="X16" i="13"/>
  <c r="X40" i="13"/>
  <c r="W16" i="13"/>
  <c r="W40" i="13"/>
  <c r="V16" i="13"/>
  <c r="V40" i="13"/>
  <c r="U16" i="13"/>
  <c r="U40" i="13"/>
  <c r="T16" i="13"/>
  <c r="T40" i="13"/>
  <c r="S16" i="13"/>
  <c r="S40" i="13"/>
  <c r="AF15" i="13"/>
  <c r="AF39" i="13"/>
  <c r="AE15" i="13"/>
  <c r="AE39" i="13"/>
  <c r="AD15" i="13"/>
  <c r="AD39" i="13"/>
  <c r="AC15" i="13"/>
  <c r="AC39" i="13"/>
  <c r="AB15" i="13"/>
  <c r="AB39" i="13"/>
  <c r="AA15" i="13"/>
  <c r="AA39" i="13"/>
  <c r="Z15" i="13"/>
  <c r="Z39" i="13"/>
  <c r="Y15" i="13"/>
  <c r="Y39" i="13"/>
  <c r="X15" i="13"/>
  <c r="X39" i="13"/>
  <c r="W15" i="13"/>
  <c r="W39" i="13"/>
  <c r="V15" i="13"/>
  <c r="V39" i="13"/>
  <c r="U15" i="13"/>
  <c r="U39" i="13"/>
  <c r="T15" i="13"/>
  <c r="T39" i="13"/>
  <c r="S15" i="13"/>
  <c r="S39" i="13"/>
  <c r="AF14" i="13"/>
  <c r="AF38" i="13"/>
  <c r="AE14" i="13"/>
  <c r="AE38" i="13"/>
  <c r="AD14" i="13"/>
  <c r="AD38" i="13"/>
  <c r="AC14" i="13"/>
  <c r="AC38" i="13"/>
  <c r="AB14" i="13"/>
  <c r="AB38" i="13"/>
  <c r="AA14" i="13"/>
  <c r="AA38" i="13"/>
  <c r="Z14" i="13"/>
  <c r="Z38" i="13"/>
  <c r="Y14" i="13"/>
  <c r="Y38" i="13"/>
  <c r="X14" i="13"/>
  <c r="X38" i="13"/>
  <c r="W14" i="13"/>
  <c r="W38" i="13"/>
  <c r="V14" i="13"/>
  <c r="V38" i="13"/>
  <c r="U14" i="13"/>
  <c r="U38" i="13"/>
  <c r="T14" i="13"/>
  <c r="T38" i="13"/>
  <c r="S14" i="13"/>
  <c r="S38" i="13"/>
  <c r="AF13" i="13"/>
  <c r="AF37" i="13"/>
  <c r="AE13" i="13"/>
  <c r="AE37" i="13"/>
  <c r="AD13" i="13"/>
  <c r="AD37" i="13"/>
  <c r="AC13" i="13"/>
  <c r="AC37" i="13"/>
  <c r="AB13" i="13"/>
  <c r="AB37" i="13"/>
  <c r="AA13" i="13"/>
  <c r="AA37" i="13"/>
  <c r="Z13" i="13"/>
  <c r="Z37" i="13"/>
  <c r="Y13" i="13"/>
  <c r="Y37" i="13"/>
  <c r="X13" i="13"/>
  <c r="X37" i="13"/>
  <c r="W13" i="13"/>
  <c r="W37" i="13"/>
  <c r="V13" i="13"/>
  <c r="V37" i="13"/>
  <c r="U13" i="13"/>
  <c r="U37" i="13"/>
  <c r="T13" i="13"/>
  <c r="T37" i="13"/>
  <c r="S13" i="13"/>
  <c r="S37" i="13"/>
  <c r="AF12" i="13"/>
  <c r="AF36" i="13"/>
  <c r="AE12" i="13"/>
  <c r="AE36" i="13"/>
  <c r="AD12" i="13"/>
  <c r="AD36" i="13"/>
  <c r="AC12" i="13"/>
  <c r="AC36" i="13"/>
  <c r="AB12" i="13"/>
  <c r="AB36" i="13"/>
  <c r="AA12" i="13"/>
  <c r="AA36" i="13"/>
  <c r="Z12" i="13"/>
  <c r="Z36" i="13"/>
  <c r="Y12" i="13"/>
  <c r="Y36" i="13"/>
  <c r="X12" i="13"/>
  <c r="X36" i="13"/>
  <c r="W12" i="13"/>
  <c r="W36" i="13"/>
  <c r="V12" i="13"/>
  <c r="V36" i="13"/>
  <c r="U12" i="13"/>
  <c r="U36" i="13"/>
  <c r="T12" i="13"/>
  <c r="T36" i="13"/>
  <c r="S12" i="13"/>
  <c r="S36" i="13"/>
  <c r="AF11" i="13"/>
  <c r="AF35" i="13"/>
  <c r="AE11" i="13"/>
  <c r="AE35" i="13"/>
  <c r="AD11" i="13"/>
  <c r="AD35" i="13"/>
  <c r="AC11" i="13"/>
  <c r="AC35" i="13"/>
  <c r="AB11" i="13"/>
  <c r="AB35" i="13"/>
  <c r="AA11" i="13"/>
  <c r="AA35" i="13"/>
  <c r="Z11" i="13"/>
  <c r="Z35" i="13"/>
  <c r="Y11" i="13"/>
  <c r="Y35" i="13"/>
  <c r="X11" i="13"/>
  <c r="X35" i="13"/>
  <c r="W11" i="13"/>
  <c r="W35" i="13"/>
  <c r="V11" i="13"/>
  <c r="V35" i="13"/>
  <c r="U11" i="13"/>
  <c r="U35" i="13"/>
  <c r="T11" i="13"/>
  <c r="T35" i="13"/>
  <c r="S11" i="13"/>
  <c r="S35" i="13"/>
  <c r="AF10" i="13"/>
  <c r="AF34" i="13"/>
  <c r="AE10" i="13"/>
  <c r="AE34" i="13"/>
  <c r="AD10" i="13"/>
  <c r="AD34" i="13"/>
  <c r="AC10" i="13"/>
  <c r="AC34" i="13"/>
  <c r="AB10" i="13"/>
  <c r="AB34" i="13"/>
  <c r="AA10" i="13"/>
  <c r="AA34" i="13"/>
  <c r="Z10" i="13"/>
  <c r="Z34" i="13"/>
  <c r="Y10" i="13"/>
  <c r="Y34" i="13"/>
  <c r="X10" i="13"/>
  <c r="X34" i="13"/>
  <c r="W10" i="13"/>
  <c r="W34" i="13"/>
  <c r="V10" i="13"/>
  <c r="V34" i="13"/>
  <c r="U10" i="13"/>
  <c r="U34" i="13"/>
  <c r="T10" i="13"/>
  <c r="T34" i="13"/>
  <c r="S10" i="13"/>
  <c r="S34" i="13"/>
  <c r="AF9" i="13"/>
  <c r="AF33" i="13"/>
  <c r="AE9" i="13"/>
  <c r="AE33" i="13"/>
  <c r="AD9" i="13"/>
  <c r="AD33" i="13"/>
  <c r="AC9" i="13"/>
  <c r="AC33" i="13"/>
  <c r="AB9" i="13"/>
  <c r="AB33" i="13"/>
  <c r="AA9" i="13"/>
  <c r="AA33" i="13"/>
  <c r="Z9" i="13"/>
  <c r="Z33" i="13"/>
  <c r="Y9" i="13"/>
  <c r="Y33" i="13"/>
  <c r="X9" i="13"/>
  <c r="X33" i="13"/>
  <c r="W9" i="13"/>
  <c r="W33" i="13"/>
  <c r="V9" i="13"/>
  <c r="V33" i="13"/>
  <c r="U9" i="13"/>
  <c r="U33" i="13"/>
  <c r="T9" i="13"/>
  <c r="T33" i="13"/>
  <c r="S9" i="13"/>
  <c r="S33" i="13"/>
  <c r="AF8" i="13"/>
  <c r="AF32" i="13"/>
  <c r="AE8" i="13"/>
  <c r="AE32" i="13"/>
  <c r="AD8" i="13"/>
  <c r="AD32" i="13"/>
  <c r="AC8" i="13"/>
  <c r="AC32" i="13"/>
  <c r="AB8" i="13"/>
  <c r="AB32" i="13"/>
  <c r="AA8" i="13"/>
  <c r="AA32" i="13"/>
  <c r="Z8" i="13"/>
  <c r="Z32" i="13"/>
  <c r="Y8" i="13"/>
  <c r="Y32" i="13"/>
  <c r="X8" i="13"/>
  <c r="X32" i="13"/>
  <c r="W8" i="13"/>
  <c r="W32" i="13"/>
  <c r="V8" i="13"/>
  <c r="V32" i="13"/>
  <c r="U8" i="13"/>
  <c r="U32" i="13"/>
  <c r="T8" i="13"/>
  <c r="T32" i="13"/>
  <c r="S8" i="13"/>
  <c r="S32" i="13"/>
  <c r="AF7" i="13"/>
  <c r="AF31" i="13"/>
  <c r="AE7" i="13"/>
  <c r="AE31" i="13"/>
  <c r="AD7" i="13"/>
  <c r="AD31" i="13"/>
  <c r="AC7" i="13"/>
  <c r="AC31" i="13"/>
  <c r="AB7" i="13"/>
  <c r="AB31" i="13"/>
  <c r="AA7" i="13"/>
  <c r="AA31" i="13"/>
  <c r="Z7" i="13"/>
  <c r="Z31" i="13"/>
  <c r="Y7" i="13"/>
  <c r="Y31" i="13"/>
  <c r="X7" i="13"/>
  <c r="X31" i="13"/>
  <c r="W7" i="13"/>
  <c r="W31" i="13"/>
  <c r="V7" i="13"/>
  <c r="V31" i="13"/>
  <c r="U7" i="13"/>
  <c r="U31" i="13"/>
  <c r="T7" i="13"/>
  <c r="T31" i="13"/>
  <c r="S7" i="13"/>
  <c r="S31" i="13"/>
  <c r="AF6" i="13"/>
  <c r="AF30" i="13"/>
  <c r="AE6" i="13"/>
  <c r="AE30" i="13"/>
  <c r="AD6" i="13"/>
  <c r="AD30" i="13"/>
  <c r="AC6" i="13"/>
  <c r="AC30" i="13"/>
  <c r="AB6" i="13"/>
  <c r="AB30" i="13"/>
  <c r="AA6" i="13"/>
  <c r="AA30" i="13"/>
  <c r="Z6" i="13"/>
  <c r="Z30" i="13"/>
  <c r="Y6" i="13"/>
  <c r="Y30" i="13"/>
  <c r="X6" i="13"/>
  <c r="X30" i="13"/>
  <c r="W6" i="13"/>
  <c r="W30" i="13"/>
  <c r="V6" i="13"/>
  <c r="V30" i="13"/>
  <c r="U6" i="13"/>
  <c r="U30" i="13"/>
  <c r="T6" i="13"/>
  <c r="T30" i="13"/>
  <c r="S6" i="13"/>
  <c r="S30" i="13"/>
  <c r="AF5" i="13"/>
  <c r="AF29" i="13"/>
  <c r="AE5" i="13"/>
  <c r="AE29" i="13"/>
  <c r="AD5" i="13"/>
  <c r="AD29" i="13"/>
  <c r="AC5" i="13"/>
  <c r="AC29" i="13"/>
  <c r="AB5" i="13"/>
  <c r="AB29" i="13"/>
  <c r="AA5" i="13"/>
  <c r="AA29" i="13"/>
  <c r="Z5" i="13"/>
  <c r="Z29" i="13"/>
  <c r="Y5" i="13"/>
  <c r="Y29" i="13"/>
  <c r="X5" i="13"/>
  <c r="X29" i="13"/>
  <c r="W5" i="13"/>
  <c r="W29" i="13"/>
  <c r="V5" i="13"/>
  <c r="V29" i="13"/>
  <c r="U5" i="13"/>
  <c r="U29" i="13"/>
  <c r="T5" i="13"/>
  <c r="T29" i="13"/>
  <c r="S5" i="13"/>
  <c r="S29" i="13"/>
  <c r="Q4" i="13"/>
  <c r="AF4" i="13"/>
  <c r="AF28" i="13"/>
  <c r="P4" i="13"/>
  <c r="AE4" i="13"/>
  <c r="AE28" i="13"/>
  <c r="O4" i="13"/>
  <c r="AD4" i="13"/>
  <c r="AD28" i="13"/>
  <c r="N4" i="13"/>
  <c r="AC4" i="13"/>
  <c r="AC28" i="13"/>
  <c r="M4" i="13"/>
  <c r="AB4" i="13"/>
  <c r="AB28" i="13"/>
  <c r="L4" i="13"/>
  <c r="AA4" i="13"/>
  <c r="AA28" i="13"/>
  <c r="K4" i="13"/>
  <c r="Z4" i="13"/>
  <c r="Z28" i="13"/>
  <c r="J4" i="13"/>
  <c r="Y4" i="13"/>
  <c r="Y28" i="13"/>
  <c r="I4" i="13"/>
  <c r="X4" i="13"/>
  <c r="X28" i="13"/>
  <c r="H4" i="13"/>
  <c r="W4" i="13"/>
  <c r="W28" i="13"/>
  <c r="G4" i="13"/>
  <c r="V4" i="13"/>
  <c r="V28" i="13"/>
  <c r="F4" i="13"/>
  <c r="U4" i="13"/>
  <c r="U28" i="13"/>
  <c r="E4" i="13"/>
  <c r="T4" i="13"/>
  <c r="T28" i="13"/>
  <c r="D4" i="13"/>
  <c r="S4" i="13"/>
  <c r="S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4" i="13"/>
  <c r="C2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AF25" i="12"/>
  <c r="AF49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AE25" i="12"/>
  <c r="AE49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AD25" i="12"/>
  <c r="AD49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AC25" i="12"/>
  <c r="AC49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AB25" i="12"/>
  <c r="AB49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AA25" i="12"/>
  <c r="AA49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Z25" i="12"/>
  <c r="Z49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Y25" i="12"/>
  <c r="Y49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X25" i="12"/>
  <c r="X49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W25" i="12"/>
  <c r="W49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V25" i="12"/>
  <c r="V49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U25" i="12"/>
  <c r="U49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T25" i="12"/>
  <c r="T49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S25" i="12"/>
  <c r="S49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AF24" i="12"/>
  <c r="AF48" i="12"/>
  <c r="AE24" i="12"/>
  <c r="AE48" i="12"/>
  <c r="AD24" i="12"/>
  <c r="AD48" i="12"/>
  <c r="AC24" i="12"/>
  <c r="AC48" i="12"/>
  <c r="AB24" i="12"/>
  <c r="AB48" i="12"/>
  <c r="AA24" i="12"/>
  <c r="AA48" i="12"/>
  <c r="Z24" i="12"/>
  <c r="Z48" i="12"/>
  <c r="Y24" i="12"/>
  <c r="Y48" i="12"/>
  <c r="X24" i="12"/>
  <c r="X48" i="12"/>
  <c r="W24" i="12"/>
  <c r="W48" i="12"/>
  <c r="V24" i="12"/>
  <c r="V48" i="12"/>
  <c r="U24" i="12"/>
  <c r="U48" i="12"/>
  <c r="T24" i="12"/>
  <c r="T48" i="12"/>
  <c r="S24" i="12"/>
  <c r="S48" i="12"/>
  <c r="AF23" i="12"/>
  <c r="AF47" i="12"/>
  <c r="AE23" i="12"/>
  <c r="AE47" i="12"/>
  <c r="AD23" i="12"/>
  <c r="AD47" i="12"/>
  <c r="AC23" i="12"/>
  <c r="AC47" i="12"/>
  <c r="AB23" i="12"/>
  <c r="AB47" i="12"/>
  <c r="AA23" i="12"/>
  <c r="AA47" i="12"/>
  <c r="Z23" i="12"/>
  <c r="Z47" i="12"/>
  <c r="Y23" i="12"/>
  <c r="Y47" i="12"/>
  <c r="X23" i="12"/>
  <c r="X47" i="12"/>
  <c r="W23" i="12"/>
  <c r="W47" i="12"/>
  <c r="V23" i="12"/>
  <c r="V47" i="12"/>
  <c r="U23" i="12"/>
  <c r="U47" i="12"/>
  <c r="T23" i="12"/>
  <c r="T47" i="12"/>
  <c r="S23" i="12"/>
  <c r="S47" i="12"/>
  <c r="AF22" i="12"/>
  <c r="AF46" i="12"/>
  <c r="AE22" i="12"/>
  <c r="AE46" i="12"/>
  <c r="AD22" i="12"/>
  <c r="AD46" i="12"/>
  <c r="AC22" i="12"/>
  <c r="AC46" i="12"/>
  <c r="AB22" i="12"/>
  <c r="AB46" i="12"/>
  <c r="AA22" i="12"/>
  <c r="AA46" i="12"/>
  <c r="Z22" i="12"/>
  <c r="Z46" i="12"/>
  <c r="Y22" i="12"/>
  <c r="Y46" i="12"/>
  <c r="X22" i="12"/>
  <c r="X46" i="12"/>
  <c r="W22" i="12"/>
  <c r="W46" i="12"/>
  <c r="V22" i="12"/>
  <c r="V46" i="12"/>
  <c r="U22" i="12"/>
  <c r="U46" i="12"/>
  <c r="T22" i="12"/>
  <c r="T46" i="12"/>
  <c r="S22" i="12"/>
  <c r="S46" i="12"/>
  <c r="AF21" i="12"/>
  <c r="AF45" i="12"/>
  <c r="AE21" i="12"/>
  <c r="AE45" i="12"/>
  <c r="AD21" i="12"/>
  <c r="AD45" i="12"/>
  <c r="AC21" i="12"/>
  <c r="AC45" i="12"/>
  <c r="AB21" i="12"/>
  <c r="AB45" i="12"/>
  <c r="AA21" i="12"/>
  <c r="AA45" i="12"/>
  <c r="Z21" i="12"/>
  <c r="Z45" i="12"/>
  <c r="Y21" i="12"/>
  <c r="Y45" i="12"/>
  <c r="X21" i="12"/>
  <c r="X45" i="12"/>
  <c r="W21" i="12"/>
  <c r="W45" i="12"/>
  <c r="V21" i="12"/>
  <c r="V45" i="12"/>
  <c r="U21" i="12"/>
  <c r="U45" i="12"/>
  <c r="T21" i="12"/>
  <c r="T45" i="12"/>
  <c r="S21" i="12"/>
  <c r="S45" i="12"/>
  <c r="AF20" i="12"/>
  <c r="AF44" i="12"/>
  <c r="AE20" i="12"/>
  <c r="AE44" i="12"/>
  <c r="AD20" i="12"/>
  <c r="AD44" i="12"/>
  <c r="AC20" i="12"/>
  <c r="AC44" i="12"/>
  <c r="AB20" i="12"/>
  <c r="AB44" i="12"/>
  <c r="AA20" i="12"/>
  <c r="AA44" i="12"/>
  <c r="Z20" i="12"/>
  <c r="Z44" i="12"/>
  <c r="Y20" i="12"/>
  <c r="Y44" i="12"/>
  <c r="X20" i="12"/>
  <c r="X44" i="12"/>
  <c r="W20" i="12"/>
  <c r="W44" i="12"/>
  <c r="V20" i="12"/>
  <c r="V44" i="12"/>
  <c r="U20" i="12"/>
  <c r="U44" i="12"/>
  <c r="T20" i="12"/>
  <c r="T44" i="12"/>
  <c r="S20" i="12"/>
  <c r="S44" i="12"/>
  <c r="AF19" i="12"/>
  <c r="AF43" i="12"/>
  <c r="AE19" i="12"/>
  <c r="AE43" i="12"/>
  <c r="AD19" i="12"/>
  <c r="AD43" i="12"/>
  <c r="AC19" i="12"/>
  <c r="AC43" i="12"/>
  <c r="AB19" i="12"/>
  <c r="AB43" i="12"/>
  <c r="AA19" i="12"/>
  <c r="AA43" i="12"/>
  <c r="Z19" i="12"/>
  <c r="Z43" i="12"/>
  <c r="Y19" i="12"/>
  <c r="Y43" i="12"/>
  <c r="X19" i="12"/>
  <c r="X43" i="12"/>
  <c r="W19" i="12"/>
  <c r="W43" i="12"/>
  <c r="V19" i="12"/>
  <c r="V43" i="12"/>
  <c r="U19" i="12"/>
  <c r="U43" i="12"/>
  <c r="T19" i="12"/>
  <c r="T43" i="12"/>
  <c r="S19" i="12"/>
  <c r="S43" i="12"/>
  <c r="AF18" i="12"/>
  <c r="AF42" i="12"/>
  <c r="AE18" i="12"/>
  <c r="AE42" i="12"/>
  <c r="AD18" i="12"/>
  <c r="AD42" i="12"/>
  <c r="AC18" i="12"/>
  <c r="AC42" i="12"/>
  <c r="AB18" i="12"/>
  <c r="AB42" i="12"/>
  <c r="AA18" i="12"/>
  <c r="AA42" i="12"/>
  <c r="Z18" i="12"/>
  <c r="Z42" i="12"/>
  <c r="Y18" i="12"/>
  <c r="Y42" i="12"/>
  <c r="X18" i="12"/>
  <c r="X42" i="12"/>
  <c r="W18" i="12"/>
  <c r="W42" i="12"/>
  <c r="V18" i="12"/>
  <c r="V42" i="12"/>
  <c r="U18" i="12"/>
  <c r="U42" i="12"/>
  <c r="T18" i="12"/>
  <c r="T42" i="12"/>
  <c r="S18" i="12"/>
  <c r="S42" i="12"/>
  <c r="AF17" i="12"/>
  <c r="AF41" i="12"/>
  <c r="AE17" i="12"/>
  <c r="AE41" i="12"/>
  <c r="AD17" i="12"/>
  <c r="AD41" i="12"/>
  <c r="AC17" i="12"/>
  <c r="AC41" i="12"/>
  <c r="AB17" i="12"/>
  <c r="AB41" i="12"/>
  <c r="AA17" i="12"/>
  <c r="AA41" i="12"/>
  <c r="Z17" i="12"/>
  <c r="Z41" i="12"/>
  <c r="Y17" i="12"/>
  <c r="Y41" i="12"/>
  <c r="X17" i="12"/>
  <c r="X41" i="12"/>
  <c r="W17" i="12"/>
  <c r="W41" i="12"/>
  <c r="V17" i="12"/>
  <c r="V41" i="12"/>
  <c r="U17" i="12"/>
  <c r="U41" i="12"/>
  <c r="T17" i="12"/>
  <c r="T41" i="12"/>
  <c r="S17" i="12"/>
  <c r="S41" i="12"/>
  <c r="AF16" i="12"/>
  <c r="AF40" i="12"/>
  <c r="AE16" i="12"/>
  <c r="AE40" i="12"/>
  <c r="AD16" i="12"/>
  <c r="AD40" i="12"/>
  <c r="AC16" i="12"/>
  <c r="AC40" i="12"/>
  <c r="AB16" i="12"/>
  <c r="AB40" i="12"/>
  <c r="AA16" i="12"/>
  <c r="AA40" i="12"/>
  <c r="Z16" i="12"/>
  <c r="Z40" i="12"/>
  <c r="Y16" i="12"/>
  <c r="Y40" i="12"/>
  <c r="X16" i="12"/>
  <c r="X40" i="12"/>
  <c r="W16" i="12"/>
  <c r="W40" i="12"/>
  <c r="V16" i="12"/>
  <c r="V40" i="12"/>
  <c r="U16" i="12"/>
  <c r="U40" i="12"/>
  <c r="T16" i="12"/>
  <c r="T40" i="12"/>
  <c r="S16" i="12"/>
  <c r="S40" i="12"/>
  <c r="AF15" i="12"/>
  <c r="AF39" i="12"/>
  <c r="AE15" i="12"/>
  <c r="AE39" i="12"/>
  <c r="AD15" i="12"/>
  <c r="AD39" i="12"/>
  <c r="AC15" i="12"/>
  <c r="AC39" i="12"/>
  <c r="AB15" i="12"/>
  <c r="AB39" i="12"/>
  <c r="AA15" i="12"/>
  <c r="AA39" i="12"/>
  <c r="Z15" i="12"/>
  <c r="Z39" i="12"/>
  <c r="Y15" i="12"/>
  <c r="Y39" i="12"/>
  <c r="X15" i="12"/>
  <c r="X39" i="12"/>
  <c r="W15" i="12"/>
  <c r="W39" i="12"/>
  <c r="V15" i="12"/>
  <c r="V39" i="12"/>
  <c r="U15" i="12"/>
  <c r="U39" i="12"/>
  <c r="T15" i="12"/>
  <c r="T39" i="12"/>
  <c r="S15" i="12"/>
  <c r="S39" i="12"/>
  <c r="AF14" i="12"/>
  <c r="AF38" i="12"/>
  <c r="AE14" i="12"/>
  <c r="AE38" i="12"/>
  <c r="AD14" i="12"/>
  <c r="AD38" i="12"/>
  <c r="AC14" i="12"/>
  <c r="AC38" i="12"/>
  <c r="AB14" i="12"/>
  <c r="AB38" i="12"/>
  <c r="AA14" i="12"/>
  <c r="AA38" i="12"/>
  <c r="Z14" i="12"/>
  <c r="Z38" i="12"/>
  <c r="Y14" i="12"/>
  <c r="Y38" i="12"/>
  <c r="X14" i="12"/>
  <c r="X38" i="12"/>
  <c r="W14" i="12"/>
  <c r="W38" i="12"/>
  <c r="V14" i="12"/>
  <c r="V38" i="12"/>
  <c r="U14" i="12"/>
  <c r="U38" i="12"/>
  <c r="T14" i="12"/>
  <c r="T38" i="12"/>
  <c r="S14" i="12"/>
  <c r="S38" i="12"/>
  <c r="AF13" i="12"/>
  <c r="AF37" i="12"/>
  <c r="AE13" i="12"/>
  <c r="AE37" i="12"/>
  <c r="AD13" i="12"/>
  <c r="AD37" i="12"/>
  <c r="AC13" i="12"/>
  <c r="AC37" i="12"/>
  <c r="AB13" i="12"/>
  <c r="AB37" i="12"/>
  <c r="AA13" i="12"/>
  <c r="AA37" i="12"/>
  <c r="Z13" i="12"/>
  <c r="Z37" i="12"/>
  <c r="Y13" i="12"/>
  <c r="Y37" i="12"/>
  <c r="X13" i="12"/>
  <c r="X37" i="12"/>
  <c r="W13" i="12"/>
  <c r="W37" i="12"/>
  <c r="V13" i="12"/>
  <c r="V37" i="12"/>
  <c r="U13" i="12"/>
  <c r="U37" i="12"/>
  <c r="T13" i="12"/>
  <c r="T37" i="12"/>
  <c r="S13" i="12"/>
  <c r="S37" i="12"/>
  <c r="AF12" i="12"/>
  <c r="AF36" i="12"/>
  <c r="AE12" i="12"/>
  <c r="AE36" i="12"/>
  <c r="AD12" i="12"/>
  <c r="AD36" i="12"/>
  <c r="AC12" i="12"/>
  <c r="AC36" i="12"/>
  <c r="AB12" i="12"/>
  <c r="AB36" i="12"/>
  <c r="AA12" i="12"/>
  <c r="AA36" i="12"/>
  <c r="Z12" i="12"/>
  <c r="Z36" i="12"/>
  <c r="Y12" i="12"/>
  <c r="Y36" i="12"/>
  <c r="X12" i="12"/>
  <c r="X36" i="12"/>
  <c r="W12" i="12"/>
  <c r="W36" i="12"/>
  <c r="V12" i="12"/>
  <c r="V36" i="12"/>
  <c r="U12" i="12"/>
  <c r="U36" i="12"/>
  <c r="T12" i="12"/>
  <c r="T36" i="12"/>
  <c r="S12" i="12"/>
  <c r="S36" i="12"/>
  <c r="AF11" i="12"/>
  <c r="AF35" i="12"/>
  <c r="AE11" i="12"/>
  <c r="AE35" i="12"/>
  <c r="AD11" i="12"/>
  <c r="AD35" i="12"/>
  <c r="AC11" i="12"/>
  <c r="AC35" i="12"/>
  <c r="AB11" i="12"/>
  <c r="AB35" i="12"/>
  <c r="AA11" i="12"/>
  <c r="AA35" i="12"/>
  <c r="Z11" i="12"/>
  <c r="Z35" i="12"/>
  <c r="Y11" i="12"/>
  <c r="Y35" i="12"/>
  <c r="X11" i="12"/>
  <c r="X35" i="12"/>
  <c r="W11" i="12"/>
  <c r="W35" i="12"/>
  <c r="V11" i="12"/>
  <c r="V35" i="12"/>
  <c r="U11" i="12"/>
  <c r="U35" i="12"/>
  <c r="T11" i="12"/>
  <c r="T35" i="12"/>
  <c r="S11" i="12"/>
  <c r="S35" i="12"/>
  <c r="AF10" i="12"/>
  <c r="AF34" i="12"/>
  <c r="AE10" i="12"/>
  <c r="AE34" i="12"/>
  <c r="AD10" i="12"/>
  <c r="AD34" i="12"/>
  <c r="AC10" i="12"/>
  <c r="AC34" i="12"/>
  <c r="AB10" i="12"/>
  <c r="AB34" i="12"/>
  <c r="AA10" i="12"/>
  <c r="AA34" i="12"/>
  <c r="Z10" i="12"/>
  <c r="Z34" i="12"/>
  <c r="Y10" i="12"/>
  <c r="Y34" i="12"/>
  <c r="X10" i="12"/>
  <c r="X34" i="12"/>
  <c r="W10" i="12"/>
  <c r="W34" i="12"/>
  <c r="V10" i="12"/>
  <c r="V34" i="12"/>
  <c r="U10" i="12"/>
  <c r="U34" i="12"/>
  <c r="T10" i="12"/>
  <c r="T34" i="12"/>
  <c r="S10" i="12"/>
  <c r="S34" i="12"/>
  <c r="AF9" i="12"/>
  <c r="AF33" i="12"/>
  <c r="AE9" i="12"/>
  <c r="AE33" i="12"/>
  <c r="AD9" i="12"/>
  <c r="AD33" i="12"/>
  <c r="AC9" i="12"/>
  <c r="AC33" i="12"/>
  <c r="AB9" i="12"/>
  <c r="AB33" i="12"/>
  <c r="AA9" i="12"/>
  <c r="AA33" i="12"/>
  <c r="Z9" i="12"/>
  <c r="Z33" i="12"/>
  <c r="Y9" i="12"/>
  <c r="Y33" i="12"/>
  <c r="X9" i="12"/>
  <c r="X33" i="12"/>
  <c r="W9" i="12"/>
  <c r="W33" i="12"/>
  <c r="V9" i="12"/>
  <c r="V33" i="12"/>
  <c r="U9" i="12"/>
  <c r="U33" i="12"/>
  <c r="T9" i="12"/>
  <c r="T33" i="12"/>
  <c r="S9" i="12"/>
  <c r="S33" i="12"/>
  <c r="AF8" i="12"/>
  <c r="AF32" i="12"/>
  <c r="AE8" i="12"/>
  <c r="AE32" i="12"/>
  <c r="AD8" i="12"/>
  <c r="AD32" i="12"/>
  <c r="AC8" i="12"/>
  <c r="AC32" i="12"/>
  <c r="AB8" i="12"/>
  <c r="AB32" i="12"/>
  <c r="AA8" i="12"/>
  <c r="AA32" i="12"/>
  <c r="Z8" i="12"/>
  <c r="Z32" i="12"/>
  <c r="Y8" i="12"/>
  <c r="Y32" i="12"/>
  <c r="X8" i="12"/>
  <c r="X32" i="12"/>
  <c r="W8" i="12"/>
  <c r="W32" i="12"/>
  <c r="V8" i="12"/>
  <c r="V32" i="12"/>
  <c r="U8" i="12"/>
  <c r="U32" i="12"/>
  <c r="T8" i="12"/>
  <c r="T32" i="12"/>
  <c r="S8" i="12"/>
  <c r="S32" i="12"/>
  <c r="AF7" i="12"/>
  <c r="AF31" i="12"/>
  <c r="AE7" i="12"/>
  <c r="AE31" i="12"/>
  <c r="AD7" i="12"/>
  <c r="AD31" i="12"/>
  <c r="AC7" i="12"/>
  <c r="AC31" i="12"/>
  <c r="AB7" i="12"/>
  <c r="AB31" i="12"/>
  <c r="AA7" i="12"/>
  <c r="AA31" i="12"/>
  <c r="Z7" i="12"/>
  <c r="Z31" i="12"/>
  <c r="Y7" i="12"/>
  <c r="Y31" i="12"/>
  <c r="X7" i="12"/>
  <c r="X31" i="12"/>
  <c r="W7" i="12"/>
  <c r="W31" i="12"/>
  <c r="V7" i="12"/>
  <c r="V31" i="12"/>
  <c r="U7" i="12"/>
  <c r="U31" i="12"/>
  <c r="T7" i="12"/>
  <c r="T31" i="12"/>
  <c r="S7" i="12"/>
  <c r="S31" i="12"/>
  <c r="AF6" i="12"/>
  <c r="AF30" i="12"/>
  <c r="AE6" i="12"/>
  <c r="AE30" i="12"/>
  <c r="AD6" i="12"/>
  <c r="AD30" i="12"/>
  <c r="AC6" i="12"/>
  <c r="AC30" i="12"/>
  <c r="AB6" i="12"/>
  <c r="AB30" i="12"/>
  <c r="AA6" i="12"/>
  <c r="AA30" i="12"/>
  <c r="Z6" i="12"/>
  <c r="Z30" i="12"/>
  <c r="Y6" i="12"/>
  <c r="Y30" i="12"/>
  <c r="X6" i="12"/>
  <c r="X30" i="12"/>
  <c r="W6" i="12"/>
  <c r="W30" i="12"/>
  <c r="V6" i="12"/>
  <c r="V30" i="12"/>
  <c r="U6" i="12"/>
  <c r="U30" i="12"/>
  <c r="T6" i="12"/>
  <c r="T30" i="12"/>
  <c r="S6" i="12"/>
  <c r="S30" i="12"/>
  <c r="AF5" i="12"/>
  <c r="AF29" i="12"/>
  <c r="AE5" i="12"/>
  <c r="AE29" i="12"/>
  <c r="AD5" i="12"/>
  <c r="AD29" i="12"/>
  <c r="AC5" i="12"/>
  <c r="AC29" i="12"/>
  <c r="AB5" i="12"/>
  <c r="AB29" i="12"/>
  <c r="AA5" i="12"/>
  <c r="AA29" i="12"/>
  <c r="Z5" i="12"/>
  <c r="Z29" i="12"/>
  <c r="Y5" i="12"/>
  <c r="Y29" i="12"/>
  <c r="X5" i="12"/>
  <c r="X29" i="12"/>
  <c r="W5" i="12"/>
  <c r="W29" i="12"/>
  <c r="V5" i="12"/>
  <c r="V29" i="12"/>
  <c r="U5" i="12"/>
  <c r="U29" i="12"/>
  <c r="T5" i="12"/>
  <c r="T29" i="12"/>
  <c r="S5" i="12"/>
  <c r="S29" i="12"/>
  <c r="Q4" i="12"/>
  <c r="AF4" i="12"/>
  <c r="AF28" i="12"/>
  <c r="P4" i="12"/>
  <c r="AE4" i="12"/>
  <c r="AE28" i="12"/>
  <c r="O4" i="12"/>
  <c r="AD4" i="12"/>
  <c r="AD28" i="12"/>
  <c r="N4" i="12"/>
  <c r="AC4" i="12"/>
  <c r="AC28" i="12"/>
  <c r="M4" i="12"/>
  <c r="AB4" i="12"/>
  <c r="AB28" i="12"/>
  <c r="L4" i="12"/>
  <c r="AA4" i="12"/>
  <c r="AA28" i="12"/>
  <c r="K4" i="12"/>
  <c r="Z4" i="12"/>
  <c r="Z28" i="12"/>
  <c r="J4" i="12"/>
  <c r="Y4" i="12"/>
  <c r="Y28" i="12"/>
  <c r="I4" i="12"/>
  <c r="X4" i="12"/>
  <c r="X28" i="12"/>
  <c r="H4" i="12"/>
  <c r="W4" i="12"/>
  <c r="W28" i="12"/>
  <c r="G4" i="12"/>
  <c r="V4" i="12"/>
  <c r="V28" i="12"/>
  <c r="F4" i="12"/>
  <c r="U4" i="12"/>
  <c r="U28" i="12"/>
  <c r="E4" i="12"/>
  <c r="T4" i="12"/>
  <c r="T28" i="12"/>
  <c r="D4" i="12"/>
  <c r="S4" i="12"/>
  <c r="S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4" i="12"/>
  <c r="C2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AF25" i="11"/>
  <c r="AF49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AE25" i="11"/>
  <c r="AE49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AD25" i="11"/>
  <c r="AD49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AC25" i="11"/>
  <c r="AC49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AB25" i="11"/>
  <c r="AB49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AA25" i="11"/>
  <c r="AA49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Z25" i="11"/>
  <c r="Z49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Y25" i="11"/>
  <c r="Y49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X25" i="11"/>
  <c r="X49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W25" i="11"/>
  <c r="W49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V25" i="11"/>
  <c r="V49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U25" i="11"/>
  <c r="U49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T25" i="11"/>
  <c r="T49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S25" i="11"/>
  <c r="S49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AF24" i="11"/>
  <c r="AF48" i="11"/>
  <c r="AE24" i="11"/>
  <c r="AE48" i="11"/>
  <c r="AD24" i="11"/>
  <c r="AD48" i="11"/>
  <c r="AC24" i="11"/>
  <c r="AC48" i="11"/>
  <c r="AB24" i="11"/>
  <c r="AB48" i="11"/>
  <c r="AA24" i="11"/>
  <c r="AA48" i="11"/>
  <c r="Z24" i="11"/>
  <c r="Z48" i="11"/>
  <c r="Y24" i="11"/>
  <c r="Y48" i="11"/>
  <c r="X24" i="11"/>
  <c r="X48" i="11"/>
  <c r="W24" i="11"/>
  <c r="W48" i="11"/>
  <c r="V24" i="11"/>
  <c r="V48" i="11"/>
  <c r="U24" i="11"/>
  <c r="U48" i="11"/>
  <c r="T24" i="11"/>
  <c r="T48" i="11"/>
  <c r="S24" i="11"/>
  <c r="S48" i="11"/>
  <c r="AF23" i="11"/>
  <c r="AF47" i="11"/>
  <c r="AE23" i="11"/>
  <c r="AE47" i="11"/>
  <c r="AD23" i="11"/>
  <c r="AD47" i="11"/>
  <c r="AC23" i="11"/>
  <c r="AC47" i="11"/>
  <c r="AB23" i="11"/>
  <c r="AB47" i="11"/>
  <c r="AA23" i="11"/>
  <c r="AA47" i="11"/>
  <c r="Z23" i="11"/>
  <c r="Z47" i="11"/>
  <c r="Y23" i="11"/>
  <c r="Y47" i="11"/>
  <c r="X23" i="11"/>
  <c r="X47" i="11"/>
  <c r="W23" i="11"/>
  <c r="W47" i="11"/>
  <c r="V23" i="11"/>
  <c r="V47" i="11"/>
  <c r="U23" i="11"/>
  <c r="U47" i="11"/>
  <c r="T23" i="11"/>
  <c r="T47" i="11"/>
  <c r="S23" i="11"/>
  <c r="S47" i="11"/>
  <c r="AF22" i="11"/>
  <c r="AF46" i="11"/>
  <c r="AE22" i="11"/>
  <c r="AE46" i="11"/>
  <c r="AD22" i="11"/>
  <c r="AD46" i="11"/>
  <c r="AC22" i="11"/>
  <c r="AC46" i="11"/>
  <c r="AB22" i="11"/>
  <c r="AB46" i="11"/>
  <c r="AA22" i="11"/>
  <c r="AA46" i="11"/>
  <c r="Z22" i="11"/>
  <c r="Z46" i="11"/>
  <c r="Y22" i="11"/>
  <c r="Y46" i="11"/>
  <c r="X22" i="11"/>
  <c r="X46" i="11"/>
  <c r="W22" i="11"/>
  <c r="W46" i="11"/>
  <c r="V22" i="11"/>
  <c r="V46" i="11"/>
  <c r="U22" i="11"/>
  <c r="U46" i="11"/>
  <c r="T22" i="11"/>
  <c r="T46" i="11"/>
  <c r="S22" i="11"/>
  <c r="S46" i="11"/>
  <c r="AF21" i="11"/>
  <c r="AF45" i="11"/>
  <c r="AE21" i="11"/>
  <c r="AE45" i="11"/>
  <c r="AD21" i="11"/>
  <c r="AD45" i="11"/>
  <c r="AC21" i="11"/>
  <c r="AC45" i="11"/>
  <c r="AB21" i="11"/>
  <c r="AB45" i="11"/>
  <c r="AA21" i="11"/>
  <c r="AA45" i="11"/>
  <c r="Z21" i="11"/>
  <c r="Z45" i="11"/>
  <c r="Y21" i="11"/>
  <c r="Y45" i="11"/>
  <c r="X21" i="11"/>
  <c r="X45" i="11"/>
  <c r="W21" i="11"/>
  <c r="W45" i="11"/>
  <c r="V21" i="11"/>
  <c r="V45" i="11"/>
  <c r="U21" i="11"/>
  <c r="U45" i="11"/>
  <c r="T21" i="11"/>
  <c r="T45" i="11"/>
  <c r="S21" i="11"/>
  <c r="S45" i="11"/>
  <c r="AF20" i="11"/>
  <c r="AF44" i="11"/>
  <c r="AE20" i="11"/>
  <c r="AE44" i="11"/>
  <c r="AD20" i="11"/>
  <c r="AD44" i="11"/>
  <c r="AC20" i="11"/>
  <c r="AC44" i="11"/>
  <c r="AB20" i="11"/>
  <c r="AB44" i="11"/>
  <c r="AA20" i="11"/>
  <c r="AA44" i="11"/>
  <c r="Z20" i="11"/>
  <c r="Z44" i="11"/>
  <c r="Y20" i="11"/>
  <c r="Y44" i="11"/>
  <c r="X20" i="11"/>
  <c r="X44" i="11"/>
  <c r="W20" i="11"/>
  <c r="W44" i="11"/>
  <c r="V20" i="11"/>
  <c r="V44" i="11"/>
  <c r="U20" i="11"/>
  <c r="U44" i="11"/>
  <c r="T20" i="11"/>
  <c r="T44" i="11"/>
  <c r="S20" i="11"/>
  <c r="S44" i="11"/>
  <c r="AF19" i="11"/>
  <c r="AF43" i="11"/>
  <c r="AE19" i="11"/>
  <c r="AE43" i="11"/>
  <c r="AD19" i="11"/>
  <c r="AD43" i="11"/>
  <c r="AC19" i="11"/>
  <c r="AC43" i="11"/>
  <c r="AB19" i="11"/>
  <c r="AB43" i="11"/>
  <c r="AA19" i="11"/>
  <c r="AA43" i="11"/>
  <c r="Z19" i="11"/>
  <c r="Z43" i="11"/>
  <c r="Y19" i="11"/>
  <c r="Y43" i="11"/>
  <c r="X19" i="11"/>
  <c r="X43" i="11"/>
  <c r="W19" i="11"/>
  <c r="W43" i="11"/>
  <c r="V19" i="11"/>
  <c r="V43" i="11"/>
  <c r="U19" i="11"/>
  <c r="U43" i="11"/>
  <c r="T19" i="11"/>
  <c r="T43" i="11"/>
  <c r="S19" i="11"/>
  <c r="S43" i="11"/>
  <c r="AF18" i="11"/>
  <c r="AF42" i="11"/>
  <c r="AE18" i="11"/>
  <c r="AE42" i="11"/>
  <c r="AD18" i="11"/>
  <c r="AD42" i="11"/>
  <c r="AC18" i="11"/>
  <c r="AC42" i="11"/>
  <c r="AB18" i="11"/>
  <c r="AB42" i="11"/>
  <c r="AA18" i="11"/>
  <c r="AA42" i="11"/>
  <c r="Z18" i="11"/>
  <c r="Z42" i="11"/>
  <c r="Y18" i="11"/>
  <c r="Y42" i="11"/>
  <c r="X18" i="11"/>
  <c r="X42" i="11"/>
  <c r="W18" i="11"/>
  <c r="W42" i="11"/>
  <c r="V18" i="11"/>
  <c r="V42" i="11"/>
  <c r="U18" i="11"/>
  <c r="U42" i="11"/>
  <c r="T18" i="11"/>
  <c r="T42" i="11"/>
  <c r="S18" i="11"/>
  <c r="S42" i="11"/>
  <c r="AF17" i="11"/>
  <c r="AF41" i="11"/>
  <c r="AE17" i="11"/>
  <c r="AE41" i="11"/>
  <c r="AD17" i="11"/>
  <c r="AD41" i="11"/>
  <c r="AC17" i="11"/>
  <c r="AC41" i="11"/>
  <c r="AB17" i="11"/>
  <c r="AB41" i="11"/>
  <c r="AA17" i="11"/>
  <c r="AA41" i="11"/>
  <c r="Z17" i="11"/>
  <c r="Z41" i="11"/>
  <c r="Y17" i="11"/>
  <c r="Y41" i="11"/>
  <c r="X17" i="11"/>
  <c r="X41" i="11"/>
  <c r="W17" i="11"/>
  <c r="W41" i="11"/>
  <c r="V17" i="11"/>
  <c r="V41" i="11"/>
  <c r="U17" i="11"/>
  <c r="U41" i="11"/>
  <c r="T17" i="11"/>
  <c r="T41" i="11"/>
  <c r="S17" i="11"/>
  <c r="S41" i="11"/>
  <c r="AF16" i="11"/>
  <c r="AF40" i="11"/>
  <c r="AE16" i="11"/>
  <c r="AE40" i="11"/>
  <c r="AD16" i="11"/>
  <c r="AD40" i="11"/>
  <c r="AC16" i="11"/>
  <c r="AC40" i="11"/>
  <c r="AB16" i="11"/>
  <c r="AB40" i="11"/>
  <c r="AA16" i="11"/>
  <c r="AA40" i="11"/>
  <c r="Z16" i="11"/>
  <c r="Z40" i="11"/>
  <c r="Y16" i="11"/>
  <c r="Y40" i="11"/>
  <c r="X16" i="11"/>
  <c r="X40" i="11"/>
  <c r="W16" i="11"/>
  <c r="W40" i="11"/>
  <c r="V16" i="11"/>
  <c r="V40" i="11"/>
  <c r="U16" i="11"/>
  <c r="U40" i="11"/>
  <c r="T16" i="11"/>
  <c r="T40" i="11"/>
  <c r="S16" i="11"/>
  <c r="S40" i="11"/>
  <c r="AF15" i="11"/>
  <c r="AF39" i="11"/>
  <c r="AE15" i="11"/>
  <c r="AE39" i="11"/>
  <c r="AD15" i="11"/>
  <c r="AD39" i="11"/>
  <c r="AC15" i="11"/>
  <c r="AC39" i="11"/>
  <c r="AB15" i="11"/>
  <c r="AB39" i="11"/>
  <c r="AA15" i="11"/>
  <c r="AA39" i="11"/>
  <c r="Z15" i="11"/>
  <c r="Z39" i="11"/>
  <c r="Y15" i="11"/>
  <c r="Y39" i="11"/>
  <c r="X15" i="11"/>
  <c r="X39" i="11"/>
  <c r="W15" i="11"/>
  <c r="W39" i="11"/>
  <c r="V15" i="11"/>
  <c r="V39" i="11"/>
  <c r="U15" i="11"/>
  <c r="U39" i="11"/>
  <c r="T15" i="11"/>
  <c r="T39" i="11"/>
  <c r="S15" i="11"/>
  <c r="S39" i="11"/>
  <c r="AF14" i="11"/>
  <c r="AF38" i="11"/>
  <c r="AE14" i="11"/>
  <c r="AE38" i="11"/>
  <c r="AD14" i="11"/>
  <c r="AD38" i="11"/>
  <c r="AC14" i="11"/>
  <c r="AC38" i="11"/>
  <c r="AB14" i="11"/>
  <c r="AB38" i="11"/>
  <c r="AA14" i="11"/>
  <c r="AA38" i="11"/>
  <c r="Z14" i="11"/>
  <c r="Z38" i="11"/>
  <c r="Y14" i="11"/>
  <c r="Y38" i="11"/>
  <c r="X14" i="11"/>
  <c r="X38" i="11"/>
  <c r="W14" i="11"/>
  <c r="W38" i="11"/>
  <c r="V14" i="11"/>
  <c r="V38" i="11"/>
  <c r="U14" i="11"/>
  <c r="U38" i="11"/>
  <c r="T14" i="11"/>
  <c r="T38" i="11"/>
  <c r="S14" i="11"/>
  <c r="S38" i="11"/>
  <c r="AF13" i="11"/>
  <c r="AF37" i="11"/>
  <c r="AE13" i="11"/>
  <c r="AE37" i="11"/>
  <c r="AD13" i="11"/>
  <c r="AD37" i="11"/>
  <c r="AC13" i="11"/>
  <c r="AC37" i="11"/>
  <c r="AB13" i="11"/>
  <c r="AB37" i="11"/>
  <c r="AA13" i="11"/>
  <c r="AA37" i="11"/>
  <c r="Z13" i="11"/>
  <c r="Z37" i="11"/>
  <c r="Y13" i="11"/>
  <c r="Y37" i="11"/>
  <c r="X13" i="11"/>
  <c r="X37" i="11"/>
  <c r="W13" i="11"/>
  <c r="W37" i="11"/>
  <c r="V13" i="11"/>
  <c r="V37" i="11"/>
  <c r="U13" i="11"/>
  <c r="U37" i="11"/>
  <c r="T13" i="11"/>
  <c r="T37" i="11"/>
  <c r="S13" i="11"/>
  <c r="S37" i="11"/>
  <c r="AF12" i="11"/>
  <c r="AF36" i="11"/>
  <c r="AE12" i="11"/>
  <c r="AE36" i="11"/>
  <c r="AD12" i="11"/>
  <c r="AD36" i="11"/>
  <c r="AC12" i="11"/>
  <c r="AC36" i="11"/>
  <c r="AB12" i="11"/>
  <c r="AB36" i="11"/>
  <c r="AA12" i="11"/>
  <c r="AA36" i="11"/>
  <c r="Z12" i="11"/>
  <c r="Z36" i="11"/>
  <c r="Y12" i="11"/>
  <c r="Y36" i="11"/>
  <c r="X12" i="11"/>
  <c r="X36" i="11"/>
  <c r="W12" i="11"/>
  <c r="W36" i="11"/>
  <c r="V12" i="11"/>
  <c r="V36" i="11"/>
  <c r="U12" i="11"/>
  <c r="U36" i="11"/>
  <c r="T12" i="11"/>
  <c r="T36" i="11"/>
  <c r="S12" i="11"/>
  <c r="S36" i="11"/>
  <c r="AF11" i="11"/>
  <c r="AF35" i="11"/>
  <c r="AE11" i="11"/>
  <c r="AE35" i="11"/>
  <c r="AD11" i="11"/>
  <c r="AD35" i="11"/>
  <c r="AC11" i="11"/>
  <c r="AC35" i="11"/>
  <c r="AB11" i="11"/>
  <c r="AB35" i="11"/>
  <c r="AA11" i="11"/>
  <c r="AA35" i="11"/>
  <c r="Z11" i="11"/>
  <c r="Z35" i="11"/>
  <c r="Y11" i="11"/>
  <c r="Y35" i="11"/>
  <c r="X11" i="11"/>
  <c r="X35" i="11"/>
  <c r="W11" i="11"/>
  <c r="W35" i="11"/>
  <c r="V11" i="11"/>
  <c r="V35" i="11"/>
  <c r="U11" i="11"/>
  <c r="U35" i="11"/>
  <c r="T11" i="11"/>
  <c r="T35" i="11"/>
  <c r="S11" i="11"/>
  <c r="S35" i="11"/>
  <c r="AF10" i="11"/>
  <c r="AF34" i="11"/>
  <c r="AE10" i="11"/>
  <c r="AE34" i="11"/>
  <c r="AD10" i="11"/>
  <c r="AD34" i="11"/>
  <c r="AC10" i="11"/>
  <c r="AC34" i="11"/>
  <c r="AB10" i="11"/>
  <c r="AB34" i="11"/>
  <c r="AA10" i="11"/>
  <c r="AA34" i="11"/>
  <c r="Z10" i="11"/>
  <c r="Z34" i="11"/>
  <c r="Y10" i="11"/>
  <c r="Y34" i="11"/>
  <c r="X10" i="11"/>
  <c r="X34" i="11"/>
  <c r="W10" i="11"/>
  <c r="W34" i="11"/>
  <c r="V10" i="11"/>
  <c r="V34" i="11"/>
  <c r="U10" i="11"/>
  <c r="U34" i="11"/>
  <c r="T10" i="11"/>
  <c r="T34" i="11"/>
  <c r="S10" i="11"/>
  <c r="S34" i="11"/>
  <c r="AF9" i="11"/>
  <c r="AF33" i="11"/>
  <c r="AE9" i="11"/>
  <c r="AE33" i="11"/>
  <c r="AD9" i="11"/>
  <c r="AD33" i="11"/>
  <c r="AC9" i="11"/>
  <c r="AC33" i="11"/>
  <c r="AB9" i="11"/>
  <c r="AB33" i="11"/>
  <c r="AA9" i="11"/>
  <c r="AA33" i="11"/>
  <c r="Z9" i="11"/>
  <c r="Z33" i="11"/>
  <c r="Y9" i="11"/>
  <c r="Y33" i="11"/>
  <c r="X9" i="11"/>
  <c r="X33" i="11"/>
  <c r="W9" i="11"/>
  <c r="W33" i="11"/>
  <c r="V9" i="11"/>
  <c r="V33" i="11"/>
  <c r="U9" i="11"/>
  <c r="U33" i="11"/>
  <c r="T9" i="11"/>
  <c r="T33" i="11"/>
  <c r="S9" i="11"/>
  <c r="S33" i="11"/>
  <c r="AF8" i="11"/>
  <c r="AF32" i="11"/>
  <c r="AE8" i="11"/>
  <c r="AE32" i="11"/>
  <c r="AD8" i="11"/>
  <c r="AD32" i="11"/>
  <c r="AC8" i="11"/>
  <c r="AC32" i="11"/>
  <c r="AB8" i="11"/>
  <c r="AB32" i="11"/>
  <c r="AA8" i="11"/>
  <c r="AA32" i="11"/>
  <c r="Z8" i="11"/>
  <c r="Z32" i="11"/>
  <c r="Y8" i="11"/>
  <c r="Y32" i="11"/>
  <c r="X8" i="11"/>
  <c r="X32" i="11"/>
  <c r="W8" i="11"/>
  <c r="W32" i="11"/>
  <c r="V8" i="11"/>
  <c r="V32" i="11"/>
  <c r="U8" i="11"/>
  <c r="U32" i="11"/>
  <c r="T8" i="11"/>
  <c r="T32" i="11"/>
  <c r="S8" i="11"/>
  <c r="S32" i="11"/>
  <c r="AF7" i="11"/>
  <c r="AF31" i="11"/>
  <c r="AE7" i="11"/>
  <c r="AE31" i="11"/>
  <c r="AD7" i="11"/>
  <c r="AD31" i="11"/>
  <c r="AC7" i="11"/>
  <c r="AC31" i="11"/>
  <c r="AB7" i="11"/>
  <c r="AB31" i="11"/>
  <c r="AA7" i="11"/>
  <c r="AA31" i="11"/>
  <c r="Z7" i="11"/>
  <c r="Z31" i="11"/>
  <c r="Y7" i="11"/>
  <c r="Y31" i="11"/>
  <c r="X7" i="11"/>
  <c r="X31" i="11"/>
  <c r="W7" i="11"/>
  <c r="W31" i="11"/>
  <c r="V7" i="11"/>
  <c r="V31" i="11"/>
  <c r="U7" i="11"/>
  <c r="U31" i="11"/>
  <c r="T7" i="11"/>
  <c r="T31" i="11"/>
  <c r="S7" i="11"/>
  <c r="S31" i="11"/>
  <c r="AF6" i="11"/>
  <c r="AF30" i="11"/>
  <c r="AE6" i="11"/>
  <c r="AE30" i="11"/>
  <c r="AD6" i="11"/>
  <c r="AD30" i="11"/>
  <c r="AC6" i="11"/>
  <c r="AC30" i="11"/>
  <c r="AB6" i="11"/>
  <c r="AB30" i="11"/>
  <c r="AA6" i="11"/>
  <c r="AA30" i="11"/>
  <c r="Z6" i="11"/>
  <c r="Z30" i="11"/>
  <c r="Y6" i="11"/>
  <c r="Y30" i="11"/>
  <c r="X6" i="11"/>
  <c r="X30" i="11"/>
  <c r="W6" i="11"/>
  <c r="W30" i="11"/>
  <c r="V6" i="11"/>
  <c r="V30" i="11"/>
  <c r="U6" i="11"/>
  <c r="U30" i="11"/>
  <c r="T6" i="11"/>
  <c r="T30" i="11"/>
  <c r="S6" i="11"/>
  <c r="S30" i="11"/>
  <c r="AF5" i="11"/>
  <c r="AF29" i="11"/>
  <c r="AE5" i="11"/>
  <c r="AE29" i="11"/>
  <c r="AD5" i="11"/>
  <c r="AD29" i="11"/>
  <c r="AC5" i="11"/>
  <c r="AC29" i="11"/>
  <c r="AB5" i="11"/>
  <c r="AB29" i="11"/>
  <c r="AA5" i="11"/>
  <c r="AA29" i="11"/>
  <c r="Z5" i="11"/>
  <c r="Z29" i="11"/>
  <c r="Y5" i="11"/>
  <c r="Y29" i="11"/>
  <c r="X5" i="11"/>
  <c r="X29" i="11"/>
  <c r="W5" i="11"/>
  <c r="W29" i="11"/>
  <c r="V5" i="11"/>
  <c r="V29" i="11"/>
  <c r="U5" i="11"/>
  <c r="U29" i="11"/>
  <c r="T5" i="11"/>
  <c r="T29" i="11"/>
  <c r="S5" i="11"/>
  <c r="S29" i="11"/>
  <c r="Q4" i="11"/>
  <c r="AF4" i="11"/>
  <c r="AF28" i="11"/>
  <c r="P4" i="11"/>
  <c r="AE4" i="11"/>
  <c r="AE28" i="11"/>
  <c r="O4" i="11"/>
  <c r="AD4" i="11"/>
  <c r="AD28" i="11"/>
  <c r="N4" i="11"/>
  <c r="AC4" i="11"/>
  <c r="AC28" i="11"/>
  <c r="M4" i="11"/>
  <c r="AB4" i="11"/>
  <c r="AB28" i="11"/>
  <c r="L4" i="11"/>
  <c r="AA4" i="11"/>
  <c r="AA28" i="11"/>
  <c r="K4" i="11"/>
  <c r="Z4" i="11"/>
  <c r="Z28" i="11"/>
  <c r="J4" i="11"/>
  <c r="Y4" i="11"/>
  <c r="Y28" i="11"/>
  <c r="I4" i="11"/>
  <c r="X4" i="11"/>
  <c r="X28" i="11"/>
  <c r="H4" i="11"/>
  <c r="W4" i="11"/>
  <c r="W28" i="11"/>
  <c r="G4" i="11"/>
  <c r="V4" i="11"/>
  <c r="V28" i="11"/>
  <c r="F4" i="11"/>
  <c r="U4" i="11"/>
  <c r="U28" i="11"/>
  <c r="E4" i="11"/>
  <c r="T4" i="11"/>
  <c r="T28" i="11"/>
  <c r="D4" i="11"/>
  <c r="S4" i="11"/>
  <c r="S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4" i="11"/>
  <c r="C28" i="11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AF25" i="10"/>
  <c r="AF49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AE25" i="10"/>
  <c r="AE49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AD25" i="10"/>
  <c r="AD49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AC25" i="10"/>
  <c r="AC49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AB25" i="10"/>
  <c r="AB49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AA25" i="10"/>
  <c r="AA49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Z25" i="10"/>
  <c r="Z49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Y25" i="10"/>
  <c r="Y49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X25" i="10"/>
  <c r="X49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W25" i="10"/>
  <c r="W49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V25" i="10"/>
  <c r="V49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U25" i="10"/>
  <c r="U49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T25" i="10"/>
  <c r="T49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S25" i="10"/>
  <c r="S49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AF24" i="10"/>
  <c r="AF48" i="10"/>
  <c r="AE24" i="10"/>
  <c r="AE48" i="10"/>
  <c r="AD24" i="10"/>
  <c r="AD48" i="10"/>
  <c r="AC24" i="10"/>
  <c r="AC48" i="10"/>
  <c r="AB24" i="10"/>
  <c r="AB48" i="10"/>
  <c r="AA24" i="10"/>
  <c r="AA48" i="10"/>
  <c r="Z24" i="10"/>
  <c r="Z48" i="10"/>
  <c r="Y24" i="10"/>
  <c r="Y48" i="10"/>
  <c r="X24" i="10"/>
  <c r="X48" i="10"/>
  <c r="W24" i="10"/>
  <c r="W48" i="10"/>
  <c r="V24" i="10"/>
  <c r="V48" i="10"/>
  <c r="U24" i="10"/>
  <c r="U48" i="10"/>
  <c r="T24" i="10"/>
  <c r="T48" i="10"/>
  <c r="S24" i="10"/>
  <c r="S48" i="10"/>
  <c r="AF23" i="10"/>
  <c r="AF47" i="10"/>
  <c r="AE23" i="10"/>
  <c r="AE47" i="10"/>
  <c r="AD23" i="10"/>
  <c r="AD47" i="10"/>
  <c r="AC23" i="10"/>
  <c r="AC47" i="10"/>
  <c r="AB23" i="10"/>
  <c r="AB47" i="10"/>
  <c r="AA23" i="10"/>
  <c r="AA47" i="10"/>
  <c r="Z23" i="10"/>
  <c r="Z47" i="10"/>
  <c r="Y23" i="10"/>
  <c r="Y47" i="10"/>
  <c r="X23" i="10"/>
  <c r="X47" i="10"/>
  <c r="W23" i="10"/>
  <c r="W47" i="10"/>
  <c r="V23" i="10"/>
  <c r="V47" i="10"/>
  <c r="U23" i="10"/>
  <c r="U47" i="10"/>
  <c r="T23" i="10"/>
  <c r="T47" i="10"/>
  <c r="S23" i="10"/>
  <c r="S47" i="10"/>
  <c r="AF22" i="10"/>
  <c r="AF46" i="10"/>
  <c r="AE22" i="10"/>
  <c r="AE46" i="10"/>
  <c r="AD22" i="10"/>
  <c r="AD46" i="10"/>
  <c r="AC22" i="10"/>
  <c r="AC46" i="10"/>
  <c r="AB22" i="10"/>
  <c r="AB46" i="10"/>
  <c r="AA22" i="10"/>
  <c r="AA46" i="10"/>
  <c r="Z22" i="10"/>
  <c r="Z46" i="10"/>
  <c r="Y22" i="10"/>
  <c r="Y46" i="10"/>
  <c r="X22" i="10"/>
  <c r="X46" i="10"/>
  <c r="W22" i="10"/>
  <c r="W46" i="10"/>
  <c r="V22" i="10"/>
  <c r="V46" i="10"/>
  <c r="U22" i="10"/>
  <c r="U46" i="10"/>
  <c r="T22" i="10"/>
  <c r="T46" i="10"/>
  <c r="S22" i="10"/>
  <c r="S46" i="10"/>
  <c r="AF21" i="10"/>
  <c r="AF45" i="10"/>
  <c r="AE21" i="10"/>
  <c r="AE45" i="10"/>
  <c r="AD21" i="10"/>
  <c r="AD45" i="10"/>
  <c r="AC21" i="10"/>
  <c r="AC45" i="10"/>
  <c r="AB21" i="10"/>
  <c r="AB45" i="10"/>
  <c r="AA21" i="10"/>
  <c r="AA45" i="10"/>
  <c r="Z21" i="10"/>
  <c r="Z45" i="10"/>
  <c r="Y21" i="10"/>
  <c r="Y45" i="10"/>
  <c r="X21" i="10"/>
  <c r="X45" i="10"/>
  <c r="W21" i="10"/>
  <c r="W45" i="10"/>
  <c r="V21" i="10"/>
  <c r="V45" i="10"/>
  <c r="U21" i="10"/>
  <c r="U45" i="10"/>
  <c r="T21" i="10"/>
  <c r="T45" i="10"/>
  <c r="S21" i="10"/>
  <c r="S45" i="10"/>
  <c r="AF20" i="10"/>
  <c r="AF44" i="10"/>
  <c r="AE20" i="10"/>
  <c r="AE44" i="10"/>
  <c r="AD20" i="10"/>
  <c r="AD44" i="10"/>
  <c r="AC20" i="10"/>
  <c r="AC44" i="10"/>
  <c r="AB20" i="10"/>
  <c r="AB44" i="10"/>
  <c r="AA20" i="10"/>
  <c r="AA44" i="10"/>
  <c r="Z20" i="10"/>
  <c r="Z44" i="10"/>
  <c r="Y20" i="10"/>
  <c r="Y44" i="10"/>
  <c r="X20" i="10"/>
  <c r="X44" i="10"/>
  <c r="W20" i="10"/>
  <c r="W44" i="10"/>
  <c r="V20" i="10"/>
  <c r="V44" i="10"/>
  <c r="U20" i="10"/>
  <c r="U44" i="10"/>
  <c r="T20" i="10"/>
  <c r="T44" i="10"/>
  <c r="S20" i="10"/>
  <c r="S44" i="10"/>
  <c r="AF19" i="10"/>
  <c r="AF43" i="10"/>
  <c r="AE19" i="10"/>
  <c r="AE43" i="10"/>
  <c r="AD19" i="10"/>
  <c r="AD43" i="10"/>
  <c r="AC19" i="10"/>
  <c r="AC43" i="10"/>
  <c r="AB19" i="10"/>
  <c r="AB43" i="10"/>
  <c r="AA19" i="10"/>
  <c r="AA43" i="10"/>
  <c r="Z19" i="10"/>
  <c r="Z43" i="10"/>
  <c r="Y19" i="10"/>
  <c r="Y43" i="10"/>
  <c r="X19" i="10"/>
  <c r="X43" i="10"/>
  <c r="W19" i="10"/>
  <c r="W43" i="10"/>
  <c r="V19" i="10"/>
  <c r="V43" i="10"/>
  <c r="U19" i="10"/>
  <c r="U43" i="10"/>
  <c r="T19" i="10"/>
  <c r="T43" i="10"/>
  <c r="S19" i="10"/>
  <c r="S43" i="10"/>
  <c r="AF18" i="10"/>
  <c r="AF42" i="10"/>
  <c r="AE18" i="10"/>
  <c r="AE42" i="10"/>
  <c r="AD18" i="10"/>
  <c r="AD42" i="10"/>
  <c r="AC18" i="10"/>
  <c r="AC42" i="10"/>
  <c r="AB18" i="10"/>
  <c r="AB42" i="10"/>
  <c r="AA18" i="10"/>
  <c r="AA42" i="10"/>
  <c r="Z18" i="10"/>
  <c r="Z42" i="10"/>
  <c r="Y18" i="10"/>
  <c r="Y42" i="10"/>
  <c r="X18" i="10"/>
  <c r="X42" i="10"/>
  <c r="W18" i="10"/>
  <c r="W42" i="10"/>
  <c r="V18" i="10"/>
  <c r="V42" i="10"/>
  <c r="U18" i="10"/>
  <c r="U42" i="10"/>
  <c r="T18" i="10"/>
  <c r="T42" i="10"/>
  <c r="S18" i="10"/>
  <c r="S42" i="10"/>
  <c r="AF17" i="10"/>
  <c r="AF41" i="10"/>
  <c r="AE17" i="10"/>
  <c r="AE41" i="10"/>
  <c r="AD17" i="10"/>
  <c r="AD41" i="10"/>
  <c r="AC17" i="10"/>
  <c r="AC41" i="10"/>
  <c r="AB17" i="10"/>
  <c r="AB41" i="10"/>
  <c r="AA17" i="10"/>
  <c r="AA41" i="10"/>
  <c r="Z17" i="10"/>
  <c r="Z41" i="10"/>
  <c r="Y17" i="10"/>
  <c r="Y41" i="10"/>
  <c r="X17" i="10"/>
  <c r="X41" i="10"/>
  <c r="W17" i="10"/>
  <c r="W41" i="10"/>
  <c r="V17" i="10"/>
  <c r="V41" i="10"/>
  <c r="U17" i="10"/>
  <c r="U41" i="10"/>
  <c r="T17" i="10"/>
  <c r="T41" i="10"/>
  <c r="S17" i="10"/>
  <c r="S41" i="10"/>
  <c r="AF16" i="10"/>
  <c r="AF40" i="10"/>
  <c r="AE16" i="10"/>
  <c r="AE40" i="10"/>
  <c r="AD16" i="10"/>
  <c r="AD40" i="10"/>
  <c r="AC16" i="10"/>
  <c r="AC40" i="10"/>
  <c r="AB16" i="10"/>
  <c r="AB40" i="10"/>
  <c r="AA16" i="10"/>
  <c r="AA40" i="10"/>
  <c r="Z16" i="10"/>
  <c r="Z40" i="10"/>
  <c r="Y16" i="10"/>
  <c r="Y40" i="10"/>
  <c r="X16" i="10"/>
  <c r="X40" i="10"/>
  <c r="W16" i="10"/>
  <c r="W40" i="10"/>
  <c r="V16" i="10"/>
  <c r="V40" i="10"/>
  <c r="U16" i="10"/>
  <c r="U40" i="10"/>
  <c r="T16" i="10"/>
  <c r="T40" i="10"/>
  <c r="S16" i="10"/>
  <c r="S40" i="10"/>
  <c r="AF15" i="10"/>
  <c r="AF39" i="10"/>
  <c r="AE15" i="10"/>
  <c r="AE39" i="10"/>
  <c r="AD15" i="10"/>
  <c r="AD39" i="10"/>
  <c r="AC15" i="10"/>
  <c r="AC39" i="10"/>
  <c r="AB15" i="10"/>
  <c r="AB39" i="10"/>
  <c r="AA15" i="10"/>
  <c r="AA39" i="10"/>
  <c r="Z15" i="10"/>
  <c r="Z39" i="10"/>
  <c r="Y15" i="10"/>
  <c r="Y39" i="10"/>
  <c r="X15" i="10"/>
  <c r="X39" i="10"/>
  <c r="W15" i="10"/>
  <c r="W39" i="10"/>
  <c r="V15" i="10"/>
  <c r="V39" i="10"/>
  <c r="U15" i="10"/>
  <c r="U39" i="10"/>
  <c r="T15" i="10"/>
  <c r="T39" i="10"/>
  <c r="S15" i="10"/>
  <c r="S39" i="10"/>
  <c r="AF14" i="10"/>
  <c r="AF38" i="10"/>
  <c r="AE14" i="10"/>
  <c r="AE38" i="10"/>
  <c r="AD14" i="10"/>
  <c r="AD38" i="10"/>
  <c r="AC14" i="10"/>
  <c r="AC38" i="10"/>
  <c r="AB14" i="10"/>
  <c r="AB38" i="10"/>
  <c r="AA14" i="10"/>
  <c r="AA38" i="10"/>
  <c r="Z14" i="10"/>
  <c r="Z38" i="10"/>
  <c r="Y14" i="10"/>
  <c r="Y38" i="10"/>
  <c r="X14" i="10"/>
  <c r="X38" i="10"/>
  <c r="W14" i="10"/>
  <c r="W38" i="10"/>
  <c r="V14" i="10"/>
  <c r="V38" i="10"/>
  <c r="U14" i="10"/>
  <c r="U38" i="10"/>
  <c r="T14" i="10"/>
  <c r="T38" i="10"/>
  <c r="S14" i="10"/>
  <c r="S38" i="10"/>
  <c r="AF13" i="10"/>
  <c r="AF37" i="10"/>
  <c r="AE13" i="10"/>
  <c r="AE37" i="10"/>
  <c r="AD13" i="10"/>
  <c r="AD37" i="10"/>
  <c r="AC13" i="10"/>
  <c r="AC37" i="10"/>
  <c r="AB13" i="10"/>
  <c r="AB37" i="10"/>
  <c r="AA13" i="10"/>
  <c r="AA37" i="10"/>
  <c r="Z13" i="10"/>
  <c r="Z37" i="10"/>
  <c r="Y13" i="10"/>
  <c r="Y37" i="10"/>
  <c r="X13" i="10"/>
  <c r="X37" i="10"/>
  <c r="W13" i="10"/>
  <c r="W37" i="10"/>
  <c r="V13" i="10"/>
  <c r="V37" i="10"/>
  <c r="U13" i="10"/>
  <c r="U37" i="10"/>
  <c r="T13" i="10"/>
  <c r="T37" i="10"/>
  <c r="S13" i="10"/>
  <c r="S37" i="10"/>
  <c r="AF12" i="10"/>
  <c r="AF36" i="10"/>
  <c r="AE12" i="10"/>
  <c r="AE36" i="10"/>
  <c r="AD12" i="10"/>
  <c r="AD36" i="10"/>
  <c r="AC12" i="10"/>
  <c r="AC36" i="10"/>
  <c r="AB12" i="10"/>
  <c r="AB36" i="10"/>
  <c r="AA12" i="10"/>
  <c r="AA36" i="10"/>
  <c r="Z12" i="10"/>
  <c r="Z36" i="10"/>
  <c r="Y12" i="10"/>
  <c r="Y36" i="10"/>
  <c r="X12" i="10"/>
  <c r="X36" i="10"/>
  <c r="W12" i="10"/>
  <c r="W36" i="10"/>
  <c r="V12" i="10"/>
  <c r="V36" i="10"/>
  <c r="U12" i="10"/>
  <c r="U36" i="10"/>
  <c r="T12" i="10"/>
  <c r="T36" i="10"/>
  <c r="S12" i="10"/>
  <c r="S36" i="10"/>
  <c r="AF11" i="10"/>
  <c r="AF35" i="10"/>
  <c r="AE11" i="10"/>
  <c r="AE35" i="10"/>
  <c r="AD11" i="10"/>
  <c r="AD35" i="10"/>
  <c r="AC11" i="10"/>
  <c r="AC35" i="10"/>
  <c r="AB11" i="10"/>
  <c r="AB35" i="10"/>
  <c r="AA11" i="10"/>
  <c r="AA35" i="10"/>
  <c r="Z11" i="10"/>
  <c r="Z35" i="10"/>
  <c r="Y11" i="10"/>
  <c r="Y35" i="10"/>
  <c r="X11" i="10"/>
  <c r="X35" i="10"/>
  <c r="W11" i="10"/>
  <c r="W35" i="10"/>
  <c r="V11" i="10"/>
  <c r="V35" i="10"/>
  <c r="U11" i="10"/>
  <c r="U35" i="10"/>
  <c r="T11" i="10"/>
  <c r="T35" i="10"/>
  <c r="S11" i="10"/>
  <c r="S35" i="10"/>
  <c r="AF10" i="10"/>
  <c r="AF34" i="10"/>
  <c r="AE10" i="10"/>
  <c r="AE34" i="10"/>
  <c r="AD10" i="10"/>
  <c r="AD34" i="10"/>
  <c r="AC10" i="10"/>
  <c r="AC34" i="10"/>
  <c r="AB10" i="10"/>
  <c r="AB34" i="10"/>
  <c r="AA10" i="10"/>
  <c r="AA34" i="10"/>
  <c r="Z10" i="10"/>
  <c r="Z34" i="10"/>
  <c r="Y10" i="10"/>
  <c r="Y34" i="10"/>
  <c r="X10" i="10"/>
  <c r="X34" i="10"/>
  <c r="W10" i="10"/>
  <c r="W34" i="10"/>
  <c r="V10" i="10"/>
  <c r="V34" i="10"/>
  <c r="U10" i="10"/>
  <c r="U34" i="10"/>
  <c r="T10" i="10"/>
  <c r="T34" i="10"/>
  <c r="S10" i="10"/>
  <c r="S34" i="10"/>
  <c r="AF9" i="10"/>
  <c r="AF33" i="10"/>
  <c r="AE9" i="10"/>
  <c r="AE33" i="10"/>
  <c r="AD9" i="10"/>
  <c r="AD33" i="10"/>
  <c r="AC9" i="10"/>
  <c r="AC33" i="10"/>
  <c r="AB9" i="10"/>
  <c r="AB33" i="10"/>
  <c r="AA9" i="10"/>
  <c r="AA33" i="10"/>
  <c r="Z9" i="10"/>
  <c r="Z33" i="10"/>
  <c r="Y9" i="10"/>
  <c r="Y33" i="10"/>
  <c r="X9" i="10"/>
  <c r="X33" i="10"/>
  <c r="W9" i="10"/>
  <c r="W33" i="10"/>
  <c r="V9" i="10"/>
  <c r="V33" i="10"/>
  <c r="U9" i="10"/>
  <c r="U33" i="10"/>
  <c r="T9" i="10"/>
  <c r="T33" i="10"/>
  <c r="S9" i="10"/>
  <c r="S33" i="10"/>
  <c r="AF8" i="10"/>
  <c r="AF32" i="10"/>
  <c r="AE8" i="10"/>
  <c r="AE32" i="10"/>
  <c r="AD8" i="10"/>
  <c r="AD32" i="10"/>
  <c r="AC8" i="10"/>
  <c r="AC32" i="10"/>
  <c r="AB8" i="10"/>
  <c r="AB32" i="10"/>
  <c r="AA8" i="10"/>
  <c r="AA32" i="10"/>
  <c r="Z8" i="10"/>
  <c r="Z32" i="10"/>
  <c r="Y8" i="10"/>
  <c r="Y32" i="10"/>
  <c r="X8" i="10"/>
  <c r="X32" i="10"/>
  <c r="W8" i="10"/>
  <c r="W32" i="10"/>
  <c r="V8" i="10"/>
  <c r="V32" i="10"/>
  <c r="U8" i="10"/>
  <c r="U32" i="10"/>
  <c r="T8" i="10"/>
  <c r="T32" i="10"/>
  <c r="S8" i="10"/>
  <c r="S32" i="10"/>
  <c r="AF7" i="10"/>
  <c r="AF31" i="10"/>
  <c r="AE7" i="10"/>
  <c r="AE31" i="10"/>
  <c r="AD7" i="10"/>
  <c r="AD31" i="10"/>
  <c r="AC7" i="10"/>
  <c r="AC31" i="10"/>
  <c r="AB7" i="10"/>
  <c r="AB31" i="10"/>
  <c r="AA7" i="10"/>
  <c r="AA31" i="10"/>
  <c r="Z7" i="10"/>
  <c r="Z31" i="10"/>
  <c r="Y7" i="10"/>
  <c r="Y31" i="10"/>
  <c r="X7" i="10"/>
  <c r="X31" i="10"/>
  <c r="W7" i="10"/>
  <c r="W31" i="10"/>
  <c r="V7" i="10"/>
  <c r="V31" i="10"/>
  <c r="U7" i="10"/>
  <c r="U31" i="10"/>
  <c r="T7" i="10"/>
  <c r="T31" i="10"/>
  <c r="S7" i="10"/>
  <c r="S31" i="10"/>
  <c r="AF6" i="10"/>
  <c r="AF30" i="10"/>
  <c r="AE6" i="10"/>
  <c r="AE30" i="10"/>
  <c r="AD6" i="10"/>
  <c r="AD30" i="10"/>
  <c r="AC6" i="10"/>
  <c r="AC30" i="10"/>
  <c r="AB6" i="10"/>
  <c r="AB30" i="10"/>
  <c r="AA6" i="10"/>
  <c r="AA30" i="10"/>
  <c r="Z6" i="10"/>
  <c r="Z30" i="10"/>
  <c r="Y6" i="10"/>
  <c r="Y30" i="10"/>
  <c r="X6" i="10"/>
  <c r="X30" i="10"/>
  <c r="W6" i="10"/>
  <c r="W30" i="10"/>
  <c r="V6" i="10"/>
  <c r="V30" i="10"/>
  <c r="U6" i="10"/>
  <c r="U30" i="10"/>
  <c r="T6" i="10"/>
  <c r="T30" i="10"/>
  <c r="S6" i="10"/>
  <c r="S30" i="10"/>
  <c r="AF5" i="10"/>
  <c r="AF29" i="10"/>
  <c r="AE5" i="10"/>
  <c r="AE29" i="10"/>
  <c r="AD5" i="10"/>
  <c r="AD29" i="10"/>
  <c r="AC5" i="10"/>
  <c r="AC29" i="10"/>
  <c r="AB5" i="10"/>
  <c r="AB29" i="10"/>
  <c r="AA5" i="10"/>
  <c r="AA29" i="10"/>
  <c r="Z5" i="10"/>
  <c r="Z29" i="10"/>
  <c r="Y5" i="10"/>
  <c r="Y29" i="10"/>
  <c r="X5" i="10"/>
  <c r="X29" i="10"/>
  <c r="W5" i="10"/>
  <c r="W29" i="10"/>
  <c r="V5" i="10"/>
  <c r="V29" i="10"/>
  <c r="U5" i="10"/>
  <c r="U29" i="10"/>
  <c r="T5" i="10"/>
  <c r="T29" i="10"/>
  <c r="S5" i="10"/>
  <c r="S29" i="10"/>
  <c r="Q4" i="10"/>
  <c r="AF4" i="10"/>
  <c r="AF28" i="10"/>
  <c r="P4" i="10"/>
  <c r="AE4" i="10"/>
  <c r="AE28" i="10"/>
  <c r="O4" i="10"/>
  <c r="AD4" i="10"/>
  <c r="AD28" i="10"/>
  <c r="N4" i="10"/>
  <c r="AC4" i="10"/>
  <c r="AC28" i="10"/>
  <c r="M4" i="10"/>
  <c r="AB4" i="10"/>
  <c r="AB28" i="10"/>
  <c r="L4" i="10"/>
  <c r="AA4" i="10"/>
  <c r="AA28" i="10"/>
  <c r="K4" i="10"/>
  <c r="Z4" i="10"/>
  <c r="Z28" i="10"/>
  <c r="J4" i="10"/>
  <c r="Y4" i="10"/>
  <c r="Y28" i="10"/>
  <c r="I4" i="10"/>
  <c r="X4" i="10"/>
  <c r="X28" i="10"/>
  <c r="H4" i="10"/>
  <c r="W4" i="10"/>
  <c r="W28" i="10"/>
  <c r="G4" i="10"/>
  <c r="V4" i="10"/>
  <c r="V28" i="10"/>
  <c r="F4" i="10"/>
  <c r="U4" i="10"/>
  <c r="U28" i="10"/>
  <c r="E4" i="10"/>
  <c r="T4" i="10"/>
  <c r="T28" i="10"/>
  <c r="D4" i="10"/>
  <c r="S4" i="10"/>
  <c r="S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4" i="10"/>
  <c r="C28" i="10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AF25" i="9"/>
  <c r="AF49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AE25" i="9"/>
  <c r="AE49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AD25" i="9"/>
  <c r="AD49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AC25" i="9"/>
  <c r="AC49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AB25" i="9"/>
  <c r="AB49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AA25" i="9"/>
  <c r="AA49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Z25" i="9"/>
  <c r="Z49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Y25" i="9"/>
  <c r="Y49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X25" i="9"/>
  <c r="X49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W25" i="9"/>
  <c r="W49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V25" i="9"/>
  <c r="V49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U25" i="9"/>
  <c r="U49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T25" i="9"/>
  <c r="T49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S25" i="9"/>
  <c r="S49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AF24" i="9"/>
  <c r="AF48" i="9"/>
  <c r="AE24" i="9"/>
  <c r="AE48" i="9"/>
  <c r="AD24" i="9"/>
  <c r="AD48" i="9"/>
  <c r="AC24" i="9"/>
  <c r="AC48" i="9"/>
  <c r="AB24" i="9"/>
  <c r="AB48" i="9"/>
  <c r="AA24" i="9"/>
  <c r="AA48" i="9"/>
  <c r="Z24" i="9"/>
  <c r="Z48" i="9"/>
  <c r="Y24" i="9"/>
  <c r="Y48" i="9"/>
  <c r="X24" i="9"/>
  <c r="X48" i="9"/>
  <c r="W24" i="9"/>
  <c r="W48" i="9"/>
  <c r="V24" i="9"/>
  <c r="V48" i="9"/>
  <c r="U24" i="9"/>
  <c r="U48" i="9"/>
  <c r="T24" i="9"/>
  <c r="T48" i="9"/>
  <c r="S24" i="9"/>
  <c r="S48" i="9"/>
  <c r="AF23" i="9"/>
  <c r="AF47" i="9"/>
  <c r="AE23" i="9"/>
  <c r="AE47" i="9"/>
  <c r="AD23" i="9"/>
  <c r="AD47" i="9"/>
  <c r="AC23" i="9"/>
  <c r="AC47" i="9"/>
  <c r="AB23" i="9"/>
  <c r="AB47" i="9"/>
  <c r="AA23" i="9"/>
  <c r="AA47" i="9"/>
  <c r="Z23" i="9"/>
  <c r="Z47" i="9"/>
  <c r="Y23" i="9"/>
  <c r="Y47" i="9"/>
  <c r="X23" i="9"/>
  <c r="X47" i="9"/>
  <c r="W23" i="9"/>
  <c r="W47" i="9"/>
  <c r="V23" i="9"/>
  <c r="V47" i="9"/>
  <c r="U23" i="9"/>
  <c r="U47" i="9"/>
  <c r="T23" i="9"/>
  <c r="T47" i="9"/>
  <c r="S23" i="9"/>
  <c r="S47" i="9"/>
  <c r="AF22" i="9"/>
  <c r="AF46" i="9"/>
  <c r="AE22" i="9"/>
  <c r="AE46" i="9"/>
  <c r="AD22" i="9"/>
  <c r="AD46" i="9"/>
  <c r="AC22" i="9"/>
  <c r="AC46" i="9"/>
  <c r="AB22" i="9"/>
  <c r="AB46" i="9"/>
  <c r="AA22" i="9"/>
  <c r="AA46" i="9"/>
  <c r="Z22" i="9"/>
  <c r="Z46" i="9"/>
  <c r="Y22" i="9"/>
  <c r="Y46" i="9"/>
  <c r="X22" i="9"/>
  <c r="X46" i="9"/>
  <c r="W22" i="9"/>
  <c r="W46" i="9"/>
  <c r="V22" i="9"/>
  <c r="V46" i="9"/>
  <c r="U22" i="9"/>
  <c r="U46" i="9"/>
  <c r="T22" i="9"/>
  <c r="T46" i="9"/>
  <c r="S22" i="9"/>
  <c r="S46" i="9"/>
  <c r="AF21" i="9"/>
  <c r="AF45" i="9"/>
  <c r="AE21" i="9"/>
  <c r="AE45" i="9"/>
  <c r="AD21" i="9"/>
  <c r="AD45" i="9"/>
  <c r="AC21" i="9"/>
  <c r="AC45" i="9"/>
  <c r="AB21" i="9"/>
  <c r="AB45" i="9"/>
  <c r="AA21" i="9"/>
  <c r="AA45" i="9"/>
  <c r="Z21" i="9"/>
  <c r="Z45" i="9"/>
  <c r="Y21" i="9"/>
  <c r="Y45" i="9"/>
  <c r="X21" i="9"/>
  <c r="X45" i="9"/>
  <c r="W21" i="9"/>
  <c r="W45" i="9"/>
  <c r="V21" i="9"/>
  <c r="V45" i="9"/>
  <c r="U21" i="9"/>
  <c r="U45" i="9"/>
  <c r="T21" i="9"/>
  <c r="T45" i="9"/>
  <c r="S21" i="9"/>
  <c r="S45" i="9"/>
  <c r="AF20" i="9"/>
  <c r="AF44" i="9"/>
  <c r="AE20" i="9"/>
  <c r="AE44" i="9"/>
  <c r="AD20" i="9"/>
  <c r="AD44" i="9"/>
  <c r="AC20" i="9"/>
  <c r="AC44" i="9"/>
  <c r="AB20" i="9"/>
  <c r="AB44" i="9"/>
  <c r="AA20" i="9"/>
  <c r="AA44" i="9"/>
  <c r="Z20" i="9"/>
  <c r="Z44" i="9"/>
  <c r="Y20" i="9"/>
  <c r="Y44" i="9"/>
  <c r="X20" i="9"/>
  <c r="X44" i="9"/>
  <c r="W20" i="9"/>
  <c r="W44" i="9"/>
  <c r="V20" i="9"/>
  <c r="V44" i="9"/>
  <c r="U20" i="9"/>
  <c r="U44" i="9"/>
  <c r="T20" i="9"/>
  <c r="T44" i="9"/>
  <c r="S20" i="9"/>
  <c r="S44" i="9"/>
  <c r="AF19" i="9"/>
  <c r="AF43" i="9"/>
  <c r="AE19" i="9"/>
  <c r="AE43" i="9"/>
  <c r="AD19" i="9"/>
  <c r="AD43" i="9"/>
  <c r="AC19" i="9"/>
  <c r="AC43" i="9"/>
  <c r="AB19" i="9"/>
  <c r="AB43" i="9"/>
  <c r="AA19" i="9"/>
  <c r="AA43" i="9"/>
  <c r="Z19" i="9"/>
  <c r="Z43" i="9"/>
  <c r="Y19" i="9"/>
  <c r="Y43" i="9"/>
  <c r="X19" i="9"/>
  <c r="X43" i="9"/>
  <c r="W19" i="9"/>
  <c r="W43" i="9"/>
  <c r="V19" i="9"/>
  <c r="V43" i="9"/>
  <c r="U19" i="9"/>
  <c r="U43" i="9"/>
  <c r="T19" i="9"/>
  <c r="T43" i="9"/>
  <c r="S19" i="9"/>
  <c r="S43" i="9"/>
  <c r="AF18" i="9"/>
  <c r="AF42" i="9"/>
  <c r="AE18" i="9"/>
  <c r="AE42" i="9"/>
  <c r="AD18" i="9"/>
  <c r="AD42" i="9"/>
  <c r="AC18" i="9"/>
  <c r="AC42" i="9"/>
  <c r="AB18" i="9"/>
  <c r="AB42" i="9"/>
  <c r="AA18" i="9"/>
  <c r="AA42" i="9"/>
  <c r="Z18" i="9"/>
  <c r="Z42" i="9"/>
  <c r="Y18" i="9"/>
  <c r="Y42" i="9"/>
  <c r="X18" i="9"/>
  <c r="X42" i="9"/>
  <c r="W18" i="9"/>
  <c r="W42" i="9"/>
  <c r="V18" i="9"/>
  <c r="V42" i="9"/>
  <c r="U18" i="9"/>
  <c r="U42" i="9"/>
  <c r="T18" i="9"/>
  <c r="T42" i="9"/>
  <c r="S18" i="9"/>
  <c r="S42" i="9"/>
  <c r="AF17" i="9"/>
  <c r="AF41" i="9"/>
  <c r="AE17" i="9"/>
  <c r="AE41" i="9"/>
  <c r="AD17" i="9"/>
  <c r="AD41" i="9"/>
  <c r="AC17" i="9"/>
  <c r="AC41" i="9"/>
  <c r="AB17" i="9"/>
  <c r="AB41" i="9"/>
  <c r="AA17" i="9"/>
  <c r="AA41" i="9"/>
  <c r="Z17" i="9"/>
  <c r="Z41" i="9"/>
  <c r="Y17" i="9"/>
  <c r="Y41" i="9"/>
  <c r="X17" i="9"/>
  <c r="X41" i="9"/>
  <c r="W17" i="9"/>
  <c r="W41" i="9"/>
  <c r="V17" i="9"/>
  <c r="V41" i="9"/>
  <c r="U17" i="9"/>
  <c r="U41" i="9"/>
  <c r="T17" i="9"/>
  <c r="T41" i="9"/>
  <c r="S17" i="9"/>
  <c r="S41" i="9"/>
  <c r="AF16" i="9"/>
  <c r="AF40" i="9"/>
  <c r="AE16" i="9"/>
  <c r="AE40" i="9"/>
  <c r="AD16" i="9"/>
  <c r="AD40" i="9"/>
  <c r="AC16" i="9"/>
  <c r="AC40" i="9"/>
  <c r="AB16" i="9"/>
  <c r="AB40" i="9"/>
  <c r="AA16" i="9"/>
  <c r="AA40" i="9"/>
  <c r="Z16" i="9"/>
  <c r="Z40" i="9"/>
  <c r="Y16" i="9"/>
  <c r="Y40" i="9"/>
  <c r="X16" i="9"/>
  <c r="X40" i="9"/>
  <c r="W16" i="9"/>
  <c r="W40" i="9"/>
  <c r="V16" i="9"/>
  <c r="V40" i="9"/>
  <c r="U16" i="9"/>
  <c r="U40" i="9"/>
  <c r="T16" i="9"/>
  <c r="T40" i="9"/>
  <c r="S16" i="9"/>
  <c r="S40" i="9"/>
  <c r="AF15" i="9"/>
  <c r="AF39" i="9"/>
  <c r="AE15" i="9"/>
  <c r="AE39" i="9"/>
  <c r="AD15" i="9"/>
  <c r="AD39" i="9"/>
  <c r="AC15" i="9"/>
  <c r="AC39" i="9"/>
  <c r="AB15" i="9"/>
  <c r="AB39" i="9"/>
  <c r="AA15" i="9"/>
  <c r="AA39" i="9"/>
  <c r="Z15" i="9"/>
  <c r="Z39" i="9"/>
  <c r="Y15" i="9"/>
  <c r="Y39" i="9"/>
  <c r="X15" i="9"/>
  <c r="X39" i="9"/>
  <c r="W15" i="9"/>
  <c r="W39" i="9"/>
  <c r="V15" i="9"/>
  <c r="V39" i="9"/>
  <c r="U15" i="9"/>
  <c r="U39" i="9"/>
  <c r="T15" i="9"/>
  <c r="T39" i="9"/>
  <c r="S15" i="9"/>
  <c r="S39" i="9"/>
  <c r="AF14" i="9"/>
  <c r="AF38" i="9"/>
  <c r="AE14" i="9"/>
  <c r="AE38" i="9"/>
  <c r="AD14" i="9"/>
  <c r="AD38" i="9"/>
  <c r="AC14" i="9"/>
  <c r="AC38" i="9"/>
  <c r="AB14" i="9"/>
  <c r="AB38" i="9"/>
  <c r="AA14" i="9"/>
  <c r="AA38" i="9"/>
  <c r="Z14" i="9"/>
  <c r="Z38" i="9"/>
  <c r="Y14" i="9"/>
  <c r="Y38" i="9"/>
  <c r="X14" i="9"/>
  <c r="X38" i="9"/>
  <c r="W14" i="9"/>
  <c r="W38" i="9"/>
  <c r="V14" i="9"/>
  <c r="V38" i="9"/>
  <c r="U14" i="9"/>
  <c r="U38" i="9"/>
  <c r="T14" i="9"/>
  <c r="T38" i="9"/>
  <c r="S14" i="9"/>
  <c r="S38" i="9"/>
  <c r="AF13" i="9"/>
  <c r="AF37" i="9"/>
  <c r="AE13" i="9"/>
  <c r="AE37" i="9"/>
  <c r="AD13" i="9"/>
  <c r="AD37" i="9"/>
  <c r="AC13" i="9"/>
  <c r="AC37" i="9"/>
  <c r="AB13" i="9"/>
  <c r="AB37" i="9"/>
  <c r="AA13" i="9"/>
  <c r="AA37" i="9"/>
  <c r="Z13" i="9"/>
  <c r="Z37" i="9"/>
  <c r="Y13" i="9"/>
  <c r="Y37" i="9"/>
  <c r="X13" i="9"/>
  <c r="X37" i="9"/>
  <c r="W13" i="9"/>
  <c r="W37" i="9"/>
  <c r="V13" i="9"/>
  <c r="V37" i="9"/>
  <c r="U13" i="9"/>
  <c r="U37" i="9"/>
  <c r="T13" i="9"/>
  <c r="T37" i="9"/>
  <c r="S13" i="9"/>
  <c r="S37" i="9"/>
  <c r="AF12" i="9"/>
  <c r="AF36" i="9"/>
  <c r="AE12" i="9"/>
  <c r="AE36" i="9"/>
  <c r="AD12" i="9"/>
  <c r="AD36" i="9"/>
  <c r="AC12" i="9"/>
  <c r="AC36" i="9"/>
  <c r="AB12" i="9"/>
  <c r="AB36" i="9"/>
  <c r="AA12" i="9"/>
  <c r="AA36" i="9"/>
  <c r="Z12" i="9"/>
  <c r="Z36" i="9"/>
  <c r="Y12" i="9"/>
  <c r="Y36" i="9"/>
  <c r="X12" i="9"/>
  <c r="X36" i="9"/>
  <c r="W12" i="9"/>
  <c r="W36" i="9"/>
  <c r="V12" i="9"/>
  <c r="V36" i="9"/>
  <c r="U12" i="9"/>
  <c r="U36" i="9"/>
  <c r="T12" i="9"/>
  <c r="T36" i="9"/>
  <c r="S12" i="9"/>
  <c r="S36" i="9"/>
  <c r="AF11" i="9"/>
  <c r="AF35" i="9"/>
  <c r="AE11" i="9"/>
  <c r="AE35" i="9"/>
  <c r="AD11" i="9"/>
  <c r="AD35" i="9"/>
  <c r="AC11" i="9"/>
  <c r="AC35" i="9"/>
  <c r="AB11" i="9"/>
  <c r="AB35" i="9"/>
  <c r="AA11" i="9"/>
  <c r="AA35" i="9"/>
  <c r="Z11" i="9"/>
  <c r="Z35" i="9"/>
  <c r="Y11" i="9"/>
  <c r="Y35" i="9"/>
  <c r="X11" i="9"/>
  <c r="X35" i="9"/>
  <c r="W11" i="9"/>
  <c r="W35" i="9"/>
  <c r="V11" i="9"/>
  <c r="V35" i="9"/>
  <c r="U11" i="9"/>
  <c r="U35" i="9"/>
  <c r="T11" i="9"/>
  <c r="T35" i="9"/>
  <c r="S11" i="9"/>
  <c r="S35" i="9"/>
  <c r="AF10" i="9"/>
  <c r="AF34" i="9"/>
  <c r="AE10" i="9"/>
  <c r="AE34" i="9"/>
  <c r="AD10" i="9"/>
  <c r="AD34" i="9"/>
  <c r="AC10" i="9"/>
  <c r="AC34" i="9"/>
  <c r="AB10" i="9"/>
  <c r="AB34" i="9"/>
  <c r="AA10" i="9"/>
  <c r="AA34" i="9"/>
  <c r="Z10" i="9"/>
  <c r="Z34" i="9"/>
  <c r="Y10" i="9"/>
  <c r="Y34" i="9"/>
  <c r="X10" i="9"/>
  <c r="X34" i="9"/>
  <c r="W10" i="9"/>
  <c r="W34" i="9"/>
  <c r="V10" i="9"/>
  <c r="V34" i="9"/>
  <c r="U10" i="9"/>
  <c r="U34" i="9"/>
  <c r="T10" i="9"/>
  <c r="T34" i="9"/>
  <c r="S10" i="9"/>
  <c r="S34" i="9"/>
  <c r="AF9" i="9"/>
  <c r="AF33" i="9"/>
  <c r="AE9" i="9"/>
  <c r="AE33" i="9"/>
  <c r="AD9" i="9"/>
  <c r="AD33" i="9"/>
  <c r="AC9" i="9"/>
  <c r="AC33" i="9"/>
  <c r="AB9" i="9"/>
  <c r="AB33" i="9"/>
  <c r="AA9" i="9"/>
  <c r="AA33" i="9"/>
  <c r="Z9" i="9"/>
  <c r="Z33" i="9"/>
  <c r="Y9" i="9"/>
  <c r="Y33" i="9"/>
  <c r="X9" i="9"/>
  <c r="X33" i="9"/>
  <c r="W9" i="9"/>
  <c r="W33" i="9"/>
  <c r="V9" i="9"/>
  <c r="V33" i="9"/>
  <c r="U9" i="9"/>
  <c r="U33" i="9"/>
  <c r="T9" i="9"/>
  <c r="T33" i="9"/>
  <c r="S9" i="9"/>
  <c r="S33" i="9"/>
  <c r="AF8" i="9"/>
  <c r="AF32" i="9"/>
  <c r="AE8" i="9"/>
  <c r="AE32" i="9"/>
  <c r="AD8" i="9"/>
  <c r="AD32" i="9"/>
  <c r="AC8" i="9"/>
  <c r="AC32" i="9"/>
  <c r="AB8" i="9"/>
  <c r="AB32" i="9"/>
  <c r="AA8" i="9"/>
  <c r="AA32" i="9"/>
  <c r="Z8" i="9"/>
  <c r="Z32" i="9"/>
  <c r="Y8" i="9"/>
  <c r="Y32" i="9"/>
  <c r="X8" i="9"/>
  <c r="X32" i="9"/>
  <c r="W8" i="9"/>
  <c r="W32" i="9"/>
  <c r="V8" i="9"/>
  <c r="V32" i="9"/>
  <c r="U8" i="9"/>
  <c r="U32" i="9"/>
  <c r="T8" i="9"/>
  <c r="T32" i="9"/>
  <c r="S8" i="9"/>
  <c r="S32" i="9"/>
  <c r="AF7" i="9"/>
  <c r="AF31" i="9"/>
  <c r="AE7" i="9"/>
  <c r="AE31" i="9"/>
  <c r="AD7" i="9"/>
  <c r="AD31" i="9"/>
  <c r="AC7" i="9"/>
  <c r="AC31" i="9"/>
  <c r="AB7" i="9"/>
  <c r="AB31" i="9"/>
  <c r="AA7" i="9"/>
  <c r="AA31" i="9"/>
  <c r="Z7" i="9"/>
  <c r="Z31" i="9"/>
  <c r="Y7" i="9"/>
  <c r="Y31" i="9"/>
  <c r="X7" i="9"/>
  <c r="X31" i="9"/>
  <c r="W7" i="9"/>
  <c r="W31" i="9"/>
  <c r="V7" i="9"/>
  <c r="V31" i="9"/>
  <c r="U7" i="9"/>
  <c r="U31" i="9"/>
  <c r="T7" i="9"/>
  <c r="T31" i="9"/>
  <c r="S7" i="9"/>
  <c r="S31" i="9"/>
  <c r="AF6" i="9"/>
  <c r="AF30" i="9"/>
  <c r="AE6" i="9"/>
  <c r="AE30" i="9"/>
  <c r="AD6" i="9"/>
  <c r="AD30" i="9"/>
  <c r="AC6" i="9"/>
  <c r="AC30" i="9"/>
  <c r="AB6" i="9"/>
  <c r="AB30" i="9"/>
  <c r="AA6" i="9"/>
  <c r="AA30" i="9"/>
  <c r="Z6" i="9"/>
  <c r="Z30" i="9"/>
  <c r="Y6" i="9"/>
  <c r="Y30" i="9"/>
  <c r="X6" i="9"/>
  <c r="X30" i="9"/>
  <c r="W6" i="9"/>
  <c r="W30" i="9"/>
  <c r="V6" i="9"/>
  <c r="V30" i="9"/>
  <c r="U6" i="9"/>
  <c r="U30" i="9"/>
  <c r="T6" i="9"/>
  <c r="T30" i="9"/>
  <c r="S6" i="9"/>
  <c r="S30" i="9"/>
  <c r="AF5" i="9"/>
  <c r="AF29" i="9"/>
  <c r="AE5" i="9"/>
  <c r="AE29" i="9"/>
  <c r="AD5" i="9"/>
  <c r="AD29" i="9"/>
  <c r="AC5" i="9"/>
  <c r="AC29" i="9"/>
  <c r="AB5" i="9"/>
  <c r="AB29" i="9"/>
  <c r="AA5" i="9"/>
  <c r="AA29" i="9"/>
  <c r="Z5" i="9"/>
  <c r="Z29" i="9"/>
  <c r="Y5" i="9"/>
  <c r="Y29" i="9"/>
  <c r="X5" i="9"/>
  <c r="X29" i="9"/>
  <c r="W5" i="9"/>
  <c r="W29" i="9"/>
  <c r="V5" i="9"/>
  <c r="V29" i="9"/>
  <c r="U5" i="9"/>
  <c r="U29" i="9"/>
  <c r="T5" i="9"/>
  <c r="T29" i="9"/>
  <c r="S5" i="9"/>
  <c r="S29" i="9"/>
  <c r="Q4" i="9"/>
  <c r="AF4" i="9"/>
  <c r="AF28" i="9"/>
  <c r="P4" i="9"/>
  <c r="AE4" i="9"/>
  <c r="AE28" i="9"/>
  <c r="O4" i="9"/>
  <c r="AD4" i="9"/>
  <c r="AD28" i="9"/>
  <c r="N4" i="9"/>
  <c r="AC4" i="9"/>
  <c r="AC28" i="9"/>
  <c r="M4" i="9"/>
  <c r="AB4" i="9"/>
  <c r="AB28" i="9"/>
  <c r="L4" i="9"/>
  <c r="AA4" i="9"/>
  <c r="AA28" i="9"/>
  <c r="K4" i="9"/>
  <c r="Z4" i="9"/>
  <c r="Z28" i="9"/>
  <c r="J4" i="9"/>
  <c r="Y4" i="9"/>
  <c r="Y28" i="9"/>
  <c r="I4" i="9"/>
  <c r="X4" i="9"/>
  <c r="X28" i="9"/>
  <c r="H4" i="9"/>
  <c r="W4" i="9"/>
  <c r="W28" i="9"/>
  <c r="G4" i="9"/>
  <c r="V4" i="9"/>
  <c r="V28" i="9"/>
  <c r="F4" i="9"/>
  <c r="U4" i="9"/>
  <c r="U28" i="9"/>
  <c r="E4" i="9"/>
  <c r="T4" i="9"/>
  <c r="T28" i="9"/>
  <c r="D4" i="9"/>
  <c r="S4" i="9"/>
  <c r="S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4" i="9"/>
  <c r="C28" i="9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AF25" i="8"/>
  <c r="AF49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AE25" i="8"/>
  <c r="AE49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AD25" i="8"/>
  <c r="AD49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AC25" i="8"/>
  <c r="AC49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AB25" i="8"/>
  <c r="AB49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AA25" i="8"/>
  <c r="AA49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Z25" i="8"/>
  <c r="Z49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Y25" i="8"/>
  <c r="Y49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X25" i="8"/>
  <c r="X49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W25" i="8"/>
  <c r="W49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V25" i="8"/>
  <c r="V49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U25" i="8"/>
  <c r="U49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T25" i="8"/>
  <c r="T49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S25" i="8"/>
  <c r="S49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AF24" i="8"/>
  <c r="AF48" i="8"/>
  <c r="AE24" i="8"/>
  <c r="AE48" i="8"/>
  <c r="AD24" i="8"/>
  <c r="AD48" i="8"/>
  <c r="AC24" i="8"/>
  <c r="AC48" i="8"/>
  <c r="AB24" i="8"/>
  <c r="AB48" i="8"/>
  <c r="AA24" i="8"/>
  <c r="AA48" i="8"/>
  <c r="Z24" i="8"/>
  <c r="Z48" i="8"/>
  <c r="Y24" i="8"/>
  <c r="Y48" i="8"/>
  <c r="X24" i="8"/>
  <c r="X48" i="8"/>
  <c r="W24" i="8"/>
  <c r="W48" i="8"/>
  <c r="V24" i="8"/>
  <c r="V48" i="8"/>
  <c r="U24" i="8"/>
  <c r="U48" i="8"/>
  <c r="T24" i="8"/>
  <c r="T48" i="8"/>
  <c r="S24" i="8"/>
  <c r="S48" i="8"/>
  <c r="AF23" i="8"/>
  <c r="AF47" i="8"/>
  <c r="AE23" i="8"/>
  <c r="AE47" i="8"/>
  <c r="AD23" i="8"/>
  <c r="AD47" i="8"/>
  <c r="AC23" i="8"/>
  <c r="AC47" i="8"/>
  <c r="AB23" i="8"/>
  <c r="AB47" i="8"/>
  <c r="AA23" i="8"/>
  <c r="AA47" i="8"/>
  <c r="Z23" i="8"/>
  <c r="Z47" i="8"/>
  <c r="Y23" i="8"/>
  <c r="Y47" i="8"/>
  <c r="X23" i="8"/>
  <c r="X47" i="8"/>
  <c r="W23" i="8"/>
  <c r="W47" i="8"/>
  <c r="V23" i="8"/>
  <c r="V47" i="8"/>
  <c r="U23" i="8"/>
  <c r="U47" i="8"/>
  <c r="T23" i="8"/>
  <c r="T47" i="8"/>
  <c r="S23" i="8"/>
  <c r="S47" i="8"/>
  <c r="AF22" i="8"/>
  <c r="AF46" i="8"/>
  <c r="AE22" i="8"/>
  <c r="AE46" i="8"/>
  <c r="AD22" i="8"/>
  <c r="AD46" i="8"/>
  <c r="AC22" i="8"/>
  <c r="AC46" i="8"/>
  <c r="AB22" i="8"/>
  <c r="AB46" i="8"/>
  <c r="AA22" i="8"/>
  <c r="AA46" i="8"/>
  <c r="Z22" i="8"/>
  <c r="Z46" i="8"/>
  <c r="Y22" i="8"/>
  <c r="Y46" i="8"/>
  <c r="X22" i="8"/>
  <c r="X46" i="8"/>
  <c r="W22" i="8"/>
  <c r="W46" i="8"/>
  <c r="V22" i="8"/>
  <c r="V46" i="8"/>
  <c r="U22" i="8"/>
  <c r="U46" i="8"/>
  <c r="T22" i="8"/>
  <c r="T46" i="8"/>
  <c r="S22" i="8"/>
  <c r="S46" i="8"/>
  <c r="AF21" i="8"/>
  <c r="AF45" i="8"/>
  <c r="AE21" i="8"/>
  <c r="AE45" i="8"/>
  <c r="AD21" i="8"/>
  <c r="AD45" i="8"/>
  <c r="AC21" i="8"/>
  <c r="AC45" i="8"/>
  <c r="AB21" i="8"/>
  <c r="AB45" i="8"/>
  <c r="AA21" i="8"/>
  <c r="AA45" i="8"/>
  <c r="Z21" i="8"/>
  <c r="Z45" i="8"/>
  <c r="Y21" i="8"/>
  <c r="Y45" i="8"/>
  <c r="X21" i="8"/>
  <c r="X45" i="8"/>
  <c r="W21" i="8"/>
  <c r="W45" i="8"/>
  <c r="V21" i="8"/>
  <c r="V45" i="8"/>
  <c r="U21" i="8"/>
  <c r="U45" i="8"/>
  <c r="T21" i="8"/>
  <c r="T45" i="8"/>
  <c r="S21" i="8"/>
  <c r="S45" i="8"/>
  <c r="AF20" i="8"/>
  <c r="AF44" i="8"/>
  <c r="AE20" i="8"/>
  <c r="AE44" i="8"/>
  <c r="AD20" i="8"/>
  <c r="AD44" i="8"/>
  <c r="AC20" i="8"/>
  <c r="AC44" i="8"/>
  <c r="AB20" i="8"/>
  <c r="AB44" i="8"/>
  <c r="AA20" i="8"/>
  <c r="AA44" i="8"/>
  <c r="Z20" i="8"/>
  <c r="Z44" i="8"/>
  <c r="Y20" i="8"/>
  <c r="Y44" i="8"/>
  <c r="X20" i="8"/>
  <c r="X44" i="8"/>
  <c r="W20" i="8"/>
  <c r="W44" i="8"/>
  <c r="V20" i="8"/>
  <c r="V44" i="8"/>
  <c r="U20" i="8"/>
  <c r="U44" i="8"/>
  <c r="T20" i="8"/>
  <c r="T44" i="8"/>
  <c r="S20" i="8"/>
  <c r="S44" i="8"/>
  <c r="AF19" i="8"/>
  <c r="AF43" i="8"/>
  <c r="AE19" i="8"/>
  <c r="AE43" i="8"/>
  <c r="AD19" i="8"/>
  <c r="AD43" i="8"/>
  <c r="AC19" i="8"/>
  <c r="AC43" i="8"/>
  <c r="AB19" i="8"/>
  <c r="AB43" i="8"/>
  <c r="AA19" i="8"/>
  <c r="AA43" i="8"/>
  <c r="Z19" i="8"/>
  <c r="Z43" i="8"/>
  <c r="Y19" i="8"/>
  <c r="Y43" i="8"/>
  <c r="X19" i="8"/>
  <c r="X43" i="8"/>
  <c r="W19" i="8"/>
  <c r="W43" i="8"/>
  <c r="V19" i="8"/>
  <c r="V43" i="8"/>
  <c r="U19" i="8"/>
  <c r="U43" i="8"/>
  <c r="T19" i="8"/>
  <c r="T43" i="8"/>
  <c r="S19" i="8"/>
  <c r="S43" i="8"/>
  <c r="AF18" i="8"/>
  <c r="AF42" i="8"/>
  <c r="AE18" i="8"/>
  <c r="AE42" i="8"/>
  <c r="AD18" i="8"/>
  <c r="AD42" i="8"/>
  <c r="AC18" i="8"/>
  <c r="AC42" i="8"/>
  <c r="AB18" i="8"/>
  <c r="AB42" i="8"/>
  <c r="AA18" i="8"/>
  <c r="AA42" i="8"/>
  <c r="Z18" i="8"/>
  <c r="Z42" i="8"/>
  <c r="Y18" i="8"/>
  <c r="Y42" i="8"/>
  <c r="X18" i="8"/>
  <c r="X42" i="8"/>
  <c r="W18" i="8"/>
  <c r="W42" i="8"/>
  <c r="V18" i="8"/>
  <c r="V42" i="8"/>
  <c r="U18" i="8"/>
  <c r="U42" i="8"/>
  <c r="T18" i="8"/>
  <c r="T42" i="8"/>
  <c r="S18" i="8"/>
  <c r="S42" i="8"/>
  <c r="AF17" i="8"/>
  <c r="AF41" i="8"/>
  <c r="AE17" i="8"/>
  <c r="AE41" i="8"/>
  <c r="AD17" i="8"/>
  <c r="AD41" i="8"/>
  <c r="AC17" i="8"/>
  <c r="AC41" i="8"/>
  <c r="AB17" i="8"/>
  <c r="AB41" i="8"/>
  <c r="AA17" i="8"/>
  <c r="AA41" i="8"/>
  <c r="Z17" i="8"/>
  <c r="Z41" i="8"/>
  <c r="Y17" i="8"/>
  <c r="Y41" i="8"/>
  <c r="X17" i="8"/>
  <c r="X41" i="8"/>
  <c r="W17" i="8"/>
  <c r="W41" i="8"/>
  <c r="V17" i="8"/>
  <c r="V41" i="8"/>
  <c r="U17" i="8"/>
  <c r="U41" i="8"/>
  <c r="T17" i="8"/>
  <c r="T41" i="8"/>
  <c r="S17" i="8"/>
  <c r="S41" i="8"/>
  <c r="AF16" i="8"/>
  <c r="AF40" i="8"/>
  <c r="AE16" i="8"/>
  <c r="AE40" i="8"/>
  <c r="AD16" i="8"/>
  <c r="AD40" i="8"/>
  <c r="AC16" i="8"/>
  <c r="AC40" i="8"/>
  <c r="AB16" i="8"/>
  <c r="AB40" i="8"/>
  <c r="AA16" i="8"/>
  <c r="AA40" i="8"/>
  <c r="Z16" i="8"/>
  <c r="Z40" i="8"/>
  <c r="Y16" i="8"/>
  <c r="Y40" i="8"/>
  <c r="X16" i="8"/>
  <c r="X40" i="8"/>
  <c r="W16" i="8"/>
  <c r="W40" i="8"/>
  <c r="V16" i="8"/>
  <c r="V40" i="8"/>
  <c r="U16" i="8"/>
  <c r="U40" i="8"/>
  <c r="T16" i="8"/>
  <c r="T40" i="8"/>
  <c r="S16" i="8"/>
  <c r="S40" i="8"/>
  <c r="AF15" i="8"/>
  <c r="AF39" i="8"/>
  <c r="AE15" i="8"/>
  <c r="AE39" i="8"/>
  <c r="AD15" i="8"/>
  <c r="AD39" i="8"/>
  <c r="AC15" i="8"/>
  <c r="AC39" i="8"/>
  <c r="AB15" i="8"/>
  <c r="AB39" i="8"/>
  <c r="AA15" i="8"/>
  <c r="AA39" i="8"/>
  <c r="Z15" i="8"/>
  <c r="Z39" i="8"/>
  <c r="Y15" i="8"/>
  <c r="Y39" i="8"/>
  <c r="X15" i="8"/>
  <c r="X39" i="8"/>
  <c r="W15" i="8"/>
  <c r="W39" i="8"/>
  <c r="V15" i="8"/>
  <c r="V39" i="8"/>
  <c r="U15" i="8"/>
  <c r="U39" i="8"/>
  <c r="T15" i="8"/>
  <c r="T39" i="8"/>
  <c r="S15" i="8"/>
  <c r="S39" i="8"/>
  <c r="AF14" i="8"/>
  <c r="AF38" i="8"/>
  <c r="AE14" i="8"/>
  <c r="AE38" i="8"/>
  <c r="AD14" i="8"/>
  <c r="AD38" i="8"/>
  <c r="AC14" i="8"/>
  <c r="AC38" i="8"/>
  <c r="AB14" i="8"/>
  <c r="AB38" i="8"/>
  <c r="AA14" i="8"/>
  <c r="AA38" i="8"/>
  <c r="Z14" i="8"/>
  <c r="Z38" i="8"/>
  <c r="Y14" i="8"/>
  <c r="Y38" i="8"/>
  <c r="X14" i="8"/>
  <c r="X38" i="8"/>
  <c r="W14" i="8"/>
  <c r="W38" i="8"/>
  <c r="V14" i="8"/>
  <c r="V38" i="8"/>
  <c r="U14" i="8"/>
  <c r="U38" i="8"/>
  <c r="T14" i="8"/>
  <c r="T38" i="8"/>
  <c r="S14" i="8"/>
  <c r="S38" i="8"/>
  <c r="AF13" i="8"/>
  <c r="AF37" i="8"/>
  <c r="AE13" i="8"/>
  <c r="AE37" i="8"/>
  <c r="AD13" i="8"/>
  <c r="AD37" i="8"/>
  <c r="AC13" i="8"/>
  <c r="AC37" i="8"/>
  <c r="AB13" i="8"/>
  <c r="AB37" i="8"/>
  <c r="AA13" i="8"/>
  <c r="AA37" i="8"/>
  <c r="Z13" i="8"/>
  <c r="Z37" i="8"/>
  <c r="Y13" i="8"/>
  <c r="Y37" i="8"/>
  <c r="X13" i="8"/>
  <c r="X37" i="8"/>
  <c r="W13" i="8"/>
  <c r="W37" i="8"/>
  <c r="V13" i="8"/>
  <c r="V37" i="8"/>
  <c r="U13" i="8"/>
  <c r="U37" i="8"/>
  <c r="T13" i="8"/>
  <c r="T37" i="8"/>
  <c r="S13" i="8"/>
  <c r="S37" i="8"/>
  <c r="AF12" i="8"/>
  <c r="AF36" i="8"/>
  <c r="AE12" i="8"/>
  <c r="AE36" i="8"/>
  <c r="AD12" i="8"/>
  <c r="AD36" i="8"/>
  <c r="AC12" i="8"/>
  <c r="AC36" i="8"/>
  <c r="AB12" i="8"/>
  <c r="AB36" i="8"/>
  <c r="AA12" i="8"/>
  <c r="AA36" i="8"/>
  <c r="Z12" i="8"/>
  <c r="Z36" i="8"/>
  <c r="Y12" i="8"/>
  <c r="Y36" i="8"/>
  <c r="X12" i="8"/>
  <c r="X36" i="8"/>
  <c r="W12" i="8"/>
  <c r="W36" i="8"/>
  <c r="V12" i="8"/>
  <c r="V36" i="8"/>
  <c r="U12" i="8"/>
  <c r="U36" i="8"/>
  <c r="T12" i="8"/>
  <c r="T36" i="8"/>
  <c r="S12" i="8"/>
  <c r="S36" i="8"/>
  <c r="AF11" i="8"/>
  <c r="AF35" i="8"/>
  <c r="AE11" i="8"/>
  <c r="AE35" i="8"/>
  <c r="AD11" i="8"/>
  <c r="AD35" i="8"/>
  <c r="AC11" i="8"/>
  <c r="AC35" i="8"/>
  <c r="AB11" i="8"/>
  <c r="AB35" i="8"/>
  <c r="AA11" i="8"/>
  <c r="AA35" i="8"/>
  <c r="Z11" i="8"/>
  <c r="Z35" i="8"/>
  <c r="Y11" i="8"/>
  <c r="Y35" i="8"/>
  <c r="X11" i="8"/>
  <c r="X35" i="8"/>
  <c r="W11" i="8"/>
  <c r="W35" i="8"/>
  <c r="V11" i="8"/>
  <c r="V35" i="8"/>
  <c r="U11" i="8"/>
  <c r="U35" i="8"/>
  <c r="T11" i="8"/>
  <c r="T35" i="8"/>
  <c r="S11" i="8"/>
  <c r="S35" i="8"/>
  <c r="AF10" i="8"/>
  <c r="AF34" i="8"/>
  <c r="AE10" i="8"/>
  <c r="AE34" i="8"/>
  <c r="AD10" i="8"/>
  <c r="AD34" i="8"/>
  <c r="AC10" i="8"/>
  <c r="AC34" i="8"/>
  <c r="AB10" i="8"/>
  <c r="AB34" i="8"/>
  <c r="AA10" i="8"/>
  <c r="AA34" i="8"/>
  <c r="Z10" i="8"/>
  <c r="Z34" i="8"/>
  <c r="Y10" i="8"/>
  <c r="Y34" i="8"/>
  <c r="X10" i="8"/>
  <c r="X34" i="8"/>
  <c r="W10" i="8"/>
  <c r="W34" i="8"/>
  <c r="V10" i="8"/>
  <c r="V34" i="8"/>
  <c r="U10" i="8"/>
  <c r="U34" i="8"/>
  <c r="T10" i="8"/>
  <c r="T34" i="8"/>
  <c r="S10" i="8"/>
  <c r="S34" i="8"/>
  <c r="AF9" i="8"/>
  <c r="AF33" i="8"/>
  <c r="AE9" i="8"/>
  <c r="AE33" i="8"/>
  <c r="AD9" i="8"/>
  <c r="AD33" i="8"/>
  <c r="AC9" i="8"/>
  <c r="AC33" i="8"/>
  <c r="AB9" i="8"/>
  <c r="AB33" i="8"/>
  <c r="AA9" i="8"/>
  <c r="AA33" i="8"/>
  <c r="Z9" i="8"/>
  <c r="Z33" i="8"/>
  <c r="Y9" i="8"/>
  <c r="Y33" i="8"/>
  <c r="X9" i="8"/>
  <c r="X33" i="8"/>
  <c r="W9" i="8"/>
  <c r="W33" i="8"/>
  <c r="V9" i="8"/>
  <c r="V33" i="8"/>
  <c r="U9" i="8"/>
  <c r="U33" i="8"/>
  <c r="T9" i="8"/>
  <c r="T33" i="8"/>
  <c r="S9" i="8"/>
  <c r="S33" i="8"/>
  <c r="AF8" i="8"/>
  <c r="AF32" i="8"/>
  <c r="AE8" i="8"/>
  <c r="AE32" i="8"/>
  <c r="AD8" i="8"/>
  <c r="AD32" i="8"/>
  <c r="AC8" i="8"/>
  <c r="AC32" i="8"/>
  <c r="AB8" i="8"/>
  <c r="AB32" i="8"/>
  <c r="AA8" i="8"/>
  <c r="AA32" i="8"/>
  <c r="Z8" i="8"/>
  <c r="Z32" i="8"/>
  <c r="Y8" i="8"/>
  <c r="Y32" i="8"/>
  <c r="X8" i="8"/>
  <c r="X32" i="8"/>
  <c r="W8" i="8"/>
  <c r="W32" i="8"/>
  <c r="V8" i="8"/>
  <c r="V32" i="8"/>
  <c r="U8" i="8"/>
  <c r="U32" i="8"/>
  <c r="T8" i="8"/>
  <c r="T32" i="8"/>
  <c r="S8" i="8"/>
  <c r="S32" i="8"/>
  <c r="AF7" i="8"/>
  <c r="AF31" i="8"/>
  <c r="AE7" i="8"/>
  <c r="AE31" i="8"/>
  <c r="AD7" i="8"/>
  <c r="AD31" i="8"/>
  <c r="AC7" i="8"/>
  <c r="AC31" i="8"/>
  <c r="AB7" i="8"/>
  <c r="AB31" i="8"/>
  <c r="AA7" i="8"/>
  <c r="AA31" i="8"/>
  <c r="Z7" i="8"/>
  <c r="Z31" i="8"/>
  <c r="Y7" i="8"/>
  <c r="Y31" i="8"/>
  <c r="X7" i="8"/>
  <c r="X31" i="8"/>
  <c r="W7" i="8"/>
  <c r="W31" i="8"/>
  <c r="V7" i="8"/>
  <c r="V31" i="8"/>
  <c r="U7" i="8"/>
  <c r="U31" i="8"/>
  <c r="T7" i="8"/>
  <c r="T31" i="8"/>
  <c r="S7" i="8"/>
  <c r="S31" i="8"/>
  <c r="AF6" i="8"/>
  <c r="AF30" i="8"/>
  <c r="AE6" i="8"/>
  <c r="AE30" i="8"/>
  <c r="AD6" i="8"/>
  <c r="AD30" i="8"/>
  <c r="AC6" i="8"/>
  <c r="AC30" i="8"/>
  <c r="AB6" i="8"/>
  <c r="AB30" i="8"/>
  <c r="AA6" i="8"/>
  <c r="AA30" i="8"/>
  <c r="Z6" i="8"/>
  <c r="Z30" i="8"/>
  <c r="Y6" i="8"/>
  <c r="Y30" i="8"/>
  <c r="X6" i="8"/>
  <c r="X30" i="8"/>
  <c r="W6" i="8"/>
  <c r="W30" i="8"/>
  <c r="V6" i="8"/>
  <c r="V30" i="8"/>
  <c r="U6" i="8"/>
  <c r="U30" i="8"/>
  <c r="T6" i="8"/>
  <c r="T30" i="8"/>
  <c r="S6" i="8"/>
  <c r="S30" i="8"/>
  <c r="AF5" i="8"/>
  <c r="AF29" i="8"/>
  <c r="AE5" i="8"/>
  <c r="AE29" i="8"/>
  <c r="AD5" i="8"/>
  <c r="AD29" i="8"/>
  <c r="AC5" i="8"/>
  <c r="AC29" i="8"/>
  <c r="AB5" i="8"/>
  <c r="AB29" i="8"/>
  <c r="AA5" i="8"/>
  <c r="AA29" i="8"/>
  <c r="Z5" i="8"/>
  <c r="Z29" i="8"/>
  <c r="Y5" i="8"/>
  <c r="Y29" i="8"/>
  <c r="X5" i="8"/>
  <c r="X29" i="8"/>
  <c r="W5" i="8"/>
  <c r="W29" i="8"/>
  <c r="V5" i="8"/>
  <c r="V29" i="8"/>
  <c r="U5" i="8"/>
  <c r="U29" i="8"/>
  <c r="T5" i="8"/>
  <c r="T29" i="8"/>
  <c r="S5" i="8"/>
  <c r="S29" i="8"/>
  <c r="Q4" i="8"/>
  <c r="AF4" i="8"/>
  <c r="AF28" i="8"/>
  <c r="P4" i="8"/>
  <c r="AE4" i="8"/>
  <c r="AE28" i="8"/>
  <c r="O4" i="8"/>
  <c r="AD4" i="8"/>
  <c r="AD28" i="8"/>
  <c r="N4" i="8"/>
  <c r="AC4" i="8"/>
  <c r="AC28" i="8"/>
  <c r="M4" i="8"/>
  <c r="AB4" i="8"/>
  <c r="AB28" i="8"/>
  <c r="L4" i="8"/>
  <c r="AA4" i="8"/>
  <c r="AA28" i="8"/>
  <c r="K4" i="8"/>
  <c r="Z4" i="8"/>
  <c r="Z28" i="8"/>
  <c r="J4" i="8"/>
  <c r="Y4" i="8"/>
  <c r="Y28" i="8"/>
  <c r="I4" i="8"/>
  <c r="X4" i="8"/>
  <c r="X28" i="8"/>
  <c r="H4" i="8"/>
  <c r="W4" i="8"/>
  <c r="W28" i="8"/>
  <c r="G4" i="8"/>
  <c r="V4" i="8"/>
  <c r="V28" i="8"/>
  <c r="F4" i="8"/>
  <c r="U4" i="8"/>
  <c r="U28" i="8"/>
  <c r="E4" i="8"/>
  <c r="T4" i="8"/>
  <c r="T28" i="8"/>
  <c r="D4" i="8"/>
  <c r="S4" i="8"/>
  <c r="S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4" i="8"/>
  <c r="C28" i="8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AF25" i="7"/>
  <c r="AF49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AE25" i="7"/>
  <c r="AE49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AD25" i="7"/>
  <c r="AD49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AC25" i="7"/>
  <c r="AC4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AB25" i="7"/>
  <c r="AB49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AA25" i="7"/>
  <c r="AA49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Z25" i="7"/>
  <c r="Z49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Y25" i="7"/>
  <c r="Y49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X25" i="7"/>
  <c r="X4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W25" i="7"/>
  <c r="W49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V25" i="7"/>
  <c r="V49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U25" i="7"/>
  <c r="U49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T25" i="7"/>
  <c r="T49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S25" i="7"/>
  <c r="S49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AF24" i="7"/>
  <c r="AF48" i="7"/>
  <c r="AE24" i="7"/>
  <c r="AE48" i="7"/>
  <c r="AD24" i="7"/>
  <c r="AD48" i="7"/>
  <c r="AC24" i="7"/>
  <c r="AC48" i="7"/>
  <c r="AB24" i="7"/>
  <c r="AB48" i="7"/>
  <c r="AA24" i="7"/>
  <c r="AA48" i="7"/>
  <c r="Z24" i="7"/>
  <c r="Z48" i="7"/>
  <c r="Y24" i="7"/>
  <c r="Y48" i="7"/>
  <c r="X24" i="7"/>
  <c r="X48" i="7"/>
  <c r="W24" i="7"/>
  <c r="W48" i="7"/>
  <c r="V24" i="7"/>
  <c r="V48" i="7"/>
  <c r="U24" i="7"/>
  <c r="U48" i="7"/>
  <c r="T24" i="7"/>
  <c r="T48" i="7"/>
  <c r="S24" i="7"/>
  <c r="S48" i="7"/>
  <c r="AF23" i="7"/>
  <c r="AF47" i="7"/>
  <c r="AE23" i="7"/>
  <c r="AE47" i="7"/>
  <c r="AD23" i="7"/>
  <c r="AD47" i="7"/>
  <c r="AC23" i="7"/>
  <c r="AC47" i="7"/>
  <c r="AB23" i="7"/>
  <c r="AB47" i="7"/>
  <c r="AA23" i="7"/>
  <c r="AA47" i="7"/>
  <c r="Z23" i="7"/>
  <c r="Z47" i="7"/>
  <c r="Y23" i="7"/>
  <c r="Y47" i="7"/>
  <c r="X23" i="7"/>
  <c r="X47" i="7"/>
  <c r="W23" i="7"/>
  <c r="W47" i="7"/>
  <c r="V23" i="7"/>
  <c r="V47" i="7"/>
  <c r="U23" i="7"/>
  <c r="U47" i="7"/>
  <c r="T23" i="7"/>
  <c r="T47" i="7"/>
  <c r="S23" i="7"/>
  <c r="S47" i="7"/>
  <c r="AF22" i="7"/>
  <c r="AF46" i="7"/>
  <c r="AE22" i="7"/>
  <c r="AE46" i="7"/>
  <c r="AD22" i="7"/>
  <c r="AD46" i="7"/>
  <c r="AC22" i="7"/>
  <c r="AC46" i="7"/>
  <c r="AB22" i="7"/>
  <c r="AB46" i="7"/>
  <c r="AA22" i="7"/>
  <c r="AA46" i="7"/>
  <c r="Z22" i="7"/>
  <c r="Z46" i="7"/>
  <c r="Y22" i="7"/>
  <c r="Y46" i="7"/>
  <c r="X22" i="7"/>
  <c r="X46" i="7"/>
  <c r="W22" i="7"/>
  <c r="W46" i="7"/>
  <c r="V22" i="7"/>
  <c r="V46" i="7"/>
  <c r="U22" i="7"/>
  <c r="U46" i="7"/>
  <c r="T22" i="7"/>
  <c r="T46" i="7"/>
  <c r="S22" i="7"/>
  <c r="S46" i="7"/>
  <c r="AF21" i="7"/>
  <c r="AF45" i="7"/>
  <c r="AE21" i="7"/>
  <c r="AE45" i="7"/>
  <c r="AD21" i="7"/>
  <c r="AD45" i="7"/>
  <c r="AC21" i="7"/>
  <c r="AC45" i="7"/>
  <c r="AB21" i="7"/>
  <c r="AB45" i="7"/>
  <c r="AA21" i="7"/>
  <c r="AA45" i="7"/>
  <c r="Z21" i="7"/>
  <c r="Z45" i="7"/>
  <c r="Y21" i="7"/>
  <c r="Y45" i="7"/>
  <c r="X21" i="7"/>
  <c r="X45" i="7"/>
  <c r="W21" i="7"/>
  <c r="W45" i="7"/>
  <c r="V21" i="7"/>
  <c r="V45" i="7"/>
  <c r="U21" i="7"/>
  <c r="U45" i="7"/>
  <c r="T21" i="7"/>
  <c r="T45" i="7"/>
  <c r="S21" i="7"/>
  <c r="S45" i="7"/>
  <c r="AF20" i="7"/>
  <c r="AF44" i="7"/>
  <c r="AE20" i="7"/>
  <c r="AE44" i="7"/>
  <c r="AD20" i="7"/>
  <c r="AD44" i="7"/>
  <c r="AC20" i="7"/>
  <c r="AC44" i="7"/>
  <c r="AB20" i="7"/>
  <c r="AB44" i="7"/>
  <c r="AA20" i="7"/>
  <c r="AA44" i="7"/>
  <c r="Z20" i="7"/>
  <c r="Z44" i="7"/>
  <c r="Y20" i="7"/>
  <c r="Y44" i="7"/>
  <c r="X20" i="7"/>
  <c r="X44" i="7"/>
  <c r="W20" i="7"/>
  <c r="W44" i="7"/>
  <c r="V20" i="7"/>
  <c r="V44" i="7"/>
  <c r="U20" i="7"/>
  <c r="U44" i="7"/>
  <c r="T20" i="7"/>
  <c r="T44" i="7"/>
  <c r="S20" i="7"/>
  <c r="S44" i="7"/>
  <c r="AF19" i="7"/>
  <c r="AF43" i="7"/>
  <c r="AE19" i="7"/>
  <c r="AE43" i="7"/>
  <c r="AD19" i="7"/>
  <c r="AD43" i="7"/>
  <c r="AC19" i="7"/>
  <c r="AC43" i="7"/>
  <c r="AB19" i="7"/>
  <c r="AB43" i="7"/>
  <c r="AA19" i="7"/>
  <c r="AA43" i="7"/>
  <c r="Z19" i="7"/>
  <c r="Z43" i="7"/>
  <c r="Y19" i="7"/>
  <c r="Y43" i="7"/>
  <c r="X19" i="7"/>
  <c r="X43" i="7"/>
  <c r="W19" i="7"/>
  <c r="W43" i="7"/>
  <c r="V19" i="7"/>
  <c r="V43" i="7"/>
  <c r="U19" i="7"/>
  <c r="U43" i="7"/>
  <c r="T19" i="7"/>
  <c r="T43" i="7"/>
  <c r="S19" i="7"/>
  <c r="S43" i="7"/>
  <c r="AF18" i="7"/>
  <c r="AF42" i="7"/>
  <c r="AE18" i="7"/>
  <c r="AE42" i="7"/>
  <c r="AD18" i="7"/>
  <c r="AD42" i="7"/>
  <c r="AC18" i="7"/>
  <c r="AC42" i="7"/>
  <c r="AB18" i="7"/>
  <c r="AB42" i="7"/>
  <c r="AA18" i="7"/>
  <c r="AA42" i="7"/>
  <c r="Z18" i="7"/>
  <c r="Z42" i="7"/>
  <c r="Y18" i="7"/>
  <c r="Y42" i="7"/>
  <c r="X18" i="7"/>
  <c r="X42" i="7"/>
  <c r="W18" i="7"/>
  <c r="W42" i="7"/>
  <c r="V18" i="7"/>
  <c r="V42" i="7"/>
  <c r="U18" i="7"/>
  <c r="U42" i="7"/>
  <c r="T18" i="7"/>
  <c r="T42" i="7"/>
  <c r="S18" i="7"/>
  <c r="S42" i="7"/>
  <c r="AF17" i="7"/>
  <c r="AF41" i="7"/>
  <c r="AE17" i="7"/>
  <c r="AE41" i="7"/>
  <c r="AD17" i="7"/>
  <c r="AD41" i="7"/>
  <c r="AC17" i="7"/>
  <c r="AC41" i="7"/>
  <c r="AB17" i="7"/>
  <c r="AB41" i="7"/>
  <c r="AA17" i="7"/>
  <c r="AA41" i="7"/>
  <c r="Z17" i="7"/>
  <c r="Z41" i="7"/>
  <c r="Y17" i="7"/>
  <c r="Y41" i="7"/>
  <c r="X17" i="7"/>
  <c r="X41" i="7"/>
  <c r="W17" i="7"/>
  <c r="W41" i="7"/>
  <c r="V17" i="7"/>
  <c r="V41" i="7"/>
  <c r="U17" i="7"/>
  <c r="U41" i="7"/>
  <c r="T17" i="7"/>
  <c r="T41" i="7"/>
  <c r="S17" i="7"/>
  <c r="S41" i="7"/>
  <c r="AF16" i="7"/>
  <c r="AF40" i="7"/>
  <c r="AE16" i="7"/>
  <c r="AE40" i="7"/>
  <c r="AD16" i="7"/>
  <c r="AD40" i="7"/>
  <c r="AC16" i="7"/>
  <c r="AC40" i="7"/>
  <c r="AB16" i="7"/>
  <c r="AB40" i="7"/>
  <c r="AA16" i="7"/>
  <c r="AA40" i="7"/>
  <c r="Z16" i="7"/>
  <c r="Z40" i="7"/>
  <c r="Y16" i="7"/>
  <c r="Y40" i="7"/>
  <c r="X16" i="7"/>
  <c r="X40" i="7"/>
  <c r="W16" i="7"/>
  <c r="W40" i="7"/>
  <c r="V16" i="7"/>
  <c r="V40" i="7"/>
  <c r="U16" i="7"/>
  <c r="U40" i="7"/>
  <c r="T16" i="7"/>
  <c r="T40" i="7"/>
  <c r="S16" i="7"/>
  <c r="S40" i="7"/>
  <c r="AF15" i="7"/>
  <c r="AF39" i="7"/>
  <c r="AE15" i="7"/>
  <c r="AE39" i="7"/>
  <c r="AD15" i="7"/>
  <c r="AD39" i="7"/>
  <c r="AC15" i="7"/>
  <c r="AC39" i="7"/>
  <c r="AB15" i="7"/>
  <c r="AB39" i="7"/>
  <c r="AA15" i="7"/>
  <c r="AA39" i="7"/>
  <c r="Z15" i="7"/>
  <c r="Z39" i="7"/>
  <c r="Y15" i="7"/>
  <c r="Y39" i="7"/>
  <c r="X15" i="7"/>
  <c r="X39" i="7"/>
  <c r="W15" i="7"/>
  <c r="W39" i="7"/>
  <c r="V15" i="7"/>
  <c r="V39" i="7"/>
  <c r="U15" i="7"/>
  <c r="U39" i="7"/>
  <c r="T15" i="7"/>
  <c r="T39" i="7"/>
  <c r="S15" i="7"/>
  <c r="S39" i="7"/>
  <c r="AF14" i="7"/>
  <c r="AF38" i="7"/>
  <c r="AE14" i="7"/>
  <c r="AE38" i="7"/>
  <c r="AD14" i="7"/>
  <c r="AD38" i="7"/>
  <c r="AC14" i="7"/>
  <c r="AC38" i="7"/>
  <c r="AB14" i="7"/>
  <c r="AB38" i="7"/>
  <c r="AA14" i="7"/>
  <c r="AA38" i="7"/>
  <c r="Z14" i="7"/>
  <c r="Z38" i="7"/>
  <c r="Y14" i="7"/>
  <c r="Y38" i="7"/>
  <c r="X14" i="7"/>
  <c r="X38" i="7"/>
  <c r="W14" i="7"/>
  <c r="W38" i="7"/>
  <c r="V14" i="7"/>
  <c r="V38" i="7"/>
  <c r="U14" i="7"/>
  <c r="U38" i="7"/>
  <c r="T14" i="7"/>
  <c r="T38" i="7"/>
  <c r="S14" i="7"/>
  <c r="S38" i="7"/>
  <c r="AF13" i="7"/>
  <c r="AF37" i="7"/>
  <c r="AE13" i="7"/>
  <c r="AE37" i="7"/>
  <c r="AD13" i="7"/>
  <c r="AD37" i="7"/>
  <c r="AC13" i="7"/>
  <c r="AC37" i="7"/>
  <c r="AB13" i="7"/>
  <c r="AB37" i="7"/>
  <c r="AA13" i="7"/>
  <c r="AA37" i="7"/>
  <c r="Z13" i="7"/>
  <c r="Z37" i="7"/>
  <c r="Y13" i="7"/>
  <c r="Y37" i="7"/>
  <c r="X13" i="7"/>
  <c r="X37" i="7"/>
  <c r="W13" i="7"/>
  <c r="W37" i="7"/>
  <c r="V13" i="7"/>
  <c r="V37" i="7"/>
  <c r="U13" i="7"/>
  <c r="U37" i="7"/>
  <c r="T13" i="7"/>
  <c r="T37" i="7"/>
  <c r="S13" i="7"/>
  <c r="S37" i="7"/>
  <c r="AF12" i="7"/>
  <c r="AF36" i="7"/>
  <c r="AE12" i="7"/>
  <c r="AE36" i="7"/>
  <c r="AD12" i="7"/>
  <c r="AD36" i="7"/>
  <c r="AC12" i="7"/>
  <c r="AC36" i="7"/>
  <c r="AB12" i="7"/>
  <c r="AB36" i="7"/>
  <c r="AA12" i="7"/>
  <c r="AA36" i="7"/>
  <c r="Z12" i="7"/>
  <c r="Z36" i="7"/>
  <c r="Y12" i="7"/>
  <c r="Y36" i="7"/>
  <c r="X12" i="7"/>
  <c r="X36" i="7"/>
  <c r="W12" i="7"/>
  <c r="W36" i="7"/>
  <c r="V12" i="7"/>
  <c r="V36" i="7"/>
  <c r="U12" i="7"/>
  <c r="U36" i="7"/>
  <c r="T12" i="7"/>
  <c r="T36" i="7"/>
  <c r="S12" i="7"/>
  <c r="S36" i="7"/>
  <c r="AF11" i="7"/>
  <c r="AF35" i="7"/>
  <c r="AE11" i="7"/>
  <c r="AE35" i="7"/>
  <c r="AD11" i="7"/>
  <c r="AD35" i="7"/>
  <c r="AC11" i="7"/>
  <c r="AC35" i="7"/>
  <c r="AB11" i="7"/>
  <c r="AB35" i="7"/>
  <c r="AA11" i="7"/>
  <c r="AA35" i="7"/>
  <c r="Z11" i="7"/>
  <c r="Z35" i="7"/>
  <c r="Y11" i="7"/>
  <c r="Y35" i="7"/>
  <c r="X11" i="7"/>
  <c r="X35" i="7"/>
  <c r="W11" i="7"/>
  <c r="W35" i="7"/>
  <c r="V11" i="7"/>
  <c r="V35" i="7"/>
  <c r="U11" i="7"/>
  <c r="U35" i="7"/>
  <c r="T11" i="7"/>
  <c r="T35" i="7"/>
  <c r="S11" i="7"/>
  <c r="S35" i="7"/>
  <c r="AF10" i="7"/>
  <c r="AF34" i="7"/>
  <c r="AE10" i="7"/>
  <c r="AE34" i="7"/>
  <c r="AD10" i="7"/>
  <c r="AD34" i="7"/>
  <c r="AC10" i="7"/>
  <c r="AC34" i="7"/>
  <c r="AB10" i="7"/>
  <c r="AB34" i="7"/>
  <c r="AA10" i="7"/>
  <c r="AA34" i="7"/>
  <c r="Z10" i="7"/>
  <c r="Z34" i="7"/>
  <c r="Y10" i="7"/>
  <c r="Y34" i="7"/>
  <c r="X10" i="7"/>
  <c r="X34" i="7"/>
  <c r="W10" i="7"/>
  <c r="W34" i="7"/>
  <c r="V10" i="7"/>
  <c r="V34" i="7"/>
  <c r="U10" i="7"/>
  <c r="U34" i="7"/>
  <c r="T10" i="7"/>
  <c r="T34" i="7"/>
  <c r="S10" i="7"/>
  <c r="S34" i="7"/>
  <c r="AF9" i="7"/>
  <c r="AF33" i="7"/>
  <c r="AE9" i="7"/>
  <c r="AE33" i="7"/>
  <c r="AD9" i="7"/>
  <c r="AD33" i="7"/>
  <c r="AC9" i="7"/>
  <c r="AC33" i="7"/>
  <c r="AB9" i="7"/>
  <c r="AB33" i="7"/>
  <c r="AA9" i="7"/>
  <c r="AA33" i="7"/>
  <c r="Z9" i="7"/>
  <c r="Z33" i="7"/>
  <c r="Y9" i="7"/>
  <c r="Y33" i="7"/>
  <c r="X9" i="7"/>
  <c r="X33" i="7"/>
  <c r="W9" i="7"/>
  <c r="W33" i="7"/>
  <c r="V9" i="7"/>
  <c r="V33" i="7"/>
  <c r="U9" i="7"/>
  <c r="U33" i="7"/>
  <c r="T9" i="7"/>
  <c r="T33" i="7"/>
  <c r="S9" i="7"/>
  <c r="S33" i="7"/>
  <c r="AF8" i="7"/>
  <c r="AF32" i="7"/>
  <c r="AE8" i="7"/>
  <c r="AE32" i="7"/>
  <c r="AD8" i="7"/>
  <c r="AD32" i="7"/>
  <c r="AC8" i="7"/>
  <c r="AC32" i="7"/>
  <c r="AB8" i="7"/>
  <c r="AB32" i="7"/>
  <c r="AA8" i="7"/>
  <c r="AA32" i="7"/>
  <c r="Z8" i="7"/>
  <c r="Z32" i="7"/>
  <c r="Y8" i="7"/>
  <c r="Y32" i="7"/>
  <c r="X8" i="7"/>
  <c r="X32" i="7"/>
  <c r="W8" i="7"/>
  <c r="W32" i="7"/>
  <c r="V8" i="7"/>
  <c r="V32" i="7"/>
  <c r="U8" i="7"/>
  <c r="U32" i="7"/>
  <c r="T8" i="7"/>
  <c r="T32" i="7"/>
  <c r="S8" i="7"/>
  <c r="S32" i="7"/>
  <c r="AF7" i="7"/>
  <c r="AF31" i="7"/>
  <c r="AE7" i="7"/>
  <c r="AE31" i="7"/>
  <c r="AD7" i="7"/>
  <c r="AD31" i="7"/>
  <c r="AC7" i="7"/>
  <c r="AC31" i="7"/>
  <c r="AB7" i="7"/>
  <c r="AB31" i="7"/>
  <c r="AA7" i="7"/>
  <c r="AA31" i="7"/>
  <c r="Z7" i="7"/>
  <c r="Z31" i="7"/>
  <c r="Y7" i="7"/>
  <c r="Y31" i="7"/>
  <c r="X7" i="7"/>
  <c r="X31" i="7"/>
  <c r="W7" i="7"/>
  <c r="W31" i="7"/>
  <c r="V7" i="7"/>
  <c r="V31" i="7"/>
  <c r="U7" i="7"/>
  <c r="U31" i="7"/>
  <c r="T7" i="7"/>
  <c r="T31" i="7"/>
  <c r="S7" i="7"/>
  <c r="S31" i="7"/>
  <c r="AF6" i="7"/>
  <c r="AF30" i="7"/>
  <c r="AE6" i="7"/>
  <c r="AE30" i="7"/>
  <c r="AD6" i="7"/>
  <c r="AD30" i="7"/>
  <c r="AC6" i="7"/>
  <c r="AC30" i="7"/>
  <c r="AB6" i="7"/>
  <c r="AB30" i="7"/>
  <c r="AA6" i="7"/>
  <c r="AA30" i="7"/>
  <c r="Z6" i="7"/>
  <c r="Z30" i="7"/>
  <c r="Y6" i="7"/>
  <c r="Y30" i="7"/>
  <c r="X6" i="7"/>
  <c r="X30" i="7"/>
  <c r="W6" i="7"/>
  <c r="W30" i="7"/>
  <c r="V6" i="7"/>
  <c r="V30" i="7"/>
  <c r="U6" i="7"/>
  <c r="U30" i="7"/>
  <c r="T6" i="7"/>
  <c r="T30" i="7"/>
  <c r="S6" i="7"/>
  <c r="S30" i="7"/>
  <c r="AF5" i="7"/>
  <c r="AF29" i="7"/>
  <c r="AE5" i="7"/>
  <c r="AE29" i="7"/>
  <c r="AD5" i="7"/>
  <c r="AD29" i="7"/>
  <c r="AC5" i="7"/>
  <c r="AC29" i="7"/>
  <c r="AB5" i="7"/>
  <c r="AB29" i="7"/>
  <c r="AA5" i="7"/>
  <c r="AA29" i="7"/>
  <c r="Z5" i="7"/>
  <c r="Z29" i="7"/>
  <c r="Y5" i="7"/>
  <c r="Y29" i="7"/>
  <c r="X5" i="7"/>
  <c r="X29" i="7"/>
  <c r="W5" i="7"/>
  <c r="W29" i="7"/>
  <c r="V5" i="7"/>
  <c r="V29" i="7"/>
  <c r="U5" i="7"/>
  <c r="U29" i="7"/>
  <c r="T5" i="7"/>
  <c r="T29" i="7"/>
  <c r="S5" i="7"/>
  <c r="S29" i="7"/>
  <c r="Q4" i="7"/>
  <c r="AF4" i="7"/>
  <c r="AF28" i="7"/>
  <c r="P4" i="7"/>
  <c r="AE4" i="7"/>
  <c r="AE28" i="7"/>
  <c r="O4" i="7"/>
  <c r="AD4" i="7"/>
  <c r="AD28" i="7"/>
  <c r="N4" i="7"/>
  <c r="AC4" i="7"/>
  <c r="AC28" i="7"/>
  <c r="M4" i="7"/>
  <c r="AB4" i="7"/>
  <c r="AB28" i="7"/>
  <c r="L4" i="7"/>
  <c r="AA4" i="7"/>
  <c r="AA28" i="7"/>
  <c r="K4" i="7"/>
  <c r="Z4" i="7"/>
  <c r="Z28" i="7"/>
  <c r="J4" i="7"/>
  <c r="Y4" i="7"/>
  <c r="Y28" i="7"/>
  <c r="I4" i="7"/>
  <c r="X4" i="7"/>
  <c r="X28" i="7"/>
  <c r="H4" i="7"/>
  <c r="W4" i="7"/>
  <c r="W28" i="7"/>
  <c r="G4" i="7"/>
  <c r="V4" i="7"/>
  <c r="V28" i="7"/>
  <c r="F4" i="7"/>
  <c r="U4" i="7"/>
  <c r="U28" i="7"/>
  <c r="E4" i="7"/>
  <c r="T4" i="7"/>
  <c r="T28" i="7"/>
  <c r="D4" i="7"/>
  <c r="S4" i="7"/>
  <c r="S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4" i="7"/>
  <c r="C28" i="7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AF25" i="6"/>
  <c r="AF49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AE25" i="6"/>
  <c r="AE49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AD25" i="6"/>
  <c r="AD49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AC25" i="6"/>
  <c r="AC49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AB25" i="6"/>
  <c r="AB49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AA25" i="6"/>
  <c r="AA49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Z25" i="6"/>
  <c r="Z49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Y25" i="6"/>
  <c r="Y49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X25" i="6"/>
  <c r="X49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W25" i="6"/>
  <c r="W49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V25" i="6"/>
  <c r="V49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U25" i="6"/>
  <c r="U49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T25" i="6"/>
  <c r="T49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S25" i="6"/>
  <c r="S49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AF24" i="6"/>
  <c r="AF48" i="6"/>
  <c r="AE24" i="6"/>
  <c r="AE48" i="6"/>
  <c r="AD24" i="6"/>
  <c r="AD48" i="6"/>
  <c r="AC24" i="6"/>
  <c r="AC48" i="6"/>
  <c r="AB24" i="6"/>
  <c r="AB48" i="6"/>
  <c r="AA24" i="6"/>
  <c r="AA48" i="6"/>
  <c r="Z24" i="6"/>
  <c r="Z48" i="6"/>
  <c r="Y24" i="6"/>
  <c r="Y48" i="6"/>
  <c r="X24" i="6"/>
  <c r="X48" i="6"/>
  <c r="W24" i="6"/>
  <c r="W48" i="6"/>
  <c r="V24" i="6"/>
  <c r="V48" i="6"/>
  <c r="U24" i="6"/>
  <c r="U48" i="6"/>
  <c r="T24" i="6"/>
  <c r="T48" i="6"/>
  <c r="S24" i="6"/>
  <c r="S48" i="6"/>
  <c r="AF23" i="6"/>
  <c r="AF47" i="6"/>
  <c r="AE23" i="6"/>
  <c r="AE47" i="6"/>
  <c r="AD23" i="6"/>
  <c r="AD47" i="6"/>
  <c r="AC23" i="6"/>
  <c r="AC47" i="6"/>
  <c r="AB23" i="6"/>
  <c r="AB47" i="6"/>
  <c r="AA23" i="6"/>
  <c r="AA47" i="6"/>
  <c r="Z23" i="6"/>
  <c r="Z47" i="6"/>
  <c r="Y23" i="6"/>
  <c r="Y47" i="6"/>
  <c r="X23" i="6"/>
  <c r="X47" i="6"/>
  <c r="W23" i="6"/>
  <c r="W47" i="6"/>
  <c r="V23" i="6"/>
  <c r="V47" i="6"/>
  <c r="U23" i="6"/>
  <c r="U47" i="6"/>
  <c r="T23" i="6"/>
  <c r="T47" i="6"/>
  <c r="S23" i="6"/>
  <c r="S47" i="6"/>
  <c r="AF22" i="6"/>
  <c r="AF46" i="6"/>
  <c r="AE22" i="6"/>
  <c r="AE46" i="6"/>
  <c r="AD22" i="6"/>
  <c r="AD46" i="6"/>
  <c r="AC22" i="6"/>
  <c r="AC46" i="6"/>
  <c r="AB22" i="6"/>
  <c r="AB46" i="6"/>
  <c r="AA22" i="6"/>
  <c r="AA46" i="6"/>
  <c r="Z22" i="6"/>
  <c r="Z46" i="6"/>
  <c r="Y22" i="6"/>
  <c r="Y46" i="6"/>
  <c r="X22" i="6"/>
  <c r="X46" i="6"/>
  <c r="W22" i="6"/>
  <c r="W46" i="6"/>
  <c r="V22" i="6"/>
  <c r="V46" i="6"/>
  <c r="U22" i="6"/>
  <c r="U46" i="6"/>
  <c r="T22" i="6"/>
  <c r="T46" i="6"/>
  <c r="S22" i="6"/>
  <c r="S46" i="6"/>
  <c r="AF21" i="6"/>
  <c r="AF45" i="6"/>
  <c r="AE21" i="6"/>
  <c r="AE45" i="6"/>
  <c r="AD21" i="6"/>
  <c r="AD45" i="6"/>
  <c r="AC21" i="6"/>
  <c r="AC45" i="6"/>
  <c r="AB21" i="6"/>
  <c r="AB45" i="6"/>
  <c r="AA21" i="6"/>
  <c r="AA45" i="6"/>
  <c r="Z21" i="6"/>
  <c r="Z45" i="6"/>
  <c r="Y21" i="6"/>
  <c r="Y45" i="6"/>
  <c r="X21" i="6"/>
  <c r="X45" i="6"/>
  <c r="W21" i="6"/>
  <c r="W45" i="6"/>
  <c r="V21" i="6"/>
  <c r="V45" i="6"/>
  <c r="U21" i="6"/>
  <c r="U45" i="6"/>
  <c r="T21" i="6"/>
  <c r="T45" i="6"/>
  <c r="S21" i="6"/>
  <c r="S45" i="6"/>
  <c r="AF20" i="6"/>
  <c r="AF44" i="6"/>
  <c r="AE20" i="6"/>
  <c r="AE44" i="6"/>
  <c r="AD20" i="6"/>
  <c r="AD44" i="6"/>
  <c r="AC20" i="6"/>
  <c r="AC44" i="6"/>
  <c r="AB20" i="6"/>
  <c r="AB44" i="6"/>
  <c r="AA20" i="6"/>
  <c r="AA44" i="6"/>
  <c r="Z20" i="6"/>
  <c r="Z44" i="6"/>
  <c r="Y20" i="6"/>
  <c r="Y44" i="6"/>
  <c r="X20" i="6"/>
  <c r="X44" i="6"/>
  <c r="W20" i="6"/>
  <c r="W44" i="6"/>
  <c r="V20" i="6"/>
  <c r="V44" i="6"/>
  <c r="U20" i="6"/>
  <c r="U44" i="6"/>
  <c r="T20" i="6"/>
  <c r="T44" i="6"/>
  <c r="S20" i="6"/>
  <c r="S44" i="6"/>
  <c r="AF19" i="6"/>
  <c r="AF43" i="6"/>
  <c r="AE19" i="6"/>
  <c r="AE43" i="6"/>
  <c r="AD19" i="6"/>
  <c r="AD43" i="6"/>
  <c r="AC19" i="6"/>
  <c r="AC43" i="6"/>
  <c r="AB19" i="6"/>
  <c r="AB43" i="6"/>
  <c r="AA19" i="6"/>
  <c r="AA43" i="6"/>
  <c r="Z19" i="6"/>
  <c r="Z43" i="6"/>
  <c r="Y19" i="6"/>
  <c r="Y43" i="6"/>
  <c r="X19" i="6"/>
  <c r="X43" i="6"/>
  <c r="W19" i="6"/>
  <c r="W43" i="6"/>
  <c r="V19" i="6"/>
  <c r="V43" i="6"/>
  <c r="U19" i="6"/>
  <c r="U43" i="6"/>
  <c r="T19" i="6"/>
  <c r="T43" i="6"/>
  <c r="S19" i="6"/>
  <c r="S43" i="6"/>
  <c r="AF18" i="6"/>
  <c r="AF42" i="6"/>
  <c r="AE18" i="6"/>
  <c r="AE42" i="6"/>
  <c r="AD18" i="6"/>
  <c r="AD42" i="6"/>
  <c r="AC18" i="6"/>
  <c r="AC42" i="6"/>
  <c r="AB18" i="6"/>
  <c r="AB42" i="6"/>
  <c r="AA18" i="6"/>
  <c r="AA42" i="6"/>
  <c r="Z18" i="6"/>
  <c r="Z42" i="6"/>
  <c r="Y18" i="6"/>
  <c r="Y42" i="6"/>
  <c r="X18" i="6"/>
  <c r="X42" i="6"/>
  <c r="W18" i="6"/>
  <c r="W42" i="6"/>
  <c r="V18" i="6"/>
  <c r="V42" i="6"/>
  <c r="U18" i="6"/>
  <c r="U42" i="6"/>
  <c r="T18" i="6"/>
  <c r="T42" i="6"/>
  <c r="S18" i="6"/>
  <c r="S42" i="6"/>
  <c r="AF17" i="6"/>
  <c r="AF41" i="6"/>
  <c r="AE17" i="6"/>
  <c r="AE41" i="6"/>
  <c r="AD17" i="6"/>
  <c r="AD41" i="6"/>
  <c r="AC17" i="6"/>
  <c r="AC41" i="6"/>
  <c r="AB17" i="6"/>
  <c r="AB41" i="6"/>
  <c r="AA17" i="6"/>
  <c r="AA41" i="6"/>
  <c r="Z17" i="6"/>
  <c r="Z41" i="6"/>
  <c r="Y17" i="6"/>
  <c r="Y41" i="6"/>
  <c r="X17" i="6"/>
  <c r="X41" i="6"/>
  <c r="W17" i="6"/>
  <c r="W41" i="6"/>
  <c r="V17" i="6"/>
  <c r="V41" i="6"/>
  <c r="U17" i="6"/>
  <c r="U41" i="6"/>
  <c r="T17" i="6"/>
  <c r="T41" i="6"/>
  <c r="S17" i="6"/>
  <c r="S41" i="6"/>
  <c r="AF16" i="6"/>
  <c r="AF40" i="6"/>
  <c r="AE16" i="6"/>
  <c r="AE40" i="6"/>
  <c r="AD16" i="6"/>
  <c r="AD40" i="6"/>
  <c r="AC16" i="6"/>
  <c r="AC40" i="6"/>
  <c r="AB16" i="6"/>
  <c r="AB40" i="6"/>
  <c r="AA16" i="6"/>
  <c r="AA40" i="6"/>
  <c r="Z16" i="6"/>
  <c r="Z40" i="6"/>
  <c r="Y16" i="6"/>
  <c r="Y40" i="6"/>
  <c r="X16" i="6"/>
  <c r="X40" i="6"/>
  <c r="W16" i="6"/>
  <c r="W40" i="6"/>
  <c r="V16" i="6"/>
  <c r="V40" i="6"/>
  <c r="U16" i="6"/>
  <c r="U40" i="6"/>
  <c r="T16" i="6"/>
  <c r="T40" i="6"/>
  <c r="S16" i="6"/>
  <c r="S40" i="6"/>
  <c r="AF15" i="6"/>
  <c r="AF39" i="6"/>
  <c r="AE15" i="6"/>
  <c r="AE39" i="6"/>
  <c r="AD15" i="6"/>
  <c r="AD39" i="6"/>
  <c r="AC15" i="6"/>
  <c r="AC39" i="6"/>
  <c r="AB15" i="6"/>
  <c r="AB39" i="6"/>
  <c r="AA15" i="6"/>
  <c r="AA39" i="6"/>
  <c r="Z15" i="6"/>
  <c r="Z39" i="6"/>
  <c r="Y15" i="6"/>
  <c r="Y39" i="6"/>
  <c r="X15" i="6"/>
  <c r="X39" i="6"/>
  <c r="W15" i="6"/>
  <c r="W39" i="6"/>
  <c r="V15" i="6"/>
  <c r="V39" i="6"/>
  <c r="U15" i="6"/>
  <c r="U39" i="6"/>
  <c r="T15" i="6"/>
  <c r="T39" i="6"/>
  <c r="S15" i="6"/>
  <c r="S39" i="6"/>
  <c r="AF14" i="6"/>
  <c r="AF38" i="6"/>
  <c r="AE14" i="6"/>
  <c r="AE38" i="6"/>
  <c r="AD14" i="6"/>
  <c r="AD38" i="6"/>
  <c r="AC14" i="6"/>
  <c r="AC38" i="6"/>
  <c r="AB14" i="6"/>
  <c r="AB38" i="6"/>
  <c r="AA14" i="6"/>
  <c r="AA38" i="6"/>
  <c r="Z14" i="6"/>
  <c r="Z38" i="6"/>
  <c r="Y14" i="6"/>
  <c r="Y38" i="6"/>
  <c r="X14" i="6"/>
  <c r="X38" i="6"/>
  <c r="W14" i="6"/>
  <c r="W38" i="6"/>
  <c r="V14" i="6"/>
  <c r="V38" i="6"/>
  <c r="U14" i="6"/>
  <c r="U38" i="6"/>
  <c r="T14" i="6"/>
  <c r="T38" i="6"/>
  <c r="S14" i="6"/>
  <c r="S38" i="6"/>
  <c r="AF13" i="6"/>
  <c r="AF37" i="6"/>
  <c r="AE13" i="6"/>
  <c r="AE37" i="6"/>
  <c r="AD13" i="6"/>
  <c r="AD37" i="6"/>
  <c r="AC13" i="6"/>
  <c r="AC37" i="6"/>
  <c r="AB13" i="6"/>
  <c r="AB37" i="6"/>
  <c r="AA13" i="6"/>
  <c r="AA37" i="6"/>
  <c r="Z13" i="6"/>
  <c r="Z37" i="6"/>
  <c r="Y13" i="6"/>
  <c r="Y37" i="6"/>
  <c r="X13" i="6"/>
  <c r="X37" i="6"/>
  <c r="W13" i="6"/>
  <c r="W37" i="6"/>
  <c r="V13" i="6"/>
  <c r="V37" i="6"/>
  <c r="U13" i="6"/>
  <c r="U37" i="6"/>
  <c r="T13" i="6"/>
  <c r="T37" i="6"/>
  <c r="S13" i="6"/>
  <c r="S37" i="6"/>
  <c r="AF12" i="6"/>
  <c r="AF36" i="6"/>
  <c r="AE12" i="6"/>
  <c r="AE36" i="6"/>
  <c r="AD12" i="6"/>
  <c r="AD36" i="6"/>
  <c r="AC12" i="6"/>
  <c r="AC36" i="6"/>
  <c r="AB12" i="6"/>
  <c r="AB36" i="6"/>
  <c r="AA12" i="6"/>
  <c r="AA36" i="6"/>
  <c r="Z12" i="6"/>
  <c r="Z36" i="6"/>
  <c r="Y12" i="6"/>
  <c r="Y36" i="6"/>
  <c r="X12" i="6"/>
  <c r="X36" i="6"/>
  <c r="W12" i="6"/>
  <c r="W36" i="6"/>
  <c r="V12" i="6"/>
  <c r="V36" i="6"/>
  <c r="U12" i="6"/>
  <c r="U36" i="6"/>
  <c r="T12" i="6"/>
  <c r="T36" i="6"/>
  <c r="S12" i="6"/>
  <c r="S36" i="6"/>
  <c r="AF11" i="6"/>
  <c r="AF35" i="6"/>
  <c r="AE11" i="6"/>
  <c r="AE35" i="6"/>
  <c r="AD11" i="6"/>
  <c r="AD35" i="6"/>
  <c r="AC11" i="6"/>
  <c r="AC35" i="6"/>
  <c r="AB11" i="6"/>
  <c r="AB35" i="6"/>
  <c r="AA11" i="6"/>
  <c r="AA35" i="6"/>
  <c r="Z11" i="6"/>
  <c r="Z35" i="6"/>
  <c r="Y11" i="6"/>
  <c r="Y35" i="6"/>
  <c r="X11" i="6"/>
  <c r="X35" i="6"/>
  <c r="W11" i="6"/>
  <c r="W35" i="6"/>
  <c r="V11" i="6"/>
  <c r="V35" i="6"/>
  <c r="U11" i="6"/>
  <c r="U35" i="6"/>
  <c r="T11" i="6"/>
  <c r="T35" i="6"/>
  <c r="S11" i="6"/>
  <c r="S35" i="6"/>
  <c r="AF10" i="6"/>
  <c r="AF34" i="6"/>
  <c r="AE10" i="6"/>
  <c r="AE34" i="6"/>
  <c r="AD10" i="6"/>
  <c r="AD34" i="6"/>
  <c r="AC10" i="6"/>
  <c r="AC34" i="6"/>
  <c r="AB10" i="6"/>
  <c r="AB34" i="6"/>
  <c r="AA10" i="6"/>
  <c r="AA34" i="6"/>
  <c r="Z10" i="6"/>
  <c r="Z34" i="6"/>
  <c r="Y10" i="6"/>
  <c r="Y34" i="6"/>
  <c r="X10" i="6"/>
  <c r="X34" i="6"/>
  <c r="W10" i="6"/>
  <c r="W34" i="6"/>
  <c r="V10" i="6"/>
  <c r="V34" i="6"/>
  <c r="U10" i="6"/>
  <c r="U34" i="6"/>
  <c r="T10" i="6"/>
  <c r="T34" i="6"/>
  <c r="S10" i="6"/>
  <c r="S34" i="6"/>
  <c r="AF9" i="6"/>
  <c r="AF33" i="6"/>
  <c r="AE9" i="6"/>
  <c r="AE33" i="6"/>
  <c r="AD9" i="6"/>
  <c r="AD33" i="6"/>
  <c r="AC9" i="6"/>
  <c r="AC33" i="6"/>
  <c r="AB9" i="6"/>
  <c r="AB33" i="6"/>
  <c r="AA9" i="6"/>
  <c r="AA33" i="6"/>
  <c r="Z9" i="6"/>
  <c r="Z33" i="6"/>
  <c r="Y9" i="6"/>
  <c r="Y33" i="6"/>
  <c r="X9" i="6"/>
  <c r="X33" i="6"/>
  <c r="W9" i="6"/>
  <c r="W33" i="6"/>
  <c r="V9" i="6"/>
  <c r="V33" i="6"/>
  <c r="U9" i="6"/>
  <c r="U33" i="6"/>
  <c r="T9" i="6"/>
  <c r="T33" i="6"/>
  <c r="S9" i="6"/>
  <c r="S33" i="6"/>
  <c r="AF8" i="6"/>
  <c r="AF32" i="6"/>
  <c r="AE8" i="6"/>
  <c r="AE32" i="6"/>
  <c r="AD8" i="6"/>
  <c r="AD32" i="6"/>
  <c r="AC8" i="6"/>
  <c r="AC32" i="6"/>
  <c r="AB8" i="6"/>
  <c r="AB32" i="6"/>
  <c r="AA8" i="6"/>
  <c r="AA32" i="6"/>
  <c r="Z8" i="6"/>
  <c r="Z32" i="6"/>
  <c r="Y8" i="6"/>
  <c r="Y32" i="6"/>
  <c r="X8" i="6"/>
  <c r="X32" i="6"/>
  <c r="W8" i="6"/>
  <c r="W32" i="6"/>
  <c r="V8" i="6"/>
  <c r="V32" i="6"/>
  <c r="U8" i="6"/>
  <c r="U32" i="6"/>
  <c r="T8" i="6"/>
  <c r="T32" i="6"/>
  <c r="S8" i="6"/>
  <c r="S32" i="6"/>
  <c r="AF7" i="6"/>
  <c r="AF31" i="6"/>
  <c r="AE7" i="6"/>
  <c r="AE31" i="6"/>
  <c r="AD7" i="6"/>
  <c r="AD31" i="6"/>
  <c r="AC7" i="6"/>
  <c r="AC31" i="6"/>
  <c r="AB7" i="6"/>
  <c r="AB31" i="6"/>
  <c r="AA7" i="6"/>
  <c r="AA31" i="6"/>
  <c r="Z7" i="6"/>
  <c r="Z31" i="6"/>
  <c r="Y7" i="6"/>
  <c r="Y31" i="6"/>
  <c r="X7" i="6"/>
  <c r="X31" i="6"/>
  <c r="W7" i="6"/>
  <c r="W31" i="6"/>
  <c r="V7" i="6"/>
  <c r="V31" i="6"/>
  <c r="U7" i="6"/>
  <c r="U31" i="6"/>
  <c r="T7" i="6"/>
  <c r="T31" i="6"/>
  <c r="S7" i="6"/>
  <c r="S31" i="6"/>
  <c r="AF6" i="6"/>
  <c r="AF30" i="6"/>
  <c r="AE6" i="6"/>
  <c r="AE30" i="6"/>
  <c r="AD6" i="6"/>
  <c r="AD30" i="6"/>
  <c r="AC6" i="6"/>
  <c r="AC30" i="6"/>
  <c r="AB6" i="6"/>
  <c r="AB30" i="6"/>
  <c r="AA6" i="6"/>
  <c r="AA30" i="6"/>
  <c r="Z6" i="6"/>
  <c r="Z30" i="6"/>
  <c r="Y6" i="6"/>
  <c r="Y30" i="6"/>
  <c r="X6" i="6"/>
  <c r="X30" i="6"/>
  <c r="W6" i="6"/>
  <c r="W30" i="6"/>
  <c r="V6" i="6"/>
  <c r="V30" i="6"/>
  <c r="U6" i="6"/>
  <c r="U30" i="6"/>
  <c r="T6" i="6"/>
  <c r="T30" i="6"/>
  <c r="S6" i="6"/>
  <c r="S30" i="6"/>
  <c r="AF5" i="6"/>
  <c r="AF29" i="6"/>
  <c r="AE5" i="6"/>
  <c r="AE29" i="6"/>
  <c r="AD5" i="6"/>
  <c r="AD29" i="6"/>
  <c r="AC5" i="6"/>
  <c r="AC29" i="6"/>
  <c r="AB5" i="6"/>
  <c r="AB29" i="6"/>
  <c r="AA5" i="6"/>
  <c r="AA29" i="6"/>
  <c r="Z5" i="6"/>
  <c r="Z29" i="6"/>
  <c r="Y5" i="6"/>
  <c r="Y29" i="6"/>
  <c r="X5" i="6"/>
  <c r="X29" i="6"/>
  <c r="W5" i="6"/>
  <c r="W29" i="6"/>
  <c r="V5" i="6"/>
  <c r="V29" i="6"/>
  <c r="U5" i="6"/>
  <c r="U29" i="6"/>
  <c r="T5" i="6"/>
  <c r="T29" i="6"/>
  <c r="S5" i="6"/>
  <c r="S29" i="6"/>
  <c r="Q4" i="6"/>
  <c r="AF4" i="6"/>
  <c r="AF28" i="6"/>
  <c r="P4" i="6"/>
  <c r="AE4" i="6"/>
  <c r="AE28" i="6"/>
  <c r="O4" i="6"/>
  <c r="AD4" i="6"/>
  <c r="AD28" i="6"/>
  <c r="N4" i="6"/>
  <c r="AC4" i="6"/>
  <c r="AC28" i="6"/>
  <c r="M4" i="6"/>
  <c r="AB4" i="6"/>
  <c r="AB28" i="6"/>
  <c r="L4" i="6"/>
  <c r="AA4" i="6"/>
  <c r="AA28" i="6"/>
  <c r="K4" i="6"/>
  <c r="Z4" i="6"/>
  <c r="Z28" i="6"/>
  <c r="J4" i="6"/>
  <c r="Y4" i="6"/>
  <c r="Y28" i="6"/>
  <c r="I4" i="6"/>
  <c r="X4" i="6"/>
  <c r="X28" i="6"/>
  <c r="H4" i="6"/>
  <c r="W4" i="6"/>
  <c r="W28" i="6"/>
  <c r="G4" i="6"/>
  <c r="V4" i="6"/>
  <c r="V28" i="6"/>
  <c r="F4" i="6"/>
  <c r="U4" i="6"/>
  <c r="U28" i="6"/>
  <c r="E4" i="6"/>
  <c r="T4" i="6"/>
  <c r="T28" i="6"/>
  <c r="D4" i="6"/>
  <c r="S4" i="6"/>
  <c r="S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4" i="6"/>
  <c r="C28" i="6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AF25" i="5"/>
  <c r="AF4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AE25" i="5"/>
  <c r="AE49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AD25" i="5"/>
  <c r="AD49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AC25" i="5"/>
  <c r="AC49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AB25" i="5"/>
  <c r="AB49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AA25" i="5"/>
  <c r="AA4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Z25" i="5"/>
  <c r="Z49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Y25" i="5"/>
  <c r="Y49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X25" i="5"/>
  <c r="X4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W25" i="5"/>
  <c r="W4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V25" i="5"/>
  <c r="V4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U25" i="5"/>
  <c r="U4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T25" i="5"/>
  <c r="T49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S25" i="5"/>
  <c r="S49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AF24" i="5"/>
  <c r="AF48" i="5"/>
  <c r="AE24" i="5"/>
  <c r="AE48" i="5"/>
  <c r="AD24" i="5"/>
  <c r="AD48" i="5"/>
  <c r="AC24" i="5"/>
  <c r="AC48" i="5"/>
  <c r="AB24" i="5"/>
  <c r="AB48" i="5"/>
  <c r="AA24" i="5"/>
  <c r="AA48" i="5"/>
  <c r="Z24" i="5"/>
  <c r="Z48" i="5"/>
  <c r="Y24" i="5"/>
  <c r="Y48" i="5"/>
  <c r="X24" i="5"/>
  <c r="X48" i="5"/>
  <c r="W24" i="5"/>
  <c r="W48" i="5"/>
  <c r="V24" i="5"/>
  <c r="V48" i="5"/>
  <c r="U24" i="5"/>
  <c r="U48" i="5"/>
  <c r="T24" i="5"/>
  <c r="T48" i="5"/>
  <c r="S24" i="5"/>
  <c r="S48" i="5"/>
  <c r="AF23" i="5"/>
  <c r="AF47" i="5"/>
  <c r="AE23" i="5"/>
  <c r="AE47" i="5"/>
  <c r="AD23" i="5"/>
  <c r="AD47" i="5"/>
  <c r="AC23" i="5"/>
  <c r="AC47" i="5"/>
  <c r="AB23" i="5"/>
  <c r="AB47" i="5"/>
  <c r="AA23" i="5"/>
  <c r="AA47" i="5"/>
  <c r="Z23" i="5"/>
  <c r="Z47" i="5"/>
  <c r="Y23" i="5"/>
  <c r="Y47" i="5"/>
  <c r="X23" i="5"/>
  <c r="X47" i="5"/>
  <c r="W23" i="5"/>
  <c r="W47" i="5"/>
  <c r="V23" i="5"/>
  <c r="V47" i="5"/>
  <c r="U23" i="5"/>
  <c r="U47" i="5"/>
  <c r="T23" i="5"/>
  <c r="T47" i="5"/>
  <c r="S23" i="5"/>
  <c r="S47" i="5"/>
  <c r="AF22" i="5"/>
  <c r="AF46" i="5"/>
  <c r="AE22" i="5"/>
  <c r="AE46" i="5"/>
  <c r="AD22" i="5"/>
  <c r="AD46" i="5"/>
  <c r="AC22" i="5"/>
  <c r="AC46" i="5"/>
  <c r="AB22" i="5"/>
  <c r="AB46" i="5"/>
  <c r="AA22" i="5"/>
  <c r="AA46" i="5"/>
  <c r="Z22" i="5"/>
  <c r="Z46" i="5"/>
  <c r="Y22" i="5"/>
  <c r="Y46" i="5"/>
  <c r="X22" i="5"/>
  <c r="X46" i="5"/>
  <c r="W22" i="5"/>
  <c r="W46" i="5"/>
  <c r="V22" i="5"/>
  <c r="V46" i="5"/>
  <c r="U22" i="5"/>
  <c r="U46" i="5"/>
  <c r="T22" i="5"/>
  <c r="T46" i="5"/>
  <c r="S22" i="5"/>
  <c r="S46" i="5"/>
  <c r="AF21" i="5"/>
  <c r="AF45" i="5"/>
  <c r="AE21" i="5"/>
  <c r="AE45" i="5"/>
  <c r="AD21" i="5"/>
  <c r="AD45" i="5"/>
  <c r="AC21" i="5"/>
  <c r="AC45" i="5"/>
  <c r="AB21" i="5"/>
  <c r="AB45" i="5"/>
  <c r="AA21" i="5"/>
  <c r="AA45" i="5"/>
  <c r="Z21" i="5"/>
  <c r="Z45" i="5"/>
  <c r="Y21" i="5"/>
  <c r="Y45" i="5"/>
  <c r="X21" i="5"/>
  <c r="X45" i="5"/>
  <c r="W21" i="5"/>
  <c r="W45" i="5"/>
  <c r="V21" i="5"/>
  <c r="V45" i="5"/>
  <c r="U21" i="5"/>
  <c r="U45" i="5"/>
  <c r="T21" i="5"/>
  <c r="T45" i="5"/>
  <c r="S21" i="5"/>
  <c r="S45" i="5"/>
  <c r="AF20" i="5"/>
  <c r="AF44" i="5"/>
  <c r="AE20" i="5"/>
  <c r="AE44" i="5"/>
  <c r="AD20" i="5"/>
  <c r="AD44" i="5"/>
  <c r="AC20" i="5"/>
  <c r="AC44" i="5"/>
  <c r="AB20" i="5"/>
  <c r="AB44" i="5"/>
  <c r="AA20" i="5"/>
  <c r="AA44" i="5"/>
  <c r="Z20" i="5"/>
  <c r="Z44" i="5"/>
  <c r="Y20" i="5"/>
  <c r="Y44" i="5"/>
  <c r="X20" i="5"/>
  <c r="X44" i="5"/>
  <c r="W20" i="5"/>
  <c r="W44" i="5"/>
  <c r="V20" i="5"/>
  <c r="V44" i="5"/>
  <c r="U20" i="5"/>
  <c r="U44" i="5"/>
  <c r="T20" i="5"/>
  <c r="T44" i="5"/>
  <c r="S20" i="5"/>
  <c r="S44" i="5"/>
  <c r="AF19" i="5"/>
  <c r="AF43" i="5"/>
  <c r="AE19" i="5"/>
  <c r="AE43" i="5"/>
  <c r="AD19" i="5"/>
  <c r="AD43" i="5"/>
  <c r="AC19" i="5"/>
  <c r="AC43" i="5"/>
  <c r="AB19" i="5"/>
  <c r="AB43" i="5"/>
  <c r="AA19" i="5"/>
  <c r="AA43" i="5"/>
  <c r="Z19" i="5"/>
  <c r="Z43" i="5"/>
  <c r="Y19" i="5"/>
  <c r="Y43" i="5"/>
  <c r="X19" i="5"/>
  <c r="X43" i="5"/>
  <c r="W19" i="5"/>
  <c r="W43" i="5"/>
  <c r="V19" i="5"/>
  <c r="V43" i="5"/>
  <c r="U19" i="5"/>
  <c r="U43" i="5"/>
  <c r="T19" i="5"/>
  <c r="T43" i="5"/>
  <c r="S19" i="5"/>
  <c r="S43" i="5"/>
  <c r="AF18" i="5"/>
  <c r="AF42" i="5"/>
  <c r="AE18" i="5"/>
  <c r="AE42" i="5"/>
  <c r="AD18" i="5"/>
  <c r="AD42" i="5"/>
  <c r="AC18" i="5"/>
  <c r="AC42" i="5"/>
  <c r="AB18" i="5"/>
  <c r="AB42" i="5"/>
  <c r="AA18" i="5"/>
  <c r="AA42" i="5"/>
  <c r="Z18" i="5"/>
  <c r="Z42" i="5"/>
  <c r="Y18" i="5"/>
  <c r="Y42" i="5"/>
  <c r="X18" i="5"/>
  <c r="X42" i="5"/>
  <c r="W18" i="5"/>
  <c r="W42" i="5"/>
  <c r="V18" i="5"/>
  <c r="V42" i="5"/>
  <c r="U18" i="5"/>
  <c r="U42" i="5"/>
  <c r="T18" i="5"/>
  <c r="T42" i="5"/>
  <c r="S18" i="5"/>
  <c r="S42" i="5"/>
  <c r="AF17" i="5"/>
  <c r="AF41" i="5"/>
  <c r="AE17" i="5"/>
  <c r="AE41" i="5"/>
  <c r="AD17" i="5"/>
  <c r="AD41" i="5"/>
  <c r="AC17" i="5"/>
  <c r="AC41" i="5"/>
  <c r="AB17" i="5"/>
  <c r="AB41" i="5"/>
  <c r="AA17" i="5"/>
  <c r="AA41" i="5"/>
  <c r="Z17" i="5"/>
  <c r="Z41" i="5"/>
  <c r="Y17" i="5"/>
  <c r="Y41" i="5"/>
  <c r="X17" i="5"/>
  <c r="X41" i="5"/>
  <c r="W17" i="5"/>
  <c r="W41" i="5"/>
  <c r="V17" i="5"/>
  <c r="V41" i="5"/>
  <c r="U17" i="5"/>
  <c r="U41" i="5"/>
  <c r="T17" i="5"/>
  <c r="T41" i="5"/>
  <c r="S17" i="5"/>
  <c r="S41" i="5"/>
  <c r="AF16" i="5"/>
  <c r="AF40" i="5"/>
  <c r="AE16" i="5"/>
  <c r="AE40" i="5"/>
  <c r="AD16" i="5"/>
  <c r="AD40" i="5"/>
  <c r="AC16" i="5"/>
  <c r="AC40" i="5"/>
  <c r="AB16" i="5"/>
  <c r="AB40" i="5"/>
  <c r="AA16" i="5"/>
  <c r="AA40" i="5"/>
  <c r="Z16" i="5"/>
  <c r="Z40" i="5"/>
  <c r="Y16" i="5"/>
  <c r="Y40" i="5"/>
  <c r="X16" i="5"/>
  <c r="X40" i="5"/>
  <c r="W16" i="5"/>
  <c r="W40" i="5"/>
  <c r="V16" i="5"/>
  <c r="V40" i="5"/>
  <c r="U16" i="5"/>
  <c r="U40" i="5"/>
  <c r="T16" i="5"/>
  <c r="T40" i="5"/>
  <c r="S16" i="5"/>
  <c r="S40" i="5"/>
  <c r="AF15" i="5"/>
  <c r="AF39" i="5"/>
  <c r="AE15" i="5"/>
  <c r="AE39" i="5"/>
  <c r="AD15" i="5"/>
  <c r="AD39" i="5"/>
  <c r="AC15" i="5"/>
  <c r="AC39" i="5"/>
  <c r="AB15" i="5"/>
  <c r="AB39" i="5"/>
  <c r="AA15" i="5"/>
  <c r="AA39" i="5"/>
  <c r="Z15" i="5"/>
  <c r="Z39" i="5"/>
  <c r="Y15" i="5"/>
  <c r="Y39" i="5"/>
  <c r="X15" i="5"/>
  <c r="X39" i="5"/>
  <c r="W15" i="5"/>
  <c r="W39" i="5"/>
  <c r="V15" i="5"/>
  <c r="V39" i="5"/>
  <c r="U15" i="5"/>
  <c r="U39" i="5"/>
  <c r="T15" i="5"/>
  <c r="T39" i="5"/>
  <c r="S15" i="5"/>
  <c r="S39" i="5"/>
  <c r="AF14" i="5"/>
  <c r="AF38" i="5"/>
  <c r="AE14" i="5"/>
  <c r="AE38" i="5"/>
  <c r="AD14" i="5"/>
  <c r="AD38" i="5"/>
  <c r="AC14" i="5"/>
  <c r="AC38" i="5"/>
  <c r="AB14" i="5"/>
  <c r="AB38" i="5"/>
  <c r="AA14" i="5"/>
  <c r="AA38" i="5"/>
  <c r="Z14" i="5"/>
  <c r="Z38" i="5"/>
  <c r="Y14" i="5"/>
  <c r="Y38" i="5"/>
  <c r="X14" i="5"/>
  <c r="X38" i="5"/>
  <c r="W14" i="5"/>
  <c r="W38" i="5"/>
  <c r="V14" i="5"/>
  <c r="V38" i="5"/>
  <c r="U14" i="5"/>
  <c r="U38" i="5"/>
  <c r="T14" i="5"/>
  <c r="T38" i="5"/>
  <c r="S14" i="5"/>
  <c r="S38" i="5"/>
  <c r="AF13" i="5"/>
  <c r="AF37" i="5"/>
  <c r="AE13" i="5"/>
  <c r="AE37" i="5"/>
  <c r="AD13" i="5"/>
  <c r="AD37" i="5"/>
  <c r="AC13" i="5"/>
  <c r="AC37" i="5"/>
  <c r="AB13" i="5"/>
  <c r="AB37" i="5"/>
  <c r="AA13" i="5"/>
  <c r="AA37" i="5"/>
  <c r="Z13" i="5"/>
  <c r="Z37" i="5"/>
  <c r="Y13" i="5"/>
  <c r="Y37" i="5"/>
  <c r="X13" i="5"/>
  <c r="X37" i="5"/>
  <c r="W13" i="5"/>
  <c r="W37" i="5"/>
  <c r="V13" i="5"/>
  <c r="V37" i="5"/>
  <c r="U13" i="5"/>
  <c r="U37" i="5"/>
  <c r="T13" i="5"/>
  <c r="T37" i="5"/>
  <c r="S13" i="5"/>
  <c r="S37" i="5"/>
  <c r="AF12" i="5"/>
  <c r="AF36" i="5"/>
  <c r="AE12" i="5"/>
  <c r="AE36" i="5"/>
  <c r="AD12" i="5"/>
  <c r="AD36" i="5"/>
  <c r="AC12" i="5"/>
  <c r="AC36" i="5"/>
  <c r="AB12" i="5"/>
  <c r="AB36" i="5"/>
  <c r="AA12" i="5"/>
  <c r="AA36" i="5"/>
  <c r="Z12" i="5"/>
  <c r="Z36" i="5"/>
  <c r="Y12" i="5"/>
  <c r="Y36" i="5"/>
  <c r="X12" i="5"/>
  <c r="X36" i="5"/>
  <c r="W12" i="5"/>
  <c r="W36" i="5"/>
  <c r="V12" i="5"/>
  <c r="V36" i="5"/>
  <c r="U12" i="5"/>
  <c r="U36" i="5"/>
  <c r="T12" i="5"/>
  <c r="T36" i="5"/>
  <c r="S12" i="5"/>
  <c r="S36" i="5"/>
  <c r="AF11" i="5"/>
  <c r="AF35" i="5"/>
  <c r="AE11" i="5"/>
  <c r="AE35" i="5"/>
  <c r="AD11" i="5"/>
  <c r="AD35" i="5"/>
  <c r="AC11" i="5"/>
  <c r="AC35" i="5"/>
  <c r="AB11" i="5"/>
  <c r="AB35" i="5"/>
  <c r="AA11" i="5"/>
  <c r="AA35" i="5"/>
  <c r="Z11" i="5"/>
  <c r="Z35" i="5"/>
  <c r="Y11" i="5"/>
  <c r="Y35" i="5"/>
  <c r="X11" i="5"/>
  <c r="X35" i="5"/>
  <c r="W11" i="5"/>
  <c r="W35" i="5"/>
  <c r="V11" i="5"/>
  <c r="V35" i="5"/>
  <c r="U11" i="5"/>
  <c r="U35" i="5"/>
  <c r="T11" i="5"/>
  <c r="T35" i="5"/>
  <c r="S11" i="5"/>
  <c r="S35" i="5"/>
  <c r="AF10" i="5"/>
  <c r="AF34" i="5"/>
  <c r="AE10" i="5"/>
  <c r="AE34" i="5"/>
  <c r="AD10" i="5"/>
  <c r="AD34" i="5"/>
  <c r="AC10" i="5"/>
  <c r="AC34" i="5"/>
  <c r="AB10" i="5"/>
  <c r="AB34" i="5"/>
  <c r="AA10" i="5"/>
  <c r="AA34" i="5"/>
  <c r="Z10" i="5"/>
  <c r="Z34" i="5"/>
  <c r="Y10" i="5"/>
  <c r="Y34" i="5"/>
  <c r="X10" i="5"/>
  <c r="X34" i="5"/>
  <c r="W10" i="5"/>
  <c r="W34" i="5"/>
  <c r="V10" i="5"/>
  <c r="V34" i="5"/>
  <c r="U10" i="5"/>
  <c r="U34" i="5"/>
  <c r="T10" i="5"/>
  <c r="T34" i="5"/>
  <c r="S10" i="5"/>
  <c r="S34" i="5"/>
  <c r="AF9" i="5"/>
  <c r="AF33" i="5"/>
  <c r="AE9" i="5"/>
  <c r="AE33" i="5"/>
  <c r="AD9" i="5"/>
  <c r="AD33" i="5"/>
  <c r="AC9" i="5"/>
  <c r="AC33" i="5"/>
  <c r="AB9" i="5"/>
  <c r="AB33" i="5"/>
  <c r="AA9" i="5"/>
  <c r="AA33" i="5"/>
  <c r="Z9" i="5"/>
  <c r="Z33" i="5"/>
  <c r="Y9" i="5"/>
  <c r="Y33" i="5"/>
  <c r="X9" i="5"/>
  <c r="X33" i="5"/>
  <c r="W9" i="5"/>
  <c r="W33" i="5"/>
  <c r="V9" i="5"/>
  <c r="V33" i="5"/>
  <c r="U9" i="5"/>
  <c r="U33" i="5"/>
  <c r="T9" i="5"/>
  <c r="T33" i="5"/>
  <c r="S9" i="5"/>
  <c r="S33" i="5"/>
  <c r="AF8" i="5"/>
  <c r="AF32" i="5"/>
  <c r="AE8" i="5"/>
  <c r="AE32" i="5"/>
  <c r="AD8" i="5"/>
  <c r="AD32" i="5"/>
  <c r="AC8" i="5"/>
  <c r="AC32" i="5"/>
  <c r="AB8" i="5"/>
  <c r="AB32" i="5"/>
  <c r="AA8" i="5"/>
  <c r="AA32" i="5"/>
  <c r="Z8" i="5"/>
  <c r="Z32" i="5"/>
  <c r="Y8" i="5"/>
  <c r="Y32" i="5"/>
  <c r="X8" i="5"/>
  <c r="X32" i="5"/>
  <c r="W8" i="5"/>
  <c r="W32" i="5"/>
  <c r="V8" i="5"/>
  <c r="V32" i="5"/>
  <c r="U8" i="5"/>
  <c r="U32" i="5"/>
  <c r="T8" i="5"/>
  <c r="T32" i="5"/>
  <c r="S8" i="5"/>
  <c r="S32" i="5"/>
  <c r="AF7" i="5"/>
  <c r="AF31" i="5"/>
  <c r="AE7" i="5"/>
  <c r="AE31" i="5"/>
  <c r="AD7" i="5"/>
  <c r="AD31" i="5"/>
  <c r="AC7" i="5"/>
  <c r="AC31" i="5"/>
  <c r="AB7" i="5"/>
  <c r="AB31" i="5"/>
  <c r="AA7" i="5"/>
  <c r="AA31" i="5"/>
  <c r="Z7" i="5"/>
  <c r="Z31" i="5"/>
  <c r="Y7" i="5"/>
  <c r="Y31" i="5"/>
  <c r="X7" i="5"/>
  <c r="X31" i="5"/>
  <c r="W7" i="5"/>
  <c r="W31" i="5"/>
  <c r="V7" i="5"/>
  <c r="V31" i="5"/>
  <c r="U7" i="5"/>
  <c r="U31" i="5"/>
  <c r="T7" i="5"/>
  <c r="T31" i="5"/>
  <c r="S7" i="5"/>
  <c r="S31" i="5"/>
  <c r="AF6" i="5"/>
  <c r="AF30" i="5"/>
  <c r="AE6" i="5"/>
  <c r="AE30" i="5"/>
  <c r="AD6" i="5"/>
  <c r="AD30" i="5"/>
  <c r="AC6" i="5"/>
  <c r="AC30" i="5"/>
  <c r="AB6" i="5"/>
  <c r="AB30" i="5"/>
  <c r="AA6" i="5"/>
  <c r="AA30" i="5"/>
  <c r="Z6" i="5"/>
  <c r="Z30" i="5"/>
  <c r="Y6" i="5"/>
  <c r="Y30" i="5"/>
  <c r="X6" i="5"/>
  <c r="X30" i="5"/>
  <c r="W6" i="5"/>
  <c r="W30" i="5"/>
  <c r="V6" i="5"/>
  <c r="V30" i="5"/>
  <c r="U6" i="5"/>
  <c r="U30" i="5"/>
  <c r="T6" i="5"/>
  <c r="T30" i="5"/>
  <c r="S6" i="5"/>
  <c r="S30" i="5"/>
  <c r="AF5" i="5"/>
  <c r="AF29" i="5"/>
  <c r="AE5" i="5"/>
  <c r="AE29" i="5"/>
  <c r="AD5" i="5"/>
  <c r="AD29" i="5"/>
  <c r="AC5" i="5"/>
  <c r="AC29" i="5"/>
  <c r="AB5" i="5"/>
  <c r="AB29" i="5"/>
  <c r="AA5" i="5"/>
  <c r="AA29" i="5"/>
  <c r="Z5" i="5"/>
  <c r="Z29" i="5"/>
  <c r="Y5" i="5"/>
  <c r="Y29" i="5"/>
  <c r="X5" i="5"/>
  <c r="X29" i="5"/>
  <c r="W5" i="5"/>
  <c r="W29" i="5"/>
  <c r="V5" i="5"/>
  <c r="V29" i="5"/>
  <c r="U5" i="5"/>
  <c r="U29" i="5"/>
  <c r="T5" i="5"/>
  <c r="T29" i="5"/>
  <c r="S5" i="5"/>
  <c r="S29" i="5"/>
  <c r="Q4" i="5"/>
  <c r="AF4" i="5"/>
  <c r="AF28" i="5"/>
  <c r="P4" i="5"/>
  <c r="AE4" i="5"/>
  <c r="AE28" i="5"/>
  <c r="O4" i="5"/>
  <c r="AD4" i="5"/>
  <c r="AD28" i="5"/>
  <c r="N4" i="5"/>
  <c r="AC4" i="5"/>
  <c r="AC28" i="5"/>
  <c r="M4" i="5"/>
  <c r="AB4" i="5"/>
  <c r="AB28" i="5"/>
  <c r="L4" i="5"/>
  <c r="AA4" i="5"/>
  <c r="AA28" i="5"/>
  <c r="K4" i="5"/>
  <c r="Z4" i="5"/>
  <c r="Z28" i="5"/>
  <c r="J4" i="5"/>
  <c r="Y4" i="5"/>
  <c r="Y28" i="5"/>
  <c r="I4" i="5"/>
  <c r="X4" i="5"/>
  <c r="X28" i="5"/>
  <c r="H4" i="5"/>
  <c r="W4" i="5"/>
  <c r="W28" i="5"/>
  <c r="G4" i="5"/>
  <c r="V4" i="5"/>
  <c r="V28" i="5"/>
  <c r="F4" i="5"/>
  <c r="U4" i="5"/>
  <c r="U28" i="5"/>
  <c r="E4" i="5"/>
  <c r="T4" i="5"/>
  <c r="T28" i="5"/>
  <c r="D4" i="5"/>
  <c r="S4" i="5"/>
  <c r="S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4" i="5"/>
  <c r="C28" i="5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AF25" i="2"/>
  <c r="AF49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AE25" i="2"/>
  <c r="AE49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AD25" i="2"/>
  <c r="AD4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AC25" i="2"/>
  <c r="AC49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AB25" i="2"/>
  <c r="AB49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AA25" i="2"/>
  <c r="AA49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Z25" i="2"/>
  <c r="Z4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Y25" i="2"/>
  <c r="Y4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X25" i="2"/>
  <c r="X4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W25" i="2"/>
  <c r="W4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V25" i="2"/>
  <c r="V4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U25" i="2"/>
  <c r="U4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T25" i="2"/>
  <c r="T49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S25" i="2"/>
  <c r="S49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AF24" i="2"/>
  <c r="AF48" i="2"/>
  <c r="AE24" i="2"/>
  <c r="AE48" i="2"/>
  <c r="AD24" i="2"/>
  <c r="AD48" i="2"/>
  <c r="AC24" i="2"/>
  <c r="AC48" i="2"/>
  <c r="AB24" i="2"/>
  <c r="AB48" i="2"/>
  <c r="AA24" i="2"/>
  <c r="AA48" i="2"/>
  <c r="Z24" i="2"/>
  <c r="Z48" i="2"/>
  <c r="Y24" i="2"/>
  <c r="Y48" i="2"/>
  <c r="X24" i="2"/>
  <c r="X48" i="2"/>
  <c r="W24" i="2"/>
  <c r="W48" i="2"/>
  <c r="V24" i="2"/>
  <c r="V48" i="2"/>
  <c r="U24" i="2"/>
  <c r="U48" i="2"/>
  <c r="T24" i="2"/>
  <c r="T48" i="2"/>
  <c r="S24" i="2"/>
  <c r="S48" i="2"/>
  <c r="AF23" i="2"/>
  <c r="AF47" i="2"/>
  <c r="AE23" i="2"/>
  <c r="AE47" i="2"/>
  <c r="AD23" i="2"/>
  <c r="AD47" i="2"/>
  <c r="AC23" i="2"/>
  <c r="AC47" i="2"/>
  <c r="AB23" i="2"/>
  <c r="AB47" i="2"/>
  <c r="AA23" i="2"/>
  <c r="AA47" i="2"/>
  <c r="Z23" i="2"/>
  <c r="Z47" i="2"/>
  <c r="Y23" i="2"/>
  <c r="Y47" i="2"/>
  <c r="X23" i="2"/>
  <c r="X47" i="2"/>
  <c r="W23" i="2"/>
  <c r="W47" i="2"/>
  <c r="V23" i="2"/>
  <c r="V47" i="2"/>
  <c r="U23" i="2"/>
  <c r="U47" i="2"/>
  <c r="T23" i="2"/>
  <c r="T47" i="2"/>
  <c r="S23" i="2"/>
  <c r="S47" i="2"/>
  <c r="AF22" i="2"/>
  <c r="AF46" i="2"/>
  <c r="AE22" i="2"/>
  <c r="AE46" i="2"/>
  <c r="AD22" i="2"/>
  <c r="AD46" i="2"/>
  <c r="AC22" i="2"/>
  <c r="AC46" i="2"/>
  <c r="AB22" i="2"/>
  <c r="AB46" i="2"/>
  <c r="AA22" i="2"/>
  <c r="AA46" i="2"/>
  <c r="Z22" i="2"/>
  <c r="Z46" i="2"/>
  <c r="Y22" i="2"/>
  <c r="Y46" i="2"/>
  <c r="X22" i="2"/>
  <c r="X46" i="2"/>
  <c r="W22" i="2"/>
  <c r="W46" i="2"/>
  <c r="V22" i="2"/>
  <c r="V46" i="2"/>
  <c r="U22" i="2"/>
  <c r="U46" i="2"/>
  <c r="T22" i="2"/>
  <c r="T46" i="2"/>
  <c r="S22" i="2"/>
  <c r="S46" i="2"/>
  <c r="AF21" i="2"/>
  <c r="AF45" i="2"/>
  <c r="AE21" i="2"/>
  <c r="AE45" i="2"/>
  <c r="AD21" i="2"/>
  <c r="AD45" i="2"/>
  <c r="AC21" i="2"/>
  <c r="AC45" i="2"/>
  <c r="AB21" i="2"/>
  <c r="AB45" i="2"/>
  <c r="AA21" i="2"/>
  <c r="AA45" i="2"/>
  <c r="Z21" i="2"/>
  <c r="Z45" i="2"/>
  <c r="Y21" i="2"/>
  <c r="Y45" i="2"/>
  <c r="X21" i="2"/>
  <c r="X45" i="2"/>
  <c r="W21" i="2"/>
  <c r="W45" i="2"/>
  <c r="V21" i="2"/>
  <c r="V45" i="2"/>
  <c r="U21" i="2"/>
  <c r="U45" i="2"/>
  <c r="T21" i="2"/>
  <c r="T45" i="2"/>
  <c r="S21" i="2"/>
  <c r="S45" i="2"/>
  <c r="AF20" i="2"/>
  <c r="AF44" i="2"/>
  <c r="AE20" i="2"/>
  <c r="AE44" i="2"/>
  <c r="AD20" i="2"/>
  <c r="AD44" i="2"/>
  <c r="AC20" i="2"/>
  <c r="AC44" i="2"/>
  <c r="AB20" i="2"/>
  <c r="AB44" i="2"/>
  <c r="AA20" i="2"/>
  <c r="AA44" i="2"/>
  <c r="Z20" i="2"/>
  <c r="Z44" i="2"/>
  <c r="Y20" i="2"/>
  <c r="Y44" i="2"/>
  <c r="X20" i="2"/>
  <c r="X44" i="2"/>
  <c r="W20" i="2"/>
  <c r="W44" i="2"/>
  <c r="V20" i="2"/>
  <c r="V44" i="2"/>
  <c r="U20" i="2"/>
  <c r="U44" i="2"/>
  <c r="T20" i="2"/>
  <c r="T44" i="2"/>
  <c r="S20" i="2"/>
  <c r="S44" i="2"/>
  <c r="AF19" i="2"/>
  <c r="AF43" i="2"/>
  <c r="AE19" i="2"/>
  <c r="AE43" i="2"/>
  <c r="AD19" i="2"/>
  <c r="AD43" i="2"/>
  <c r="AC19" i="2"/>
  <c r="AC43" i="2"/>
  <c r="AB19" i="2"/>
  <c r="AB43" i="2"/>
  <c r="AA19" i="2"/>
  <c r="AA43" i="2"/>
  <c r="Z19" i="2"/>
  <c r="Z43" i="2"/>
  <c r="Y19" i="2"/>
  <c r="Y43" i="2"/>
  <c r="X19" i="2"/>
  <c r="X43" i="2"/>
  <c r="W19" i="2"/>
  <c r="W43" i="2"/>
  <c r="V19" i="2"/>
  <c r="V43" i="2"/>
  <c r="U19" i="2"/>
  <c r="U43" i="2"/>
  <c r="T19" i="2"/>
  <c r="T43" i="2"/>
  <c r="S19" i="2"/>
  <c r="S43" i="2"/>
  <c r="AF18" i="2"/>
  <c r="AF42" i="2"/>
  <c r="AE18" i="2"/>
  <c r="AE42" i="2"/>
  <c r="AD18" i="2"/>
  <c r="AD42" i="2"/>
  <c r="AC18" i="2"/>
  <c r="AC42" i="2"/>
  <c r="AB18" i="2"/>
  <c r="AB42" i="2"/>
  <c r="AA18" i="2"/>
  <c r="AA42" i="2"/>
  <c r="Z18" i="2"/>
  <c r="Z42" i="2"/>
  <c r="Y18" i="2"/>
  <c r="Y42" i="2"/>
  <c r="X18" i="2"/>
  <c r="X42" i="2"/>
  <c r="W18" i="2"/>
  <c r="W42" i="2"/>
  <c r="V18" i="2"/>
  <c r="V42" i="2"/>
  <c r="U18" i="2"/>
  <c r="U42" i="2"/>
  <c r="T18" i="2"/>
  <c r="T42" i="2"/>
  <c r="S18" i="2"/>
  <c r="S42" i="2"/>
  <c r="AF17" i="2"/>
  <c r="AF41" i="2"/>
  <c r="AE17" i="2"/>
  <c r="AE41" i="2"/>
  <c r="AD17" i="2"/>
  <c r="AD41" i="2"/>
  <c r="AC17" i="2"/>
  <c r="AC41" i="2"/>
  <c r="AB17" i="2"/>
  <c r="AB41" i="2"/>
  <c r="AA17" i="2"/>
  <c r="AA41" i="2"/>
  <c r="Z17" i="2"/>
  <c r="Z41" i="2"/>
  <c r="Y17" i="2"/>
  <c r="Y41" i="2"/>
  <c r="X17" i="2"/>
  <c r="X41" i="2"/>
  <c r="W17" i="2"/>
  <c r="W41" i="2"/>
  <c r="V17" i="2"/>
  <c r="V41" i="2"/>
  <c r="U17" i="2"/>
  <c r="U41" i="2"/>
  <c r="T17" i="2"/>
  <c r="T41" i="2"/>
  <c r="S17" i="2"/>
  <c r="S41" i="2"/>
  <c r="AF16" i="2"/>
  <c r="AF40" i="2"/>
  <c r="AE16" i="2"/>
  <c r="AE40" i="2"/>
  <c r="AD16" i="2"/>
  <c r="AD40" i="2"/>
  <c r="AC16" i="2"/>
  <c r="AC40" i="2"/>
  <c r="AB16" i="2"/>
  <c r="AB40" i="2"/>
  <c r="AA16" i="2"/>
  <c r="AA40" i="2"/>
  <c r="Z16" i="2"/>
  <c r="Z40" i="2"/>
  <c r="Y16" i="2"/>
  <c r="Y40" i="2"/>
  <c r="X16" i="2"/>
  <c r="X40" i="2"/>
  <c r="W16" i="2"/>
  <c r="W40" i="2"/>
  <c r="V16" i="2"/>
  <c r="V40" i="2"/>
  <c r="U16" i="2"/>
  <c r="U40" i="2"/>
  <c r="T16" i="2"/>
  <c r="T40" i="2"/>
  <c r="S16" i="2"/>
  <c r="S40" i="2"/>
  <c r="AF15" i="2"/>
  <c r="AF39" i="2"/>
  <c r="AE15" i="2"/>
  <c r="AE39" i="2"/>
  <c r="AD15" i="2"/>
  <c r="AD39" i="2"/>
  <c r="AC15" i="2"/>
  <c r="AC39" i="2"/>
  <c r="AB15" i="2"/>
  <c r="AB39" i="2"/>
  <c r="AA15" i="2"/>
  <c r="AA39" i="2"/>
  <c r="Z15" i="2"/>
  <c r="Z39" i="2"/>
  <c r="Y15" i="2"/>
  <c r="Y39" i="2"/>
  <c r="X15" i="2"/>
  <c r="X39" i="2"/>
  <c r="W15" i="2"/>
  <c r="W39" i="2"/>
  <c r="V15" i="2"/>
  <c r="V39" i="2"/>
  <c r="U15" i="2"/>
  <c r="U39" i="2"/>
  <c r="T15" i="2"/>
  <c r="T39" i="2"/>
  <c r="S15" i="2"/>
  <c r="S39" i="2"/>
  <c r="AF14" i="2"/>
  <c r="AF38" i="2"/>
  <c r="AE14" i="2"/>
  <c r="AE38" i="2"/>
  <c r="AD14" i="2"/>
  <c r="AD38" i="2"/>
  <c r="AC14" i="2"/>
  <c r="AC38" i="2"/>
  <c r="AB14" i="2"/>
  <c r="AB38" i="2"/>
  <c r="AA14" i="2"/>
  <c r="AA38" i="2"/>
  <c r="Z14" i="2"/>
  <c r="Z38" i="2"/>
  <c r="Y14" i="2"/>
  <c r="Y38" i="2"/>
  <c r="X14" i="2"/>
  <c r="X38" i="2"/>
  <c r="W14" i="2"/>
  <c r="W38" i="2"/>
  <c r="V14" i="2"/>
  <c r="V38" i="2"/>
  <c r="U14" i="2"/>
  <c r="U38" i="2"/>
  <c r="T14" i="2"/>
  <c r="T38" i="2"/>
  <c r="S14" i="2"/>
  <c r="S38" i="2"/>
  <c r="AF13" i="2"/>
  <c r="AF37" i="2"/>
  <c r="AE13" i="2"/>
  <c r="AE37" i="2"/>
  <c r="AD13" i="2"/>
  <c r="AD37" i="2"/>
  <c r="AC13" i="2"/>
  <c r="AC37" i="2"/>
  <c r="AB13" i="2"/>
  <c r="AB37" i="2"/>
  <c r="AA13" i="2"/>
  <c r="AA37" i="2"/>
  <c r="Z13" i="2"/>
  <c r="Z37" i="2"/>
  <c r="Y13" i="2"/>
  <c r="Y37" i="2"/>
  <c r="X13" i="2"/>
  <c r="X37" i="2"/>
  <c r="W13" i="2"/>
  <c r="W37" i="2"/>
  <c r="V13" i="2"/>
  <c r="V37" i="2"/>
  <c r="U13" i="2"/>
  <c r="U37" i="2"/>
  <c r="T13" i="2"/>
  <c r="T37" i="2"/>
  <c r="S13" i="2"/>
  <c r="S37" i="2"/>
  <c r="AF12" i="2"/>
  <c r="AF36" i="2"/>
  <c r="AE12" i="2"/>
  <c r="AE36" i="2"/>
  <c r="AD12" i="2"/>
  <c r="AD36" i="2"/>
  <c r="AC12" i="2"/>
  <c r="AC36" i="2"/>
  <c r="AB12" i="2"/>
  <c r="AB36" i="2"/>
  <c r="AA12" i="2"/>
  <c r="AA36" i="2"/>
  <c r="Z12" i="2"/>
  <c r="Z36" i="2"/>
  <c r="Y12" i="2"/>
  <c r="Y36" i="2"/>
  <c r="X12" i="2"/>
  <c r="X36" i="2"/>
  <c r="W12" i="2"/>
  <c r="W36" i="2"/>
  <c r="V12" i="2"/>
  <c r="V36" i="2"/>
  <c r="U12" i="2"/>
  <c r="U36" i="2"/>
  <c r="T12" i="2"/>
  <c r="T36" i="2"/>
  <c r="S12" i="2"/>
  <c r="S36" i="2"/>
  <c r="AF11" i="2"/>
  <c r="AF35" i="2"/>
  <c r="AE11" i="2"/>
  <c r="AE35" i="2"/>
  <c r="AD11" i="2"/>
  <c r="AD35" i="2"/>
  <c r="AC11" i="2"/>
  <c r="AC35" i="2"/>
  <c r="AB11" i="2"/>
  <c r="AB35" i="2"/>
  <c r="AA11" i="2"/>
  <c r="AA35" i="2"/>
  <c r="Z11" i="2"/>
  <c r="Z35" i="2"/>
  <c r="Y11" i="2"/>
  <c r="Y35" i="2"/>
  <c r="X11" i="2"/>
  <c r="X35" i="2"/>
  <c r="W11" i="2"/>
  <c r="W35" i="2"/>
  <c r="V11" i="2"/>
  <c r="V35" i="2"/>
  <c r="U11" i="2"/>
  <c r="U35" i="2"/>
  <c r="T11" i="2"/>
  <c r="T35" i="2"/>
  <c r="S11" i="2"/>
  <c r="S35" i="2"/>
  <c r="AF10" i="2"/>
  <c r="AF34" i="2"/>
  <c r="AE10" i="2"/>
  <c r="AE34" i="2"/>
  <c r="AD10" i="2"/>
  <c r="AD34" i="2"/>
  <c r="AC10" i="2"/>
  <c r="AC34" i="2"/>
  <c r="AB10" i="2"/>
  <c r="AB34" i="2"/>
  <c r="AA10" i="2"/>
  <c r="AA34" i="2"/>
  <c r="Z10" i="2"/>
  <c r="Z34" i="2"/>
  <c r="Y10" i="2"/>
  <c r="Y34" i="2"/>
  <c r="X10" i="2"/>
  <c r="X34" i="2"/>
  <c r="W10" i="2"/>
  <c r="W34" i="2"/>
  <c r="V10" i="2"/>
  <c r="V34" i="2"/>
  <c r="U10" i="2"/>
  <c r="U34" i="2"/>
  <c r="T10" i="2"/>
  <c r="T34" i="2"/>
  <c r="S10" i="2"/>
  <c r="S34" i="2"/>
  <c r="AF9" i="2"/>
  <c r="AF33" i="2"/>
  <c r="AE9" i="2"/>
  <c r="AE33" i="2"/>
  <c r="AD9" i="2"/>
  <c r="AD33" i="2"/>
  <c r="AC9" i="2"/>
  <c r="AC33" i="2"/>
  <c r="AB9" i="2"/>
  <c r="AB33" i="2"/>
  <c r="AA9" i="2"/>
  <c r="AA33" i="2"/>
  <c r="Z9" i="2"/>
  <c r="Z33" i="2"/>
  <c r="Y9" i="2"/>
  <c r="Y33" i="2"/>
  <c r="X9" i="2"/>
  <c r="X33" i="2"/>
  <c r="W9" i="2"/>
  <c r="W33" i="2"/>
  <c r="V9" i="2"/>
  <c r="V33" i="2"/>
  <c r="U9" i="2"/>
  <c r="U33" i="2"/>
  <c r="T9" i="2"/>
  <c r="T33" i="2"/>
  <c r="S9" i="2"/>
  <c r="S33" i="2"/>
  <c r="AF8" i="2"/>
  <c r="AF32" i="2"/>
  <c r="AE8" i="2"/>
  <c r="AE32" i="2"/>
  <c r="AD8" i="2"/>
  <c r="AD32" i="2"/>
  <c r="AC8" i="2"/>
  <c r="AC32" i="2"/>
  <c r="AB8" i="2"/>
  <c r="AB32" i="2"/>
  <c r="AA8" i="2"/>
  <c r="AA32" i="2"/>
  <c r="Z8" i="2"/>
  <c r="Z32" i="2"/>
  <c r="Y8" i="2"/>
  <c r="Y32" i="2"/>
  <c r="X8" i="2"/>
  <c r="X32" i="2"/>
  <c r="W8" i="2"/>
  <c r="W32" i="2"/>
  <c r="V8" i="2"/>
  <c r="V32" i="2"/>
  <c r="U8" i="2"/>
  <c r="U32" i="2"/>
  <c r="T8" i="2"/>
  <c r="T32" i="2"/>
  <c r="S8" i="2"/>
  <c r="S32" i="2"/>
  <c r="AF7" i="2"/>
  <c r="AF31" i="2"/>
  <c r="AE7" i="2"/>
  <c r="AE31" i="2"/>
  <c r="AD7" i="2"/>
  <c r="AD31" i="2"/>
  <c r="AC7" i="2"/>
  <c r="AC31" i="2"/>
  <c r="AB7" i="2"/>
  <c r="AB31" i="2"/>
  <c r="AA7" i="2"/>
  <c r="AA31" i="2"/>
  <c r="Z7" i="2"/>
  <c r="Z31" i="2"/>
  <c r="Y7" i="2"/>
  <c r="Y31" i="2"/>
  <c r="X7" i="2"/>
  <c r="X31" i="2"/>
  <c r="W7" i="2"/>
  <c r="W31" i="2"/>
  <c r="V7" i="2"/>
  <c r="V31" i="2"/>
  <c r="U7" i="2"/>
  <c r="U31" i="2"/>
  <c r="T7" i="2"/>
  <c r="T31" i="2"/>
  <c r="S7" i="2"/>
  <c r="S31" i="2"/>
  <c r="AF6" i="2"/>
  <c r="AF30" i="2"/>
  <c r="AE6" i="2"/>
  <c r="AE30" i="2"/>
  <c r="AD6" i="2"/>
  <c r="AD30" i="2"/>
  <c r="AC6" i="2"/>
  <c r="AC30" i="2"/>
  <c r="AB6" i="2"/>
  <c r="AB30" i="2"/>
  <c r="AA6" i="2"/>
  <c r="AA30" i="2"/>
  <c r="Z6" i="2"/>
  <c r="Z30" i="2"/>
  <c r="Y6" i="2"/>
  <c r="Y30" i="2"/>
  <c r="X6" i="2"/>
  <c r="X30" i="2"/>
  <c r="W6" i="2"/>
  <c r="W30" i="2"/>
  <c r="V6" i="2"/>
  <c r="V30" i="2"/>
  <c r="U6" i="2"/>
  <c r="U30" i="2"/>
  <c r="T6" i="2"/>
  <c r="T30" i="2"/>
  <c r="S6" i="2"/>
  <c r="S30" i="2"/>
  <c r="AF5" i="2"/>
  <c r="AF29" i="2"/>
  <c r="AE5" i="2"/>
  <c r="AE29" i="2"/>
  <c r="AD5" i="2"/>
  <c r="AD29" i="2"/>
  <c r="AC5" i="2"/>
  <c r="AC29" i="2"/>
  <c r="AB5" i="2"/>
  <c r="AB29" i="2"/>
  <c r="AA5" i="2"/>
  <c r="AA29" i="2"/>
  <c r="Z5" i="2"/>
  <c r="Z29" i="2"/>
  <c r="Y5" i="2"/>
  <c r="Y29" i="2"/>
  <c r="X5" i="2"/>
  <c r="X29" i="2"/>
  <c r="W5" i="2"/>
  <c r="W29" i="2"/>
  <c r="V5" i="2"/>
  <c r="V29" i="2"/>
  <c r="U5" i="2"/>
  <c r="U29" i="2"/>
  <c r="T5" i="2"/>
  <c r="T29" i="2"/>
  <c r="S5" i="2"/>
  <c r="S29" i="2"/>
  <c r="Q4" i="2"/>
  <c r="AF4" i="2"/>
  <c r="AF28" i="2"/>
  <c r="P4" i="2"/>
  <c r="AE4" i="2"/>
  <c r="AE28" i="2"/>
  <c r="O4" i="2"/>
  <c r="AD4" i="2"/>
  <c r="AD28" i="2"/>
  <c r="N4" i="2"/>
  <c r="AC4" i="2"/>
  <c r="AC28" i="2"/>
  <c r="M4" i="2"/>
  <c r="AB4" i="2"/>
  <c r="AB28" i="2"/>
  <c r="L4" i="2"/>
  <c r="AA4" i="2"/>
  <c r="AA28" i="2"/>
  <c r="K4" i="2"/>
  <c r="Z4" i="2"/>
  <c r="Z28" i="2"/>
  <c r="J4" i="2"/>
  <c r="Y4" i="2"/>
  <c r="Y28" i="2"/>
  <c r="I4" i="2"/>
  <c r="X4" i="2"/>
  <c r="X28" i="2"/>
  <c r="H4" i="2"/>
  <c r="W4" i="2"/>
  <c r="W28" i="2"/>
  <c r="G4" i="2"/>
  <c r="V4" i="2"/>
  <c r="V28" i="2"/>
  <c r="F4" i="2"/>
  <c r="U4" i="2"/>
  <c r="U28" i="2"/>
  <c r="E4" i="2"/>
  <c r="T4" i="2"/>
  <c r="T28" i="2"/>
  <c r="D4" i="2"/>
  <c r="S4" i="2"/>
  <c r="S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4" i="2"/>
  <c r="C28" i="2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AF25" i="4"/>
  <c r="AF49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AE25" i="4"/>
  <c r="AE49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AD25" i="4"/>
  <c r="AD49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AC25" i="4"/>
  <c r="AC49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AB25" i="4"/>
  <c r="AB4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AA25" i="4"/>
  <c r="AA49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Z25" i="4"/>
  <c r="Z4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Y25" i="4"/>
  <c r="Y49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X25" i="4"/>
  <c r="X49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W25" i="4"/>
  <c r="W49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V25" i="4"/>
  <c r="V49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U25" i="4"/>
  <c r="U49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T25" i="4"/>
  <c r="T4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S25" i="4"/>
  <c r="S49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M29" i="4"/>
  <c r="M49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I29" i="4"/>
  <c r="I49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AF24" i="4"/>
  <c r="AF48" i="4"/>
  <c r="AE24" i="4"/>
  <c r="AE48" i="4"/>
  <c r="AD24" i="4"/>
  <c r="AD48" i="4"/>
  <c r="AC24" i="4"/>
  <c r="AC48" i="4"/>
  <c r="AB24" i="4"/>
  <c r="AB48" i="4"/>
  <c r="AA24" i="4"/>
  <c r="AA48" i="4"/>
  <c r="Z24" i="4"/>
  <c r="Z48" i="4"/>
  <c r="Y24" i="4"/>
  <c r="Y48" i="4"/>
  <c r="X24" i="4"/>
  <c r="X48" i="4"/>
  <c r="W24" i="4"/>
  <c r="W48" i="4"/>
  <c r="V24" i="4"/>
  <c r="V48" i="4"/>
  <c r="U24" i="4"/>
  <c r="U48" i="4"/>
  <c r="T24" i="4"/>
  <c r="T48" i="4"/>
  <c r="S24" i="4"/>
  <c r="S48" i="4"/>
  <c r="M48" i="4"/>
  <c r="I48" i="4"/>
  <c r="AF23" i="4"/>
  <c r="AF47" i="4"/>
  <c r="AE23" i="4"/>
  <c r="AE47" i="4"/>
  <c r="AD23" i="4"/>
  <c r="AD47" i="4"/>
  <c r="AC23" i="4"/>
  <c r="AC47" i="4"/>
  <c r="AB23" i="4"/>
  <c r="AB47" i="4"/>
  <c r="AA23" i="4"/>
  <c r="AA47" i="4"/>
  <c r="Z23" i="4"/>
  <c r="Z47" i="4"/>
  <c r="Y23" i="4"/>
  <c r="Y47" i="4"/>
  <c r="X23" i="4"/>
  <c r="X47" i="4"/>
  <c r="W23" i="4"/>
  <c r="W47" i="4"/>
  <c r="V23" i="4"/>
  <c r="V47" i="4"/>
  <c r="U23" i="4"/>
  <c r="U47" i="4"/>
  <c r="T23" i="4"/>
  <c r="T47" i="4"/>
  <c r="S23" i="4"/>
  <c r="S47" i="4"/>
  <c r="M47" i="4"/>
  <c r="I47" i="4"/>
  <c r="AF22" i="4"/>
  <c r="AF46" i="4"/>
  <c r="AE22" i="4"/>
  <c r="AE46" i="4"/>
  <c r="AD22" i="4"/>
  <c r="AD46" i="4"/>
  <c r="AC22" i="4"/>
  <c r="AC46" i="4"/>
  <c r="AB22" i="4"/>
  <c r="AB46" i="4"/>
  <c r="AA22" i="4"/>
  <c r="AA46" i="4"/>
  <c r="Z22" i="4"/>
  <c r="Z46" i="4"/>
  <c r="Y22" i="4"/>
  <c r="Y46" i="4"/>
  <c r="X22" i="4"/>
  <c r="X46" i="4"/>
  <c r="W22" i="4"/>
  <c r="W46" i="4"/>
  <c r="V22" i="4"/>
  <c r="V46" i="4"/>
  <c r="U22" i="4"/>
  <c r="U46" i="4"/>
  <c r="T22" i="4"/>
  <c r="T46" i="4"/>
  <c r="S22" i="4"/>
  <c r="S46" i="4"/>
  <c r="M46" i="4"/>
  <c r="I46" i="4"/>
  <c r="AF21" i="4"/>
  <c r="AF45" i="4"/>
  <c r="AE21" i="4"/>
  <c r="AE45" i="4"/>
  <c r="AD21" i="4"/>
  <c r="AD45" i="4"/>
  <c r="AC21" i="4"/>
  <c r="AC45" i="4"/>
  <c r="AB21" i="4"/>
  <c r="AB45" i="4"/>
  <c r="AA21" i="4"/>
  <c r="AA45" i="4"/>
  <c r="Z21" i="4"/>
  <c r="Z45" i="4"/>
  <c r="Y21" i="4"/>
  <c r="Y45" i="4"/>
  <c r="X21" i="4"/>
  <c r="X45" i="4"/>
  <c r="W21" i="4"/>
  <c r="W45" i="4"/>
  <c r="V21" i="4"/>
  <c r="V45" i="4"/>
  <c r="U21" i="4"/>
  <c r="U45" i="4"/>
  <c r="T21" i="4"/>
  <c r="T45" i="4"/>
  <c r="S21" i="4"/>
  <c r="S45" i="4"/>
  <c r="M45" i="4"/>
  <c r="I45" i="4"/>
  <c r="AF20" i="4"/>
  <c r="AF44" i="4"/>
  <c r="AE20" i="4"/>
  <c r="AE44" i="4"/>
  <c r="AD20" i="4"/>
  <c r="AD44" i="4"/>
  <c r="AC20" i="4"/>
  <c r="AC44" i="4"/>
  <c r="AB20" i="4"/>
  <c r="AB44" i="4"/>
  <c r="AA20" i="4"/>
  <c r="AA44" i="4"/>
  <c r="Z20" i="4"/>
  <c r="Z44" i="4"/>
  <c r="Y20" i="4"/>
  <c r="Y44" i="4"/>
  <c r="X20" i="4"/>
  <c r="X44" i="4"/>
  <c r="W20" i="4"/>
  <c r="W44" i="4"/>
  <c r="V20" i="4"/>
  <c r="V44" i="4"/>
  <c r="U20" i="4"/>
  <c r="U44" i="4"/>
  <c r="T20" i="4"/>
  <c r="T44" i="4"/>
  <c r="S20" i="4"/>
  <c r="S44" i="4"/>
  <c r="M44" i="4"/>
  <c r="I44" i="4"/>
  <c r="AF19" i="4"/>
  <c r="AF43" i="4"/>
  <c r="AE19" i="4"/>
  <c r="AE43" i="4"/>
  <c r="AD19" i="4"/>
  <c r="AD43" i="4"/>
  <c r="AC19" i="4"/>
  <c r="AC43" i="4"/>
  <c r="AB19" i="4"/>
  <c r="AB43" i="4"/>
  <c r="AA19" i="4"/>
  <c r="AA43" i="4"/>
  <c r="Z19" i="4"/>
  <c r="Z43" i="4"/>
  <c r="Y19" i="4"/>
  <c r="Y43" i="4"/>
  <c r="X19" i="4"/>
  <c r="X43" i="4"/>
  <c r="W19" i="4"/>
  <c r="W43" i="4"/>
  <c r="V19" i="4"/>
  <c r="V43" i="4"/>
  <c r="U19" i="4"/>
  <c r="U43" i="4"/>
  <c r="T19" i="4"/>
  <c r="T43" i="4"/>
  <c r="S19" i="4"/>
  <c r="S43" i="4"/>
  <c r="M43" i="4"/>
  <c r="I43" i="4"/>
  <c r="AF18" i="4"/>
  <c r="AF42" i="4"/>
  <c r="AE18" i="4"/>
  <c r="AE42" i="4"/>
  <c r="AD18" i="4"/>
  <c r="AD42" i="4"/>
  <c r="AC18" i="4"/>
  <c r="AC42" i="4"/>
  <c r="AB18" i="4"/>
  <c r="AB42" i="4"/>
  <c r="AA18" i="4"/>
  <c r="AA42" i="4"/>
  <c r="Z18" i="4"/>
  <c r="Z42" i="4"/>
  <c r="Y18" i="4"/>
  <c r="Y42" i="4"/>
  <c r="X18" i="4"/>
  <c r="X42" i="4"/>
  <c r="W18" i="4"/>
  <c r="W42" i="4"/>
  <c r="V18" i="4"/>
  <c r="V42" i="4"/>
  <c r="U18" i="4"/>
  <c r="U42" i="4"/>
  <c r="T18" i="4"/>
  <c r="T42" i="4"/>
  <c r="S18" i="4"/>
  <c r="S42" i="4"/>
  <c r="M42" i="4"/>
  <c r="I42" i="4"/>
  <c r="AF17" i="4"/>
  <c r="AF41" i="4"/>
  <c r="AE17" i="4"/>
  <c r="AE41" i="4"/>
  <c r="AD17" i="4"/>
  <c r="AD41" i="4"/>
  <c r="AC17" i="4"/>
  <c r="AC41" i="4"/>
  <c r="AB17" i="4"/>
  <c r="AB41" i="4"/>
  <c r="AA17" i="4"/>
  <c r="AA41" i="4"/>
  <c r="Z17" i="4"/>
  <c r="Z41" i="4"/>
  <c r="Y17" i="4"/>
  <c r="Y41" i="4"/>
  <c r="X17" i="4"/>
  <c r="X41" i="4"/>
  <c r="W17" i="4"/>
  <c r="W41" i="4"/>
  <c r="V17" i="4"/>
  <c r="V41" i="4"/>
  <c r="U17" i="4"/>
  <c r="U41" i="4"/>
  <c r="T17" i="4"/>
  <c r="T41" i="4"/>
  <c r="S17" i="4"/>
  <c r="S41" i="4"/>
  <c r="M41" i="4"/>
  <c r="I41" i="4"/>
  <c r="AF16" i="4"/>
  <c r="AF40" i="4"/>
  <c r="AE16" i="4"/>
  <c r="AE40" i="4"/>
  <c r="AD16" i="4"/>
  <c r="AD40" i="4"/>
  <c r="AC16" i="4"/>
  <c r="AC40" i="4"/>
  <c r="AB16" i="4"/>
  <c r="AB40" i="4"/>
  <c r="AA16" i="4"/>
  <c r="AA40" i="4"/>
  <c r="Z16" i="4"/>
  <c r="Z40" i="4"/>
  <c r="Y16" i="4"/>
  <c r="Y40" i="4"/>
  <c r="X16" i="4"/>
  <c r="X40" i="4"/>
  <c r="W16" i="4"/>
  <c r="W40" i="4"/>
  <c r="V16" i="4"/>
  <c r="V40" i="4"/>
  <c r="U16" i="4"/>
  <c r="U40" i="4"/>
  <c r="T16" i="4"/>
  <c r="T40" i="4"/>
  <c r="S16" i="4"/>
  <c r="S40" i="4"/>
  <c r="M40" i="4"/>
  <c r="I40" i="4"/>
  <c r="AF15" i="4"/>
  <c r="AF39" i="4"/>
  <c r="AE15" i="4"/>
  <c r="AE39" i="4"/>
  <c r="AD15" i="4"/>
  <c r="AD39" i="4"/>
  <c r="AC15" i="4"/>
  <c r="AC39" i="4"/>
  <c r="AB15" i="4"/>
  <c r="AB39" i="4"/>
  <c r="AA15" i="4"/>
  <c r="AA39" i="4"/>
  <c r="Z15" i="4"/>
  <c r="Z39" i="4"/>
  <c r="Y15" i="4"/>
  <c r="Y39" i="4"/>
  <c r="X15" i="4"/>
  <c r="X39" i="4"/>
  <c r="W15" i="4"/>
  <c r="W39" i="4"/>
  <c r="V15" i="4"/>
  <c r="V39" i="4"/>
  <c r="U15" i="4"/>
  <c r="U39" i="4"/>
  <c r="T15" i="4"/>
  <c r="T39" i="4"/>
  <c r="S15" i="4"/>
  <c r="S39" i="4"/>
  <c r="M39" i="4"/>
  <c r="I39" i="4"/>
  <c r="AF14" i="4"/>
  <c r="AF38" i="4"/>
  <c r="AE14" i="4"/>
  <c r="AE38" i="4"/>
  <c r="AD14" i="4"/>
  <c r="AD38" i="4"/>
  <c r="AC14" i="4"/>
  <c r="AC38" i="4"/>
  <c r="AB14" i="4"/>
  <c r="AB38" i="4"/>
  <c r="AA14" i="4"/>
  <c r="AA38" i="4"/>
  <c r="Z14" i="4"/>
  <c r="Z38" i="4"/>
  <c r="Y14" i="4"/>
  <c r="Y38" i="4"/>
  <c r="X14" i="4"/>
  <c r="X38" i="4"/>
  <c r="W14" i="4"/>
  <c r="W38" i="4"/>
  <c r="V14" i="4"/>
  <c r="V38" i="4"/>
  <c r="U14" i="4"/>
  <c r="U38" i="4"/>
  <c r="T14" i="4"/>
  <c r="T38" i="4"/>
  <c r="S14" i="4"/>
  <c r="S38" i="4"/>
  <c r="M38" i="4"/>
  <c r="I38" i="4"/>
  <c r="AF13" i="4"/>
  <c r="AF37" i="4"/>
  <c r="AE13" i="4"/>
  <c r="AE37" i="4"/>
  <c r="AD13" i="4"/>
  <c r="AD37" i="4"/>
  <c r="AC13" i="4"/>
  <c r="AC37" i="4"/>
  <c r="AB13" i="4"/>
  <c r="AB37" i="4"/>
  <c r="AA13" i="4"/>
  <c r="AA37" i="4"/>
  <c r="Z13" i="4"/>
  <c r="Z37" i="4"/>
  <c r="Y13" i="4"/>
  <c r="Y37" i="4"/>
  <c r="X13" i="4"/>
  <c r="X37" i="4"/>
  <c r="W13" i="4"/>
  <c r="W37" i="4"/>
  <c r="V13" i="4"/>
  <c r="V37" i="4"/>
  <c r="U13" i="4"/>
  <c r="U37" i="4"/>
  <c r="T13" i="4"/>
  <c r="T37" i="4"/>
  <c r="S13" i="4"/>
  <c r="S37" i="4"/>
  <c r="M37" i="4"/>
  <c r="I37" i="4"/>
  <c r="AF12" i="4"/>
  <c r="AF36" i="4"/>
  <c r="AE12" i="4"/>
  <c r="AE36" i="4"/>
  <c r="AD12" i="4"/>
  <c r="AD36" i="4"/>
  <c r="AC12" i="4"/>
  <c r="AC36" i="4"/>
  <c r="AB12" i="4"/>
  <c r="AB36" i="4"/>
  <c r="AA12" i="4"/>
  <c r="AA36" i="4"/>
  <c r="Z12" i="4"/>
  <c r="Z36" i="4"/>
  <c r="Y12" i="4"/>
  <c r="Y36" i="4"/>
  <c r="X12" i="4"/>
  <c r="X36" i="4"/>
  <c r="W12" i="4"/>
  <c r="W36" i="4"/>
  <c r="V12" i="4"/>
  <c r="V36" i="4"/>
  <c r="U12" i="4"/>
  <c r="U36" i="4"/>
  <c r="T12" i="4"/>
  <c r="T36" i="4"/>
  <c r="S12" i="4"/>
  <c r="S36" i="4"/>
  <c r="M36" i="4"/>
  <c r="I36" i="4"/>
  <c r="AF11" i="4"/>
  <c r="AF35" i="4"/>
  <c r="AE11" i="4"/>
  <c r="AE35" i="4"/>
  <c r="AD11" i="4"/>
  <c r="AD35" i="4"/>
  <c r="AC11" i="4"/>
  <c r="AC35" i="4"/>
  <c r="AB11" i="4"/>
  <c r="AB35" i="4"/>
  <c r="AA11" i="4"/>
  <c r="AA35" i="4"/>
  <c r="Z11" i="4"/>
  <c r="Z35" i="4"/>
  <c r="Y11" i="4"/>
  <c r="Y35" i="4"/>
  <c r="X11" i="4"/>
  <c r="X35" i="4"/>
  <c r="W11" i="4"/>
  <c r="W35" i="4"/>
  <c r="V11" i="4"/>
  <c r="V35" i="4"/>
  <c r="U11" i="4"/>
  <c r="U35" i="4"/>
  <c r="T11" i="4"/>
  <c r="T35" i="4"/>
  <c r="S11" i="4"/>
  <c r="S35" i="4"/>
  <c r="M35" i="4"/>
  <c r="I35" i="4"/>
  <c r="AF10" i="4"/>
  <c r="AF34" i="4"/>
  <c r="AE10" i="4"/>
  <c r="AE34" i="4"/>
  <c r="AD10" i="4"/>
  <c r="AD34" i="4"/>
  <c r="AC10" i="4"/>
  <c r="AC34" i="4"/>
  <c r="AB10" i="4"/>
  <c r="AB34" i="4"/>
  <c r="AA10" i="4"/>
  <c r="AA34" i="4"/>
  <c r="Z10" i="4"/>
  <c r="Z34" i="4"/>
  <c r="Y10" i="4"/>
  <c r="Y34" i="4"/>
  <c r="X10" i="4"/>
  <c r="X34" i="4"/>
  <c r="W10" i="4"/>
  <c r="W34" i="4"/>
  <c r="V10" i="4"/>
  <c r="V34" i="4"/>
  <c r="U10" i="4"/>
  <c r="U34" i="4"/>
  <c r="T10" i="4"/>
  <c r="T34" i="4"/>
  <c r="S10" i="4"/>
  <c r="S34" i="4"/>
  <c r="M34" i="4"/>
  <c r="I34" i="4"/>
  <c r="AF9" i="4"/>
  <c r="AF33" i="4"/>
  <c r="AE9" i="4"/>
  <c r="AE33" i="4"/>
  <c r="AD9" i="4"/>
  <c r="AD33" i="4"/>
  <c r="AC9" i="4"/>
  <c r="AC33" i="4"/>
  <c r="AB9" i="4"/>
  <c r="AB33" i="4"/>
  <c r="AA9" i="4"/>
  <c r="AA33" i="4"/>
  <c r="Z9" i="4"/>
  <c r="Z33" i="4"/>
  <c r="Y9" i="4"/>
  <c r="Y33" i="4"/>
  <c r="X9" i="4"/>
  <c r="X33" i="4"/>
  <c r="W9" i="4"/>
  <c r="W33" i="4"/>
  <c r="V9" i="4"/>
  <c r="V33" i="4"/>
  <c r="U9" i="4"/>
  <c r="U33" i="4"/>
  <c r="T9" i="4"/>
  <c r="T33" i="4"/>
  <c r="S9" i="4"/>
  <c r="S33" i="4"/>
  <c r="M33" i="4"/>
  <c r="I33" i="4"/>
  <c r="AF8" i="4"/>
  <c r="AF32" i="4"/>
  <c r="AE8" i="4"/>
  <c r="AE32" i="4"/>
  <c r="AD8" i="4"/>
  <c r="AD32" i="4"/>
  <c r="AC8" i="4"/>
  <c r="AC32" i="4"/>
  <c r="AB8" i="4"/>
  <c r="AB32" i="4"/>
  <c r="AA8" i="4"/>
  <c r="AA32" i="4"/>
  <c r="Z8" i="4"/>
  <c r="Z32" i="4"/>
  <c r="Y8" i="4"/>
  <c r="Y32" i="4"/>
  <c r="X8" i="4"/>
  <c r="X32" i="4"/>
  <c r="W8" i="4"/>
  <c r="W32" i="4"/>
  <c r="V8" i="4"/>
  <c r="V32" i="4"/>
  <c r="U8" i="4"/>
  <c r="U32" i="4"/>
  <c r="T8" i="4"/>
  <c r="T32" i="4"/>
  <c r="S8" i="4"/>
  <c r="S32" i="4"/>
  <c r="M32" i="4"/>
  <c r="I32" i="4"/>
  <c r="AF7" i="4"/>
  <c r="AF31" i="4"/>
  <c r="AE7" i="4"/>
  <c r="AE31" i="4"/>
  <c r="AD7" i="4"/>
  <c r="AD31" i="4"/>
  <c r="AC7" i="4"/>
  <c r="AC31" i="4"/>
  <c r="AB7" i="4"/>
  <c r="AB31" i="4"/>
  <c r="AA7" i="4"/>
  <c r="AA31" i="4"/>
  <c r="Z7" i="4"/>
  <c r="Z31" i="4"/>
  <c r="Y7" i="4"/>
  <c r="Y31" i="4"/>
  <c r="X7" i="4"/>
  <c r="X31" i="4"/>
  <c r="W7" i="4"/>
  <c r="W31" i="4"/>
  <c r="V7" i="4"/>
  <c r="V31" i="4"/>
  <c r="U7" i="4"/>
  <c r="U31" i="4"/>
  <c r="T7" i="4"/>
  <c r="T31" i="4"/>
  <c r="S7" i="4"/>
  <c r="S31" i="4"/>
  <c r="M31" i="4"/>
  <c r="I31" i="4"/>
  <c r="AF6" i="4"/>
  <c r="AF30" i="4"/>
  <c r="AE6" i="4"/>
  <c r="AE30" i="4"/>
  <c r="AD6" i="4"/>
  <c r="AD30" i="4"/>
  <c r="AC6" i="4"/>
  <c r="AC30" i="4"/>
  <c r="AB6" i="4"/>
  <c r="AB30" i="4"/>
  <c r="AA6" i="4"/>
  <c r="AA30" i="4"/>
  <c r="Z6" i="4"/>
  <c r="Z30" i="4"/>
  <c r="Y6" i="4"/>
  <c r="Y30" i="4"/>
  <c r="X6" i="4"/>
  <c r="X30" i="4"/>
  <c r="W6" i="4"/>
  <c r="W30" i="4"/>
  <c r="V6" i="4"/>
  <c r="V30" i="4"/>
  <c r="U6" i="4"/>
  <c r="U30" i="4"/>
  <c r="T6" i="4"/>
  <c r="T30" i="4"/>
  <c r="S6" i="4"/>
  <c r="S30" i="4"/>
  <c r="M30" i="4"/>
  <c r="I30" i="4"/>
  <c r="AF5" i="4"/>
  <c r="AF29" i="4"/>
  <c r="AE5" i="4"/>
  <c r="AE29" i="4"/>
  <c r="AD5" i="4"/>
  <c r="AD29" i="4"/>
  <c r="AC5" i="4"/>
  <c r="AC29" i="4"/>
  <c r="AB5" i="4"/>
  <c r="AB29" i="4"/>
  <c r="AA5" i="4"/>
  <c r="AA29" i="4"/>
  <c r="Z5" i="4"/>
  <c r="Z29" i="4"/>
  <c r="Y5" i="4"/>
  <c r="Y29" i="4"/>
  <c r="X5" i="4"/>
  <c r="X29" i="4"/>
  <c r="W5" i="4"/>
  <c r="W29" i="4"/>
  <c r="V5" i="4"/>
  <c r="V29" i="4"/>
  <c r="U5" i="4"/>
  <c r="U29" i="4"/>
  <c r="T5" i="4"/>
  <c r="T29" i="4"/>
  <c r="S5" i="4"/>
  <c r="S29" i="4"/>
  <c r="Q4" i="4"/>
  <c r="AF4" i="4"/>
  <c r="AF28" i="4"/>
  <c r="P4" i="4"/>
  <c r="AE4" i="4"/>
  <c r="AE28" i="4"/>
  <c r="O4" i="4"/>
  <c r="AD4" i="4"/>
  <c r="AD28" i="4"/>
  <c r="N4" i="4"/>
  <c r="AC4" i="4"/>
  <c r="AC28" i="4"/>
  <c r="M4" i="4"/>
  <c r="AB4" i="4"/>
  <c r="AB28" i="4"/>
  <c r="L4" i="4"/>
  <c r="AA4" i="4"/>
  <c r="AA28" i="4"/>
  <c r="K4" i="4"/>
  <c r="Z4" i="4"/>
  <c r="Z28" i="4"/>
  <c r="J4" i="4"/>
  <c r="Y4" i="4"/>
  <c r="Y28" i="4"/>
  <c r="I4" i="4"/>
  <c r="X4" i="4"/>
  <c r="X28" i="4"/>
  <c r="H4" i="4"/>
  <c r="W4" i="4"/>
  <c r="W28" i="4"/>
  <c r="G4" i="4"/>
  <c r="V4" i="4"/>
  <c r="V28" i="4"/>
  <c r="F4" i="4"/>
  <c r="U4" i="4"/>
  <c r="U28" i="4"/>
  <c r="E4" i="4"/>
  <c r="T4" i="4"/>
  <c r="T28" i="4"/>
  <c r="D4" i="4"/>
  <c r="S4" i="4"/>
  <c r="S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4" i="4"/>
  <c r="C28" i="4"/>
  <c r="C88" i="26"/>
  <c r="C86" i="26"/>
  <c r="C90" i="26"/>
  <c r="C84" i="26"/>
  <c r="C82" i="26"/>
  <c r="C80" i="26"/>
  <c r="C78" i="26"/>
  <c r="C74" i="26"/>
  <c r="C76" i="26"/>
  <c r="C72" i="26"/>
  <c r="C70" i="26"/>
  <c r="C68" i="26"/>
  <c r="C64" i="26"/>
  <c r="C62" i="26"/>
  <c r="C66" i="26"/>
  <c r="C60" i="26"/>
  <c r="C86" i="17"/>
  <c r="C88" i="17"/>
  <c r="C90" i="17"/>
  <c r="C84" i="17"/>
  <c r="C78" i="17"/>
  <c r="C82" i="17"/>
  <c r="C80" i="17"/>
  <c r="C72" i="17"/>
  <c r="C70" i="17"/>
  <c r="C74" i="17"/>
  <c r="C76" i="17"/>
  <c r="C64" i="17"/>
  <c r="C68" i="17"/>
  <c r="C66" i="17"/>
  <c r="C62" i="17"/>
  <c r="C86" i="20"/>
  <c r="C60" i="17"/>
  <c r="C90" i="20"/>
  <c r="C88" i="20"/>
  <c r="C78" i="20"/>
  <c r="C80" i="20"/>
  <c r="C84" i="20"/>
  <c r="C82" i="20"/>
  <c r="C74" i="20"/>
  <c r="C76" i="20"/>
  <c r="C70" i="20"/>
  <c r="C72" i="20"/>
  <c r="C66" i="20"/>
  <c r="C68" i="20"/>
  <c r="C64" i="20"/>
  <c r="C62" i="20"/>
  <c r="C86" i="23"/>
  <c r="C60" i="20"/>
  <c r="C88" i="23"/>
  <c r="C90" i="23"/>
  <c r="C84" i="23"/>
  <c r="C80" i="23"/>
  <c r="C82" i="23"/>
  <c r="C78" i="23"/>
  <c r="C74" i="23"/>
  <c r="C76" i="23"/>
  <c r="C72" i="23"/>
  <c r="C70" i="23"/>
  <c r="C62" i="23"/>
  <c r="C64" i="23"/>
  <c r="C68" i="23"/>
  <c r="C66" i="23"/>
  <c r="C60" i="23"/>
  <c r="C86" i="12"/>
  <c r="C88" i="12"/>
  <c r="C90" i="12"/>
  <c r="C84" i="12"/>
  <c r="C80" i="12"/>
  <c r="C82" i="12"/>
  <c r="C78" i="12"/>
  <c r="C70" i="12"/>
  <c r="C76" i="12"/>
  <c r="C72" i="12"/>
  <c r="C74" i="12"/>
  <c r="C62" i="12"/>
  <c r="C64" i="12"/>
  <c r="C68" i="12"/>
  <c r="C66" i="12"/>
  <c r="C60" i="12"/>
  <c r="C88" i="13"/>
  <c r="C86" i="13"/>
  <c r="C90" i="13"/>
  <c r="C84" i="13"/>
  <c r="C82" i="13"/>
  <c r="C80" i="13"/>
  <c r="C78" i="13"/>
  <c r="C74" i="13"/>
  <c r="C76" i="13"/>
  <c r="C72" i="13"/>
  <c r="C70" i="13"/>
  <c r="C66" i="13"/>
  <c r="C68" i="13"/>
  <c r="C64" i="13"/>
  <c r="C62" i="13"/>
  <c r="C86" i="14"/>
  <c r="C90" i="14"/>
  <c r="C60" i="13"/>
  <c r="C88" i="14"/>
  <c r="C80" i="14"/>
  <c r="C84" i="14"/>
  <c r="C78" i="14"/>
  <c r="C82" i="14"/>
  <c r="C74" i="14"/>
  <c r="C72" i="14"/>
  <c r="C76" i="14"/>
  <c r="C70" i="14"/>
  <c r="C62" i="14"/>
  <c r="C68" i="14"/>
  <c r="C64" i="14"/>
  <c r="C66" i="14"/>
  <c r="C60" i="14"/>
  <c r="C86" i="16"/>
  <c r="C88" i="16"/>
  <c r="C90" i="16"/>
  <c r="C84" i="16"/>
  <c r="C78" i="16"/>
  <c r="C80" i="16"/>
  <c r="C82" i="16"/>
  <c r="C74" i="16"/>
  <c r="C70" i="16"/>
  <c r="C76" i="16"/>
  <c r="C72" i="16"/>
  <c r="C66" i="16"/>
  <c r="C64" i="16"/>
  <c r="C68" i="16"/>
  <c r="C62" i="16"/>
  <c r="C88" i="18"/>
  <c r="C60" i="16"/>
  <c r="C90" i="18"/>
  <c r="C86" i="18"/>
  <c r="C84" i="18"/>
  <c r="C80" i="18"/>
  <c r="C78" i="18"/>
  <c r="C82" i="18"/>
  <c r="C74" i="18"/>
  <c r="C76" i="18"/>
  <c r="C70" i="18"/>
  <c r="C72" i="18"/>
  <c r="C66" i="18"/>
  <c r="C68" i="18"/>
  <c r="C64" i="18"/>
  <c r="C62" i="18"/>
  <c r="C88" i="19"/>
  <c r="C60" i="18"/>
  <c r="C90" i="19"/>
  <c r="C86" i="19"/>
  <c r="C82" i="19"/>
  <c r="C80" i="19"/>
  <c r="C84" i="19"/>
  <c r="C78" i="19"/>
  <c r="C76" i="19"/>
  <c r="C74" i="19"/>
  <c r="C72" i="19"/>
  <c r="C70" i="19"/>
  <c r="C64" i="19"/>
  <c r="C66" i="19"/>
  <c r="C68" i="19"/>
  <c r="C62" i="19"/>
  <c r="C90" i="21"/>
  <c r="C60" i="19"/>
  <c r="C88" i="21"/>
  <c r="C86" i="21"/>
  <c r="C84" i="21"/>
  <c r="C82" i="21"/>
  <c r="C80" i="21"/>
  <c r="C78" i="21"/>
  <c r="C76" i="21"/>
  <c r="C74" i="21"/>
  <c r="C72" i="21"/>
  <c r="C70" i="21"/>
  <c r="C68" i="21"/>
  <c r="C66" i="21"/>
  <c r="C64" i="21"/>
  <c r="C62" i="21"/>
  <c r="C90" i="11"/>
  <c r="C60" i="21"/>
  <c r="C88" i="11"/>
  <c r="C86" i="11"/>
  <c r="C84" i="11"/>
  <c r="C80" i="11"/>
  <c r="C82" i="11"/>
  <c r="C78" i="11"/>
  <c r="C74" i="11"/>
  <c r="C76" i="11"/>
  <c r="C72" i="11"/>
  <c r="C70" i="11"/>
  <c r="C66" i="11"/>
  <c r="C68" i="11"/>
  <c r="C64" i="11"/>
  <c r="C62" i="11"/>
  <c r="C90" i="8"/>
  <c r="C88" i="8"/>
  <c r="C60" i="11"/>
  <c r="C86" i="8"/>
  <c r="C80" i="8"/>
  <c r="C84" i="8"/>
  <c r="C82" i="8"/>
  <c r="C74" i="8"/>
  <c r="C78" i="8"/>
  <c r="C76" i="8"/>
  <c r="C72" i="8"/>
  <c r="C70" i="8"/>
  <c r="C66" i="8"/>
  <c r="C68" i="8"/>
  <c r="C64" i="8"/>
  <c r="C62" i="8"/>
  <c r="C60" i="8"/>
  <c r="C90" i="4"/>
  <c r="C88" i="4"/>
  <c r="C86" i="4"/>
  <c r="C80" i="4"/>
  <c r="C84" i="4"/>
  <c r="C82" i="4"/>
  <c r="C78" i="4"/>
  <c r="C72" i="4"/>
  <c r="C74" i="4"/>
  <c r="C76" i="4"/>
  <c r="C70" i="4"/>
  <c r="C68" i="4"/>
  <c r="C64" i="4"/>
  <c r="C66" i="4"/>
  <c r="C62" i="4"/>
  <c r="C90" i="22"/>
  <c r="C60" i="4"/>
  <c r="C88" i="22"/>
  <c r="C86" i="22"/>
  <c r="C80" i="22"/>
  <c r="C82" i="22"/>
  <c r="C84" i="22"/>
  <c r="C78" i="22"/>
  <c r="C74" i="22"/>
  <c r="C76" i="22"/>
  <c r="C72" i="22"/>
  <c r="C70" i="22"/>
  <c r="C66" i="22"/>
  <c r="C68" i="22"/>
  <c r="C64" i="22"/>
  <c r="C62" i="22"/>
  <c r="C60" i="22"/>
  <c r="C90" i="25"/>
  <c r="C88" i="25"/>
  <c r="C86" i="25"/>
  <c r="C84" i="25"/>
  <c r="C82" i="25"/>
  <c r="C80" i="25"/>
  <c r="C78" i="25"/>
  <c r="C74" i="25"/>
  <c r="C76" i="25"/>
  <c r="C72" i="25"/>
  <c r="C70" i="25"/>
  <c r="C66" i="25"/>
  <c r="C68" i="25"/>
  <c r="C64" i="25"/>
  <c r="C62" i="25"/>
  <c r="C60" i="25"/>
  <c r="C90" i="10"/>
  <c r="C88" i="10"/>
  <c r="C86" i="10"/>
  <c r="C84" i="10"/>
  <c r="C82" i="10"/>
  <c r="C80" i="10"/>
  <c r="C78" i="10"/>
  <c r="C76" i="10"/>
  <c r="C74" i="10"/>
  <c r="C72" i="10"/>
  <c r="C70" i="10"/>
  <c r="C66" i="10"/>
  <c r="C68" i="10"/>
  <c r="C64" i="10"/>
  <c r="C62" i="10"/>
  <c r="C60" i="10"/>
  <c r="C90" i="9"/>
  <c r="C88" i="9"/>
  <c r="C86" i="9"/>
  <c r="C84" i="9"/>
  <c r="C82" i="9"/>
  <c r="C80" i="9"/>
  <c r="C78" i="9"/>
  <c r="C76" i="9"/>
  <c r="C74" i="9"/>
  <c r="C72" i="9"/>
  <c r="C70" i="9"/>
  <c r="C68" i="9"/>
  <c r="C66" i="9"/>
  <c r="C64" i="9"/>
  <c r="C62" i="9"/>
  <c r="C60" i="9"/>
  <c r="C84" i="7"/>
  <c r="C90" i="7"/>
  <c r="C88" i="7"/>
  <c r="C86" i="7"/>
  <c r="C82" i="7"/>
  <c r="C80" i="7"/>
  <c r="C76" i="7"/>
  <c r="C78" i="7"/>
  <c r="C72" i="7"/>
  <c r="C74" i="7"/>
  <c r="C70" i="7"/>
  <c r="C68" i="7"/>
  <c r="C66" i="7"/>
  <c r="C62" i="7"/>
  <c r="C60" i="7"/>
  <c r="C64" i="7"/>
  <c r="C90" i="5"/>
  <c r="C86" i="5"/>
  <c r="C88" i="5"/>
  <c r="C84" i="5"/>
  <c r="C80" i="5"/>
  <c r="C78" i="5"/>
  <c r="C76" i="5"/>
  <c r="C82" i="5"/>
  <c r="C72" i="5"/>
  <c r="C74" i="5"/>
  <c r="C68" i="5"/>
  <c r="C70" i="5"/>
  <c r="C66" i="5"/>
  <c r="C60" i="5"/>
  <c r="C64" i="5"/>
  <c r="C62" i="5"/>
  <c r="C88" i="2"/>
  <c r="C86" i="2"/>
  <c r="C84" i="2"/>
  <c r="C90" i="2"/>
  <c r="C80" i="2"/>
  <c r="C82" i="2"/>
  <c r="C76" i="2"/>
  <c r="C78" i="2"/>
  <c r="C68" i="2"/>
  <c r="C74" i="2"/>
  <c r="C70" i="2"/>
  <c r="C72" i="2"/>
  <c r="C66" i="2"/>
  <c r="C64" i="2"/>
  <c r="C62" i="2"/>
  <c r="C60" i="2"/>
  <c r="C88" i="15"/>
  <c r="C86" i="15"/>
  <c r="C90" i="15"/>
  <c r="C84" i="15"/>
  <c r="C82" i="15"/>
  <c r="C78" i="15"/>
  <c r="C76" i="15"/>
  <c r="C80" i="15"/>
  <c r="C74" i="15"/>
  <c r="C72" i="15"/>
  <c r="C68" i="15"/>
  <c r="C70" i="15"/>
  <c r="C66" i="15"/>
  <c r="C62" i="15"/>
  <c r="C60" i="15"/>
  <c r="C64" i="15"/>
  <c r="C90" i="24"/>
  <c r="C86" i="24"/>
  <c r="C84" i="24"/>
  <c r="C88" i="24"/>
  <c r="C80" i="24"/>
  <c r="C78" i="24"/>
  <c r="C82" i="24"/>
  <c r="C76" i="24"/>
  <c r="C74" i="24"/>
  <c r="C68" i="24"/>
  <c r="C72" i="24"/>
  <c r="C70" i="24"/>
  <c r="C66" i="24"/>
  <c r="C62" i="24"/>
  <c r="C64" i="24"/>
  <c r="C60" i="24"/>
  <c r="C86" i="6"/>
  <c r="C88" i="6"/>
  <c r="C84" i="6"/>
  <c r="C90" i="6"/>
  <c r="C76" i="6"/>
  <c r="C82" i="6"/>
  <c r="C78" i="6"/>
  <c r="C80" i="6"/>
  <c r="C74" i="6"/>
  <c r="C68" i="6"/>
  <c r="C70" i="6"/>
  <c r="C72" i="6"/>
  <c r="C64" i="6"/>
  <c r="C66" i="6"/>
  <c r="C62" i="6"/>
  <c r="C60" i="6"/>
  <c r="C86" i="1"/>
  <c r="C84" i="1"/>
  <c r="C88" i="1"/>
  <c r="C90" i="1"/>
  <c r="C80" i="1"/>
  <c r="C76" i="1"/>
  <c r="C78" i="1"/>
  <c r="C82" i="1"/>
  <c r="C72" i="1"/>
  <c r="C74" i="1"/>
  <c r="C68" i="1"/>
  <c r="C70" i="1"/>
  <c r="C62" i="1"/>
  <c r="C66" i="1"/>
  <c r="C64" i="1"/>
  <c r="C60" i="1"/>
  <c r="B99" i="1"/>
  <c r="B99" i="26"/>
  <c r="B55" i="26"/>
  <c r="C56" i="26"/>
  <c r="C57" i="26"/>
  <c r="C58" i="26"/>
  <c r="C59" i="26"/>
  <c r="C98" i="26"/>
  <c r="B97" i="1"/>
  <c r="B97" i="26"/>
  <c r="C96" i="26"/>
  <c r="B95" i="1"/>
  <c r="B95" i="26"/>
  <c r="C94" i="26"/>
  <c r="B93" i="1"/>
  <c r="B93" i="26"/>
  <c r="C92" i="26"/>
  <c r="B91" i="1"/>
  <c r="B91" i="26"/>
  <c r="B89" i="1"/>
  <c r="B89" i="26"/>
  <c r="B87" i="1"/>
  <c r="B87" i="26"/>
  <c r="B85" i="1"/>
  <c r="B85" i="26"/>
  <c r="B83" i="1"/>
  <c r="B83" i="26"/>
  <c r="B81" i="1"/>
  <c r="B81" i="26"/>
  <c r="B79" i="1"/>
  <c r="B79" i="26"/>
  <c r="B77" i="1"/>
  <c r="B77" i="26"/>
  <c r="B75" i="1"/>
  <c r="B75" i="26"/>
  <c r="B73" i="1"/>
  <c r="B73" i="26"/>
  <c r="B71" i="1"/>
  <c r="B71" i="26"/>
  <c r="B69" i="1"/>
  <c r="B69" i="26"/>
  <c r="B67" i="1"/>
  <c r="B67" i="26"/>
  <c r="B65" i="1"/>
  <c r="B65" i="26"/>
  <c r="B63" i="1"/>
  <c r="B63" i="26"/>
  <c r="B61" i="1"/>
  <c r="B61" i="26"/>
  <c r="B24" i="1"/>
  <c r="B24" i="26"/>
  <c r="B48" i="26"/>
  <c r="A48" i="26"/>
  <c r="B23" i="1"/>
  <c r="B23" i="26"/>
  <c r="B47" i="26"/>
  <c r="A47" i="26"/>
  <c r="B22" i="1"/>
  <c r="B22" i="26"/>
  <c r="B46" i="26"/>
  <c r="A46" i="26"/>
  <c r="B21" i="1"/>
  <c r="B21" i="26"/>
  <c r="B45" i="26"/>
  <c r="A45" i="26"/>
  <c r="B20" i="1"/>
  <c r="B20" i="26"/>
  <c r="B44" i="26"/>
  <c r="A44" i="26"/>
  <c r="B19" i="1"/>
  <c r="B19" i="26"/>
  <c r="B43" i="26"/>
  <c r="A43" i="26"/>
  <c r="B18" i="1"/>
  <c r="B18" i="26"/>
  <c r="B42" i="26"/>
  <c r="A42" i="26"/>
  <c r="B17" i="1"/>
  <c r="B17" i="26"/>
  <c r="B41" i="26"/>
  <c r="A41" i="26"/>
  <c r="B16" i="1"/>
  <c r="B16" i="26"/>
  <c r="B40" i="26"/>
  <c r="A40" i="26"/>
  <c r="B15" i="1"/>
  <c r="B15" i="26"/>
  <c r="B39" i="26"/>
  <c r="A39" i="26"/>
  <c r="B14" i="1"/>
  <c r="B14" i="26"/>
  <c r="B38" i="26"/>
  <c r="A38" i="26"/>
  <c r="B13" i="1"/>
  <c r="B13" i="26"/>
  <c r="B37" i="26"/>
  <c r="A37" i="26"/>
  <c r="B12" i="1"/>
  <c r="B12" i="26"/>
  <c r="B36" i="26"/>
  <c r="A36" i="26"/>
  <c r="B11" i="1"/>
  <c r="B11" i="26"/>
  <c r="B35" i="26"/>
  <c r="A35" i="26"/>
  <c r="B10" i="1"/>
  <c r="B10" i="26"/>
  <c r="B34" i="26"/>
  <c r="A34" i="26"/>
  <c r="B9" i="1"/>
  <c r="B9" i="26"/>
  <c r="B33" i="26"/>
  <c r="A33" i="26"/>
  <c r="B8" i="1"/>
  <c r="B8" i="26"/>
  <c r="B32" i="26"/>
  <c r="A32" i="26"/>
  <c r="B7" i="1"/>
  <c r="B7" i="26"/>
  <c r="B31" i="26"/>
  <c r="A31" i="26"/>
  <c r="B6" i="1"/>
  <c r="B6" i="26"/>
  <c r="B30" i="26"/>
  <c r="A30" i="26"/>
  <c r="B5" i="1"/>
  <c r="B5" i="26"/>
  <c r="B29" i="26"/>
  <c r="A29" i="26"/>
  <c r="B3" i="26"/>
  <c r="B2" i="26"/>
  <c r="B99" i="25"/>
  <c r="B55" i="25"/>
  <c r="C56" i="25"/>
  <c r="C57" i="25"/>
  <c r="C58" i="25"/>
  <c r="C59" i="25"/>
  <c r="C98" i="25"/>
  <c r="B97" i="25"/>
  <c r="C96" i="25"/>
  <c r="B95" i="25"/>
  <c r="C94" i="25"/>
  <c r="B93" i="25"/>
  <c r="C92" i="25"/>
  <c r="B91" i="25"/>
  <c r="B89" i="25"/>
  <c r="B87" i="25"/>
  <c r="B85" i="25"/>
  <c r="B83" i="25"/>
  <c r="B81" i="25"/>
  <c r="B79" i="25"/>
  <c r="B77" i="25"/>
  <c r="B75" i="25"/>
  <c r="B73" i="25"/>
  <c r="B71" i="25"/>
  <c r="B69" i="25"/>
  <c r="B67" i="25"/>
  <c r="B65" i="25"/>
  <c r="B63" i="25"/>
  <c r="B61" i="25"/>
  <c r="B24" i="25"/>
  <c r="B48" i="25"/>
  <c r="A48" i="25"/>
  <c r="B23" i="25"/>
  <c r="B47" i="25"/>
  <c r="A47" i="25"/>
  <c r="B22" i="25"/>
  <c r="B46" i="25"/>
  <c r="A46" i="25"/>
  <c r="B21" i="25"/>
  <c r="B45" i="25"/>
  <c r="A45" i="25"/>
  <c r="B20" i="25"/>
  <c r="B44" i="25"/>
  <c r="A44" i="25"/>
  <c r="B19" i="25"/>
  <c r="B43" i="25"/>
  <c r="A43" i="25"/>
  <c r="B18" i="25"/>
  <c r="B42" i="25"/>
  <c r="A42" i="25"/>
  <c r="B17" i="25"/>
  <c r="B41" i="25"/>
  <c r="A41" i="25"/>
  <c r="B16" i="25"/>
  <c r="B40" i="25"/>
  <c r="A40" i="25"/>
  <c r="B15" i="25"/>
  <c r="B39" i="25"/>
  <c r="A39" i="25"/>
  <c r="B14" i="25"/>
  <c r="B38" i="25"/>
  <c r="A38" i="25"/>
  <c r="B13" i="25"/>
  <c r="B37" i="25"/>
  <c r="A37" i="25"/>
  <c r="B12" i="25"/>
  <c r="B36" i="25"/>
  <c r="A36" i="25"/>
  <c r="B11" i="25"/>
  <c r="B35" i="25"/>
  <c r="A35" i="25"/>
  <c r="B10" i="25"/>
  <c r="B34" i="25"/>
  <c r="A34" i="25"/>
  <c r="B9" i="25"/>
  <c r="B33" i="25"/>
  <c r="A33" i="25"/>
  <c r="B8" i="25"/>
  <c r="B32" i="25"/>
  <c r="A32" i="25"/>
  <c r="B7" i="25"/>
  <c r="B31" i="25"/>
  <c r="A31" i="25"/>
  <c r="B6" i="25"/>
  <c r="B30" i="25"/>
  <c r="A30" i="25"/>
  <c r="B5" i="25"/>
  <c r="B29" i="25"/>
  <c r="A29" i="25"/>
  <c r="B3" i="25"/>
  <c r="B2" i="25"/>
  <c r="B99" i="24"/>
  <c r="B55" i="24"/>
  <c r="C56" i="24"/>
  <c r="C57" i="24"/>
  <c r="C58" i="24"/>
  <c r="C59" i="24"/>
  <c r="C98" i="24"/>
  <c r="B97" i="24"/>
  <c r="C96" i="24"/>
  <c r="B95" i="24"/>
  <c r="C94" i="24"/>
  <c r="B93" i="24"/>
  <c r="C92" i="24"/>
  <c r="B91" i="24"/>
  <c r="B89" i="24"/>
  <c r="B87" i="24"/>
  <c r="B85" i="24"/>
  <c r="B83" i="24"/>
  <c r="B81" i="24"/>
  <c r="B79" i="24"/>
  <c r="B77" i="24"/>
  <c r="B75" i="24"/>
  <c r="B73" i="24"/>
  <c r="B71" i="24"/>
  <c r="B69" i="24"/>
  <c r="B67" i="24"/>
  <c r="B65" i="24"/>
  <c r="B63" i="24"/>
  <c r="B61" i="24"/>
  <c r="B24" i="24"/>
  <c r="B48" i="24"/>
  <c r="A48" i="24"/>
  <c r="B23" i="24"/>
  <c r="B47" i="24"/>
  <c r="A47" i="24"/>
  <c r="B22" i="24"/>
  <c r="B46" i="24"/>
  <c r="A46" i="24"/>
  <c r="B21" i="24"/>
  <c r="B45" i="24"/>
  <c r="A45" i="24"/>
  <c r="B20" i="24"/>
  <c r="B44" i="24"/>
  <c r="A44" i="24"/>
  <c r="B19" i="24"/>
  <c r="B43" i="24"/>
  <c r="A43" i="24"/>
  <c r="B18" i="24"/>
  <c r="B42" i="24"/>
  <c r="A42" i="24"/>
  <c r="B17" i="24"/>
  <c r="B41" i="24"/>
  <c r="A41" i="24"/>
  <c r="B16" i="24"/>
  <c r="B40" i="24"/>
  <c r="A40" i="24"/>
  <c r="B15" i="24"/>
  <c r="B39" i="24"/>
  <c r="A39" i="24"/>
  <c r="B14" i="24"/>
  <c r="B38" i="24"/>
  <c r="A38" i="24"/>
  <c r="B13" i="24"/>
  <c r="B37" i="24"/>
  <c r="A37" i="24"/>
  <c r="B12" i="24"/>
  <c r="B36" i="24"/>
  <c r="A36" i="24"/>
  <c r="B11" i="24"/>
  <c r="B35" i="24"/>
  <c r="A35" i="24"/>
  <c r="B10" i="24"/>
  <c r="B34" i="24"/>
  <c r="A34" i="24"/>
  <c r="B9" i="24"/>
  <c r="B33" i="24"/>
  <c r="A33" i="24"/>
  <c r="B8" i="24"/>
  <c r="B32" i="24"/>
  <c r="A32" i="24"/>
  <c r="B7" i="24"/>
  <c r="B31" i="24"/>
  <c r="A31" i="24"/>
  <c r="B6" i="24"/>
  <c r="B30" i="24"/>
  <c r="A30" i="24"/>
  <c r="B5" i="24"/>
  <c r="B29" i="24"/>
  <c r="A29" i="24"/>
  <c r="B3" i="24"/>
  <c r="B2" i="24"/>
  <c r="B99" i="23"/>
  <c r="B55" i="23"/>
  <c r="C56" i="23"/>
  <c r="C57" i="23"/>
  <c r="C58" i="23"/>
  <c r="C59" i="23"/>
  <c r="C98" i="23"/>
  <c r="B97" i="23"/>
  <c r="C96" i="23"/>
  <c r="B95" i="23"/>
  <c r="C94" i="23"/>
  <c r="B93" i="23"/>
  <c r="C92" i="23"/>
  <c r="B91" i="23"/>
  <c r="B89" i="23"/>
  <c r="B87" i="23"/>
  <c r="B85" i="23"/>
  <c r="B83" i="23"/>
  <c r="B81" i="23"/>
  <c r="B79" i="23"/>
  <c r="B77" i="23"/>
  <c r="B75" i="23"/>
  <c r="B73" i="23"/>
  <c r="B71" i="23"/>
  <c r="B69" i="23"/>
  <c r="B67" i="23"/>
  <c r="B65" i="23"/>
  <c r="B63" i="23"/>
  <c r="B61" i="23"/>
  <c r="B24" i="23"/>
  <c r="B48" i="23"/>
  <c r="A48" i="23"/>
  <c r="B23" i="23"/>
  <c r="B47" i="23"/>
  <c r="A47" i="23"/>
  <c r="B22" i="23"/>
  <c r="B46" i="23"/>
  <c r="A46" i="23"/>
  <c r="B21" i="23"/>
  <c r="B45" i="23"/>
  <c r="A45" i="23"/>
  <c r="B20" i="23"/>
  <c r="B44" i="23"/>
  <c r="A44" i="23"/>
  <c r="B19" i="23"/>
  <c r="B43" i="23"/>
  <c r="A43" i="23"/>
  <c r="B18" i="23"/>
  <c r="B42" i="23"/>
  <c r="A42" i="23"/>
  <c r="B17" i="23"/>
  <c r="B41" i="23"/>
  <c r="A41" i="23"/>
  <c r="B16" i="23"/>
  <c r="B40" i="23"/>
  <c r="A40" i="23"/>
  <c r="B15" i="23"/>
  <c r="B39" i="23"/>
  <c r="A39" i="23"/>
  <c r="B14" i="23"/>
  <c r="B38" i="23"/>
  <c r="A38" i="23"/>
  <c r="B13" i="23"/>
  <c r="B37" i="23"/>
  <c r="A37" i="23"/>
  <c r="B12" i="23"/>
  <c r="B36" i="23"/>
  <c r="A36" i="23"/>
  <c r="B11" i="23"/>
  <c r="B35" i="23"/>
  <c r="A35" i="23"/>
  <c r="B10" i="23"/>
  <c r="B34" i="23"/>
  <c r="A34" i="23"/>
  <c r="B9" i="23"/>
  <c r="B33" i="23"/>
  <c r="A33" i="23"/>
  <c r="B8" i="23"/>
  <c r="B32" i="23"/>
  <c r="A32" i="23"/>
  <c r="B7" i="23"/>
  <c r="B31" i="23"/>
  <c r="A31" i="23"/>
  <c r="B6" i="23"/>
  <c r="B30" i="23"/>
  <c r="A30" i="23"/>
  <c r="B5" i="23"/>
  <c r="B29" i="23"/>
  <c r="A29" i="23"/>
  <c r="B3" i="23"/>
  <c r="B2" i="23"/>
  <c r="B99" i="22"/>
  <c r="B55" i="22"/>
  <c r="C56" i="22"/>
  <c r="C57" i="22"/>
  <c r="C58" i="22"/>
  <c r="C59" i="22"/>
  <c r="C98" i="22"/>
  <c r="B97" i="22"/>
  <c r="C96" i="22"/>
  <c r="B95" i="22"/>
  <c r="C94" i="22"/>
  <c r="B93" i="22"/>
  <c r="C92" i="22"/>
  <c r="B91" i="22"/>
  <c r="B89" i="22"/>
  <c r="B87" i="22"/>
  <c r="B85" i="22"/>
  <c r="B83" i="22"/>
  <c r="B81" i="22"/>
  <c r="B79" i="22"/>
  <c r="B77" i="22"/>
  <c r="B75" i="22"/>
  <c r="B73" i="22"/>
  <c r="B71" i="22"/>
  <c r="B69" i="22"/>
  <c r="B67" i="22"/>
  <c r="B65" i="22"/>
  <c r="B63" i="22"/>
  <c r="B61" i="22"/>
  <c r="B24" i="22"/>
  <c r="B48" i="22"/>
  <c r="A48" i="22"/>
  <c r="B23" i="22"/>
  <c r="B47" i="22"/>
  <c r="A47" i="22"/>
  <c r="B22" i="22"/>
  <c r="B46" i="22"/>
  <c r="A46" i="22"/>
  <c r="B21" i="22"/>
  <c r="B45" i="22"/>
  <c r="A45" i="22"/>
  <c r="B20" i="22"/>
  <c r="B44" i="22"/>
  <c r="A44" i="22"/>
  <c r="B19" i="22"/>
  <c r="B43" i="22"/>
  <c r="A43" i="22"/>
  <c r="B18" i="22"/>
  <c r="B42" i="22"/>
  <c r="A42" i="22"/>
  <c r="B17" i="22"/>
  <c r="B41" i="22"/>
  <c r="A41" i="22"/>
  <c r="B16" i="22"/>
  <c r="B40" i="22"/>
  <c r="A40" i="22"/>
  <c r="B15" i="22"/>
  <c r="B39" i="22"/>
  <c r="A39" i="22"/>
  <c r="B14" i="22"/>
  <c r="B38" i="22"/>
  <c r="A38" i="22"/>
  <c r="B13" i="22"/>
  <c r="B37" i="22"/>
  <c r="A37" i="22"/>
  <c r="B12" i="22"/>
  <c r="B36" i="22"/>
  <c r="A36" i="22"/>
  <c r="B11" i="22"/>
  <c r="B35" i="22"/>
  <c r="A35" i="22"/>
  <c r="B10" i="22"/>
  <c r="B34" i="22"/>
  <c r="A34" i="22"/>
  <c r="B9" i="22"/>
  <c r="B33" i="22"/>
  <c r="A33" i="22"/>
  <c r="B8" i="22"/>
  <c r="B32" i="22"/>
  <c r="A32" i="22"/>
  <c r="B7" i="22"/>
  <c r="B31" i="22"/>
  <c r="A31" i="22"/>
  <c r="B6" i="22"/>
  <c r="B30" i="22"/>
  <c r="A30" i="22"/>
  <c r="B5" i="22"/>
  <c r="B29" i="22"/>
  <c r="A29" i="22"/>
  <c r="B3" i="22"/>
  <c r="B2" i="22"/>
  <c r="B99" i="21"/>
  <c r="B55" i="21"/>
  <c r="C56" i="21"/>
  <c r="C57" i="21"/>
  <c r="C58" i="21"/>
  <c r="C59" i="21"/>
  <c r="C98" i="21"/>
  <c r="B97" i="21"/>
  <c r="C96" i="21"/>
  <c r="B95" i="21"/>
  <c r="C94" i="21"/>
  <c r="B93" i="21"/>
  <c r="C92" i="21"/>
  <c r="B91" i="21"/>
  <c r="B89" i="21"/>
  <c r="B87" i="21"/>
  <c r="B85" i="21"/>
  <c r="B83" i="21"/>
  <c r="B81" i="21"/>
  <c r="B79" i="21"/>
  <c r="B77" i="21"/>
  <c r="B75" i="21"/>
  <c r="B73" i="21"/>
  <c r="B71" i="21"/>
  <c r="B69" i="21"/>
  <c r="B67" i="21"/>
  <c r="B65" i="21"/>
  <c r="B63" i="21"/>
  <c r="B61" i="21"/>
  <c r="B24" i="21"/>
  <c r="B48" i="21"/>
  <c r="A48" i="21"/>
  <c r="B23" i="21"/>
  <c r="B47" i="21"/>
  <c r="A47" i="21"/>
  <c r="B22" i="21"/>
  <c r="B46" i="21"/>
  <c r="A46" i="21"/>
  <c r="B21" i="21"/>
  <c r="B45" i="21"/>
  <c r="A45" i="21"/>
  <c r="B20" i="21"/>
  <c r="B44" i="21"/>
  <c r="A44" i="21"/>
  <c r="B19" i="21"/>
  <c r="B43" i="21"/>
  <c r="A43" i="21"/>
  <c r="B18" i="21"/>
  <c r="B42" i="21"/>
  <c r="A42" i="21"/>
  <c r="B17" i="21"/>
  <c r="B41" i="21"/>
  <c r="A41" i="21"/>
  <c r="B16" i="21"/>
  <c r="B40" i="21"/>
  <c r="A40" i="21"/>
  <c r="B15" i="21"/>
  <c r="B39" i="21"/>
  <c r="A39" i="21"/>
  <c r="B14" i="21"/>
  <c r="B38" i="21"/>
  <c r="A38" i="21"/>
  <c r="B13" i="21"/>
  <c r="B37" i="21"/>
  <c r="A37" i="21"/>
  <c r="B12" i="21"/>
  <c r="B36" i="21"/>
  <c r="A36" i="21"/>
  <c r="B11" i="21"/>
  <c r="B35" i="21"/>
  <c r="A35" i="21"/>
  <c r="B10" i="21"/>
  <c r="B34" i="21"/>
  <c r="A34" i="21"/>
  <c r="B9" i="21"/>
  <c r="B33" i="21"/>
  <c r="A33" i="21"/>
  <c r="B8" i="21"/>
  <c r="B32" i="21"/>
  <c r="A32" i="21"/>
  <c r="B7" i="21"/>
  <c r="B31" i="21"/>
  <c r="A31" i="21"/>
  <c r="B6" i="21"/>
  <c r="B30" i="21"/>
  <c r="A30" i="21"/>
  <c r="B5" i="21"/>
  <c r="B29" i="21"/>
  <c r="A29" i="21"/>
  <c r="B3" i="21"/>
  <c r="B2" i="21"/>
  <c r="B99" i="20"/>
  <c r="B55" i="20"/>
  <c r="C56" i="20"/>
  <c r="C57" i="20"/>
  <c r="C58" i="20"/>
  <c r="C59" i="20"/>
  <c r="C98" i="20"/>
  <c r="B97" i="20"/>
  <c r="C96" i="20"/>
  <c r="B95" i="20"/>
  <c r="C94" i="20"/>
  <c r="B93" i="20"/>
  <c r="C92" i="20"/>
  <c r="B91" i="20"/>
  <c r="B89" i="20"/>
  <c r="B87" i="20"/>
  <c r="B85" i="20"/>
  <c r="B83" i="20"/>
  <c r="B81" i="20"/>
  <c r="B79" i="20"/>
  <c r="B77" i="20"/>
  <c r="B75" i="20"/>
  <c r="B73" i="20"/>
  <c r="B71" i="20"/>
  <c r="B69" i="20"/>
  <c r="B67" i="20"/>
  <c r="B65" i="20"/>
  <c r="B63" i="20"/>
  <c r="B61" i="20"/>
  <c r="B24" i="20"/>
  <c r="B48" i="20"/>
  <c r="A48" i="20"/>
  <c r="B23" i="20"/>
  <c r="B47" i="20"/>
  <c r="A47" i="20"/>
  <c r="B22" i="20"/>
  <c r="B46" i="20"/>
  <c r="A46" i="20"/>
  <c r="B21" i="20"/>
  <c r="B45" i="20"/>
  <c r="A45" i="20"/>
  <c r="B20" i="20"/>
  <c r="B44" i="20"/>
  <c r="A44" i="20"/>
  <c r="B19" i="20"/>
  <c r="B43" i="20"/>
  <c r="A43" i="20"/>
  <c r="B18" i="20"/>
  <c r="B42" i="20"/>
  <c r="A42" i="20"/>
  <c r="B17" i="20"/>
  <c r="B41" i="20"/>
  <c r="A41" i="20"/>
  <c r="B16" i="20"/>
  <c r="B40" i="20"/>
  <c r="A40" i="20"/>
  <c r="B15" i="20"/>
  <c r="B39" i="20"/>
  <c r="A39" i="20"/>
  <c r="B14" i="20"/>
  <c r="B38" i="20"/>
  <c r="A38" i="20"/>
  <c r="B13" i="20"/>
  <c r="B37" i="20"/>
  <c r="A37" i="20"/>
  <c r="B12" i="20"/>
  <c r="B36" i="20"/>
  <c r="A36" i="20"/>
  <c r="B11" i="20"/>
  <c r="B35" i="20"/>
  <c r="A35" i="20"/>
  <c r="B10" i="20"/>
  <c r="B34" i="20"/>
  <c r="A34" i="20"/>
  <c r="B9" i="20"/>
  <c r="B33" i="20"/>
  <c r="A33" i="20"/>
  <c r="B8" i="20"/>
  <c r="B32" i="20"/>
  <c r="A32" i="20"/>
  <c r="B7" i="20"/>
  <c r="B31" i="20"/>
  <c r="A31" i="20"/>
  <c r="B6" i="20"/>
  <c r="B30" i="20"/>
  <c r="A30" i="20"/>
  <c r="B5" i="20"/>
  <c r="B29" i="20"/>
  <c r="A29" i="20"/>
  <c r="B3" i="20"/>
  <c r="B2" i="20"/>
  <c r="B99" i="19"/>
  <c r="B55" i="19"/>
  <c r="C56" i="19"/>
  <c r="C57" i="19"/>
  <c r="C58" i="19"/>
  <c r="C59" i="19"/>
  <c r="C98" i="19"/>
  <c r="B97" i="19"/>
  <c r="C96" i="19"/>
  <c r="B95" i="19"/>
  <c r="C94" i="19"/>
  <c r="B93" i="19"/>
  <c r="C92" i="19"/>
  <c r="B91" i="19"/>
  <c r="B89" i="19"/>
  <c r="B87" i="19"/>
  <c r="B85" i="19"/>
  <c r="B83" i="19"/>
  <c r="B81" i="19"/>
  <c r="B79" i="19"/>
  <c r="B77" i="19"/>
  <c r="B75" i="19"/>
  <c r="B73" i="19"/>
  <c r="B71" i="19"/>
  <c r="B69" i="19"/>
  <c r="B67" i="19"/>
  <c r="B65" i="19"/>
  <c r="B63" i="19"/>
  <c r="B61" i="19"/>
  <c r="B24" i="19"/>
  <c r="B48" i="19"/>
  <c r="A48" i="19"/>
  <c r="B23" i="19"/>
  <c r="B47" i="19"/>
  <c r="A47" i="19"/>
  <c r="B22" i="19"/>
  <c r="B46" i="19"/>
  <c r="A46" i="19"/>
  <c r="B21" i="19"/>
  <c r="B45" i="19"/>
  <c r="A45" i="19"/>
  <c r="B20" i="19"/>
  <c r="B44" i="19"/>
  <c r="A44" i="19"/>
  <c r="B19" i="19"/>
  <c r="B43" i="19"/>
  <c r="A43" i="19"/>
  <c r="B18" i="19"/>
  <c r="B42" i="19"/>
  <c r="A42" i="19"/>
  <c r="B17" i="19"/>
  <c r="B41" i="19"/>
  <c r="A41" i="19"/>
  <c r="B16" i="19"/>
  <c r="B40" i="19"/>
  <c r="A40" i="19"/>
  <c r="B15" i="19"/>
  <c r="B39" i="19"/>
  <c r="A39" i="19"/>
  <c r="B14" i="19"/>
  <c r="B38" i="19"/>
  <c r="A38" i="19"/>
  <c r="B13" i="19"/>
  <c r="B37" i="19"/>
  <c r="A37" i="19"/>
  <c r="B12" i="19"/>
  <c r="B36" i="19"/>
  <c r="A36" i="19"/>
  <c r="B11" i="19"/>
  <c r="B35" i="19"/>
  <c r="A35" i="19"/>
  <c r="B10" i="19"/>
  <c r="B34" i="19"/>
  <c r="A34" i="19"/>
  <c r="B9" i="19"/>
  <c r="B33" i="19"/>
  <c r="A33" i="19"/>
  <c r="B8" i="19"/>
  <c r="B32" i="19"/>
  <c r="A32" i="19"/>
  <c r="B7" i="19"/>
  <c r="B31" i="19"/>
  <c r="A31" i="19"/>
  <c r="B6" i="19"/>
  <c r="B30" i="19"/>
  <c r="A30" i="19"/>
  <c r="B5" i="19"/>
  <c r="B29" i="19"/>
  <c r="A29" i="19"/>
  <c r="B3" i="19"/>
  <c r="B2" i="19"/>
  <c r="B99" i="18"/>
  <c r="B55" i="18"/>
  <c r="C56" i="18"/>
  <c r="C57" i="18"/>
  <c r="C58" i="18"/>
  <c r="C59" i="18"/>
  <c r="C98" i="18"/>
  <c r="B97" i="18"/>
  <c r="C96" i="18"/>
  <c r="B95" i="18"/>
  <c r="C94" i="18"/>
  <c r="B93" i="18"/>
  <c r="C92" i="18"/>
  <c r="B91" i="18"/>
  <c r="B89" i="18"/>
  <c r="B87" i="18"/>
  <c r="B85" i="18"/>
  <c r="B83" i="18"/>
  <c r="B81" i="18"/>
  <c r="B79" i="18"/>
  <c r="B77" i="18"/>
  <c r="B75" i="18"/>
  <c r="B73" i="18"/>
  <c r="B71" i="18"/>
  <c r="B69" i="18"/>
  <c r="B67" i="18"/>
  <c r="B65" i="18"/>
  <c r="B63" i="18"/>
  <c r="B61" i="18"/>
  <c r="B24" i="18"/>
  <c r="B48" i="18"/>
  <c r="A48" i="18"/>
  <c r="B23" i="18"/>
  <c r="B47" i="18"/>
  <c r="A47" i="18"/>
  <c r="B22" i="18"/>
  <c r="B46" i="18"/>
  <c r="A46" i="18"/>
  <c r="B21" i="18"/>
  <c r="B45" i="18"/>
  <c r="A45" i="18"/>
  <c r="B20" i="18"/>
  <c r="B44" i="18"/>
  <c r="A44" i="18"/>
  <c r="B19" i="18"/>
  <c r="B43" i="18"/>
  <c r="A43" i="18"/>
  <c r="B18" i="18"/>
  <c r="B42" i="18"/>
  <c r="A42" i="18"/>
  <c r="B17" i="18"/>
  <c r="B41" i="18"/>
  <c r="A41" i="18"/>
  <c r="B16" i="18"/>
  <c r="B40" i="18"/>
  <c r="A40" i="18"/>
  <c r="B15" i="18"/>
  <c r="B39" i="18"/>
  <c r="A39" i="18"/>
  <c r="B14" i="18"/>
  <c r="B38" i="18"/>
  <c r="A38" i="18"/>
  <c r="B13" i="18"/>
  <c r="B37" i="18"/>
  <c r="A37" i="18"/>
  <c r="B12" i="18"/>
  <c r="B36" i="18"/>
  <c r="A36" i="18"/>
  <c r="B11" i="18"/>
  <c r="B35" i="18"/>
  <c r="A35" i="18"/>
  <c r="B10" i="18"/>
  <c r="B34" i="18"/>
  <c r="A34" i="18"/>
  <c r="B9" i="18"/>
  <c r="B33" i="18"/>
  <c r="A33" i="18"/>
  <c r="B8" i="18"/>
  <c r="B32" i="18"/>
  <c r="A32" i="18"/>
  <c r="B7" i="18"/>
  <c r="B31" i="18"/>
  <c r="A31" i="18"/>
  <c r="B6" i="18"/>
  <c r="B30" i="18"/>
  <c r="A30" i="18"/>
  <c r="B5" i="18"/>
  <c r="B29" i="18"/>
  <c r="A29" i="18"/>
  <c r="B3" i="18"/>
  <c r="B2" i="18"/>
  <c r="B99" i="17"/>
  <c r="B55" i="17"/>
  <c r="C56" i="17"/>
  <c r="C57" i="17"/>
  <c r="C58" i="17"/>
  <c r="C59" i="17"/>
  <c r="C98" i="17"/>
  <c r="B97" i="17"/>
  <c r="C96" i="17"/>
  <c r="B95" i="17"/>
  <c r="C94" i="17"/>
  <c r="B93" i="17"/>
  <c r="C92" i="17"/>
  <c r="B91" i="17"/>
  <c r="B89" i="17"/>
  <c r="B87" i="17"/>
  <c r="B85" i="17"/>
  <c r="B83" i="17"/>
  <c r="B81" i="17"/>
  <c r="B79" i="17"/>
  <c r="B77" i="17"/>
  <c r="B75" i="17"/>
  <c r="B73" i="17"/>
  <c r="B71" i="17"/>
  <c r="B69" i="17"/>
  <c r="B67" i="17"/>
  <c r="B65" i="17"/>
  <c r="B63" i="17"/>
  <c r="B61" i="17"/>
  <c r="B24" i="17"/>
  <c r="B48" i="17"/>
  <c r="A48" i="17"/>
  <c r="B23" i="17"/>
  <c r="B47" i="17"/>
  <c r="A47" i="17"/>
  <c r="B22" i="17"/>
  <c r="B46" i="17"/>
  <c r="A46" i="17"/>
  <c r="B21" i="17"/>
  <c r="B45" i="17"/>
  <c r="A45" i="17"/>
  <c r="B20" i="17"/>
  <c r="B44" i="17"/>
  <c r="A44" i="17"/>
  <c r="B19" i="17"/>
  <c r="B43" i="17"/>
  <c r="A43" i="17"/>
  <c r="B18" i="17"/>
  <c r="B42" i="17"/>
  <c r="A42" i="17"/>
  <c r="B17" i="17"/>
  <c r="B41" i="17"/>
  <c r="A41" i="17"/>
  <c r="B16" i="17"/>
  <c r="B40" i="17"/>
  <c r="A40" i="17"/>
  <c r="B15" i="17"/>
  <c r="B39" i="17"/>
  <c r="A39" i="17"/>
  <c r="B14" i="17"/>
  <c r="B38" i="17"/>
  <c r="A38" i="17"/>
  <c r="B13" i="17"/>
  <c r="B37" i="17"/>
  <c r="A37" i="17"/>
  <c r="B12" i="17"/>
  <c r="B36" i="17"/>
  <c r="A36" i="17"/>
  <c r="B11" i="17"/>
  <c r="B35" i="17"/>
  <c r="A35" i="17"/>
  <c r="B10" i="17"/>
  <c r="B34" i="17"/>
  <c r="A34" i="17"/>
  <c r="B9" i="17"/>
  <c r="B33" i="17"/>
  <c r="A33" i="17"/>
  <c r="B8" i="17"/>
  <c r="B32" i="17"/>
  <c r="A32" i="17"/>
  <c r="B7" i="17"/>
  <c r="B31" i="17"/>
  <c r="A31" i="17"/>
  <c r="B6" i="17"/>
  <c r="B30" i="17"/>
  <c r="A30" i="17"/>
  <c r="B5" i="17"/>
  <c r="B29" i="17"/>
  <c r="A29" i="17"/>
  <c r="B3" i="17"/>
  <c r="B2" i="17"/>
  <c r="B99" i="16"/>
  <c r="B55" i="16"/>
  <c r="C56" i="16"/>
  <c r="C57" i="16"/>
  <c r="C58" i="16"/>
  <c r="C59" i="16"/>
  <c r="C98" i="16"/>
  <c r="B97" i="16"/>
  <c r="C96" i="16"/>
  <c r="B95" i="16"/>
  <c r="C94" i="16"/>
  <c r="B93" i="16"/>
  <c r="C92" i="16"/>
  <c r="B91" i="16"/>
  <c r="B89" i="16"/>
  <c r="B87" i="16"/>
  <c r="B85" i="16"/>
  <c r="B83" i="16"/>
  <c r="B81" i="16"/>
  <c r="B79" i="16"/>
  <c r="B77" i="16"/>
  <c r="B75" i="16"/>
  <c r="B73" i="16"/>
  <c r="B71" i="16"/>
  <c r="B69" i="16"/>
  <c r="B67" i="16"/>
  <c r="B65" i="16"/>
  <c r="B63" i="16"/>
  <c r="B61" i="16"/>
  <c r="B24" i="16"/>
  <c r="B48" i="16"/>
  <c r="A48" i="16"/>
  <c r="B23" i="16"/>
  <c r="B47" i="16"/>
  <c r="A47" i="16"/>
  <c r="B22" i="16"/>
  <c r="B46" i="16"/>
  <c r="A46" i="16"/>
  <c r="B21" i="16"/>
  <c r="B45" i="16"/>
  <c r="A45" i="16"/>
  <c r="B20" i="16"/>
  <c r="B44" i="16"/>
  <c r="A44" i="16"/>
  <c r="B19" i="16"/>
  <c r="B43" i="16"/>
  <c r="A43" i="16"/>
  <c r="B18" i="16"/>
  <c r="B42" i="16"/>
  <c r="A42" i="16"/>
  <c r="B17" i="16"/>
  <c r="B41" i="16"/>
  <c r="A41" i="16"/>
  <c r="B16" i="16"/>
  <c r="B40" i="16"/>
  <c r="A40" i="16"/>
  <c r="B15" i="16"/>
  <c r="B39" i="16"/>
  <c r="A39" i="16"/>
  <c r="B14" i="16"/>
  <c r="B38" i="16"/>
  <c r="A38" i="16"/>
  <c r="B13" i="16"/>
  <c r="B37" i="16"/>
  <c r="A37" i="16"/>
  <c r="B12" i="16"/>
  <c r="B36" i="16"/>
  <c r="A36" i="16"/>
  <c r="B11" i="16"/>
  <c r="B35" i="16"/>
  <c r="A35" i="16"/>
  <c r="B10" i="16"/>
  <c r="B34" i="16"/>
  <c r="A34" i="16"/>
  <c r="B9" i="16"/>
  <c r="B33" i="16"/>
  <c r="A33" i="16"/>
  <c r="B8" i="16"/>
  <c r="B32" i="16"/>
  <c r="A32" i="16"/>
  <c r="B7" i="16"/>
  <c r="B31" i="16"/>
  <c r="A31" i="16"/>
  <c r="B6" i="16"/>
  <c r="B30" i="16"/>
  <c r="A30" i="16"/>
  <c r="B5" i="16"/>
  <c r="B29" i="16"/>
  <c r="A29" i="16"/>
  <c r="B3" i="16"/>
  <c r="B2" i="16"/>
  <c r="B99" i="15"/>
  <c r="B55" i="15"/>
  <c r="C56" i="15"/>
  <c r="C57" i="15"/>
  <c r="C58" i="15"/>
  <c r="C59" i="15"/>
  <c r="C98" i="15"/>
  <c r="B97" i="15"/>
  <c r="C96" i="15"/>
  <c r="B95" i="15"/>
  <c r="C94" i="15"/>
  <c r="B93" i="15"/>
  <c r="C92" i="15"/>
  <c r="B91" i="15"/>
  <c r="B89" i="15"/>
  <c r="B87" i="15"/>
  <c r="B85" i="15"/>
  <c r="B83" i="15"/>
  <c r="B81" i="15"/>
  <c r="B79" i="15"/>
  <c r="B77" i="15"/>
  <c r="B75" i="15"/>
  <c r="B73" i="15"/>
  <c r="B71" i="15"/>
  <c r="B69" i="15"/>
  <c r="B67" i="15"/>
  <c r="B65" i="15"/>
  <c r="B63" i="15"/>
  <c r="B61" i="15"/>
  <c r="B24" i="15"/>
  <c r="B48" i="15"/>
  <c r="A48" i="15"/>
  <c r="B23" i="15"/>
  <c r="B47" i="15"/>
  <c r="A47" i="15"/>
  <c r="B22" i="15"/>
  <c r="B46" i="15"/>
  <c r="A46" i="15"/>
  <c r="B21" i="15"/>
  <c r="B45" i="15"/>
  <c r="A45" i="15"/>
  <c r="B20" i="15"/>
  <c r="B44" i="15"/>
  <c r="A44" i="15"/>
  <c r="B19" i="15"/>
  <c r="B43" i="15"/>
  <c r="A43" i="15"/>
  <c r="B18" i="15"/>
  <c r="B42" i="15"/>
  <c r="A42" i="15"/>
  <c r="B17" i="15"/>
  <c r="B41" i="15"/>
  <c r="A41" i="15"/>
  <c r="B16" i="15"/>
  <c r="B40" i="15"/>
  <c r="A40" i="15"/>
  <c r="B15" i="15"/>
  <c r="B39" i="15"/>
  <c r="A39" i="15"/>
  <c r="B14" i="15"/>
  <c r="B38" i="15"/>
  <c r="A38" i="15"/>
  <c r="B13" i="15"/>
  <c r="B37" i="15"/>
  <c r="A37" i="15"/>
  <c r="B12" i="15"/>
  <c r="B36" i="15"/>
  <c r="A36" i="15"/>
  <c r="B11" i="15"/>
  <c r="B35" i="15"/>
  <c r="A35" i="15"/>
  <c r="B10" i="15"/>
  <c r="B34" i="15"/>
  <c r="A34" i="15"/>
  <c r="B9" i="15"/>
  <c r="B33" i="15"/>
  <c r="A33" i="15"/>
  <c r="B8" i="15"/>
  <c r="B32" i="15"/>
  <c r="A32" i="15"/>
  <c r="B7" i="15"/>
  <c r="B31" i="15"/>
  <c r="A31" i="15"/>
  <c r="B6" i="15"/>
  <c r="B30" i="15"/>
  <c r="A30" i="15"/>
  <c r="B5" i="15"/>
  <c r="B29" i="15"/>
  <c r="A29" i="15"/>
  <c r="B3" i="15"/>
  <c r="B2" i="15"/>
  <c r="B99" i="14"/>
  <c r="B55" i="14"/>
  <c r="C56" i="14"/>
  <c r="C57" i="14"/>
  <c r="C58" i="14"/>
  <c r="C59" i="14"/>
  <c r="C98" i="14"/>
  <c r="B97" i="14"/>
  <c r="C96" i="14"/>
  <c r="B95" i="14"/>
  <c r="C94" i="14"/>
  <c r="B93" i="14"/>
  <c r="C92" i="14"/>
  <c r="B91" i="14"/>
  <c r="B89" i="14"/>
  <c r="B87" i="14"/>
  <c r="B85" i="14"/>
  <c r="B83" i="14"/>
  <c r="B81" i="14"/>
  <c r="B79" i="14"/>
  <c r="B77" i="14"/>
  <c r="B75" i="14"/>
  <c r="B73" i="14"/>
  <c r="B71" i="14"/>
  <c r="B69" i="14"/>
  <c r="B67" i="14"/>
  <c r="B65" i="14"/>
  <c r="B63" i="14"/>
  <c r="B61" i="14"/>
  <c r="B24" i="14"/>
  <c r="B48" i="14"/>
  <c r="A48" i="14"/>
  <c r="B23" i="14"/>
  <c r="B47" i="14"/>
  <c r="A47" i="14"/>
  <c r="B22" i="14"/>
  <c r="B46" i="14"/>
  <c r="A46" i="14"/>
  <c r="B21" i="14"/>
  <c r="B45" i="14"/>
  <c r="A45" i="14"/>
  <c r="B20" i="14"/>
  <c r="B44" i="14"/>
  <c r="A44" i="14"/>
  <c r="B19" i="14"/>
  <c r="B43" i="14"/>
  <c r="A43" i="14"/>
  <c r="B18" i="14"/>
  <c r="B42" i="14"/>
  <c r="A42" i="14"/>
  <c r="B17" i="14"/>
  <c r="B41" i="14"/>
  <c r="A41" i="14"/>
  <c r="B16" i="14"/>
  <c r="B40" i="14"/>
  <c r="A40" i="14"/>
  <c r="B15" i="14"/>
  <c r="B39" i="14"/>
  <c r="A39" i="14"/>
  <c r="B14" i="14"/>
  <c r="B38" i="14"/>
  <c r="A38" i="14"/>
  <c r="B13" i="14"/>
  <c r="B37" i="14"/>
  <c r="A37" i="14"/>
  <c r="B12" i="14"/>
  <c r="B36" i="14"/>
  <c r="A36" i="14"/>
  <c r="B11" i="14"/>
  <c r="B35" i="14"/>
  <c r="A35" i="14"/>
  <c r="B10" i="14"/>
  <c r="B34" i="14"/>
  <c r="A34" i="14"/>
  <c r="B9" i="14"/>
  <c r="B33" i="14"/>
  <c r="A33" i="14"/>
  <c r="B8" i="14"/>
  <c r="B32" i="14"/>
  <c r="A32" i="14"/>
  <c r="B7" i="14"/>
  <c r="B31" i="14"/>
  <c r="A31" i="14"/>
  <c r="B6" i="14"/>
  <c r="B30" i="14"/>
  <c r="A30" i="14"/>
  <c r="B5" i="14"/>
  <c r="B29" i="14"/>
  <c r="A29" i="14"/>
  <c r="B3" i="14"/>
  <c r="B2" i="14"/>
  <c r="B99" i="13"/>
  <c r="B55" i="13"/>
  <c r="C56" i="13"/>
  <c r="C57" i="13"/>
  <c r="C58" i="13"/>
  <c r="C59" i="13"/>
  <c r="C98" i="13"/>
  <c r="B97" i="13"/>
  <c r="C96" i="13"/>
  <c r="B95" i="13"/>
  <c r="C94" i="13"/>
  <c r="B93" i="13"/>
  <c r="C92" i="13"/>
  <c r="B91" i="13"/>
  <c r="B89" i="13"/>
  <c r="B87" i="13"/>
  <c r="B85" i="13"/>
  <c r="B83" i="13"/>
  <c r="B81" i="13"/>
  <c r="B79" i="13"/>
  <c r="B77" i="13"/>
  <c r="B75" i="13"/>
  <c r="B73" i="13"/>
  <c r="B71" i="13"/>
  <c r="B69" i="13"/>
  <c r="B67" i="13"/>
  <c r="B65" i="13"/>
  <c r="B63" i="13"/>
  <c r="B61" i="13"/>
  <c r="B24" i="13"/>
  <c r="B48" i="13"/>
  <c r="A48" i="13"/>
  <c r="B23" i="13"/>
  <c r="B47" i="13"/>
  <c r="A47" i="13"/>
  <c r="B22" i="13"/>
  <c r="B46" i="13"/>
  <c r="A46" i="13"/>
  <c r="B21" i="13"/>
  <c r="B45" i="13"/>
  <c r="A45" i="13"/>
  <c r="B20" i="13"/>
  <c r="B44" i="13"/>
  <c r="A44" i="13"/>
  <c r="B19" i="13"/>
  <c r="B43" i="13"/>
  <c r="A43" i="13"/>
  <c r="B18" i="13"/>
  <c r="B42" i="13"/>
  <c r="A42" i="13"/>
  <c r="B17" i="13"/>
  <c r="B41" i="13"/>
  <c r="A41" i="13"/>
  <c r="B16" i="13"/>
  <c r="B40" i="13"/>
  <c r="A40" i="13"/>
  <c r="B15" i="13"/>
  <c r="B39" i="13"/>
  <c r="A39" i="13"/>
  <c r="B14" i="13"/>
  <c r="B38" i="13"/>
  <c r="A38" i="13"/>
  <c r="B13" i="13"/>
  <c r="B37" i="13"/>
  <c r="A37" i="13"/>
  <c r="B12" i="13"/>
  <c r="B36" i="13"/>
  <c r="A36" i="13"/>
  <c r="B11" i="13"/>
  <c r="B35" i="13"/>
  <c r="A35" i="13"/>
  <c r="B10" i="13"/>
  <c r="B34" i="13"/>
  <c r="A34" i="13"/>
  <c r="B9" i="13"/>
  <c r="B33" i="13"/>
  <c r="A33" i="13"/>
  <c r="B8" i="13"/>
  <c r="B32" i="13"/>
  <c r="A32" i="13"/>
  <c r="B7" i="13"/>
  <c r="B31" i="13"/>
  <c r="A31" i="13"/>
  <c r="B6" i="13"/>
  <c r="B30" i="13"/>
  <c r="A30" i="13"/>
  <c r="B5" i="13"/>
  <c r="B29" i="13"/>
  <c r="A29" i="13"/>
  <c r="B3" i="13"/>
  <c r="B2" i="13"/>
  <c r="B99" i="12"/>
  <c r="B55" i="12"/>
  <c r="C56" i="12"/>
  <c r="C57" i="12"/>
  <c r="C58" i="12"/>
  <c r="C59" i="12"/>
  <c r="C98" i="12"/>
  <c r="B97" i="12"/>
  <c r="C96" i="12"/>
  <c r="B95" i="12"/>
  <c r="C94" i="12"/>
  <c r="B93" i="12"/>
  <c r="C92" i="12"/>
  <c r="B91" i="12"/>
  <c r="B89" i="12"/>
  <c r="B87" i="12"/>
  <c r="B85" i="12"/>
  <c r="B83" i="12"/>
  <c r="B81" i="12"/>
  <c r="B79" i="12"/>
  <c r="B77" i="12"/>
  <c r="B75" i="12"/>
  <c r="B73" i="12"/>
  <c r="B71" i="12"/>
  <c r="B69" i="12"/>
  <c r="B67" i="12"/>
  <c r="B65" i="12"/>
  <c r="B63" i="12"/>
  <c r="B61" i="12"/>
  <c r="B24" i="12"/>
  <c r="B48" i="12"/>
  <c r="A48" i="12"/>
  <c r="B23" i="12"/>
  <c r="B47" i="12"/>
  <c r="A47" i="12"/>
  <c r="B22" i="12"/>
  <c r="B46" i="12"/>
  <c r="A46" i="12"/>
  <c r="B21" i="12"/>
  <c r="B45" i="12"/>
  <c r="A45" i="12"/>
  <c r="B20" i="12"/>
  <c r="B44" i="12"/>
  <c r="A44" i="12"/>
  <c r="B19" i="12"/>
  <c r="B43" i="12"/>
  <c r="A43" i="12"/>
  <c r="B18" i="12"/>
  <c r="B42" i="12"/>
  <c r="A42" i="12"/>
  <c r="B17" i="12"/>
  <c r="B41" i="12"/>
  <c r="A41" i="12"/>
  <c r="B16" i="12"/>
  <c r="B40" i="12"/>
  <c r="A40" i="12"/>
  <c r="B15" i="12"/>
  <c r="B39" i="12"/>
  <c r="A39" i="12"/>
  <c r="B14" i="12"/>
  <c r="B38" i="12"/>
  <c r="A38" i="12"/>
  <c r="B13" i="12"/>
  <c r="B37" i="12"/>
  <c r="A37" i="12"/>
  <c r="B12" i="12"/>
  <c r="B36" i="12"/>
  <c r="A36" i="12"/>
  <c r="B11" i="12"/>
  <c r="B35" i="12"/>
  <c r="A35" i="12"/>
  <c r="B10" i="12"/>
  <c r="B34" i="12"/>
  <c r="A34" i="12"/>
  <c r="B9" i="12"/>
  <c r="B33" i="12"/>
  <c r="A33" i="12"/>
  <c r="B8" i="12"/>
  <c r="B32" i="12"/>
  <c r="A32" i="12"/>
  <c r="B7" i="12"/>
  <c r="B31" i="12"/>
  <c r="A31" i="12"/>
  <c r="B6" i="12"/>
  <c r="B30" i="12"/>
  <c r="A30" i="12"/>
  <c r="B5" i="12"/>
  <c r="B29" i="12"/>
  <c r="A29" i="12"/>
  <c r="B3" i="12"/>
  <c r="B2" i="12"/>
  <c r="B99" i="11"/>
  <c r="B55" i="11"/>
  <c r="C56" i="11"/>
  <c r="C57" i="11"/>
  <c r="C58" i="11"/>
  <c r="C59" i="11"/>
  <c r="C98" i="11"/>
  <c r="B97" i="11"/>
  <c r="C96" i="11"/>
  <c r="B95" i="11"/>
  <c r="C94" i="11"/>
  <c r="B93" i="11"/>
  <c r="C92" i="11"/>
  <c r="B91" i="11"/>
  <c r="B89" i="11"/>
  <c r="B87" i="11"/>
  <c r="B85" i="11"/>
  <c r="B83" i="11"/>
  <c r="B81" i="11"/>
  <c r="B79" i="11"/>
  <c r="B77" i="11"/>
  <c r="B75" i="11"/>
  <c r="B73" i="11"/>
  <c r="B71" i="11"/>
  <c r="B69" i="11"/>
  <c r="B67" i="11"/>
  <c r="B65" i="11"/>
  <c r="B63" i="11"/>
  <c r="B61" i="11"/>
  <c r="B24" i="11"/>
  <c r="B48" i="11"/>
  <c r="A48" i="11"/>
  <c r="B23" i="11"/>
  <c r="B47" i="11"/>
  <c r="A47" i="11"/>
  <c r="B22" i="11"/>
  <c r="B46" i="11"/>
  <c r="A46" i="11"/>
  <c r="B21" i="11"/>
  <c r="B45" i="11"/>
  <c r="A45" i="11"/>
  <c r="B20" i="11"/>
  <c r="B44" i="11"/>
  <c r="A44" i="11"/>
  <c r="B19" i="11"/>
  <c r="B43" i="11"/>
  <c r="A43" i="11"/>
  <c r="B18" i="11"/>
  <c r="B42" i="11"/>
  <c r="A42" i="11"/>
  <c r="B17" i="11"/>
  <c r="B41" i="11"/>
  <c r="A41" i="11"/>
  <c r="B16" i="11"/>
  <c r="B40" i="11"/>
  <c r="A40" i="11"/>
  <c r="B15" i="11"/>
  <c r="B39" i="11"/>
  <c r="A39" i="11"/>
  <c r="B14" i="11"/>
  <c r="B38" i="11"/>
  <c r="A38" i="11"/>
  <c r="B13" i="11"/>
  <c r="B37" i="11"/>
  <c r="A37" i="11"/>
  <c r="B12" i="11"/>
  <c r="B36" i="11"/>
  <c r="A36" i="11"/>
  <c r="B11" i="11"/>
  <c r="B35" i="11"/>
  <c r="A35" i="11"/>
  <c r="B10" i="11"/>
  <c r="B34" i="11"/>
  <c r="A34" i="11"/>
  <c r="B9" i="11"/>
  <c r="B33" i="11"/>
  <c r="A33" i="11"/>
  <c r="B8" i="11"/>
  <c r="B32" i="11"/>
  <c r="A32" i="11"/>
  <c r="B7" i="11"/>
  <c r="B31" i="11"/>
  <c r="A31" i="11"/>
  <c r="B6" i="11"/>
  <c r="B30" i="11"/>
  <c r="A30" i="11"/>
  <c r="B5" i="11"/>
  <c r="B29" i="11"/>
  <c r="A29" i="11"/>
  <c r="B3" i="11"/>
  <c r="B2" i="11"/>
  <c r="B99" i="10"/>
  <c r="B55" i="10"/>
  <c r="C56" i="10"/>
  <c r="C57" i="10"/>
  <c r="C58" i="10"/>
  <c r="C59" i="10"/>
  <c r="C98" i="10"/>
  <c r="B97" i="10"/>
  <c r="C96" i="10"/>
  <c r="B95" i="10"/>
  <c r="C94" i="10"/>
  <c r="B93" i="10"/>
  <c r="C92" i="10"/>
  <c r="B91" i="10"/>
  <c r="B89" i="10"/>
  <c r="B87" i="10"/>
  <c r="B85" i="10"/>
  <c r="B83" i="10"/>
  <c r="B81" i="10"/>
  <c r="B79" i="10"/>
  <c r="B77" i="10"/>
  <c r="B75" i="10"/>
  <c r="B73" i="10"/>
  <c r="B71" i="10"/>
  <c r="B69" i="10"/>
  <c r="B67" i="10"/>
  <c r="B65" i="10"/>
  <c r="B63" i="10"/>
  <c r="B61" i="10"/>
  <c r="B24" i="10"/>
  <c r="B48" i="10"/>
  <c r="A48" i="10"/>
  <c r="B23" i="10"/>
  <c r="B47" i="10"/>
  <c r="A47" i="10"/>
  <c r="B22" i="10"/>
  <c r="B46" i="10"/>
  <c r="A46" i="10"/>
  <c r="B21" i="10"/>
  <c r="B45" i="10"/>
  <c r="A45" i="10"/>
  <c r="B20" i="10"/>
  <c r="B44" i="10"/>
  <c r="A44" i="10"/>
  <c r="B19" i="10"/>
  <c r="B43" i="10"/>
  <c r="A43" i="10"/>
  <c r="B18" i="10"/>
  <c r="B42" i="10"/>
  <c r="A42" i="10"/>
  <c r="B17" i="10"/>
  <c r="B41" i="10"/>
  <c r="A41" i="10"/>
  <c r="B16" i="10"/>
  <c r="B40" i="10"/>
  <c r="A40" i="10"/>
  <c r="B15" i="10"/>
  <c r="B39" i="10"/>
  <c r="A39" i="10"/>
  <c r="B14" i="10"/>
  <c r="B38" i="10"/>
  <c r="A38" i="10"/>
  <c r="B13" i="10"/>
  <c r="B37" i="10"/>
  <c r="A37" i="10"/>
  <c r="B12" i="10"/>
  <c r="B36" i="10"/>
  <c r="A36" i="10"/>
  <c r="B11" i="10"/>
  <c r="B35" i="10"/>
  <c r="A35" i="10"/>
  <c r="B10" i="10"/>
  <c r="B34" i="10"/>
  <c r="A34" i="10"/>
  <c r="B9" i="10"/>
  <c r="B33" i="10"/>
  <c r="A33" i="10"/>
  <c r="B8" i="10"/>
  <c r="B32" i="10"/>
  <c r="A32" i="10"/>
  <c r="B7" i="10"/>
  <c r="B31" i="10"/>
  <c r="A31" i="10"/>
  <c r="B6" i="10"/>
  <c r="B30" i="10"/>
  <c r="A30" i="10"/>
  <c r="B5" i="10"/>
  <c r="B29" i="10"/>
  <c r="A29" i="10"/>
  <c r="B3" i="10"/>
  <c r="B2" i="10"/>
  <c r="B99" i="9"/>
  <c r="B55" i="9"/>
  <c r="C56" i="9"/>
  <c r="C57" i="9"/>
  <c r="C58" i="9"/>
  <c r="C59" i="9"/>
  <c r="C98" i="9"/>
  <c r="B97" i="9"/>
  <c r="C96" i="9"/>
  <c r="B95" i="9"/>
  <c r="C94" i="9"/>
  <c r="B93" i="9"/>
  <c r="C92" i="9"/>
  <c r="B91" i="9"/>
  <c r="B89" i="9"/>
  <c r="B87" i="9"/>
  <c r="B85" i="9"/>
  <c r="B83" i="9"/>
  <c r="B81" i="9"/>
  <c r="B79" i="9"/>
  <c r="B77" i="9"/>
  <c r="B75" i="9"/>
  <c r="B73" i="9"/>
  <c r="B71" i="9"/>
  <c r="B69" i="9"/>
  <c r="B67" i="9"/>
  <c r="B65" i="9"/>
  <c r="B63" i="9"/>
  <c r="B61" i="9"/>
  <c r="B24" i="9"/>
  <c r="B48" i="9"/>
  <c r="A48" i="9"/>
  <c r="B23" i="9"/>
  <c r="B47" i="9"/>
  <c r="A47" i="9"/>
  <c r="B22" i="9"/>
  <c r="B46" i="9"/>
  <c r="A46" i="9"/>
  <c r="B21" i="9"/>
  <c r="B45" i="9"/>
  <c r="A45" i="9"/>
  <c r="B20" i="9"/>
  <c r="B44" i="9"/>
  <c r="A44" i="9"/>
  <c r="B19" i="9"/>
  <c r="B43" i="9"/>
  <c r="A43" i="9"/>
  <c r="B18" i="9"/>
  <c r="B42" i="9"/>
  <c r="A42" i="9"/>
  <c r="B17" i="9"/>
  <c r="B41" i="9"/>
  <c r="A41" i="9"/>
  <c r="B16" i="9"/>
  <c r="B40" i="9"/>
  <c r="A40" i="9"/>
  <c r="B15" i="9"/>
  <c r="B39" i="9"/>
  <c r="A39" i="9"/>
  <c r="B14" i="9"/>
  <c r="B38" i="9"/>
  <c r="A38" i="9"/>
  <c r="B13" i="9"/>
  <c r="B37" i="9"/>
  <c r="A37" i="9"/>
  <c r="B12" i="9"/>
  <c r="B36" i="9"/>
  <c r="A36" i="9"/>
  <c r="B11" i="9"/>
  <c r="B35" i="9"/>
  <c r="A35" i="9"/>
  <c r="B10" i="9"/>
  <c r="B34" i="9"/>
  <c r="A34" i="9"/>
  <c r="B9" i="9"/>
  <c r="B33" i="9"/>
  <c r="A33" i="9"/>
  <c r="B8" i="9"/>
  <c r="B32" i="9"/>
  <c r="A32" i="9"/>
  <c r="B7" i="9"/>
  <c r="B31" i="9"/>
  <c r="A31" i="9"/>
  <c r="B6" i="9"/>
  <c r="B30" i="9"/>
  <c r="A30" i="9"/>
  <c r="B5" i="9"/>
  <c r="B29" i="9"/>
  <c r="A29" i="9"/>
  <c r="B3" i="9"/>
  <c r="B2" i="9"/>
  <c r="B99" i="8"/>
  <c r="B55" i="8"/>
  <c r="C56" i="8"/>
  <c r="C57" i="8"/>
  <c r="C58" i="8"/>
  <c r="C59" i="8"/>
  <c r="C98" i="8"/>
  <c r="B97" i="8"/>
  <c r="C96" i="8"/>
  <c r="B95" i="8"/>
  <c r="C94" i="8"/>
  <c r="B93" i="8"/>
  <c r="C92" i="8"/>
  <c r="B91" i="8"/>
  <c r="B89" i="8"/>
  <c r="B87" i="8"/>
  <c r="B85" i="8"/>
  <c r="B83" i="8"/>
  <c r="B81" i="8"/>
  <c r="B79" i="8"/>
  <c r="B77" i="8"/>
  <c r="B75" i="8"/>
  <c r="B73" i="8"/>
  <c r="B71" i="8"/>
  <c r="B69" i="8"/>
  <c r="B67" i="8"/>
  <c r="B65" i="8"/>
  <c r="B63" i="8"/>
  <c r="B61" i="8"/>
  <c r="B24" i="8"/>
  <c r="B48" i="8"/>
  <c r="A48" i="8"/>
  <c r="B23" i="8"/>
  <c r="B47" i="8"/>
  <c r="A47" i="8"/>
  <c r="B22" i="8"/>
  <c r="B46" i="8"/>
  <c r="A46" i="8"/>
  <c r="B21" i="8"/>
  <c r="B45" i="8"/>
  <c r="A45" i="8"/>
  <c r="B20" i="8"/>
  <c r="B44" i="8"/>
  <c r="A44" i="8"/>
  <c r="B19" i="8"/>
  <c r="B43" i="8"/>
  <c r="A43" i="8"/>
  <c r="B18" i="8"/>
  <c r="B42" i="8"/>
  <c r="A42" i="8"/>
  <c r="B17" i="8"/>
  <c r="B41" i="8"/>
  <c r="A41" i="8"/>
  <c r="B16" i="8"/>
  <c r="B40" i="8"/>
  <c r="A40" i="8"/>
  <c r="B15" i="8"/>
  <c r="B39" i="8"/>
  <c r="A39" i="8"/>
  <c r="B14" i="8"/>
  <c r="B38" i="8"/>
  <c r="A38" i="8"/>
  <c r="B13" i="8"/>
  <c r="B37" i="8"/>
  <c r="A37" i="8"/>
  <c r="B12" i="8"/>
  <c r="B36" i="8"/>
  <c r="A36" i="8"/>
  <c r="B11" i="8"/>
  <c r="B35" i="8"/>
  <c r="A35" i="8"/>
  <c r="B10" i="8"/>
  <c r="B34" i="8"/>
  <c r="A34" i="8"/>
  <c r="B9" i="8"/>
  <c r="B33" i="8"/>
  <c r="A33" i="8"/>
  <c r="B8" i="8"/>
  <c r="B32" i="8"/>
  <c r="A32" i="8"/>
  <c r="B7" i="8"/>
  <c r="B31" i="8"/>
  <c r="A31" i="8"/>
  <c r="B6" i="8"/>
  <c r="B30" i="8"/>
  <c r="A30" i="8"/>
  <c r="B5" i="8"/>
  <c r="B29" i="8"/>
  <c r="A29" i="8"/>
  <c r="B3" i="8"/>
  <c r="B2" i="8"/>
  <c r="B99" i="7"/>
  <c r="B55" i="7"/>
  <c r="C56" i="7"/>
  <c r="C57" i="7"/>
  <c r="C58" i="7"/>
  <c r="C59" i="7"/>
  <c r="C98" i="7"/>
  <c r="B97" i="7"/>
  <c r="C96" i="7"/>
  <c r="B95" i="7"/>
  <c r="C94" i="7"/>
  <c r="B93" i="7"/>
  <c r="C92" i="7"/>
  <c r="B91" i="7"/>
  <c r="B89" i="7"/>
  <c r="B87" i="7"/>
  <c r="B85" i="7"/>
  <c r="B83" i="7"/>
  <c r="B81" i="7"/>
  <c r="B79" i="7"/>
  <c r="B77" i="7"/>
  <c r="B75" i="7"/>
  <c r="B73" i="7"/>
  <c r="B71" i="7"/>
  <c r="B69" i="7"/>
  <c r="B67" i="7"/>
  <c r="B65" i="7"/>
  <c r="B63" i="7"/>
  <c r="B61" i="7"/>
  <c r="B24" i="7"/>
  <c r="B48" i="7"/>
  <c r="A48" i="7"/>
  <c r="B23" i="7"/>
  <c r="B47" i="7"/>
  <c r="A47" i="7"/>
  <c r="B22" i="7"/>
  <c r="B46" i="7"/>
  <c r="A46" i="7"/>
  <c r="B21" i="7"/>
  <c r="B45" i="7"/>
  <c r="A45" i="7"/>
  <c r="B20" i="7"/>
  <c r="B44" i="7"/>
  <c r="A44" i="7"/>
  <c r="B19" i="7"/>
  <c r="B43" i="7"/>
  <c r="A43" i="7"/>
  <c r="B18" i="7"/>
  <c r="B42" i="7"/>
  <c r="A42" i="7"/>
  <c r="B17" i="7"/>
  <c r="B41" i="7"/>
  <c r="A41" i="7"/>
  <c r="B16" i="7"/>
  <c r="B40" i="7"/>
  <c r="A40" i="7"/>
  <c r="B15" i="7"/>
  <c r="B39" i="7"/>
  <c r="A39" i="7"/>
  <c r="B14" i="7"/>
  <c r="B38" i="7"/>
  <c r="A38" i="7"/>
  <c r="B13" i="7"/>
  <c r="B37" i="7"/>
  <c r="A37" i="7"/>
  <c r="B12" i="7"/>
  <c r="B36" i="7"/>
  <c r="A36" i="7"/>
  <c r="B11" i="7"/>
  <c r="B35" i="7"/>
  <c r="A35" i="7"/>
  <c r="B10" i="7"/>
  <c r="B34" i="7"/>
  <c r="A34" i="7"/>
  <c r="B9" i="7"/>
  <c r="B33" i="7"/>
  <c r="A33" i="7"/>
  <c r="B8" i="7"/>
  <c r="B32" i="7"/>
  <c r="A32" i="7"/>
  <c r="B7" i="7"/>
  <c r="B31" i="7"/>
  <c r="A31" i="7"/>
  <c r="B6" i="7"/>
  <c r="B30" i="7"/>
  <c r="A30" i="7"/>
  <c r="B5" i="7"/>
  <c r="B29" i="7"/>
  <c r="A29" i="7"/>
  <c r="B3" i="7"/>
  <c r="B2" i="7"/>
  <c r="B99" i="6"/>
  <c r="B55" i="6"/>
  <c r="C56" i="6"/>
  <c r="C57" i="6"/>
  <c r="C58" i="6"/>
  <c r="C59" i="6"/>
  <c r="C98" i="6"/>
  <c r="B97" i="6"/>
  <c r="C96" i="6"/>
  <c r="B95" i="6"/>
  <c r="C94" i="6"/>
  <c r="B93" i="6"/>
  <c r="C92" i="6"/>
  <c r="B91" i="6"/>
  <c r="B89" i="6"/>
  <c r="B87" i="6"/>
  <c r="B85" i="6"/>
  <c r="B83" i="6"/>
  <c r="B81" i="6"/>
  <c r="B79" i="6"/>
  <c r="B77" i="6"/>
  <c r="B75" i="6"/>
  <c r="B73" i="6"/>
  <c r="B71" i="6"/>
  <c r="B69" i="6"/>
  <c r="B67" i="6"/>
  <c r="B65" i="6"/>
  <c r="B63" i="6"/>
  <c r="B61" i="6"/>
  <c r="B24" i="6"/>
  <c r="B48" i="6"/>
  <c r="A48" i="6"/>
  <c r="B23" i="6"/>
  <c r="B47" i="6"/>
  <c r="A47" i="6"/>
  <c r="B22" i="6"/>
  <c r="B46" i="6"/>
  <c r="A46" i="6"/>
  <c r="B21" i="6"/>
  <c r="B45" i="6"/>
  <c r="A45" i="6"/>
  <c r="B20" i="6"/>
  <c r="B44" i="6"/>
  <c r="A44" i="6"/>
  <c r="B19" i="6"/>
  <c r="B43" i="6"/>
  <c r="A43" i="6"/>
  <c r="B18" i="6"/>
  <c r="B42" i="6"/>
  <c r="A42" i="6"/>
  <c r="B17" i="6"/>
  <c r="B41" i="6"/>
  <c r="A41" i="6"/>
  <c r="B16" i="6"/>
  <c r="B40" i="6"/>
  <c r="A40" i="6"/>
  <c r="B15" i="6"/>
  <c r="B39" i="6"/>
  <c r="A39" i="6"/>
  <c r="B14" i="6"/>
  <c r="B38" i="6"/>
  <c r="A38" i="6"/>
  <c r="B13" i="6"/>
  <c r="B37" i="6"/>
  <c r="A37" i="6"/>
  <c r="B12" i="6"/>
  <c r="B36" i="6"/>
  <c r="A36" i="6"/>
  <c r="B11" i="6"/>
  <c r="B35" i="6"/>
  <c r="A35" i="6"/>
  <c r="B10" i="6"/>
  <c r="B34" i="6"/>
  <c r="A34" i="6"/>
  <c r="B9" i="6"/>
  <c r="B33" i="6"/>
  <c r="A33" i="6"/>
  <c r="B8" i="6"/>
  <c r="B32" i="6"/>
  <c r="A32" i="6"/>
  <c r="B7" i="6"/>
  <c r="B31" i="6"/>
  <c r="A31" i="6"/>
  <c r="B6" i="6"/>
  <c r="B30" i="6"/>
  <c r="A30" i="6"/>
  <c r="B5" i="6"/>
  <c r="B29" i="6"/>
  <c r="A29" i="6"/>
  <c r="B3" i="6"/>
  <c r="B2" i="6"/>
  <c r="B55" i="5"/>
  <c r="C56" i="5"/>
  <c r="C57" i="5"/>
  <c r="C58" i="5"/>
  <c r="C59" i="5"/>
  <c r="C102" i="5"/>
  <c r="C100" i="5"/>
  <c r="B99" i="5"/>
  <c r="C98" i="5"/>
  <c r="B97" i="5"/>
  <c r="C96" i="5"/>
  <c r="B95" i="5"/>
  <c r="C94" i="5"/>
  <c r="B93" i="5"/>
  <c r="C92" i="5"/>
  <c r="B91" i="5"/>
  <c r="B89" i="5"/>
  <c r="B87" i="5"/>
  <c r="B85" i="5"/>
  <c r="B83" i="5"/>
  <c r="B81" i="5"/>
  <c r="B79" i="5"/>
  <c r="B77" i="5"/>
  <c r="B75" i="5"/>
  <c r="B73" i="5"/>
  <c r="B71" i="5"/>
  <c r="B69" i="5"/>
  <c r="B67" i="5"/>
  <c r="B65" i="5"/>
  <c r="B63" i="5"/>
  <c r="B61" i="5"/>
  <c r="B24" i="5"/>
  <c r="B48" i="5"/>
  <c r="A48" i="5"/>
  <c r="B23" i="5"/>
  <c r="B47" i="5"/>
  <c r="A47" i="5"/>
  <c r="B22" i="5"/>
  <c r="B46" i="5"/>
  <c r="A46" i="5"/>
  <c r="B21" i="5"/>
  <c r="B45" i="5"/>
  <c r="A45" i="5"/>
  <c r="B20" i="5"/>
  <c r="B44" i="5"/>
  <c r="A44" i="5"/>
  <c r="B19" i="5"/>
  <c r="B43" i="5"/>
  <c r="A43" i="5"/>
  <c r="B18" i="5"/>
  <c r="B42" i="5"/>
  <c r="A42" i="5"/>
  <c r="B17" i="5"/>
  <c r="B41" i="5"/>
  <c r="A41" i="5"/>
  <c r="B16" i="5"/>
  <c r="B40" i="5"/>
  <c r="A40" i="5"/>
  <c r="B15" i="5"/>
  <c r="B39" i="5"/>
  <c r="A39" i="5"/>
  <c r="B14" i="5"/>
  <c r="B38" i="5"/>
  <c r="A38" i="5"/>
  <c r="B13" i="5"/>
  <c r="B37" i="5"/>
  <c r="A37" i="5"/>
  <c r="B12" i="5"/>
  <c r="B36" i="5"/>
  <c r="A36" i="5"/>
  <c r="B11" i="5"/>
  <c r="B35" i="5"/>
  <c r="A35" i="5"/>
  <c r="B10" i="5"/>
  <c r="B34" i="5"/>
  <c r="A34" i="5"/>
  <c r="B9" i="5"/>
  <c r="B33" i="5"/>
  <c r="A33" i="5"/>
  <c r="B8" i="5"/>
  <c r="B32" i="5"/>
  <c r="A32" i="5"/>
  <c r="B7" i="5"/>
  <c r="B31" i="5"/>
  <c r="A31" i="5"/>
  <c r="B6" i="5"/>
  <c r="B30" i="5"/>
  <c r="A30" i="5"/>
  <c r="B5" i="5"/>
  <c r="B29" i="5"/>
  <c r="A29" i="5"/>
  <c r="B3" i="5"/>
  <c r="B2" i="5"/>
  <c r="B99" i="4"/>
  <c r="B55" i="4"/>
  <c r="C56" i="4"/>
  <c r="C57" i="4"/>
  <c r="C58" i="4"/>
  <c r="C59" i="4"/>
  <c r="C98" i="4"/>
  <c r="B97" i="4"/>
  <c r="C96" i="4"/>
  <c r="B95" i="4"/>
  <c r="C94" i="4"/>
  <c r="B93" i="4"/>
  <c r="C92" i="4"/>
  <c r="B91" i="4"/>
  <c r="B89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24" i="4"/>
  <c r="B48" i="4"/>
  <c r="A48" i="4"/>
  <c r="B23" i="4"/>
  <c r="B47" i="4"/>
  <c r="A47" i="4"/>
  <c r="B22" i="4"/>
  <c r="B46" i="4"/>
  <c r="A46" i="4"/>
  <c r="B21" i="4"/>
  <c r="B45" i="4"/>
  <c r="A45" i="4"/>
  <c r="B20" i="4"/>
  <c r="B44" i="4"/>
  <c r="A44" i="4"/>
  <c r="B19" i="4"/>
  <c r="B43" i="4"/>
  <c r="A43" i="4"/>
  <c r="B18" i="4"/>
  <c r="B42" i="4"/>
  <c r="A42" i="4"/>
  <c r="B17" i="4"/>
  <c r="B41" i="4"/>
  <c r="A41" i="4"/>
  <c r="B16" i="4"/>
  <c r="B40" i="4"/>
  <c r="A40" i="4"/>
  <c r="B15" i="4"/>
  <c r="B39" i="4"/>
  <c r="A39" i="4"/>
  <c r="B14" i="4"/>
  <c r="B38" i="4"/>
  <c r="A38" i="4"/>
  <c r="B13" i="4"/>
  <c r="B37" i="4"/>
  <c r="A37" i="4"/>
  <c r="B12" i="4"/>
  <c r="B36" i="4"/>
  <c r="A36" i="4"/>
  <c r="B11" i="4"/>
  <c r="B35" i="4"/>
  <c r="A35" i="4"/>
  <c r="B10" i="4"/>
  <c r="B34" i="4"/>
  <c r="A34" i="4"/>
  <c r="B9" i="4"/>
  <c r="B33" i="4"/>
  <c r="A33" i="4"/>
  <c r="B8" i="4"/>
  <c r="B32" i="4"/>
  <c r="A32" i="4"/>
  <c r="B7" i="4"/>
  <c r="B31" i="4"/>
  <c r="A31" i="4"/>
  <c r="B6" i="4"/>
  <c r="B30" i="4"/>
  <c r="A30" i="4"/>
  <c r="B5" i="4"/>
  <c r="B29" i="4"/>
  <c r="A29" i="4"/>
  <c r="B3" i="4"/>
  <c r="B2" i="4"/>
  <c r="B99" i="2"/>
  <c r="B55" i="2"/>
  <c r="C56" i="2"/>
  <c r="C57" i="2"/>
  <c r="C58" i="2"/>
  <c r="C59" i="2"/>
  <c r="C98" i="2"/>
  <c r="B97" i="2"/>
  <c r="C96" i="2"/>
  <c r="B95" i="2"/>
  <c r="C94" i="2"/>
  <c r="B93" i="2"/>
  <c r="C92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24" i="2"/>
  <c r="B48" i="2"/>
  <c r="A48" i="2"/>
  <c r="B23" i="2"/>
  <c r="B47" i="2"/>
  <c r="A47" i="2"/>
  <c r="B22" i="2"/>
  <c r="B46" i="2"/>
  <c r="A46" i="2"/>
  <c r="B21" i="2"/>
  <c r="B45" i="2"/>
  <c r="A45" i="2"/>
  <c r="B20" i="2"/>
  <c r="B44" i="2"/>
  <c r="A44" i="2"/>
  <c r="B19" i="2"/>
  <c r="B43" i="2"/>
  <c r="A43" i="2"/>
  <c r="B18" i="2"/>
  <c r="B42" i="2"/>
  <c r="A42" i="2"/>
  <c r="B17" i="2"/>
  <c r="B41" i="2"/>
  <c r="A41" i="2"/>
  <c r="B16" i="2"/>
  <c r="B40" i="2"/>
  <c r="A40" i="2"/>
  <c r="B15" i="2"/>
  <c r="B39" i="2"/>
  <c r="A39" i="2"/>
  <c r="B14" i="2"/>
  <c r="B38" i="2"/>
  <c r="A38" i="2"/>
  <c r="B13" i="2"/>
  <c r="B37" i="2"/>
  <c r="A37" i="2"/>
  <c r="B12" i="2"/>
  <c r="B36" i="2"/>
  <c r="A36" i="2"/>
  <c r="B11" i="2"/>
  <c r="B35" i="2"/>
  <c r="A35" i="2"/>
  <c r="B10" i="2"/>
  <c r="B34" i="2"/>
  <c r="A34" i="2"/>
  <c r="B9" i="2"/>
  <c r="B33" i="2"/>
  <c r="A33" i="2"/>
  <c r="B8" i="2"/>
  <c r="B32" i="2"/>
  <c r="A32" i="2"/>
  <c r="B7" i="2"/>
  <c r="B31" i="2"/>
  <c r="A31" i="2"/>
  <c r="B6" i="2"/>
  <c r="B30" i="2"/>
  <c r="A30" i="2"/>
  <c r="B5" i="2"/>
  <c r="B29" i="2"/>
  <c r="A29" i="2"/>
  <c r="B3" i="2"/>
  <c r="B2" i="2"/>
  <c r="C98" i="1"/>
  <c r="C96" i="1"/>
  <c r="C94" i="1"/>
  <c r="C9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AF25" i="1"/>
  <c r="AF4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AE25" i="1"/>
  <c r="AE4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AD25" i="1"/>
  <c r="AD4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AC25" i="1"/>
  <c r="AC4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AB25" i="1"/>
  <c r="AB4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AA25" i="1"/>
  <c r="AA4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Z25" i="1"/>
  <c r="Z4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Y25" i="1"/>
  <c r="Y4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X25" i="1"/>
  <c r="X4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W25" i="1"/>
  <c r="W4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V25" i="1"/>
  <c r="V4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U25" i="1"/>
  <c r="U4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T25" i="1"/>
  <c r="T4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S25" i="1"/>
  <c r="S49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AF24" i="1"/>
  <c r="AF48" i="1"/>
  <c r="AE24" i="1"/>
  <c r="AE48" i="1"/>
  <c r="AD24" i="1"/>
  <c r="AD48" i="1"/>
  <c r="AC24" i="1"/>
  <c r="AC48" i="1"/>
  <c r="AB24" i="1"/>
  <c r="AB48" i="1"/>
  <c r="AA24" i="1"/>
  <c r="AA48" i="1"/>
  <c r="Z24" i="1"/>
  <c r="Z48" i="1"/>
  <c r="Y24" i="1"/>
  <c r="Y48" i="1"/>
  <c r="X24" i="1"/>
  <c r="X48" i="1"/>
  <c r="W24" i="1"/>
  <c r="W48" i="1"/>
  <c r="V24" i="1"/>
  <c r="V48" i="1"/>
  <c r="U24" i="1"/>
  <c r="U48" i="1"/>
  <c r="T24" i="1"/>
  <c r="T48" i="1"/>
  <c r="S24" i="1"/>
  <c r="S48" i="1"/>
  <c r="B48" i="1"/>
  <c r="A48" i="1"/>
  <c r="AF23" i="1"/>
  <c r="AF47" i="1"/>
  <c r="AE23" i="1"/>
  <c r="AE47" i="1"/>
  <c r="AD23" i="1"/>
  <c r="AD47" i="1"/>
  <c r="AC23" i="1"/>
  <c r="AC47" i="1"/>
  <c r="AB23" i="1"/>
  <c r="AB47" i="1"/>
  <c r="AA23" i="1"/>
  <c r="AA47" i="1"/>
  <c r="Z23" i="1"/>
  <c r="Z47" i="1"/>
  <c r="Y23" i="1"/>
  <c r="Y47" i="1"/>
  <c r="X23" i="1"/>
  <c r="X47" i="1"/>
  <c r="W23" i="1"/>
  <c r="W47" i="1"/>
  <c r="V23" i="1"/>
  <c r="V47" i="1"/>
  <c r="U23" i="1"/>
  <c r="U47" i="1"/>
  <c r="T23" i="1"/>
  <c r="T47" i="1"/>
  <c r="S23" i="1"/>
  <c r="S47" i="1"/>
  <c r="B47" i="1"/>
  <c r="A47" i="1"/>
  <c r="AF22" i="1"/>
  <c r="AF46" i="1"/>
  <c r="AE22" i="1"/>
  <c r="AE46" i="1"/>
  <c r="AD22" i="1"/>
  <c r="AD46" i="1"/>
  <c r="AC22" i="1"/>
  <c r="AC46" i="1"/>
  <c r="AB22" i="1"/>
  <c r="AB46" i="1"/>
  <c r="AA22" i="1"/>
  <c r="AA46" i="1"/>
  <c r="Z22" i="1"/>
  <c r="Z46" i="1"/>
  <c r="Y22" i="1"/>
  <c r="Y46" i="1"/>
  <c r="X22" i="1"/>
  <c r="X46" i="1"/>
  <c r="W22" i="1"/>
  <c r="W46" i="1"/>
  <c r="V22" i="1"/>
  <c r="V46" i="1"/>
  <c r="U22" i="1"/>
  <c r="U46" i="1"/>
  <c r="T22" i="1"/>
  <c r="T46" i="1"/>
  <c r="S22" i="1"/>
  <c r="S46" i="1"/>
  <c r="B46" i="1"/>
  <c r="A46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B45" i="1"/>
  <c r="A45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B44" i="1"/>
  <c r="A44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B43" i="1"/>
  <c r="A43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B42" i="1"/>
  <c r="A42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B41" i="1"/>
  <c r="A41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B40" i="1"/>
  <c r="A40" i="1"/>
  <c r="AF15" i="1"/>
  <c r="AF39" i="1"/>
  <c r="AE15" i="1"/>
  <c r="AE39" i="1"/>
  <c r="AD15" i="1"/>
  <c r="AD39" i="1"/>
  <c r="AC15" i="1"/>
  <c r="AC39" i="1"/>
  <c r="AB15" i="1"/>
  <c r="AB39" i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B39" i="1"/>
  <c r="A39" i="1"/>
  <c r="AF14" i="1"/>
  <c r="AF38" i="1"/>
  <c r="AE14" i="1"/>
  <c r="AE38" i="1"/>
  <c r="AD14" i="1"/>
  <c r="AD38" i="1"/>
  <c r="AC14" i="1"/>
  <c r="AC38" i="1"/>
  <c r="AB14" i="1"/>
  <c r="AB38" i="1"/>
  <c r="AA14" i="1"/>
  <c r="AA38" i="1"/>
  <c r="Z14" i="1"/>
  <c r="Z38" i="1"/>
  <c r="Y14" i="1"/>
  <c r="Y38" i="1"/>
  <c r="X14" i="1"/>
  <c r="X38" i="1"/>
  <c r="W14" i="1"/>
  <c r="W38" i="1"/>
  <c r="V14" i="1"/>
  <c r="V38" i="1"/>
  <c r="U14" i="1"/>
  <c r="U38" i="1"/>
  <c r="T14" i="1"/>
  <c r="T38" i="1"/>
  <c r="S14" i="1"/>
  <c r="S38" i="1"/>
  <c r="B38" i="1"/>
  <c r="A38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B37" i="1"/>
  <c r="A37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B36" i="1"/>
  <c r="A36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B35" i="1"/>
  <c r="A35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B34" i="1"/>
  <c r="A34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B33" i="1"/>
  <c r="A33" i="1"/>
  <c r="AF8" i="1"/>
  <c r="AF32" i="1"/>
  <c r="AE8" i="1"/>
  <c r="AE32" i="1"/>
  <c r="AD8" i="1"/>
  <c r="AD32" i="1"/>
  <c r="AC8" i="1"/>
  <c r="AC32" i="1"/>
  <c r="AB8" i="1"/>
  <c r="AB32" i="1"/>
  <c r="AA8" i="1"/>
  <c r="AA32" i="1"/>
  <c r="Z8" i="1"/>
  <c r="Z32" i="1"/>
  <c r="Y8" i="1"/>
  <c r="Y32" i="1"/>
  <c r="X8" i="1"/>
  <c r="X32" i="1"/>
  <c r="W8" i="1"/>
  <c r="W32" i="1"/>
  <c r="V8" i="1"/>
  <c r="V32" i="1"/>
  <c r="U8" i="1"/>
  <c r="U32" i="1"/>
  <c r="T8" i="1"/>
  <c r="T32" i="1"/>
  <c r="S8" i="1"/>
  <c r="S32" i="1"/>
  <c r="B32" i="1"/>
  <c r="A32" i="1"/>
  <c r="AF7" i="1"/>
  <c r="AF31" i="1"/>
  <c r="AE7" i="1"/>
  <c r="AE31" i="1"/>
  <c r="AD7" i="1"/>
  <c r="AD31" i="1"/>
  <c r="AC7" i="1"/>
  <c r="AC31" i="1"/>
  <c r="AB7" i="1"/>
  <c r="AB31" i="1"/>
  <c r="AA7" i="1"/>
  <c r="AA31" i="1"/>
  <c r="Z7" i="1"/>
  <c r="Z31" i="1"/>
  <c r="Y7" i="1"/>
  <c r="Y31" i="1"/>
  <c r="X7" i="1"/>
  <c r="X31" i="1"/>
  <c r="W7" i="1"/>
  <c r="W31" i="1"/>
  <c r="V7" i="1"/>
  <c r="V31" i="1"/>
  <c r="U7" i="1"/>
  <c r="U31" i="1"/>
  <c r="T7" i="1"/>
  <c r="T31" i="1"/>
  <c r="S7" i="1"/>
  <c r="S31" i="1"/>
  <c r="B31" i="1"/>
  <c r="A31" i="1"/>
  <c r="AF6" i="1"/>
  <c r="AF30" i="1"/>
  <c r="AE6" i="1"/>
  <c r="AE30" i="1"/>
  <c r="AD6" i="1"/>
  <c r="AD30" i="1"/>
  <c r="AC6" i="1"/>
  <c r="AC30" i="1"/>
  <c r="AB6" i="1"/>
  <c r="AB30" i="1"/>
  <c r="AA6" i="1"/>
  <c r="AA30" i="1"/>
  <c r="Z6" i="1"/>
  <c r="Z30" i="1"/>
  <c r="Y6" i="1"/>
  <c r="Y30" i="1"/>
  <c r="X6" i="1"/>
  <c r="X30" i="1"/>
  <c r="W6" i="1"/>
  <c r="W30" i="1"/>
  <c r="V6" i="1"/>
  <c r="V30" i="1"/>
  <c r="U6" i="1"/>
  <c r="U30" i="1"/>
  <c r="T6" i="1"/>
  <c r="T30" i="1"/>
  <c r="S6" i="1"/>
  <c r="S30" i="1"/>
  <c r="B30" i="1"/>
  <c r="A30" i="1"/>
  <c r="AF5" i="1"/>
  <c r="AF29" i="1"/>
  <c r="AE5" i="1"/>
  <c r="AE29" i="1"/>
  <c r="AD5" i="1"/>
  <c r="AD29" i="1"/>
  <c r="AC5" i="1"/>
  <c r="AC29" i="1"/>
  <c r="AB5" i="1"/>
  <c r="AB29" i="1"/>
  <c r="AA5" i="1"/>
  <c r="AA29" i="1"/>
  <c r="Z5" i="1"/>
  <c r="Z29" i="1"/>
  <c r="Y5" i="1"/>
  <c r="Y29" i="1"/>
  <c r="X5" i="1"/>
  <c r="X29" i="1"/>
  <c r="W5" i="1"/>
  <c r="W29" i="1"/>
  <c r="V5" i="1"/>
  <c r="V29" i="1"/>
  <c r="U5" i="1"/>
  <c r="U29" i="1"/>
  <c r="T5" i="1"/>
  <c r="T29" i="1"/>
  <c r="S5" i="1"/>
  <c r="S29" i="1"/>
  <c r="B29" i="1"/>
  <c r="A29" i="1"/>
  <c r="Q4" i="1"/>
  <c r="AF4" i="1"/>
  <c r="AF28" i="1"/>
  <c r="P4" i="1"/>
  <c r="AE4" i="1"/>
  <c r="AE28" i="1"/>
  <c r="O4" i="1"/>
  <c r="AD4" i="1"/>
  <c r="AD28" i="1"/>
  <c r="N4" i="1"/>
  <c r="AC4" i="1"/>
  <c r="AC28" i="1"/>
  <c r="M4" i="1"/>
  <c r="AB4" i="1"/>
  <c r="AB28" i="1"/>
  <c r="L4" i="1"/>
  <c r="AA4" i="1"/>
  <c r="AA28" i="1"/>
  <c r="K4" i="1"/>
  <c r="Z4" i="1"/>
  <c r="Z28" i="1"/>
  <c r="J4" i="1"/>
  <c r="Y4" i="1"/>
  <c r="Y28" i="1"/>
  <c r="I4" i="1"/>
  <c r="X4" i="1"/>
  <c r="X28" i="1"/>
  <c r="H4" i="1"/>
  <c r="W4" i="1"/>
  <c r="W28" i="1"/>
  <c r="G4" i="1"/>
  <c r="V4" i="1"/>
  <c r="V28" i="1"/>
  <c r="F4" i="1"/>
  <c r="U4" i="1"/>
  <c r="U28" i="1"/>
  <c r="E4" i="1"/>
  <c r="T4" i="1"/>
  <c r="T28" i="1"/>
  <c r="D4" i="1"/>
  <c r="S4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4" i="1"/>
  <c r="C28" i="1"/>
  <c r="B3" i="1"/>
</calcChain>
</file>

<file path=xl/sharedStrings.xml><?xml version="1.0" encoding="utf-8"?>
<sst xmlns="http://schemas.openxmlformats.org/spreadsheetml/2006/main" count="2173" uniqueCount="90">
  <si>
    <t>CF_FREE_CASH_FLOW</t>
  </si>
  <si>
    <t>CF_CASH_FROM_OPER</t>
  </si>
  <si>
    <t>CF_NET_CHNG_CASH</t>
  </si>
  <si>
    <t>CF_CHNG_NON_CASH_WORK_CAP</t>
  </si>
  <si>
    <t>CF_DISP_FIX_ASSET</t>
  </si>
  <si>
    <t>CF_CAP_EXPEND_PRPTY_ADD</t>
  </si>
  <si>
    <t>CF_INCR_ST_BORROW</t>
  </si>
  <si>
    <t>CF_INCR_LT_BORROW</t>
  </si>
  <si>
    <t>CF_INCR_CAP_STOCK</t>
  </si>
  <si>
    <t>Ticker</t>
  </si>
  <si>
    <t>FUNCTIONS</t>
    <phoneticPr fontId="3" type="noConversion"/>
  </si>
  <si>
    <t>CF_REIMB_LT_BORROW</t>
  </si>
  <si>
    <t>CF_CASH_FROM_FNC_ACT</t>
  </si>
  <si>
    <t>CF_OTHER_FNC_ACT</t>
  </si>
  <si>
    <t>CF_ACT_CASH_PAID_FOR_INT_DEBT</t>
  </si>
  <si>
    <t>CF_DECR_CAP_STOCK</t>
  </si>
  <si>
    <t>CF_DVD_PAID</t>
  </si>
  <si>
    <t>Change in Market Measure from Previous Year</t>
  </si>
  <si>
    <t>Total in Euro Millions</t>
  </si>
  <si>
    <t>Percentage Change from Previous Year</t>
  </si>
  <si>
    <t>Share of Market Measure</t>
  </si>
  <si>
    <t>Total</t>
  </si>
  <si>
    <t>Data Source Bloomberg L.P.</t>
  </si>
  <si>
    <t>START DATE</t>
  </si>
  <si>
    <t>END DATE</t>
  </si>
  <si>
    <t>PERIOD</t>
  </si>
  <si>
    <t>FY</t>
  </si>
  <si>
    <t>CURRENCY</t>
  </si>
  <si>
    <t>TOT_LIAB_AND_EQY</t>
  </si>
  <si>
    <t>FUNCTIONS</t>
  </si>
  <si>
    <t>BS_CASH_NEAR_CASH_ITEM</t>
  </si>
  <si>
    <t>BS_MKT_SEC_OTHER_ST_INVEST</t>
  </si>
  <si>
    <t>BS_ACCT_NOTE_RCV</t>
  </si>
  <si>
    <t>BS_INVENTORIES</t>
  </si>
  <si>
    <t>BS_OTHER_CUR_ASSET</t>
  </si>
  <si>
    <t>BS_CUR_ASSET_REPORT</t>
  </si>
  <si>
    <t>BS_GROSS_FIX_ASSET</t>
  </si>
  <si>
    <t>BS_ACCUM_DEPR</t>
  </si>
  <si>
    <t>BS_NET_FIX_ASSET</t>
  </si>
  <si>
    <t>BS_LT_INVEST</t>
  </si>
  <si>
    <t>BS_TOT_ASSET</t>
  </si>
  <si>
    <t>BS_RETAIN_EARN</t>
  </si>
  <si>
    <t>BS_CUR_LIAB</t>
  </si>
  <si>
    <t>BS_TOT_LIAB2</t>
  </si>
  <si>
    <t>BS_LT_BORROW</t>
  </si>
  <si>
    <t>BS_MINORITY_INT</t>
  </si>
  <si>
    <t>BS_ACCT_PAYABLE</t>
  </si>
  <si>
    <t>BS_TOT_CAP</t>
  </si>
  <si>
    <t>BS_OTHER_LT_LIABILITIES</t>
  </si>
  <si>
    <t>BS_OTHER_ST_LIAB</t>
  </si>
  <si>
    <t>BS_OTHER_ASSET_DEF_CHNG_OTHER</t>
  </si>
  <si>
    <t>BS_ST_BORROW</t>
  </si>
  <si>
    <t>TOT_COMMON_EQY</t>
  </si>
  <si>
    <t>TOT_SHRHLDR_EQY</t>
  </si>
  <si>
    <t>ENTERPRISE_VALUE</t>
  </si>
  <si>
    <t>SALES_REV_TURN</t>
  </si>
  <si>
    <t>IS_SGA_OTHER_OP_DEPR_OP_MAINT</t>
  </si>
  <si>
    <t>IS_RD_EXPEND</t>
  </si>
  <si>
    <t>EBITDA</t>
  </si>
  <si>
    <t>IS_DEPR_EXP</t>
  </si>
  <si>
    <t>EBIT</t>
  </si>
  <si>
    <t>IS_INT_EXPENSE</t>
  </si>
  <si>
    <t>IS_INC_TAX_EXP</t>
  </si>
  <si>
    <t>IS_INC_BEF_XO_ITEM</t>
  </si>
  <si>
    <t>IS_XO_LOSS_BEF_TAX_EFF</t>
  </si>
  <si>
    <t>IS_NET_NON_OPER_LOSS</t>
  </si>
  <si>
    <t>IS_OPER_INC</t>
  </si>
  <si>
    <t>SALES_PER_EMPL</t>
  </si>
  <si>
    <t>NUM_OF_EMPLOYEES</t>
  </si>
  <si>
    <t>CF_NET_INC</t>
  </si>
  <si>
    <t>MKT_VAL_OF_EQY</t>
  </si>
  <si>
    <t>Comparison Companies Technology Services</t>
  </si>
  <si>
    <t>BAH US Equity</t>
  </si>
  <si>
    <t>CACI US Equity</t>
  </si>
  <si>
    <t>CDW US Equity</t>
  </si>
  <si>
    <t>CSRA US Equity</t>
  </si>
  <si>
    <t>CUB US Equity</t>
  </si>
  <si>
    <t>EIGI US Equity</t>
  </si>
  <si>
    <t>EGL US Equity</t>
  </si>
  <si>
    <t>FEYE US Equity</t>
  </si>
  <si>
    <t>GD US Equity</t>
  </si>
  <si>
    <t>ICFI US Equity</t>
  </si>
  <si>
    <t>KBR US Equity</t>
  </si>
  <si>
    <t>LDOS US Equity</t>
  </si>
  <si>
    <t>MANT US Equity</t>
  </si>
  <si>
    <t>MMS US Equity</t>
  </si>
  <si>
    <t>EGOV US Equity</t>
  </si>
  <si>
    <t>SAIC US Equity</t>
  </si>
  <si>
    <t>USD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</si>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</sst>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d\-mmm\-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Britannic Bold"/>
      <family val="2"/>
    </font>
    <font>
      <sz val="8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38" fontId="0" fillId="0" borderId="0" xfId="1" applyNumberFormat="1" applyFont="1"/>
    <xf numFmtId="38" fontId="0" fillId="0" borderId="1" xfId="1" applyNumberFormat="1" applyFont="1" applyBorder="1"/>
    <xf numFmtId="165" fontId="0" fillId="0" borderId="0" xfId="2" applyNumberFormat="1" applyFont="1"/>
    <xf numFmtId="165" fontId="0" fillId="0" borderId="2" xfId="2" applyNumberFormat="1" applyFont="1" applyBorder="1"/>
    <xf numFmtId="165" fontId="0" fillId="0" borderId="3" xfId="2" applyNumberFormat="1" applyFont="1" applyBorder="1"/>
    <xf numFmtId="16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8" fontId="0" fillId="0" borderId="0" xfId="0" applyNumberFormat="1"/>
    <xf numFmtId="165" fontId="0" fillId="0" borderId="1" xfId="0" applyNumberFormat="1" applyBorder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38" fontId="0" fillId="0" borderId="1" xfId="0" applyNumberFormat="1" applyBorder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37621</v>
        <stp/>
        <stp>##V3_BDHV12</stp>
        <stp>FEYE US Equity</stp>
        <stp>BS_ACCT_NOTE_RCV</stp>
        <stp>1/1/2002</stp>
        <stp>12/31/2016</stp>
        <stp>[telcomCOMPARATIVE_BALANCE_SHEET_STATEMENTS (1).xlsx]AREC!R74C3</stp>
        <stp>Period</stp>
        <stp>FY</stp>
        <stp>Currency</stp>
        <stp>USD</stp>
        <stp>Direction</stp>
        <stp>H</stp>
        <stp>cols=15;rows=2</stp>
        <tr r="C74" s="5"/>
      </tp>
      <tp>
        <v>37287</v>
        <stp/>
        <stp>##V3_BDHV12</stp>
        <stp>SAIC US Equity</stp>
        <stp>BS_CUR_ASSET_REPORT</stp>
        <stp>1/1/2002</stp>
        <stp>12/31/2016</stp>
        <stp>[telcomCOMPARATIVE_BALANCE_SHEET_STATEMENTS (1).xlsx] CA REP!R90C3</stp>
        <stp>Period</stp>
        <stp>FY</stp>
        <stp>Currency</stp>
        <stp>USD</stp>
        <stp>Direction</stp>
        <stp>H</stp>
        <stp>cols=15;rows=2</stp>
        <tr r="C90" s="8"/>
      </tp>
      <tp>
        <v>37287</v>
        <stp/>
        <stp>##V3_BDHV12</stp>
        <stp>SAIC US Equity</stp>
        <stp>BS_GROSS_FIX_ASSET</stp>
        <stp>1/1/2002</stp>
        <stp>12/31/2016</stp>
        <stp>[telcomCOMPARATIVE_BALANCE_SHEET_STATEMENTS (1).xlsx]GROSS FA!R90C3</stp>
        <stp>Period</stp>
        <stp>FY</stp>
        <stp>Currency</stp>
        <stp>USD</stp>
        <stp>Direction</stp>
        <stp>H</stp>
        <stp>cols=15;rows=2</stp>
        <tr r="C90" s="9"/>
      </tp>
      <tp t="s">
        <v>#N/A Invalid Security</v>
        <stp/>
        <stp>##V3_BDHV12</stp>
        <stp>0</stp>
        <stp>TOT_SHRHLDR_EQY</stp>
        <stp>1/1/2002</stp>
        <stp>12/31/2016</stp>
        <stp>[telcomCOMPARATIVE_BALANCE_SHEET_STATEMENTS (1).xlsx]TOT SH EQTY!R98C3</stp>
        <stp>Period</stp>
        <stp>FY</stp>
        <stp>Currency</stp>
        <stp>USD</stp>
        <stp>Direction</stp>
        <stp>H</stp>
        <tr r="C98" s="23"/>
      </tp>
      <tp t="s">
        <v>#N/A Invalid Security</v>
        <stp/>
        <stp>##V3_BDHV12</stp>
        <stp>0</stp>
        <stp>TOT_SHRHLDR_EQY</stp>
        <stp>1/1/2002</stp>
        <stp>12/31/2016</stp>
        <stp>[telcomCOMPARATIVE_BALANCE_SHEET_STATEMENTS (1).xlsx]TOT SH EQTY!R96C3</stp>
        <stp>Period</stp>
        <stp>FY</stp>
        <stp>Currency</stp>
        <stp>USD</stp>
        <stp>Direction</stp>
        <stp>H</stp>
        <tr r="C96" s="23"/>
      </tp>
      <tp t="s">
        <v>#N/A Invalid Security</v>
        <stp/>
        <stp>##V3_BDHV12</stp>
        <stp>0</stp>
        <stp>TOT_SHRHLDR_EQY</stp>
        <stp>1/1/2002</stp>
        <stp>12/31/2016</stp>
        <stp>[telcomCOMPARATIVE_BALANCE_SHEET_STATEMENTS (1).xlsx]TOT SH EQTY!R94C3</stp>
        <stp>Period</stp>
        <stp>FY</stp>
        <stp>Currency</stp>
        <stp>USD</stp>
        <stp>Direction</stp>
        <stp>H</stp>
        <tr r="C94" s="23"/>
      </tp>
      <tp t="s">
        <v>#N/A Invalid Security</v>
        <stp/>
        <stp>##V3_BDHV12</stp>
        <stp>0</stp>
        <stp>TOT_SHRHLDR_EQY</stp>
        <stp>1/1/2002</stp>
        <stp>12/31/2016</stp>
        <stp>[telcomCOMPARATIVE_BALANCE_SHEET_STATEMENTS (1).xlsx]TOT SH EQTY!R92C3</stp>
        <stp>Period</stp>
        <stp>FY</stp>
        <stp>Currency</stp>
        <stp>USD</stp>
        <stp>Direction</stp>
        <stp>H</stp>
        <tr r="C92" s="23"/>
      </tp>
      <tp>
        <v>37287</v>
        <stp/>
        <stp>##V3_BDHV12</stp>
        <stp>SAIC US Equity</stp>
        <stp>BS_OTHER_CUR_ASSET</stp>
        <stp>1/1/2002</stp>
        <stp>12/31/2016</stp>
        <stp>[telcomCOMPARATIVE_BALANCE_SHEET_STATEMENTS (1).xlsx]OTHER CA!R90C3</stp>
        <stp>Period</stp>
        <stp>FY</stp>
        <stp>Currency</stp>
        <stp>USD</stp>
        <stp>Direction</stp>
        <stp>H</stp>
        <stp>cols=15;rows=2</stp>
        <tr r="C90" s="7"/>
      </tp>
      <tp>
        <v>37621</v>
        <stp/>
        <stp>##V3_BDHV12</stp>
        <stp>EIGI US Equity</stp>
        <stp>TOT_LIAB_AND_EQY</stp>
        <stp>1/1/2002</stp>
        <stp>12/31/2016</stp>
        <stp>[telcomCOMPARATIVE_BALANCE_SHEET_STATEMENTS (1).xlsx]TOT LIAB + EQTY!R70C3</stp>
        <stp>Period</stp>
        <stp>FY</stp>
        <stp>Currency</stp>
        <stp>USD</stp>
        <stp>Direction</stp>
        <stp>H</stp>
        <stp>cols=15;rows=2</stp>
        <tr r="C70" s="26"/>
      </tp>
      <tp>
        <v>37621</v>
        <stp/>
        <stp>##V3_BDHV12</stp>
        <stp>EGOV US Equity</stp>
        <stp>TOT_LIAB_AND_EQY</stp>
        <stp>1/1/2002</stp>
        <stp>12/31/2016</stp>
        <stp>[telcomCOMPARATIVE_BALANCE_SHEET_STATEMENTS (1).xlsx]TOT LIAB + EQTY!R88C3</stp>
        <stp>Period</stp>
        <stp>FY</stp>
        <stp>Currency</stp>
        <stp>USD</stp>
        <stp>Direction</stp>
        <stp>H</stp>
        <stp>cols=15;rows=2</stp>
        <tr r="C88" s="26"/>
      </tp>
      <tp t="s">
        <v>#N/A Invalid Security</v>
        <stp/>
        <stp>##V3_BDHV12</stp>
        <stp>0</stp>
        <stp>BS_CUR_ASSET_REPORT</stp>
        <stp>1/1/2002</stp>
        <stp>12/31/2016</stp>
        <stp>[telcomCOMPARATIVE_BALANCE_SHEET_STATEMENTS (1).xlsx] CA REP!R94C3</stp>
        <stp>Period</stp>
        <stp>FY</stp>
        <stp>Currency</stp>
        <stp>USD</stp>
        <stp>Direction</stp>
        <stp>H</stp>
        <tr r="C94" s="8"/>
      </tp>
      <tp t="s">
        <v>#N/A Invalid Security</v>
        <stp/>
        <stp>##V3_BDHV12</stp>
        <stp>0</stp>
        <stp>BS_CUR_ASSET_REPORT</stp>
        <stp>1/1/2002</stp>
        <stp>12/31/2016</stp>
        <stp>[telcomCOMPARATIVE_BALANCE_SHEET_STATEMENTS (1).xlsx] CA REP!R96C3</stp>
        <stp>Period</stp>
        <stp>FY</stp>
        <stp>Currency</stp>
        <stp>USD</stp>
        <stp>Direction</stp>
        <stp>H</stp>
        <tr r="C96" s="8"/>
      </tp>
      <tp t="s">
        <v>#N/A Invalid Security</v>
        <stp/>
        <stp>##V3_BDHV12</stp>
        <stp>0</stp>
        <stp>BS_CUR_ASSET_REPORT</stp>
        <stp>1/1/2002</stp>
        <stp>12/31/2016</stp>
        <stp>[telcomCOMPARATIVE_BALANCE_SHEET_STATEMENTS (1).xlsx] CA REP!R92C3</stp>
        <stp>Period</stp>
        <stp>FY</stp>
        <stp>Currency</stp>
        <stp>USD</stp>
        <stp>Direction</stp>
        <stp>H</stp>
        <tr r="C92" s="8"/>
      </tp>
      <tp t="s">
        <v>#N/A Invalid Security</v>
        <stp/>
        <stp>##V3_BDHV12</stp>
        <stp>0</stp>
        <stp>BS_CUR_ASSET_REPORT</stp>
        <stp>1/1/2002</stp>
        <stp>12/31/2016</stp>
        <stp>[telcomCOMPARATIVE_BALANCE_SHEET_STATEMENTS (1).xlsx] CA REP!R98C3</stp>
        <stp>Period</stp>
        <stp>FY</stp>
        <stp>Currency</stp>
        <stp>USD</stp>
        <stp>Direction</stp>
        <stp>H</stp>
        <tr r="C98" s="8"/>
      </tp>
      <tp>
        <v>37621</v>
        <stp/>
        <stp>##V3_BDHV12</stp>
        <stp>FEYE US Equity</stp>
        <stp>TOT_LIAB_AND_EQY</stp>
        <stp>1/1/2002</stp>
        <stp>12/31/2016</stp>
        <stp>[telcomCOMPARATIVE_BALANCE_SHEET_STATEMENTS (1).xlsx]TOT LIAB + EQTY!R74C3</stp>
        <stp>Period</stp>
        <stp>FY</stp>
        <stp>Currency</stp>
        <stp>USD</stp>
        <stp>Direction</stp>
        <stp>H</stp>
        <stp>cols=15;rows=2</stp>
        <tr r="C74" s="26"/>
      </tp>
      <tp>
        <v>37287</v>
        <stp/>
        <stp>##V3_BDHV12</stp>
        <stp>LDOS US Equity</stp>
        <stp>TOT_LIAB_AND_EQY</stp>
        <stp>1/1/2002</stp>
        <stp>12/31/2016</stp>
        <stp>[telcomCOMPARATIVE_BALANCE_SHEET_STATEMENTS (1).xlsx]TOT LIAB + EQTY!R82C3</stp>
        <stp>Period</stp>
        <stp>FY</stp>
        <stp>Currency</stp>
        <stp>USD</stp>
        <stp>Direction</stp>
        <stp>H</stp>
        <stp>cols=15;rows=2</stp>
        <tr r="C82" s="26"/>
      </tp>
      <tp>
        <v>37344</v>
        <stp/>
        <stp>##V3_BDHV12</stp>
        <stp>CSRA US Equity</stp>
        <stp>BS_ACCT_NOTE_RCV</stp>
        <stp>1/1/2002</stp>
        <stp>12/31/2016</stp>
        <stp>[telcomCOMPARATIVE_BALANCE_SHEET_STATEMENTS (1).xlsx]AREC!R66C3</stp>
        <stp>Period</stp>
        <stp>FY</stp>
        <stp>Currency</stp>
        <stp>USD</stp>
        <stp>Direction</stp>
        <stp>H</stp>
        <stp>cols=15;rows=2</stp>
        <tr r="C66" s="5"/>
      </tp>
      <tp>
        <v>37621</v>
        <stp/>
        <stp>##V3_BDHV12</stp>
        <stp>ICFI US Equity</stp>
        <stp>TOT_LIAB_AND_EQY</stp>
        <stp>1/1/2002</stp>
        <stp>12/31/2016</stp>
        <stp>[telcomCOMPARATIVE_BALANCE_SHEET_STATEMENTS (1).xlsx]TOT LIAB + EQTY!R78C3</stp>
        <stp>Period</stp>
        <stp>FY</stp>
        <stp>Currency</stp>
        <stp>USD</stp>
        <stp>Direction</stp>
        <stp>H</stp>
        <stp>cols=15;rows=2</stp>
        <tr r="C78" s="26"/>
      </tp>
      <tp t="s">
        <v>#N/A Invalid Security</v>
        <stp/>
        <stp>##V3_BDHV12</stp>
        <stp>0</stp>
        <stp>BS_CASH_NEAR_CASH_ITEM</stp>
        <stp>1/1/2002</stp>
        <stp>12/31/2016</stp>
        <stp>[telcomCOMPARATIVE_BALANCE_SHEET_STATEMENTS (1).xlsx]CASH!R98C3</stp>
        <stp>Period</stp>
        <stp>FY</stp>
        <stp>Currency</stp>
        <stp>USD</stp>
        <stp>Direction</stp>
        <stp>H</stp>
        <tr r="C98" s="2"/>
      </tp>
      <tp t="s">
        <v>#N/A Invalid Security</v>
        <stp/>
        <stp>##V3_BDHV12</stp>
        <stp>0</stp>
        <stp>BS_CASH_NEAR_CASH_ITEM</stp>
        <stp>1/1/2002</stp>
        <stp>12/31/2016</stp>
        <stp>[telcomCOMPARATIVE_BALANCE_SHEET_STATEMENTS (1).xlsx]CASH!R92C3</stp>
        <stp>Period</stp>
        <stp>FY</stp>
        <stp>Currency</stp>
        <stp>USD</stp>
        <stp>Direction</stp>
        <stp>H</stp>
        <tr r="C92" s="2"/>
      </tp>
      <tp t="s">
        <v>#N/A Invalid Security</v>
        <stp/>
        <stp>##V3_BDHV12</stp>
        <stp>0</stp>
        <stp>BS_CASH_NEAR_CASH_ITEM</stp>
        <stp>1/1/2002</stp>
        <stp>12/31/2016</stp>
        <stp>[telcomCOMPARATIVE_BALANCE_SHEET_STATEMENTS (1).xlsx]CASH!R94C3</stp>
        <stp>Period</stp>
        <stp>FY</stp>
        <stp>Currency</stp>
        <stp>USD</stp>
        <stp>Direction</stp>
        <stp>H</stp>
        <tr r="C94" s="2"/>
      </tp>
      <tp t="s">
        <v>#N/A Invalid Security</v>
        <stp/>
        <stp>##V3_BDHV12</stp>
        <stp>0</stp>
        <stp>BS_CASH_NEAR_CASH_ITEM</stp>
        <stp>1/1/2002</stp>
        <stp>12/31/2016</stp>
        <stp>[telcomCOMPARATIVE_BALANCE_SHEET_STATEMENTS (1).xlsx]CASH!R96C3</stp>
        <stp>Period</stp>
        <stp>FY</stp>
        <stp>Currency</stp>
        <stp>USD</stp>
        <stp>Direction</stp>
        <stp>H</stp>
        <tr r="C96" s="2"/>
      </tp>
      <tp>
        <v>37287</v>
        <stp/>
        <stp>##V3_BDHV12</stp>
        <stp>SAIC US Equity</stp>
        <stp>TOT_LIAB_AND_EQY</stp>
        <stp>1/1/2002</stp>
        <stp>12/31/2016</stp>
        <stp>[telcomCOMPARATIVE_BALANCE_SHEET_STATEMENTS (1).xlsx]TOT LIAB + EQTY!R90C3</stp>
        <stp>Period</stp>
        <stp>FY</stp>
        <stp>Currency</stp>
        <stp>USD</stp>
        <stp>Direction</stp>
        <stp>H</stp>
        <stp>cols=15;rows=2</stp>
        <tr r="C90" s="26"/>
      </tp>
      <tp>
        <v>37621</v>
        <stp/>
        <stp>##V3_BDHV12</stp>
        <stp>MANT US Equity</stp>
        <stp>TOT_LIAB_AND_EQY</stp>
        <stp>1/1/2002</stp>
        <stp>12/31/2016</stp>
        <stp>[telcomCOMPARATIVE_BALANCE_SHEET_STATEMENTS (1).xlsx]TOT LIAB + EQTY!R84C3</stp>
        <stp>Period</stp>
        <stp>FY</stp>
        <stp>Currency</stp>
        <stp>USD</stp>
        <stp>Direction</stp>
        <stp>H</stp>
        <stp>cols=15;rows=2</stp>
        <tr r="C84" s="26"/>
      </tp>
      <tp>
        <v>37437</v>
        <stp/>
        <stp>##V3_BDHV12</stp>
        <stp>CACI US Equity</stp>
        <stp>TOT_LIAB_AND_EQY</stp>
        <stp>1/1/2002</stp>
        <stp>12/31/2016</stp>
        <stp>[telcomCOMPARATIVE_BALANCE_SHEET_STATEMENTS (1).xlsx]TOT LIAB + EQTY!R62C3</stp>
        <stp>Period</stp>
        <stp>FY</stp>
        <stp>Currency</stp>
        <stp>USD</stp>
        <stp>Direction</stp>
        <stp>H</stp>
        <stp>cols=15;rows=2</stp>
        <tr r="C62" s="26"/>
      </tp>
      <tp t="s">
        <v>#N/A Invalid Security</v>
        <stp/>
        <stp>##V3_BDHV12</stp>
        <stp>0</stp>
        <stp>BS_OTHER_LT_LIABILITIES</stp>
        <stp>1/1/2002</stp>
        <stp>12/31/2016</stp>
        <stp>[telcomCOMPARATIVE_BALANCE_SHEET_STATEMENTS (1).xlsx]OTH LT LIAB!R98C3</stp>
        <stp>Period</stp>
        <stp>FY</stp>
        <stp>Currency</stp>
        <stp>USD</stp>
        <stp>Direction</stp>
        <stp>H</stp>
        <tr r="C98" s="20"/>
      </tp>
      <tp t="s">
        <v>#N/A Invalid Security</v>
        <stp/>
        <stp>##V3_BDHV12</stp>
        <stp>0</stp>
        <stp>BS_OTHER_LT_LIABILITIES</stp>
        <stp>1/1/2002</stp>
        <stp>12/31/2016</stp>
        <stp>[telcomCOMPARATIVE_BALANCE_SHEET_STATEMENTS (1).xlsx]OTH LT LIAB!R94C3</stp>
        <stp>Period</stp>
        <stp>FY</stp>
        <stp>Currency</stp>
        <stp>USD</stp>
        <stp>Direction</stp>
        <stp>H</stp>
        <tr r="C94" s="20"/>
      </tp>
      <tp t="s">
        <v>#N/A Invalid Security</v>
        <stp/>
        <stp>##V3_BDHV12</stp>
        <stp>0</stp>
        <stp>BS_OTHER_LT_LIABILITIES</stp>
        <stp>1/1/2002</stp>
        <stp>12/31/2016</stp>
        <stp>[telcomCOMPARATIVE_BALANCE_SHEET_STATEMENTS (1).xlsx]OTH LT LIAB!R96C3</stp>
        <stp>Period</stp>
        <stp>FY</stp>
        <stp>Currency</stp>
        <stp>USD</stp>
        <stp>Direction</stp>
        <stp>H</stp>
        <tr r="C96" s="20"/>
      </tp>
      <tp>
        <v>37621</v>
        <stp/>
        <stp>##V3_BDHV12</stp>
        <stp>GD US Equity</stp>
        <stp>BS_NET_FIX_ASSET</stp>
        <stp>1/1/2002</stp>
        <stp>12/31/2016</stp>
        <stp>[telcomCOMPARATIVE_BALANCE_SHEET_STATEMENTS (1).xlsx]NET FIX ASSET!R76C3</stp>
        <stp>Period</stp>
        <stp>FY</stp>
        <stp>Currency</stp>
        <stp>USD</stp>
        <stp>Direction</stp>
        <stp>H</stp>
        <stp>cols=15;rows=2</stp>
        <tr r="C76" s="11"/>
      </tp>
      <tp t="s">
        <v>#N/A Invalid Security</v>
        <stp/>
        <stp>##V3_BDHV12</stp>
        <stp>0</stp>
        <stp>BS_OTHER_LT_LIABILITIES</stp>
        <stp>1/1/2002</stp>
        <stp>12/31/2016</stp>
        <stp>[telcomCOMPARATIVE_BALANCE_SHEET_STATEMENTS (1).xlsx]OTH LT LIAB!R92C3</stp>
        <stp>Period</stp>
        <stp>FY</stp>
        <stp>Currency</stp>
        <stp>USD</stp>
        <stp>Direction</stp>
        <stp>H</stp>
        <tr r="C92" s="20"/>
      </tp>
      <tp>
        <v>37621</v>
        <stp/>
        <stp>##V3_BDHV12</stp>
        <stp>GD US Equity</stp>
        <stp>ENTERPRISE_VALUE</stp>
        <stp>1/1/2002</stp>
        <stp>12/31/2016</stp>
        <stp>[telcomCOMPARATIVE_BALANCE_SHEET_STATEMENTS (1).xlsx]INPUT!R76C3</stp>
        <stp>Period</stp>
        <stp>FY</stp>
        <stp>Currency</stp>
        <stp>USD</stp>
        <stp>Direction</stp>
        <stp>H</stp>
        <stp>cols=15;rows=2</stp>
        <tr r="C76" s="1"/>
      </tp>
      <tp>
        <v>37287</v>
        <stp/>
        <stp>##V3_BDHV12</stp>
        <stp>SAIC US Equity</stp>
        <stp>BS_ACCT_NOTE_RCV</stp>
        <stp>1/1/2002</stp>
        <stp>12/31/2016</stp>
        <stp>[telcomCOMPARATIVE_BALANCE_SHEET_STATEMENTS (1).xlsx]AREC!R90C3</stp>
        <stp>Period</stp>
        <stp>FY</stp>
        <stp>Currency</stp>
        <stp>USD</stp>
        <stp>Direction</stp>
        <stp>H</stp>
        <stp>cols=15;rows=2</stp>
        <tr r="C90" s="5"/>
      </tp>
      <tp>
        <v>37621</v>
        <stp/>
        <stp>##V3_BDHV12</stp>
        <stp>GD US Equity</stp>
        <stp>BS_TOT_LIAB2</stp>
        <stp>1/1/2002</stp>
        <stp>12/31/2016</stp>
        <stp>[telcomCOMPARATIVE_BALANCE_SHEET_STATEMENTS (1).xlsx]TOT LIAB !R76C3</stp>
        <stp>Period</stp>
        <stp>FY</stp>
        <stp>Currency</stp>
        <stp>USD</stp>
        <stp>Direction</stp>
        <stp>H</stp>
        <stp>cols=15;rows=2</stp>
        <tr r="C76" s="21"/>
      </tp>
      <tp>
        <v>37621</v>
        <stp/>
        <stp>##V3_BDHV12</stp>
        <stp>FEYE US Equity</stp>
        <stp>BS_OTHER_CUR_ASSET</stp>
        <stp>1/1/2002</stp>
        <stp>12/31/2016</stp>
        <stp>[telcomCOMPARATIVE_BALANCE_SHEET_STATEMENTS (1).xlsx]OTHER CA!R74C3</stp>
        <stp>Period</stp>
        <stp>FY</stp>
        <stp>Currency</stp>
        <stp>USD</stp>
        <stp>Direction</stp>
        <stp>H</stp>
        <stp>cols=15;rows=2</stp>
        <tr r="C74" s="7"/>
      </tp>
      <tp t="s">
        <v>#N/A Invalid Security</v>
        <stp/>
        <stp>##V3_BDHV12</stp>
        <stp>0</stp>
        <stp>TOT_LIAB_AND_EQY</stp>
        <stp>1/1/2002</stp>
        <stp>12/31/2016</stp>
        <stp>[telcomCOMPARATIVE_BALANCE_SHEET_STATEMENTS (1).xlsx]TOT LIAB + EQTY!R92C3</stp>
        <stp>Period</stp>
        <stp>FY</stp>
        <stp>Currency</stp>
        <stp>USD</stp>
        <stp>Direction</stp>
        <stp>H</stp>
        <tr r="C92" s="26"/>
      </tp>
      <tp t="s">
        <v>#N/A Invalid Security</v>
        <stp/>
        <stp>##V3_BDHV12</stp>
        <stp>0</stp>
        <stp>TOT_LIAB_AND_EQY</stp>
        <stp>1/1/2002</stp>
        <stp>12/31/2016</stp>
        <stp>[telcomCOMPARATIVE_BALANCE_SHEET_STATEMENTS (1).xlsx]TOT LIAB + EQTY!R94C3</stp>
        <stp>Period</stp>
        <stp>FY</stp>
        <stp>Currency</stp>
        <stp>USD</stp>
        <stp>Direction</stp>
        <stp>H</stp>
        <tr r="C94" s="26"/>
      </tp>
      <tp t="s">
        <v>#N/A Invalid Security</v>
        <stp/>
        <stp>##V3_BDHV12</stp>
        <stp>0</stp>
        <stp>TOT_LIAB_AND_EQY</stp>
        <stp>1/1/2002</stp>
        <stp>12/31/2016</stp>
        <stp>[telcomCOMPARATIVE_BALANCE_SHEET_STATEMENTS (1).xlsx]TOT LIAB + EQTY!R96C3</stp>
        <stp>Period</stp>
        <stp>FY</stp>
        <stp>Currency</stp>
        <stp>USD</stp>
        <stp>Direction</stp>
        <stp>H</stp>
        <tr r="C96" s="26"/>
      </tp>
      <tp t="s">
        <v>#N/A Invalid Security</v>
        <stp/>
        <stp>##V3_BDHV12</stp>
        <stp>0</stp>
        <stp>TOT_LIAB_AND_EQY</stp>
        <stp>1/1/2002</stp>
        <stp>12/31/2016</stp>
        <stp>[telcomCOMPARATIVE_BALANCE_SHEET_STATEMENTS (1).xlsx]TOT LIAB + EQTY!R98C3</stp>
        <stp>Period</stp>
        <stp>FY</stp>
        <stp>Currency</stp>
        <stp>USD</stp>
        <stp>Direction</stp>
        <stp>H</stp>
        <tr r="C98" s="26"/>
      </tp>
      <tp>
        <v>37529</v>
        <stp/>
        <stp>##V3_BDHV12</stp>
        <stp>MMS US Equity</stp>
        <stp>TOT_LIAB_AND_EQY</stp>
        <stp>1/1/2002</stp>
        <stp>12/31/2016</stp>
        <stp>[telcomCOMPARATIVE_BALANCE_SHEET_STATEMENTS (1).xlsx]TOT LIAB + EQTY!R86C3</stp>
        <stp>Period</stp>
        <stp>FY</stp>
        <stp>Currency</stp>
        <stp>USD</stp>
        <stp>Direction</stp>
        <stp>H</stp>
        <stp>cols=15;rows=2</stp>
        <tr r="C86" s="26"/>
      </tp>
      <tp>
        <v>37437</v>
        <stp/>
        <stp>##V3_BDHV12</stp>
        <stp>CACI US Equity</stp>
        <stp>BS_CUR_ASSET_REPORT</stp>
        <stp>1/1/2002</stp>
        <stp>12/31/2016</stp>
        <stp>[telcomCOMPARATIVE_BALANCE_SHEET_STATEMENTS (1).xlsx] CA REP!R62C3</stp>
        <stp>Period</stp>
        <stp>FY</stp>
        <stp>Currency</stp>
        <stp>USD</stp>
        <stp>Direction</stp>
        <stp>H</stp>
        <stp>cols=15;rows=2</stp>
        <tr r="C62" s="8"/>
      </tp>
      <tp>
        <v>37344</v>
        <stp/>
        <stp>##V3_BDHV12</stp>
        <stp>CSRA US Equity</stp>
        <stp>BS_CUR_ASSET_REPORT</stp>
        <stp>1/1/2002</stp>
        <stp>12/31/2016</stp>
        <stp>[telcomCOMPARATIVE_BALANCE_SHEET_STATEMENTS (1).xlsx] CA REP!R66C3</stp>
        <stp>Period</stp>
        <stp>FY</stp>
        <stp>Currency</stp>
        <stp>USD</stp>
        <stp>Direction</stp>
        <stp>H</stp>
        <stp>cols=15;rows=2</stp>
        <tr r="C66" s="8"/>
      </tp>
      <tp>
        <v>37437</v>
        <stp/>
        <stp>##V3_BDHV12</stp>
        <stp>CACI US Equity</stp>
        <stp>BS_GROSS_FIX_ASSET</stp>
        <stp>1/1/2002</stp>
        <stp>12/31/2016</stp>
        <stp>[telcomCOMPARATIVE_BALANCE_SHEET_STATEMENTS (1).xlsx]GROSS FA!R62C3</stp>
        <stp>Period</stp>
        <stp>FY</stp>
        <stp>Currency</stp>
        <stp>USD</stp>
        <stp>Direction</stp>
        <stp>H</stp>
        <stp>cols=15;rows=2</stp>
        <tr r="C62" s="9"/>
      </tp>
      <tp>
        <v>37344</v>
        <stp/>
        <stp>##V3_BDHV12</stp>
        <stp>CSRA US Equity</stp>
        <stp>BS_GROSS_FIX_ASSET</stp>
        <stp>1/1/2002</stp>
        <stp>12/31/2016</stp>
        <stp>[telcomCOMPARATIVE_BALANCE_SHEET_STATEMENTS (1).xlsx]GROSS FA!R66C3</stp>
        <stp>Period</stp>
        <stp>FY</stp>
        <stp>Currency</stp>
        <stp>USD</stp>
        <stp>Direction</stp>
        <stp>H</stp>
        <stp>cols=15;rows=2</stp>
        <tr r="C66" s="9"/>
      </tp>
      <tp>
        <v>37621</v>
        <stp/>
        <stp>##V3_BDHV12</stp>
        <stp>EIGI US Equity</stp>
        <stp>BS_OTHER_CUR_ASSET</stp>
        <stp>1/1/2002</stp>
        <stp>12/31/2016</stp>
        <stp>[telcomCOMPARATIVE_BALANCE_SHEET_STATEMENTS (1).xlsx]OTHER CA!R70C3</stp>
        <stp>Period</stp>
        <stp>FY</stp>
        <stp>Currency</stp>
        <stp>USD</stp>
        <stp>Direction</stp>
        <stp>H</stp>
        <stp>cols=15;rows=2</stp>
        <tr r="C70" s="7"/>
      </tp>
      <tp>
        <v>37621</v>
        <stp/>
        <stp>##V3_BDHV12</stp>
        <stp>EGOV US Equity</stp>
        <stp>BS_OTHER_CUR_ASSET</stp>
        <stp>1/1/2002</stp>
        <stp>12/31/2016</stp>
        <stp>[telcomCOMPARATIVE_BALANCE_SHEET_STATEMENTS (1).xlsx]OTHER CA!R88C3</stp>
        <stp>Period</stp>
        <stp>FY</stp>
        <stp>Currency</stp>
        <stp>USD</stp>
        <stp>Direction</stp>
        <stp>H</stp>
        <stp>cols=15;rows=2</stp>
        <tr r="C88" s="7"/>
      </tp>
      <tp>
        <v>37621</v>
        <stp/>
        <stp>##V3_BDHV12</stp>
        <stp>FEYE US Equity</stp>
        <stp>BS_CUR_ASSET_REPORT</stp>
        <stp>1/1/2002</stp>
        <stp>12/31/2016</stp>
        <stp>[telcomCOMPARATIVE_BALANCE_SHEET_STATEMENTS (1).xlsx] CA REP!R74C3</stp>
        <stp>Period</stp>
        <stp>FY</stp>
        <stp>Currency</stp>
        <stp>USD</stp>
        <stp>Direction</stp>
        <stp>H</stp>
        <stp>cols=15;rows=2</stp>
        <tr r="C74" s="8"/>
      </tp>
      <tp>
        <v>37621</v>
        <stp/>
        <stp>##V3_BDHV12</stp>
        <stp>FEYE US Equity</stp>
        <stp>BS_GROSS_FIX_ASSET</stp>
        <stp>1/1/2002</stp>
        <stp>12/31/2016</stp>
        <stp>[telcomCOMPARATIVE_BALANCE_SHEET_STATEMENTS (1).xlsx]GROSS FA!R74C3</stp>
        <stp>Period</stp>
        <stp>FY</stp>
        <stp>Currency</stp>
        <stp>USD</stp>
        <stp>Direction</stp>
        <stp>H</stp>
        <stp>cols=15;rows=2</stp>
        <tr r="C74" s="9"/>
      </tp>
      <tp>
        <v>37437</v>
        <stp/>
        <stp>##V3_BDHV12</stp>
        <stp>CACI US Equity</stp>
        <stp>BS_OTHER_CUR_ASSET</stp>
        <stp>1/1/2002</stp>
        <stp>12/31/2016</stp>
        <stp>[telcomCOMPARATIVE_BALANCE_SHEET_STATEMENTS (1).xlsx]OTHER CA!R62C3</stp>
        <stp>Period</stp>
        <stp>FY</stp>
        <stp>Currency</stp>
        <stp>USD</stp>
        <stp>Direction</stp>
        <stp>H</stp>
        <stp>cols=15;rows=2</stp>
        <tr r="C62" s="7"/>
      </tp>
      <tp>
        <v>37344</v>
        <stp/>
        <stp>##V3_BDHV12</stp>
        <stp>CSRA US Equity</stp>
        <stp>BS_OTHER_CUR_ASSET</stp>
        <stp>1/1/2002</stp>
        <stp>12/31/2016</stp>
        <stp>[telcomCOMPARATIVE_BALANCE_SHEET_STATEMENTS (1).xlsx]OTHER CA!R66C3</stp>
        <stp>Period</stp>
        <stp>FY</stp>
        <stp>Currency</stp>
        <stp>USD</stp>
        <stp>Direction</stp>
        <stp>H</stp>
        <stp>cols=15;rows=2</stp>
        <tr r="C66" s="7"/>
      </tp>
      <tp>
        <v>37621</v>
        <stp/>
        <stp>##V3_BDHV12</stp>
        <stp>EGOV US Equity</stp>
        <stp>BS_ACCT_NOTE_RCV</stp>
        <stp>1/1/2002</stp>
        <stp>12/31/2016</stp>
        <stp>[telcomCOMPARATIVE_BALANCE_SHEET_STATEMENTS (1).xlsx]AREC!R88C3</stp>
        <stp>Period</stp>
        <stp>FY</stp>
        <stp>Currency</stp>
        <stp>USD</stp>
        <stp>Direction</stp>
        <stp>H</stp>
        <stp>cols=15;rows=2</stp>
        <tr r="C88" s="5"/>
      </tp>
      <tp>
        <v>37287</v>
        <stp/>
        <stp>##V3_BDHV12</stp>
        <stp>LDOS US Equity</stp>
        <stp>BS_ACCT_NOTE_RCV</stp>
        <stp>1/1/2002</stp>
        <stp>12/31/2016</stp>
        <stp>[telcomCOMPARATIVE_BALANCE_SHEET_STATEMENTS (1).xlsx]AREC!R82C3</stp>
        <stp>Period</stp>
        <stp>FY</stp>
        <stp>Currency</stp>
        <stp>USD</stp>
        <stp>Direction</stp>
        <stp>H</stp>
        <stp>cols=15;rows=2</stp>
        <tr r="C82" s="5"/>
      </tp>
      <tp>
        <v>37621</v>
        <stp/>
        <stp>##V3_BDHV12</stp>
        <stp>KBR US Equity</stp>
        <stp>TOT_LIAB_AND_EQY</stp>
        <stp>1/1/2002</stp>
        <stp>12/31/2016</stp>
        <stp>[telcomCOMPARATIVE_BALANCE_SHEET_STATEMENTS (1).xlsx]TOT LIAB + EQTY!R80C3</stp>
        <stp>Period</stp>
        <stp>FY</stp>
        <stp>Currency</stp>
        <stp>USD</stp>
        <stp>Direction</stp>
        <stp>H</stp>
        <stp>cols=15;rows=2</stp>
        <tr r="C80" s="26"/>
      </tp>
      <tp>
        <v>37621</v>
        <stp/>
        <stp>##V3_BDHV12</stp>
        <stp>MANT US Equity</stp>
        <stp>BS_ACCT_NOTE_RCV</stp>
        <stp>1/1/2002</stp>
        <stp>12/31/2016</stp>
        <stp>[telcomCOMPARATIVE_BALANCE_SHEET_STATEMENTS (1).xlsx]AREC!R84C3</stp>
        <stp>Period</stp>
        <stp>FY</stp>
        <stp>Currency</stp>
        <stp>USD</stp>
        <stp>Direction</stp>
        <stp>H</stp>
        <stp>cols=15;rows=2</stp>
        <tr r="C84" s="5"/>
      </tp>
      <tp>
        <v>37621</v>
        <stp/>
        <stp>##V3_BDHV12</stp>
        <stp>EIGI US Equity</stp>
        <stp>BS_CUR_ASSET_REPORT</stp>
        <stp>1/1/2002</stp>
        <stp>12/31/2016</stp>
        <stp>[telcomCOMPARATIVE_BALANCE_SHEET_STATEMENTS (1).xlsx] CA REP!R70C3</stp>
        <stp>Period</stp>
        <stp>FY</stp>
        <stp>Currency</stp>
        <stp>USD</stp>
        <stp>Direction</stp>
        <stp>H</stp>
        <stp>cols=15;rows=2</stp>
        <tr r="C70" s="8"/>
      </tp>
      <tp>
        <v>37621</v>
        <stp/>
        <stp>##V3_BDHV12</stp>
        <stp>EGOV US Equity</stp>
        <stp>BS_CUR_ASSET_REPORT</stp>
        <stp>1/1/2002</stp>
        <stp>12/31/2016</stp>
        <stp>[telcomCOMPARATIVE_BALANCE_SHEET_STATEMENTS (1).xlsx] CA REP!R88C3</stp>
        <stp>Period</stp>
        <stp>FY</stp>
        <stp>Currency</stp>
        <stp>USD</stp>
        <stp>Direction</stp>
        <stp>H</stp>
        <stp>cols=15;rows=2</stp>
        <tr r="C88" s="8"/>
      </tp>
      <tp>
        <v>37621</v>
        <stp/>
        <stp>##V3_BDHV12</stp>
        <stp>EIGI US Equity</stp>
        <stp>BS_GROSS_FIX_ASSET</stp>
        <stp>1/1/2002</stp>
        <stp>12/31/2016</stp>
        <stp>[telcomCOMPARATIVE_BALANCE_SHEET_STATEMENTS (1).xlsx]GROSS FA!R70C3</stp>
        <stp>Period</stp>
        <stp>FY</stp>
        <stp>Currency</stp>
        <stp>USD</stp>
        <stp>Direction</stp>
        <stp>H</stp>
        <stp>cols=15;rows=2</stp>
        <tr r="C70" s="9"/>
      </tp>
      <tp>
        <v>37621</v>
        <stp/>
        <stp>##V3_BDHV12</stp>
        <stp>EGOV US Equity</stp>
        <stp>BS_GROSS_FIX_ASSET</stp>
        <stp>1/1/2002</stp>
        <stp>12/31/2016</stp>
        <stp>[telcomCOMPARATIVE_BALANCE_SHEET_STATEMENTS (1).xlsx]GROSS FA!R88C3</stp>
        <stp>Period</stp>
        <stp>FY</stp>
        <stp>Currency</stp>
        <stp>USD</stp>
        <stp>Direction</stp>
        <stp>H</stp>
        <stp>cols=15;rows=2</stp>
        <tr r="C88" s="9"/>
      </tp>
      <tp>
        <v>37621</v>
        <stp/>
        <stp>##V3_BDHV12</stp>
        <stp>GD US Equity</stp>
        <stp>TOT_LIAB_AND_EQY</stp>
        <stp>1/1/2002</stp>
        <stp>12/31/2016</stp>
        <stp>[telcomCOMPARATIVE_BALANCE_SHEET_STATEMENTS (1).xlsx]TOT LIAB + EQTY!R76C3</stp>
        <stp>Period</stp>
        <stp>FY</stp>
        <stp>Currency</stp>
        <stp>USD</stp>
        <stp>Direction</stp>
        <stp>H</stp>
        <stp>cols=15;rows=2</stp>
        <tr r="C76" s="26"/>
      </tp>
      <tp>
        <v>37621</v>
        <stp/>
        <stp>##V3_BDHV12</stp>
        <stp>GD US Equity</stp>
        <stp>BS_OTHER_CUR_ASSET</stp>
        <stp>1/1/2002</stp>
        <stp>12/31/2016</stp>
        <stp>[telcomCOMPARATIVE_BALANCE_SHEET_STATEMENTS (1).xlsx]OTHER CA!R76C3</stp>
        <stp>Period</stp>
        <stp>FY</stp>
        <stp>Currency</stp>
        <stp>USD</stp>
        <stp>Direction</stp>
        <stp>H</stp>
        <stp>cols=15;rows=2</stp>
        <tr r="C76" s="7"/>
      </tp>
      <tp>
        <v>37621</v>
        <stp/>
        <stp>##V3_BDHV12</stp>
        <stp>GD US Equity</stp>
        <stp>BS_TOT_ASSET</stp>
        <stp>1/1/2002</stp>
        <stp>12/31/2016</stp>
        <stp>[telcomCOMPARATIVE_BALANCE_SHEET_STATEMENTS (1).xlsx]TOT ASSET!R76C3</stp>
        <stp>Period</stp>
        <stp>FY</stp>
        <stp>Currency</stp>
        <stp>USD</stp>
        <stp>Direction</stp>
        <stp>H</stp>
        <stp>cols=15;rows=2</stp>
        <tr r="C76" s="14"/>
      </tp>
      <tp>
        <v>37621</v>
        <stp/>
        <stp>##V3_BDHV12</stp>
        <stp>EGL US Equity</stp>
        <stp>TOT_LIAB_AND_EQY</stp>
        <stp>1/1/2002</stp>
        <stp>12/31/2016</stp>
        <stp>[telcomCOMPARATIVE_BALANCE_SHEET_STATEMENTS (1).xlsx]TOT LIAB + EQTY!R72C3</stp>
        <stp>Period</stp>
        <stp>FY</stp>
        <stp>Currency</stp>
        <stp>USD</stp>
        <stp>Direction</stp>
        <stp>H</stp>
        <stp>cols=15;rows=2</stp>
        <tr r="C72" s="26"/>
      </tp>
      <tp>
        <v>37346</v>
        <stp/>
        <stp>##V3_BDHV12</stp>
        <stp>BAH US Equity</stp>
        <stp>BS_CUR_ASSET_REPORT</stp>
        <stp>1/1/2002</stp>
        <stp>12/31/2016</stp>
        <stp>[telcomCOMPARATIVE_BALANCE_SHEET_STATEMENTS (1).xlsx] CA REP!R60C3</stp>
        <stp>Period</stp>
        <stp>FY</stp>
        <stp>Currency</stp>
        <stp>USD</stp>
        <stp>Direction</stp>
        <stp>H</stp>
        <stp>cols=15;rows=2</stp>
        <tr r="C60" s="8"/>
      </tp>
      <tp>
        <v>37621</v>
        <stp/>
        <stp>##V3_BDHV12</stp>
        <stp>CDW US Equity</stp>
        <stp>BS_CUR_ASSET_REPORT</stp>
        <stp>1/1/2002</stp>
        <stp>12/31/2016</stp>
        <stp>[telcomCOMPARATIVE_BALANCE_SHEET_STATEMENTS (1).xlsx] CA REP!R64C3</stp>
        <stp>Period</stp>
        <stp>FY</stp>
        <stp>Currency</stp>
        <stp>USD</stp>
        <stp>Direction</stp>
        <stp>H</stp>
        <stp>cols=15;rows=2</stp>
        <tr r="C64" s="8"/>
      </tp>
      <tp>
        <v>37529</v>
        <stp/>
        <stp>##V3_BDHV12</stp>
        <stp>MMS US Equity</stp>
        <stp>BS_CUR_ASSET_REPORT</stp>
        <stp>1/1/2002</stp>
        <stp>12/31/2016</stp>
        <stp>[telcomCOMPARATIVE_BALANCE_SHEET_STATEMENTS (1).xlsx] CA REP!R86C3</stp>
        <stp>Period</stp>
        <stp>FY</stp>
        <stp>Currency</stp>
        <stp>USD</stp>
        <stp>Direction</stp>
        <stp>H</stp>
        <stp>cols=15;rows=2</stp>
        <tr r="C86" s="8"/>
      </tp>
      <tp>
        <v>37529</v>
        <stp/>
        <stp>##V3_BDHV12</stp>
        <stp>CUB US Equity</stp>
        <stp>BS_CUR_ASSET_REPORT</stp>
        <stp>1/1/2002</stp>
        <stp>12/31/2016</stp>
        <stp>[telcomCOMPARATIVE_BALANCE_SHEET_STATEMENTS (1).xlsx] CA REP!R68C3</stp>
        <stp>Period</stp>
        <stp>FY</stp>
        <stp>Currency</stp>
        <stp>USD</stp>
        <stp>Direction</stp>
        <stp>H</stp>
        <stp>cols=15;rows=2</stp>
        <tr r="C68" s="8"/>
      </tp>
      <tp>
        <v>37621</v>
        <stp/>
        <stp>##V3_BDHV12</stp>
        <stp>EGL US Equity</stp>
        <stp>BS_CUR_ASSET_REPORT</stp>
        <stp>1/1/2002</stp>
        <stp>12/31/2016</stp>
        <stp>[telcomCOMPARATIVE_BALANCE_SHEET_STATEMENTS (1).xlsx] CA REP!R72C3</stp>
        <stp>Period</stp>
        <stp>FY</stp>
        <stp>Currency</stp>
        <stp>USD</stp>
        <stp>Direction</stp>
        <stp>H</stp>
        <stp>cols=15;rows=2</stp>
        <tr r="C72" s="8"/>
      </tp>
      <tp>
        <v>37621</v>
        <stp/>
        <stp>##V3_BDHV12</stp>
        <stp>KBR US Equity</stp>
        <stp>BS_CUR_ASSET_REPORT</stp>
        <stp>1/1/2002</stp>
        <stp>12/31/2016</stp>
        <stp>[telcomCOMPARATIVE_BALANCE_SHEET_STATEMENTS (1).xlsx] CA REP!R80C3</stp>
        <stp>Period</stp>
        <stp>FY</stp>
        <stp>Currency</stp>
        <stp>USD</stp>
        <stp>Direction</stp>
        <stp>H</stp>
        <stp>cols=15;rows=2</stp>
        <tr r="C80" s="8"/>
      </tp>
      <tp>
        <v>37346</v>
        <stp/>
        <stp>##V3_BDHV12</stp>
        <stp>BAH US Equity</stp>
        <stp>BS_GROSS_FIX_ASSET</stp>
        <stp>1/1/2002</stp>
        <stp>12/31/2016</stp>
        <stp>[telcomCOMPARATIVE_BALANCE_SHEET_STATEMENTS (1).xlsx]GROSS FA!R60C3</stp>
        <stp>Period</stp>
        <stp>FY</stp>
        <stp>Currency</stp>
        <stp>USD</stp>
        <stp>Direction</stp>
        <stp>H</stp>
        <stp>cols=15;rows=2</stp>
        <tr r="C60" s="9"/>
      </tp>
      <tp>
        <v>37529</v>
        <stp/>
        <stp>##V3_BDHV12</stp>
        <stp>CUB US Equity</stp>
        <stp>BS_GROSS_FIX_ASSET</stp>
        <stp>1/1/2002</stp>
        <stp>12/31/2016</stp>
        <stp>[telcomCOMPARATIVE_BALANCE_SHEET_STATEMENTS (1).xlsx]GROSS FA!R68C3</stp>
        <stp>Period</stp>
        <stp>FY</stp>
        <stp>Currency</stp>
        <stp>USD</stp>
        <stp>Direction</stp>
        <stp>H</stp>
        <stp>cols=15;rows=2</stp>
        <tr r="C68" s="9"/>
      </tp>
      <tp>
        <v>37621</v>
        <stp/>
        <stp>##V3_BDHV12</stp>
        <stp>CDW US Equity</stp>
        <stp>BS_GROSS_FIX_ASSET</stp>
        <stp>1/1/2002</stp>
        <stp>12/31/2016</stp>
        <stp>[telcomCOMPARATIVE_BALANCE_SHEET_STATEMENTS (1).xlsx]GROSS FA!R64C3</stp>
        <stp>Period</stp>
        <stp>FY</stp>
        <stp>Currency</stp>
        <stp>USD</stp>
        <stp>Direction</stp>
        <stp>H</stp>
        <stp>cols=15;rows=2</stp>
        <tr r="C64" s="9"/>
      </tp>
      <tp>
        <v>37529</v>
        <stp/>
        <stp>##V3_BDHV12</stp>
        <stp>MMS US Equity</stp>
        <stp>BS_GROSS_FIX_ASSET</stp>
        <stp>1/1/2002</stp>
        <stp>12/31/2016</stp>
        <stp>[telcomCOMPARATIVE_BALANCE_SHEET_STATEMENTS (1).xlsx]GROSS FA!R86C3</stp>
        <stp>Period</stp>
        <stp>FY</stp>
        <stp>Currency</stp>
        <stp>USD</stp>
        <stp>Direction</stp>
        <stp>H</stp>
        <stp>cols=15;rows=2</stp>
        <tr r="C86" s="9"/>
      </tp>
      <tp>
        <v>37621</v>
        <stp/>
        <stp>##V3_BDHV12</stp>
        <stp>EGL US Equity</stp>
        <stp>BS_GROSS_FIX_ASSET</stp>
        <stp>1/1/2002</stp>
        <stp>12/31/2016</stp>
        <stp>[telcomCOMPARATIVE_BALANCE_SHEET_STATEMENTS (1).xlsx]GROSS FA!R72C3</stp>
        <stp>Period</stp>
        <stp>FY</stp>
        <stp>Currency</stp>
        <stp>USD</stp>
        <stp>Direction</stp>
        <stp>H</stp>
        <stp>cols=15;rows=2</stp>
        <tr r="C72" s="9"/>
      </tp>
      <tp>
        <v>37621</v>
        <stp/>
        <stp>##V3_BDHV12</stp>
        <stp>KBR US Equity</stp>
        <stp>BS_GROSS_FIX_ASSET</stp>
        <stp>1/1/2002</stp>
        <stp>12/31/2016</stp>
        <stp>[telcomCOMPARATIVE_BALANCE_SHEET_STATEMENTS (1).xlsx]GROSS FA!R80C3</stp>
        <stp>Period</stp>
        <stp>FY</stp>
        <stp>Currency</stp>
        <stp>USD</stp>
        <stp>Direction</stp>
        <stp>H</stp>
        <stp>cols=15;rows=2</stp>
        <tr r="C80" s="9"/>
      </tp>
      <tp>
        <v>37437</v>
        <stp/>
        <stp>##V3_BDHV12</stp>
        <stp>CACI US Equity</stp>
        <stp>BS_ACCT_NOTE_RCV</stp>
        <stp>1/1/2002</stp>
        <stp>12/31/2016</stp>
        <stp>[telcomCOMPARATIVE_BALANCE_SHEET_STATEMENTS (1).xlsx]AREC!R62C3</stp>
        <stp>Period</stp>
        <stp>FY</stp>
        <stp>Currency</stp>
        <stp>USD</stp>
        <stp>Direction</stp>
        <stp>H</stp>
        <stp>cols=15;rows=2</stp>
        <tr r="C62" s="5"/>
      </tp>
      <tp>
        <v>37287</v>
        <stp/>
        <stp>##V3_BDHV12</stp>
        <stp>LDOS US Equity</stp>
        <stp>BS_OTHER_CUR_ASSET</stp>
        <stp>1/1/2002</stp>
        <stp>12/31/2016</stp>
        <stp>[telcomCOMPARATIVE_BALANCE_SHEET_STATEMENTS (1).xlsx]OTHER CA!R82C3</stp>
        <stp>Period</stp>
        <stp>FY</stp>
        <stp>Currency</stp>
        <stp>USD</stp>
        <stp>Direction</stp>
        <stp>H</stp>
        <stp>cols=15;rows=2</stp>
        <tr r="C82" s="7"/>
      </tp>
      <tp t="s">
        <v>#N/A Invalid Security</v>
        <stp/>
        <stp>##V3_BDPV12</stp>
        <stp>0</stp>
        <stp>NAME</stp>
        <stp>[telcomCOMPARATIVE_BALANCE_SHEET_STATEMENTS (1).xlsx]INPUT!R24C2</stp>
        <tr r="B24" s="1"/>
      </tp>
      <tp>
        <v>37621</v>
        <stp/>
        <stp>##V3_BDHV12</stp>
        <stp>ICFI US Equity</stp>
        <stp>BS_CUR_ASSET_REPORT</stp>
        <stp>1/1/2002</stp>
        <stp>12/31/2016</stp>
        <stp>[telcomCOMPARATIVE_BALANCE_SHEET_STATEMENTS (1).xlsx] CA REP!R78C3</stp>
        <stp>Period</stp>
        <stp>FY</stp>
        <stp>Currency</stp>
        <stp>USD</stp>
        <stp>Direction</stp>
        <stp>H</stp>
        <stp>cols=15;rows=2</stp>
        <tr r="C78" s="8"/>
      </tp>
      <tp>
        <v>37621</v>
        <stp/>
        <stp>##V3_BDHV12</stp>
        <stp>ICFI US Equity</stp>
        <stp>BS_GROSS_FIX_ASSET</stp>
        <stp>1/1/2002</stp>
        <stp>12/31/2016</stp>
        <stp>[telcomCOMPARATIVE_BALANCE_SHEET_STATEMENTS (1).xlsx]GROSS FA!R78C3</stp>
        <stp>Period</stp>
        <stp>FY</stp>
        <stp>Currency</stp>
        <stp>USD</stp>
        <stp>Direction</stp>
        <stp>H</stp>
        <stp>cols=15;rows=2</stp>
        <tr r="C78" s="9"/>
      </tp>
      <tp>
        <v>37621</v>
        <stp/>
        <stp>##V3_BDHV12</stp>
        <stp>MANT US Equity</stp>
        <stp>BS_OTHER_CUR_ASSET</stp>
        <stp>1/1/2002</stp>
        <stp>12/31/2016</stp>
        <stp>[telcomCOMPARATIVE_BALANCE_SHEET_STATEMENTS (1).xlsx]OTHER CA!R84C3</stp>
        <stp>Period</stp>
        <stp>FY</stp>
        <stp>Currency</stp>
        <stp>USD</stp>
        <stp>Direction</stp>
        <stp>H</stp>
        <stp>cols=15;rows=2</stp>
        <tr r="C84" s="7"/>
      </tp>
      <tp>
        <v>37344</v>
        <stp/>
        <stp>##V3_BDHV12</stp>
        <stp>CSRA US Equity</stp>
        <stp>TOT_LIAB_AND_EQY</stp>
        <stp>1/1/2002</stp>
        <stp>12/31/2016</stp>
        <stp>[telcomCOMPARATIVE_BALANCE_SHEET_STATEMENTS (1).xlsx]TOT LIAB + EQTY!R66C3</stp>
        <stp>Period</stp>
        <stp>FY</stp>
        <stp>Currency</stp>
        <stp>USD</stp>
        <stp>Direction</stp>
        <stp>H</stp>
        <stp>cols=15;rows=2</stp>
        <tr r="C66" s="26"/>
      </tp>
      <tp t="s">
        <v>#N/A Invalid Security</v>
        <stp/>
        <stp>##V3_BDPV12</stp>
        <stp>0</stp>
        <stp>NAME</stp>
        <stp>[telcomCOMPARATIVE_BALANCE_SHEET_STATEMENTS (1).xlsx]INPUT!R23C2</stp>
        <tr r="B23" s="1"/>
      </tp>
      <tp>
        <v>37621</v>
        <stp/>
        <stp>##V3_BDHV12</stp>
        <stp>GD US Equity</stp>
        <stp>BS_CUR_ASSET_REPORT</stp>
        <stp>1/1/2002</stp>
        <stp>12/31/2016</stp>
        <stp>[telcomCOMPARATIVE_BALANCE_SHEET_STATEMENTS (1).xlsx] CA REP!R76C3</stp>
        <stp>Period</stp>
        <stp>FY</stp>
        <stp>Currency</stp>
        <stp>USD</stp>
        <stp>Direction</stp>
        <stp>H</stp>
        <stp>cols=15;rows=2</stp>
        <tr r="C76" s="8"/>
      </tp>
      <tp>
        <v>37621</v>
        <stp/>
        <stp>##V3_BDHV12</stp>
        <stp>GD US Equity</stp>
        <stp>BS_GROSS_FIX_ASSET</stp>
        <stp>1/1/2002</stp>
        <stp>12/31/2016</stp>
        <stp>[telcomCOMPARATIVE_BALANCE_SHEET_STATEMENTS (1).xlsx]GROSS FA!R76C3</stp>
        <stp>Period</stp>
        <stp>FY</stp>
        <stp>Currency</stp>
        <stp>USD</stp>
        <stp>Direction</stp>
        <stp>H</stp>
        <stp>cols=15;rows=2</stp>
        <tr r="C76" s="9"/>
      </tp>
      <tp t="s">
        <v>#N/A Invalid Security</v>
        <stp/>
        <stp>##V3_BDPV12</stp>
        <stp>0</stp>
        <stp>NAME</stp>
        <stp>[telcomCOMPARATIVE_BALANCE_SHEET_STATEMENTS (1).xlsx]INPUT!R22C2</stp>
        <tr r="B22" s="1"/>
      </tp>
      <tp>
        <v>37346</v>
        <stp/>
        <stp>##V3_BDHV12</stp>
        <stp>BAH US Equity</stp>
        <stp>BS_OTHER_CUR_ASSET</stp>
        <stp>1/1/2002</stp>
        <stp>12/31/2016</stp>
        <stp>[telcomCOMPARATIVE_BALANCE_SHEET_STATEMENTS (1).xlsx]OTHER CA!R60C3</stp>
        <stp>Period</stp>
        <stp>FY</stp>
        <stp>Currency</stp>
        <stp>USD</stp>
        <stp>Direction</stp>
        <stp>H</stp>
        <stp>cols=15;rows=2</stp>
        <tr r="C60" s="7"/>
      </tp>
      <tp>
        <v>37621</v>
        <stp/>
        <stp>##V3_BDHV12</stp>
        <stp>CDW US Equity</stp>
        <stp>BS_OTHER_CUR_ASSET</stp>
        <stp>1/1/2002</stp>
        <stp>12/31/2016</stp>
        <stp>[telcomCOMPARATIVE_BALANCE_SHEET_STATEMENTS (1).xlsx]OTHER CA!R64C3</stp>
        <stp>Period</stp>
        <stp>FY</stp>
        <stp>Currency</stp>
        <stp>USD</stp>
        <stp>Direction</stp>
        <stp>H</stp>
        <stp>cols=15;rows=2</stp>
        <tr r="C64" s="7"/>
      </tp>
      <tp>
        <v>37529</v>
        <stp/>
        <stp>##V3_BDHV12</stp>
        <stp>MMS US Equity</stp>
        <stp>BS_OTHER_CUR_ASSET</stp>
        <stp>1/1/2002</stp>
        <stp>12/31/2016</stp>
        <stp>[telcomCOMPARATIVE_BALANCE_SHEET_STATEMENTS (1).xlsx]OTHER CA!R86C3</stp>
        <stp>Period</stp>
        <stp>FY</stp>
        <stp>Currency</stp>
        <stp>USD</stp>
        <stp>Direction</stp>
        <stp>H</stp>
        <stp>cols=15;rows=2</stp>
        <tr r="C86" s="7"/>
      </tp>
      <tp>
        <v>37529</v>
        <stp/>
        <stp>##V3_BDHV12</stp>
        <stp>CUB US Equity</stp>
        <stp>BS_OTHER_CUR_ASSET</stp>
        <stp>1/1/2002</stp>
        <stp>12/31/2016</stp>
        <stp>[telcomCOMPARATIVE_BALANCE_SHEET_STATEMENTS (1).xlsx]OTHER CA!R68C3</stp>
        <stp>Period</stp>
        <stp>FY</stp>
        <stp>Currency</stp>
        <stp>USD</stp>
        <stp>Direction</stp>
        <stp>H</stp>
        <stp>cols=15;rows=2</stp>
        <tr r="C68" s="7"/>
      </tp>
      <tp>
        <v>37621</v>
        <stp/>
        <stp>##V3_BDHV12</stp>
        <stp>EGL US Equity</stp>
        <stp>BS_OTHER_CUR_ASSET</stp>
        <stp>1/1/2002</stp>
        <stp>12/31/2016</stp>
        <stp>[telcomCOMPARATIVE_BALANCE_SHEET_STATEMENTS (1).xlsx]OTHER CA!R72C3</stp>
        <stp>Period</stp>
        <stp>FY</stp>
        <stp>Currency</stp>
        <stp>USD</stp>
        <stp>Direction</stp>
        <stp>H</stp>
        <stp>cols=15;rows=2</stp>
        <tr r="C72" s="7"/>
      </tp>
      <tp>
        <v>37621</v>
        <stp/>
        <stp>##V3_BDHV12</stp>
        <stp>KBR US Equity</stp>
        <stp>BS_OTHER_CUR_ASSET</stp>
        <stp>1/1/2002</stp>
        <stp>12/31/2016</stp>
        <stp>[telcomCOMPARATIVE_BALANCE_SHEET_STATEMENTS (1).xlsx]OTHER CA!R80C3</stp>
        <stp>Period</stp>
        <stp>FY</stp>
        <stp>Currency</stp>
        <stp>USD</stp>
        <stp>Direction</stp>
        <stp>H</stp>
        <stp>cols=15;rows=2</stp>
        <tr r="C80" s="7"/>
      </tp>
      <tp>
        <v>37287</v>
        <stp/>
        <stp>##V3_BDHV12</stp>
        <stp>LDOS US Equity</stp>
        <stp>BS_CUR_ASSET_REPORT</stp>
        <stp>1/1/2002</stp>
        <stp>12/31/2016</stp>
        <stp>[telcomCOMPARATIVE_BALANCE_SHEET_STATEMENTS (1).xlsx] CA REP!R82C3</stp>
        <stp>Period</stp>
        <stp>FY</stp>
        <stp>Currency</stp>
        <stp>USD</stp>
        <stp>Direction</stp>
        <stp>H</stp>
        <stp>cols=15;rows=2</stp>
        <tr r="C82" s="8"/>
      </tp>
      <tp t="s">
        <v>#N/A Invalid Security</v>
        <stp/>
        <stp>##V3_BDPV12</stp>
        <stp>0</stp>
        <stp>NAME</stp>
        <stp>[telcomCOMPARATIVE_BALANCE_SHEET_STATEMENTS (1).xlsx]INPUT!R21C2</stp>
        <tr r="B21" s="1"/>
      </tp>
      <tp>
        <v>37621</v>
        <stp/>
        <stp>##V3_BDHV12</stp>
        <stp>EIGI US Equity</stp>
        <stp>BS_ACCT_NOTE_RCV</stp>
        <stp>1/1/2002</stp>
        <stp>12/31/2016</stp>
        <stp>[telcomCOMPARATIVE_BALANCE_SHEET_STATEMENTS (1).xlsx]AREC!R70C3</stp>
        <stp>Period</stp>
        <stp>FY</stp>
        <stp>Currency</stp>
        <stp>USD</stp>
        <stp>Direction</stp>
        <stp>H</stp>
        <stp>cols=15;rows=2</stp>
        <tr r="C70" s="5"/>
      </tp>
      <tp>
        <v>37287</v>
        <stp/>
        <stp>##V3_BDHV12</stp>
        <stp>LDOS US Equity</stp>
        <stp>BS_GROSS_FIX_ASSET</stp>
        <stp>1/1/2002</stp>
        <stp>12/31/2016</stp>
        <stp>[telcomCOMPARATIVE_BALANCE_SHEET_STATEMENTS (1).xlsx]GROSS FA!R82C3</stp>
        <stp>Period</stp>
        <stp>FY</stp>
        <stp>Currency</stp>
        <stp>USD</stp>
        <stp>Direction</stp>
        <stp>H</stp>
        <stp>cols=15;rows=2</stp>
        <tr r="C82" s="9"/>
      </tp>
      <tp>
        <v>37621</v>
        <stp/>
        <stp>##V3_BDHV12</stp>
        <stp>CDW US Equity</stp>
        <stp>TOT_LIAB_AND_EQY</stp>
        <stp>1/1/2002</stp>
        <stp>12/31/2016</stp>
        <stp>[telcomCOMPARATIVE_BALANCE_SHEET_STATEMENTS (1).xlsx]TOT LIAB + EQTY!R64C3</stp>
        <stp>Period</stp>
        <stp>FY</stp>
        <stp>Currency</stp>
        <stp>USD</stp>
        <stp>Direction</stp>
        <stp>H</stp>
        <stp>cols=15;rows=2</stp>
        <tr r="C64" s="26"/>
      </tp>
      <tp>
        <v>37529</v>
        <stp/>
        <stp>##V3_BDHV12</stp>
        <stp>CUB US Equity</stp>
        <stp>TOT_LIAB_AND_EQY</stp>
        <stp>1/1/2002</stp>
        <stp>12/31/2016</stp>
        <stp>[telcomCOMPARATIVE_BALANCE_SHEET_STATEMENTS (1).xlsx]TOT LIAB + EQTY!R68C3</stp>
        <stp>Period</stp>
        <stp>FY</stp>
        <stp>Currency</stp>
        <stp>USD</stp>
        <stp>Direction</stp>
        <stp>H</stp>
        <stp>cols=15;rows=2</stp>
        <tr r="C68" s="26"/>
      </tp>
      <tp>
        <v>37621</v>
        <stp/>
        <stp>##V3_BDHV12</stp>
        <stp>MANT US Equity</stp>
        <stp>BS_CUR_ASSET_REPORT</stp>
        <stp>1/1/2002</stp>
        <stp>12/31/2016</stp>
        <stp>[telcomCOMPARATIVE_BALANCE_SHEET_STATEMENTS (1).xlsx] CA REP!R84C3</stp>
        <stp>Period</stp>
        <stp>FY</stp>
        <stp>Currency</stp>
        <stp>USD</stp>
        <stp>Direction</stp>
        <stp>H</stp>
        <stp>cols=15;rows=2</stp>
        <tr r="C84" s="8"/>
      </tp>
      <tp>
        <v>37621</v>
        <stp/>
        <stp>##V3_BDHV12</stp>
        <stp>ICFI US Equity</stp>
        <stp>BS_ACCT_NOTE_RCV</stp>
        <stp>1/1/2002</stp>
        <stp>12/31/2016</stp>
        <stp>[telcomCOMPARATIVE_BALANCE_SHEET_STATEMENTS (1).xlsx]AREC!R78C3</stp>
        <stp>Period</stp>
        <stp>FY</stp>
        <stp>Currency</stp>
        <stp>USD</stp>
        <stp>Direction</stp>
        <stp>H</stp>
        <stp>cols=15;rows=2</stp>
        <tr r="C78" s="5"/>
      </tp>
      <tp>
        <v>37621</v>
        <stp/>
        <stp>##V3_BDHV12</stp>
        <stp>ICFI US Equity</stp>
        <stp>BS_OTHER_CUR_ASSET</stp>
        <stp>1/1/2002</stp>
        <stp>12/31/2016</stp>
        <stp>[telcomCOMPARATIVE_BALANCE_SHEET_STATEMENTS (1).xlsx]OTHER CA!R78C3</stp>
        <stp>Period</stp>
        <stp>FY</stp>
        <stp>Currency</stp>
        <stp>USD</stp>
        <stp>Direction</stp>
        <stp>H</stp>
        <stp>cols=15;rows=2</stp>
        <tr r="C78" s="7"/>
      </tp>
      <tp>
        <v>37621</v>
        <stp/>
        <stp>##V3_BDHV12</stp>
        <stp>MANT US Equity</stp>
        <stp>BS_GROSS_FIX_ASSET</stp>
        <stp>1/1/2002</stp>
        <stp>12/31/2016</stp>
        <stp>[telcomCOMPARATIVE_BALANCE_SHEET_STATEMENTS (1).xlsx]GROSS FA!R84C3</stp>
        <stp>Period</stp>
        <stp>FY</stp>
        <stp>Currency</stp>
        <stp>USD</stp>
        <stp>Direction</stp>
        <stp>H</stp>
        <stp>cols=15;rows=2</stp>
        <tr r="C84" s="9"/>
      </tp>
      <tp>
        <v>37346</v>
        <stp/>
        <stp>##V3_BDHV12</stp>
        <stp>BAH US Equity</stp>
        <stp>TOT_LIAB_AND_EQY</stp>
        <stp>1/1/2002</stp>
        <stp>12/31/2016</stp>
        <stp>[telcomCOMPARATIVE_BALANCE_SHEET_STATEMENTS (1).xlsx]TOT LIAB + EQTY!R60C3</stp>
        <stp>Period</stp>
        <stp>FY</stp>
        <stp>Currency</stp>
        <stp>USD</stp>
        <stp>Direction</stp>
        <stp>H</stp>
        <stp>cols=15;rows=2</stp>
        <tr r="C60" s="26"/>
      </tp>
    </main>
    <main first="bloomberg.rtd">
      <tp>
        <v>37529</v>
        <stp/>
        <stp>##V3_BDHV12</stp>
        <stp>CUB US Equity</stp>
        <stp>BS_CUR_LIAB</stp>
        <stp>1/1/2002</stp>
        <stp>12/31/2016</stp>
        <stp>[telcomCOMPARATIVE_BALANCE_SHEET_STATEMENTS (1).xlsx]CURR LIAB!R68C3</stp>
        <stp>Period</stp>
        <stp>FY</stp>
        <stp>Currency</stp>
        <stp>USD</stp>
        <stp>Direction</stp>
        <stp>H</stp>
        <stp>cols=15;rows=2</stp>
        <tr r="C68" s="18"/>
      </tp>
      <tp>
        <v>37621</v>
        <stp/>
        <stp>##V3_BDHV12</stp>
        <stp>ICFI US Equity</stp>
        <stp>BS_LT_BORROW</stp>
        <stp>1/1/2002</stp>
        <stp>12/31/2016</stp>
        <stp>[telcomCOMPARATIVE_BALANCE_SHEET_STATEMENTS (1).xlsx]LT BORROW!R78C3</stp>
        <stp>Period</stp>
        <stp>FY</stp>
        <stp>Currency</stp>
        <stp>USD</stp>
        <stp>Direction</stp>
        <stp>H</stp>
        <stp>cols=15;rows=2</stp>
        <tr r="C78" s="19"/>
      </tp>
      <tp>
        <v>37621</v>
        <stp/>
        <stp>##V3_BDHV12</stp>
        <stp>ICFI US Equity</stp>
        <stp>BS_ST_BORROW</stp>
        <stp>1/1/2002</stp>
        <stp>12/31/2016</stp>
        <stp>[telcomCOMPARATIVE_BALANCE_SHEET_STATEMENTS (1).xlsx]ST BORROW!R78C3</stp>
        <stp>Period</stp>
        <stp>FY</stp>
        <stp>Currency</stp>
        <stp>USD</stp>
        <stp>Direction</stp>
        <stp>H</stp>
        <stp>cols=15;rows=2</stp>
        <tr r="C78" s="16"/>
      </tp>
      <tp>
        <v>37621</v>
        <stp/>
        <stp>##V3_BDHV12</stp>
        <stp>EGL US Equity</stp>
        <stp>BS_ACCT_PAYABLE</stp>
        <stp>1/1/2002</stp>
        <stp>12/31/2016</stp>
        <stp>[telcomCOMPARATIVE_BALANCE_SHEET_STATEMENTS (1).xlsx]ACCT PAYABLE!R72C3</stp>
        <stp>Period</stp>
        <stp>FY</stp>
        <stp>Currency</stp>
        <stp>USD</stp>
        <stp>Direction</stp>
        <stp>H</stp>
        <stp>cols=15;rows=2</stp>
        <tr r="C72" s="15"/>
      </tp>
      <tp>
        <v>37621</v>
        <stp/>
        <stp>##V3_BDHV12</stp>
        <stp>EIGI US Equity</stp>
        <stp>BS_LT_BORROW</stp>
        <stp>1/1/2002</stp>
        <stp>12/31/2016</stp>
        <stp>[telcomCOMPARATIVE_BALANCE_SHEET_STATEMENTS (1).xlsx]LT BORROW!R70C3</stp>
        <stp>Period</stp>
        <stp>FY</stp>
        <stp>Currency</stp>
        <stp>USD</stp>
        <stp>Direction</stp>
        <stp>H</stp>
        <stp>cols=15;rows=2</stp>
        <tr r="C70" s="19"/>
      </tp>
      <tp>
        <v>37621</v>
        <stp/>
        <stp>##V3_BDHV12</stp>
        <stp>EIGI US Equity</stp>
        <stp>BS_ST_BORROW</stp>
        <stp>1/1/2002</stp>
        <stp>12/31/2016</stp>
        <stp>[telcomCOMPARATIVE_BALANCE_SHEET_STATEMENTS (1).xlsx]ST BORROW!R70C3</stp>
        <stp>Period</stp>
        <stp>FY</stp>
        <stp>Currency</stp>
        <stp>USD</stp>
        <stp>Direction</stp>
        <stp>H</stp>
        <stp>cols=15;rows=2</stp>
        <tr r="C70" s="16"/>
      </tp>
      <tp>
        <v>37437</v>
        <stp/>
        <stp>##V3_BDHV12</stp>
        <stp>CACI US Equity</stp>
        <stp>BS_LT_BORROW</stp>
        <stp>1/1/2002</stp>
        <stp>12/31/2016</stp>
        <stp>[telcomCOMPARATIVE_BALANCE_SHEET_STATEMENTS (1).xlsx]LT BORROW!R62C3</stp>
        <stp>Period</stp>
        <stp>FY</stp>
        <stp>Currency</stp>
        <stp>USD</stp>
        <stp>Direction</stp>
        <stp>H</stp>
        <stp>cols=15;rows=2</stp>
        <tr r="C62" s="19"/>
      </tp>
      <tp>
        <v>37437</v>
        <stp/>
        <stp>##V3_BDHV12</stp>
        <stp>CACI US Equity</stp>
        <stp>BS_ST_BORROW</stp>
        <stp>1/1/2002</stp>
        <stp>12/31/2016</stp>
        <stp>[telcomCOMPARATIVE_BALANCE_SHEET_STATEMENTS (1).xlsx]ST BORROW!R62C3</stp>
        <stp>Period</stp>
        <stp>FY</stp>
        <stp>Currency</stp>
        <stp>USD</stp>
        <stp>Direction</stp>
        <stp>H</stp>
        <stp>cols=15;rows=2</stp>
        <tr r="C62" s="16"/>
      </tp>
      <tp>
        <v>37621</v>
        <stp/>
        <stp>##V3_BDHV12</stp>
        <stp>GD US Equity</stp>
        <stp>BS_CUR_LIAB</stp>
        <stp>1/1/2002</stp>
        <stp>12/31/2016</stp>
        <stp>[telcomCOMPARATIVE_BALANCE_SHEET_STATEMENTS (1).xlsx]CURR LIAB!R76C3</stp>
        <stp>Period</stp>
        <stp>FY</stp>
        <stp>Currency</stp>
        <stp>USD</stp>
        <stp>Direction</stp>
        <stp>H</stp>
        <stp>cols=15;rows=2</stp>
        <tr r="C76" s="18"/>
      </tp>
      <tp t="s">
        <v>#N/A Invalid Security</v>
        <stp/>
        <stp>##V3_BDHV12</stp>
        <stp>0</stp>
        <stp>BS_RETAIN_EARN</stp>
        <stp>1/1/2002</stp>
        <stp>12/31/2016</stp>
        <stp>[telcomCOMPARATIVE_BALANCE_SHEET_STATEMENTS (1).xlsx]RET EARN!R94C3</stp>
        <stp>Period</stp>
        <stp>FY</stp>
        <stp>Currency</stp>
        <stp>USD</stp>
        <stp>Direction</stp>
        <stp>H</stp>
        <tr r="C94" s="24"/>
      </tp>
      <tp t="s">
        <v>#N/A Invalid Security</v>
        <stp/>
        <stp>##V3_BDHV12</stp>
        <stp>0</stp>
        <stp>BS_RETAIN_EARN</stp>
        <stp>1/1/2002</stp>
        <stp>12/31/2016</stp>
        <stp>[telcomCOMPARATIVE_BALANCE_SHEET_STATEMENTS (1).xlsx]RET EARN!R96C3</stp>
        <stp>Period</stp>
        <stp>FY</stp>
        <stp>Currency</stp>
        <stp>USD</stp>
        <stp>Direction</stp>
        <stp>H</stp>
        <tr r="C96" s="24"/>
      </tp>
      <tp t="s">
        <v>#N/A Invalid Security</v>
        <stp/>
        <stp>##V3_BDHV12</stp>
        <stp>0</stp>
        <stp>BS_RETAIN_EARN</stp>
        <stp>1/1/2002</stp>
        <stp>12/31/2016</stp>
        <stp>[telcomCOMPARATIVE_BALANCE_SHEET_STATEMENTS (1).xlsx]RET EARN!R92C3</stp>
        <stp>Period</stp>
        <stp>FY</stp>
        <stp>Currency</stp>
        <stp>USD</stp>
        <stp>Direction</stp>
        <stp>H</stp>
        <tr r="C92" s="24"/>
      </tp>
      <tp t="s">
        <v>SCIENCE APPLICATIONS INTE</v>
        <stp/>
        <stp>##V3_BDPV12</stp>
        <stp>SAIC US Equity</stp>
        <stp>NAME</stp>
        <stp>[telcomCOMPARATIVE_BALANCE_SHEET_STATEMENTS (1).xlsx]INPUT!R20C2</stp>
        <tr r="B20" s="1"/>
      </tp>
      <tp t="s">
        <v>#N/A Invalid Security</v>
        <stp/>
        <stp>##V3_BDHV12</stp>
        <stp>0</stp>
        <stp>BS_RETAIN_EARN</stp>
        <stp>1/1/2002</stp>
        <stp>12/31/2016</stp>
        <stp>[telcomCOMPARATIVE_BALANCE_SHEET_STATEMENTS (1).xlsx]RET EARN!R98C3</stp>
        <stp>Period</stp>
        <stp>FY</stp>
        <stp>Currency</stp>
        <stp>USD</stp>
        <stp>Direction</stp>
        <stp>H</stp>
        <tr r="C98" s="24"/>
      </tp>
      <tp t="s">
        <v>#N/A Invalid Security</v>
        <stp/>
        <stp>##V3_BDHV12</stp>
        <stp>0</stp>
        <stp>BS_CUR_LIAB</stp>
        <stp>1/1/2002</stp>
        <stp>12/31/2016</stp>
        <stp>[telcomCOMPARATIVE_BALANCE_SHEET_STATEMENTS (1).xlsx]CURR LIAB!R98C3</stp>
        <stp>Period</stp>
        <stp>FY</stp>
        <stp>Currency</stp>
        <stp>USD</stp>
        <stp>Direction</stp>
        <stp>H</stp>
        <tr r="C98" s="18"/>
      </tp>
      <tp t="s">
        <v>#N/A Invalid Security</v>
        <stp/>
        <stp>##V3_BDHV12</stp>
        <stp>0</stp>
        <stp>BS_CUR_LIAB</stp>
        <stp>1/1/2002</stp>
        <stp>12/31/2016</stp>
        <stp>[telcomCOMPARATIVE_BALANCE_SHEET_STATEMENTS (1).xlsx]CURR LIAB!R96C3</stp>
        <stp>Period</stp>
        <stp>FY</stp>
        <stp>Currency</stp>
        <stp>USD</stp>
        <stp>Direction</stp>
        <stp>H</stp>
        <tr r="C96" s="18"/>
      </tp>
      <tp t="s">
        <v>#N/A Invalid Security</v>
        <stp/>
        <stp>##V3_BDHV12</stp>
        <stp>0</stp>
        <stp>BS_CUR_LIAB</stp>
        <stp>1/1/2002</stp>
        <stp>12/31/2016</stp>
        <stp>[telcomCOMPARATIVE_BALANCE_SHEET_STATEMENTS (1).xlsx]CURR LIAB!R94C3</stp>
        <stp>Period</stp>
        <stp>FY</stp>
        <stp>Currency</stp>
        <stp>USD</stp>
        <stp>Direction</stp>
        <stp>H</stp>
        <tr r="C94" s="18"/>
      </tp>
      <tp t="s">
        <v>#N/A Invalid Security</v>
        <stp/>
        <stp>##V3_BDHV12</stp>
        <stp>0</stp>
        <stp>BS_CUR_LIAB</stp>
        <stp>1/1/2002</stp>
        <stp>12/31/2016</stp>
        <stp>[telcomCOMPARATIVE_BALANCE_SHEET_STATEMENTS (1).xlsx]CURR LIAB!R92C3</stp>
        <stp>Period</stp>
        <stp>FY</stp>
        <stp>Currency</stp>
        <stp>USD</stp>
        <stp>Direction</stp>
        <stp>H</stp>
        <tr r="C92" s="18"/>
      </tp>
      <tp>
        <v>37621</v>
        <stp/>
        <stp>##V3_BDHV12</stp>
        <stp>EGL US Equity</stp>
        <stp>BS_OTHER_ST_LIAB</stp>
        <stp>1/1/2002</stp>
        <stp>12/31/2016</stp>
        <stp>[telcomCOMPARATIVE_BALANCE_SHEET_STATEMENTS (1).xlsx]OTH ST LIAB!R72C3</stp>
        <stp>Period</stp>
        <stp>FY</stp>
        <stp>Currency</stp>
        <stp>USD</stp>
        <stp>Direction</stp>
        <stp>H</stp>
        <stp>cols=15;rows=2</stp>
        <tr r="C72" s="17"/>
      </tp>
      <tp t="s">
        <v>LEIDOS HOLDINGS INC</v>
        <stp/>
        <stp>##V3_BDPV12</stp>
        <stp>LDOS US Equity</stp>
        <stp>NAME</stp>
        <stp>[telcomCOMPARATIVE_BALANCE_SHEET_STATEMENTS (1).xlsx]INPUT!R16C2</stp>
        <tr r="B16" s="1"/>
      </tp>
      <tp>
        <v>37287</v>
        <stp/>
        <stp>##V3_BDHV12</stp>
        <stp>SAIC US Equity</stp>
        <stp>BS_MINORITY_INT</stp>
        <stp>1/1/2002</stp>
        <stp>12/31/2016</stp>
        <stp>[telcomCOMPARATIVE_BALANCE_SHEET_STATEMENTS (1).xlsx]MIN INT!R90C3</stp>
        <stp>Period</stp>
        <stp>FY</stp>
        <stp>Currency</stp>
        <stp>USD</stp>
        <stp>Direction</stp>
        <stp>H</stp>
        <stp>cols=15;rows=2</stp>
        <tr r="C90" s="22"/>
      </tp>
      <tp>
        <v>37621</v>
        <stp/>
        <stp>##V3_BDHV12</stp>
        <stp>EGL US Equity</stp>
        <stp>BS_ST_BORROW</stp>
        <stp>1/1/2002</stp>
        <stp>12/31/2016</stp>
        <stp>[telcomCOMPARATIVE_BALANCE_SHEET_STATEMENTS (1).xlsx]ST BORROW!R72C3</stp>
        <stp>Period</stp>
        <stp>FY</stp>
        <stp>Currency</stp>
        <stp>USD</stp>
        <stp>Direction</stp>
        <stp>H</stp>
        <stp>cols=15;rows=2</stp>
        <tr r="C72" s="16"/>
      </tp>
      <tp>
        <v>37621</v>
        <stp/>
        <stp>##V3_BDHV12</stp>
        <stp>EGL US Equity</stp>
        <stp>BS_LT_BORROW</stp>
        <stp>1/1/2002</stp>
        <stp>12/31/2016</stp>
        <stp>[telcomCOMPARATIVE_BALANCE_SHEET_STATEMENTS (1).xlsx]LT BORROW!R72C3</stp>
        <stp>Period</stp>
        <stp>FY</stp>
        <stp>Currency</stp>
        <stp>USD</stp>
        <stp>Direction</stp>
        <stp>H</stp>
        <stp>cols=15;rows=2</stp>
        <tr r="C72" s="19"/>
      </tp>
      <tp t="s">
        <v>GENERAL DYNAMICS CORP</v>
        <stp/>
        <stp>##V3_BDPV12</stp>
        <stp>GD US Equity</stp>
        <stp>NAME</stp>
        <stp>[telcomCOMPARATIVE_BALANCE_SHEET_STATEMENTS (1).xlsx]INPUT!R13C2</stp>
        <tr r="B13" s="1"/>
      </tp>
      <tp>
        <v>37344</v>
        <stp/>
        <stp>##V3_BDHV12</stp>
        <stp>CSRA US Equity</stp>
        <stp>BS_ACCT_PAYABLE</stp>
        <stp>1/1/2002</stp>
        <stp>12/31/2016</stp>
        <stp>[telcomCOMPARATIVE_BALANCE_SHEET_STATEMENTS (1).xlsx]ACCT PAYABLE!R66C3</stp>
        <stp>Period</stp>
        <stp>FY</stp>
        <stp>Currency</stp>
        <stp>USD</stp>
        <stp>Direction</stp>
        <stp>H</stp>
        <stp>cols=15;rows=2</stp>
        <tr r="C66" s="15"/>
      </tp>
      <tp>
        <v>37344</v>
        <stp/>
        <stp>##V3_BDHV12</stp>
        <stp>CSRA US Equity</stp>
        <stp>BS_OTHER_ST_LIAB</stp>
        <stp>1/1/2002</stp>
        <stp>12/31/2016</stp>
        <stp>[telcomCOMPARATIVE_BALANCE_SHEET_STATEMENTS (1).xlsx]OTH ST LIAB!R66C3</stp>
        <stp>Period</stp>
        <stp>FY</stp>
        <stp>Currency</stp>
        <stp>USD</stp>
        <stp>Direction</stp>
        <stp>H</stp>
        <stp>cols=15;rows=2</stp>
        <tr r="C66" s="17"/>
      </tp>
      <tp t="s">
        <v>MANTECH INTERNATIONAL CORP-A</v>
        <stp/>
        <stp>##V3_BDPV12</stp>
        <stp>MANT US Equity</stp>
        <stp>NAME</stp>
        <stp>[telcomCOMPARATIVE_BALANCE_SHEET_STATEMENTS (1).xlsx]INPUT!R17C2</stp>
        <tr r="B17" s="1"/>
      </tp>
      <tp>
        <v>37529</v>
        <stp/>
        <stp>##V3_BDHV12</stp>
        <stp>CUB US Equity</stp>
        <stp>BS_ACCT_PAYABLE</stp>
        <stp>1/1/2002</stp>
        <stp>12/31/2016</stp>
        <stp>[telcomCOMPARATIVE_BALANCE_SHEET_STATEMENTS (1).xlsx]ACCT PAYABLE!R68C3</stp>
        <stp>Period</stp>
        <stp>FY</stp>
        <stp>Currency</stp>
        <stp>USD</stp>
        <stp>Direction</stp>
        <stp>H</stp>
        <stp>cols=15;rows=2</stp>
        <tr r="C68" s="15"/>
      </tp>
      <tp>
        <v>37621</v>
        <stp/>
        <stp>##V3_BDHV12</stp>
        <stp>CDW US Equity</stp>
        <stp>BS_ACCT_PAYABLE</stp>
        <stp>1/1/2002</stp>
        <stp>12/31/2016</stp>
        <stp>[telcomCOMPARATIVE_BALANCE_SHEET_STATEMENTS (1).xlsx]ACCT PAYABLE!R64C3</stp>
        <stp>Period</stp>
        <stp>FY</stp>
        <stp>Currency</stp>
        <stp>USD</stp>
        <stp>Direction</stp>
        <stp>H</stp>
        <stp>cols=15;rows=2</stp>
        <tr r="C64" s="15"/>
      </tp>
      <tp>
        <v>37346</v>
        <stp/>
        <stp>##V3_BDHV12</stp>
        <stp>BAH US Equity</stp>
        <stp>BS_OTHER_ST_LIAB</stp>
        <stp>1/1/2002</stp>
        <stp>12/31/2016</stp>
        <stp>[telcomCOMPARATIVE_BALANCE_SHEET_STATEMENTS (1).xlsx]OTH ST LIAB!R60C3</stp>
        <stp>Period</stp>
        <stp>FY</stp>
        <stp>Currency</stp>
        <stp>USD</stp>
        <stp>Direction</stp>
        <stp>H</stp>
        <stp>cols=15;rows=2</stp>
        <tr r="C60" s="17"/>
      </tp>
      <tp t="s">
        <v>FIREEYE INC</v>
        <stp/>
        <stp>##V3_BDPV12</stp>
        <stp>FEYE US Equity</stp>
        <stp>NAME</stp>
        <stp>[telcomCOMPARATIVE_BALANCE_SHEET_STATEMENTS (1).xlsx]INPUT!R12C2</stp>
        <tr r="B12" s="1"/>
      </tp>
      <tp t="s">
        <v>ICF INTERNATIONAL INC</v>
        <stp/>
        <stp>##V3_BDPV12</stp>
        <stp>ICFI US Equity</stp>
        <stp>NAME</stp>
        <stp>[telcomCOMPARATIVE_BALANCE_SHEET_STATEMENTS (1).xlsx]INPUT!R14C2</stp>
        <tr r="B14" s="1"/>
      </tp>
      <tp>
        <v>37346</v>
        <stp/>
        <stp>##V3_BDHV12</stp>
        <stp>BAH US Equity</stp>
        <stp>BS_ST_BORROW</stp>
        <stp>1/1/2002</stp>
        <stp>12/31/2016</stp>
        <stp>[telcomCOMPARATIVE_BALANCE_SHEET_STATEMENTS (1).xlsx]ST BORROW!R60C3</stp>
        <stp>Period</stp>
        <stp>FY</stp>
        <stp>Currency</stp>
        <stp>USD</stp>
        <stp>Direction</stp>
        <stp>H</stp>
        <stp>cols=15;rows=2</stp>
        <tr r="C60" s="16"/>
      </tp>
      <tp>
        <v>37346</v>
        <stp/>
        <stp>##V3_BDHV12</stp>
        <stp>BAH US Equity</stp>
        <stp>BS_LT_BORROW</stp>
        <stp>1/1/2002</stp>
        <stp>12/31/2016</stp>
        <stp>[telcomCOMPARATIVE_BALANCE_SHEET_STATEMENTS (1).xlsx]LT BORROW!R60C3</stp>
        <stp>Period</stp>
        <stp>FY</stp>
        <stp>Currency</stp>
        <stp>USD</stp>
        <stp>Direction</stp>
        <stp>H</stp>
        <stp>cols=15;rows=2</stp>
        <tr r="C60" s="19"/>
      </tp>
      <tp>
        <v>37346</v>
        <stp/>
        <stp>##V3_BDHV12</stp>
        <stp>BAH US Equity</stp>
        <stp>BS_ACCT_PAYABLE</stp>
        <stp>1/1/2002</stp>
        <stp>12/31/2016</stp>
        <stp>[telcomCOMPARATIVE_BALANCE_SHEET_STATEMENTS (1).xlsx]ACCT PAYABLE!R60C3</stp>
        <stp>Period</stp>
        <stp>FY</stp>
        <stp>Currency</stp>
        <stp>USD</stp>
        <stp>Direction</stp>
        <stp>H</stp>
        <stp>cols=15;rows=2</stp>
        <tr r="C60" s="15"/>
      </tp>
      <tp t="s">
        <v>#N/A Invalid Security</v>
        <stp/>
        <stp>##V3_BDHV12</stp>
        <stp>0</stp>
        <stp>ENTERPRISE_VALUE</stp>
        <stp>1/1/2002</stp>
        <stp>12/31/2016</stp>
        <stp>[telcomCOMPARATIVE_BALANCE_SHEET_STATEMENTS (1).xlsx]INPUT!R98C3</stp>
        <stp>Period</stp>
        <stp>FY</stp>
        <stp>Currency</stp>
        <stp>USD</stp>
        <stp>Direction</stp>
        <stp>H</stp>
        <tr r="C98" s="1"/>
      </tp>
      <tp>
        <v>37529</v>
        <stp/>
        <stp>##V3_BDHV12</stp>
        <stp>CUB US Equity</stp>
        <stp>BS_OTHER_ST_LIAB</stp>
        <stp>1/1/2002</stp>
        <stp>12/31/2016</stp>
        <stp>[telcomCOMPARATIVE_BALANCE_SHEET_STATEMENTS (1).xlsx]OTH ST LIAB!R68C3</stp>
        <stp>Period</stp>
        <stp>FY</stp>
        <stp>Currency</stp>
        <stp>USD</stp>
        <stp>Direction</stp>
        <stp>H</stp>
        <stp>cols=15;rows=2</stp>
        <tr r="C68" s="17"/>
      </tp>
      <tp t="s">
        <v>#N/A Invalid Security</v>
        <stp/>
        <stp>##V3_BDHV12</stp>
        <stp>0</stp>
        <stp>ENTERPRISE_VALUE</stp>
        <stp>1/1/2002</stp>
        <stp>12/31/2016</stp>
        <stp>[telcomCOMPARATIVE_BALANCE_SHEET_STATEMENTS (1).xlsx]INPUT!R92C3</stp>
        <stp>Period</stp>
        <stp>FY</stp>
        <stp>Currency</stp>
        <stp>USD</stp>
        <stp>Direction</stp>
        <stp>H</stp>
        <tr r="C92" s="1"/>
      </tp>
      <tp t="s">
        <v>#N/A Invalid Security</v>
        <stp/>
        <stp>##V3_BDHV12</stp>
        <stp>0</stp>
        <stp>ENTERPRISE_VALUE</stp>
        <stp>1/1/2002</stp>
        <stp>12/31/2016</stp>
        <stp>[telcomCOMPARATIVE_BALANCE_SHEET_STATEMENTS (1).xlsx]INPUT!R94C3</stp>
        <stp>Period</stp>
        <stp>FY</stp>
        <stp>Currency</stp>
        <stp>USD</stp>
        <stp>Direction</stp>
        <stp>H</stp>
        <tr r="C94" s="1"/>
      </tp>
      <tp t="s">
        <v>#N/A Invalid Security</v>
        <stp/>
        <stp>##V3_BDHV12</stp>
        <stp>0</stp>
        <stp>ENTERPRISE_VALUE</stp>
        <stp>1/1/2002</stp>
        <stp>12/31/2016</stp>
        <stp>[telcomCOMPARATIVE_BALANCE_SHEET_STATEMENTS (1).xlsx]INPUT!R96C3</stp>
        <stp>Period</stp>
        <stp>FY</stp>
        <stp>Currency</stp>
        <stp>USD</stp>
        <stp>Direction</stp>
        <stp>H</stp>
        <tr r="C96" s="1"/>
      </tp>
      <tp>
        <v>37621</v>
        <stp/>
        <stp>##V3_BDHV12</stp>
        <stp>CDW US Equity</stp>
        <stp>BS_OTHER_ST_LIAB</stp>
        <stp>1/1/2002</stp>
        <stp>12/31/2016</stp>
        <stp>[telcomCOMPARATIVE_BALANCE_SHEET_STATEMENTS (1).xlsx]OTH ST LIAB!R64C3</stp>
        <stp>Period</stp>
        <stp>FY</stp>
        <stp>Currency</stp>
        <stp>USD</stp>
        <stp>Direction</stp>
        <stp>H</stp>
        <stp>cols=15;rows=2</stp>
        <tr r="C64" s="17"/>
      </tp>
      <tp>
        <v>37621</v>
        <stp/>
        <stp>##V3_BDHV12</stp>
        <stp>GD US Equity</stp>
        <stp>BS_TOT_CAP</stp>
        <stp>1/1/2002</stp>
        <stp>12/31/2016</stp>
        <stp>[telcomCOMPARATIVE_BALANCE_SHEET_STATEMENTS (1).xlsx]TOT CAP!R76C3</stp>
        <stp>Period</stp>
        <stp>FY</stp>
        <stp>Currency</stp>
        <stp>USD</stp>
        <stp>Direction</stp>
        <stp>H</stp>
        <stp>cols=15;rows=2</stp>
        <tr r="C76" s="25"/>
      </tp>
      <tp t="s">
        <v>#N/A Invalid Security</v>
        <stp/>
        <stp>##V3_BDHV12</stp>
        <stp>0</stp>
        <stp>BS_OTHER_ST_LIAB</stp>
        <stp>1/1/2002</stp>
        <stp>12/31/2016</stp>
        <stp>[telcomCOMPARATIVE_BALANCE_SHEET_STATEMENTS (1).xlsx]OTH ST LIAB!R96C3</stp>
        <stp>Period</stp>
        <stp>FY</stp>
        <stp>Currency</stp>
        <stp>USD</stp>
        <stp>Direction</stp>
        <stp>H</stp>
        <tr r="C96" s="17"/>
      </tp>
      <tp t="s">
        <v>#N/A Invalid Security</v>
        <stp/>
        <stp>##V3_BDHV12</stp>
        <stp>0</stp>
        <stp>BS_OTHER_ST_LIAB</stp>
        <stp>1/1/2002</stp>
        <stp>12/31/2016</stp>
        <stp>[telcomCOMPARATIVE_BALANCE_SHEET_STATEMENTS (1).xlsx]OTH ST LIAB!R94C3</stp>
        <stp>Period</stp>
        <stp>FY</stp>
        <stp>Currency</stp>
        <stp>USD</stp>
        <stp>Direction</stp>
        <stp>H</stp>
        <tr r="C94" s="17"/>
      </tp>
      <tp t="s">
        <v>#N/A Invalid Security</v>
        <stp/>
        <stp>##V3_BDHV12</stp>
        <stp>0</stp>
        <stp>BS_OTHER_ST_LIAB</stp>
        <stp>1/1/2002</stp>
        <stp>12/31/2016</stp>
        <stp>[telcomCOMPARATIVE_BALANCE_SHEET_STATEMENTS (1).xlsx]OTH ST LIAB!R92C3</stp>
        <stp>Period</stp>
        <stp>FY</stp>
        <stp>Currency</stp>
        <stp>USD</stp>
        <stp>Direction</stp>
        <stp>H</stp>
        <tr r="C92" s="17"/>
      </tp>
      <tp>
        <v>37344</v>
        <stp/>
        <stp>##V3_BDHV12</stp>
        <stp>CSRA US Equity</stp>
        <stp>BS_ST_BORROW</stp>
        <stp>1/1/2002</stp>
        <stp>12/31/2016</stp>
        <stp>[telcomCOMPARATIVE_BALANCE_SHEET_STATEMENTS (1).xlsx]ST BORROW!R66C3</stp>
        <stp>Period</stp>
        <stp>FY</stp>
        <stp>Currency</stp>
        <stp>USD</stp>
        <stp>Direction</stp>
        <stp>H</stp>
        <stp>cols=15;rows=2</stp>
        <tr r="C66" s="16"/>
      </tp>
      <tp>
        <v>37344</v>
        <stp/>
        <stp>##V3_BDHV12</stp>
        <stp>CSRA US Equity</stp>
        <stp>BS_LT_BORROW</stp>
        <stp>1/1/2002</stp>
        <stp>12/31/2016</stp>
        <stp>[telcomCOMPARATIVE_BALANCE_SHEET_STATEMENTS (1).xlsx]LT BORROW!R66C3</stp>
        <stp>Period</stp>
        <stp>FY</stp>
        <stp>Currency</stp>
        <stp>USD</stp>
        <stp>Direction</stp>
        <stp>H</stp>
        <stp>cols=15;rows=2</stp>
        <tr r="C66" s="19"/>
      </tp>
      <tp>
        <v>37529</v>
        <stp/>
        <stp>##V3_BDHV12</stp>
        <stp>MMS US Equity</stp>
        <stp>BS_ACCT_PAYABLE</stp>
        <stp>1/1/2002</stp>
        <stp>12/31/2016</stp>
        <stp>[telcomCOMPARATIVE_BALANCE_SHEET_STATEMENTS (1).xlsx]ACCT PAYABLE!R86C3</stp>
        <stp>Period</stp>
        <stp>FY</stp>
        <stp>Currency</stp>
        <stp>USD</stp>
        <stp>Direction</stp>
        <stp>H</stp>
        <stp>cols=15;rows=2</stp>
        <tr r="C86" s="15"/>
      </tp>
      <tp t="s">
        <v>#N/A Invalid Security</v>
        <stp/>
        <stp>##V3_BDHV12</stp>
        <stp>0</stp>
        <stp>BS_OTHER_ST_LIAB</stp>
        <stp>1/1/2002</stp>
        <stp>12/31/2016</stp>
        <stp>[telcomCOMPARATIVE_BALANCE_SHEET_STATEMENTS (1).xlsx]OTH ST LIAB!R98C3</stp>
        <stp>Period</stp>
        <stp>FY</stp>
        <stp>Currency</stp>
        <stp>USD</stp>
        <stp>Direction</stp>
        <stp>H</stp>
        <tr r="C98" s="17"/>
      </tp>
      <tp t="s">
        <v>ENDURANCE INTERNATIONAL GROU</v>
        <stp/>
        <stp>##V3_BDPV12</stp>
        <stp>EIGI US Equity</stp>
        <stp>NAME</stp>
        <stp>[telcomCOMPARATIVE_BALANCE_SHEET_STATEMENTS (1).xlsx]INPUT!R10C2</stp>
        <tr r="B10" s="1"/>
      </tp>
      <tp>
        <v>37287</v>
        <stp/>
        <stp>##V3_BDHV12</stp>
        <stp>LDOS US Equity</stp>
        <stp>BS_LT_INVEST</stp>
        <stp>1/1/2002</stp>
        <stp>12/31/2016</stp>
        <stp>[telcomCOMPARATIVE_BALANCE_SHEET_STATEMENTS (1).xlsx]LT INVEST!R82C3</stp>
        <stp>Period</stp>
        <stp>FY</stp>
        <stp>Currency</stp>
        <stp>USD</stp>
        <stp>Direction</stp>
        <stp>H</stp>
        <stp>cols=15;rows=2</stp>
        <tr r="C82" s="12"/>
      </tp>
      <tp>
        <v>37529</v>
        <stp/>
        <stp>##V3_BDHV12</stp>
        <stp>MMS US Equity</stp>
        <stp>BS_OTHER_ST_LIAB</stp>
        <stp>1/1/2002</stp>
        <stp>12/31/2016</stp>
        <stp>[telcomCOMPARATIVE_BALANCE_SHEET_STATEMENTS (1).xlsx]OTH ST LIAB!R86C3</stp>
        <stp>Period</stp>
        <stp>FY</stp>
        <stp>Currency</stp>
        <stp>USD</stp>
        <stp>Direction</stp>
        <stp>H</stp>
        <stp>cols=15;rows=2</stp>
        <tr r="C86" s="17"/>
      </tp>
      <tp>
        <v>37287</v>
        <stp/>
        <stp>##V3_BDHV12</stp>
        <stp>SAIC US Equity</stp>
        <stp>BS_LT_BORROW</stp>
        <stp>1/1/2002</stp>
        <stp>12/31/2016</stp>
        <stp>[telcomCOMPARATIVE_BALANCE_SHEET_STATEMENTS (1).xlsx]LT BORROW!R90C3</stp>
        <stp>Period</stp>
        <stp>FY</stp>
        <stp>Currency</stp>
        <stp>USD</stp>
        <stp>Direction</stp>
        <stp>H</stp>
        <stp>cols=15;rows=2</stp>
        <tr r="C90" s="19"/>
      </tp>
      <tp>
        <v>37287</v>
        <stp/>
        <stp>##V3_BDHV12</stp>
        <stp>SAIC US Equity</stp>
        <stp>BS_ST_BORROW</stp>
        <stp>1/1/2002</stp>
        <stp>12/31/2016</stp>
        <stp>[telcomCOMPARATIVE_BALANCE_SHEET_STATEMENTS (1).xlsx]ST BORROW!R90C3</stp>
        <stp>Period</stp>
        <stp>FY</stp>
        <stp>Currency</stp>
        <stp>USD</stp>
        <stp>Direction</stp>
        <stp>H</stp>
        <stp>cols=15;rows=2</stp>
        <tr r="C90" s="16"/>
      </tp>
      <tp t="s">
        <v>#N/A Invalid Security</v>
        <stp/>
        <stp>##V3_BDHV12</stp>
        <stp>0</stp>
        <stp>BS_ACCT_NOTE_RCV</stp>
        <stp>1/1/2002</stp>
        <stp>12/31/2016</stp>
        <stp>[telcomCOMPARATIVE_BALANCE_SHEET_STATEMENTS (1).xlsx]AREC!R94C3</stp>
        <stp>Period</stp>
        <stp>FY</stp>
        <stp>Currency</stp>
        <stp>USD</stp>
        <stp>Direction</stp>
        <stp>H</stp>
        <tr r="C94" s="5"/>
      </tp>
      <tp t="s">
        <v>#N/A Invalid Security</v>
        <stp/>
        <stp>##V3_BDHV12</stp>
        <stp>0</stp>
        <stp>BS_ACCT_NOTE_RCV</stp>
        <stp>1/1/2002</stp>
        <stp>12/31/2016</stp>
        <stp>[telcomCOMPARATIVE_BALANCE_SHEET_STATEMENTS (1).xlsx]AREC!R96C3</stp>
        <stp>Period</stp>
        <stp>FY</stp>
        <stp>Currency</stp>
        <stp>USD</stp>
        <stp>Direction</stp>
        <stp>H</stp>
        <tr r="C96" s="5"/>
      </tp>
      <tp>
        <v>37621</v>
        <stp/>
        <stp>##V3_BDHV12</stp>
        <stp>CDW US Equity</stp>
        <stp>BS_LT_INVEST</stp>
        <stp>1/1/2002</stp>
        <stp>12/31/2016</stp>
        <stp>[telcomCOMPARATIVE_BALANCE_SHEET_STATEMENTS (1).xlsx]LT INVEST!R64C3</stp>
        <stp>Period</stp>
        <stp>FY</stp>
        <stp>Currency</stp>
        <stp>USD</stp>
        <stp>Direction</stp>
        <stp>H</stp>
        <stp>cols=15;rows=2</stp>
        <tr r="C64" s="12"/>
      </tp>
      <tp t="s">
        <v>#N/A Invalid Security</v>
        <stp/>
        <stp>##V3_BDHV12</stp>
        <stp>0</stp>
        <stp>BS_ACCT_NOTE_RCV</stp>
        <stp>1/1/2002</stp>
        <stp>12/31/2016</stp>
        <stp>[telcomCOMPARATIVE_BALANCE_SHEET_STATEMENTS (1).xlsx]AREC!R92C3</stp>
        <stp>Period</stp>
        <stp>FY</stp>
        <stp>Currency</stp>
        <stp>USD</stp>
        <stp>Direction</stp>
        <stp>H</stp>
        <tr r="C92" s="5"/>
      </tp>
      <tp t="s">
        <v>#N/A Invalid Security</v>
        <stp/>
        <stp>##V3_BDHV12</stp>
        <stp>0</stp>
        <stp>BS_ACCT_NOTE_RCV</stp>
        <stp>1/1/2002</stp>
        <stp>12/31/2016</stp>
        <stp>[telcomCOMPARATIVE_BALANCE_SHEET_STATEMENTS (1).xlsx]AREC!R98C3</stp>
        <stp>Period</stp>
        <stp>FY</stp>
        <stp>Currency</stp>
        <stp>USD</stp>
        <stp>Direction</stp>
        <stp>H</stp>
        <tr r="C98" s="5"/>
      </tp>
      <tp t="s">
        <v>#N/A Invalid Security</v>
        <stp/>
        <stp>##V3_BDHV12</stp>
        <stp/>
        <stp>BS_ACCT_NOTE_RCV</stp>
        <stp>1/1/2002</stp>
        <stp>12/31/2016</stp>
        <stp>[telcomCOMPARATIVE_BALANCE_SHEET_STATEMENTS (1).xlsx]AREC!R102C3</stp>
        <stp>Period</stp>
        <stp>FY</stp>
        <stp>Currency</stp>
        <stp>USD</stp>
        <stp>Direction</stp>
        <stp>H</stp>
        <tr r="C102" s="5"/>
      </tp>
      <tp t="s">
        <v>#N/A Invalid Security</v>
        <stp/>
        <stp>##V3_BDHV12</stp>
        <stp/>
        <stp>BS_ACCT_NOTE_RCV</stp>
        <stp>1/1/2002</stp>
        <stp>12/31/2016</stp>
        <stp>[telcomCOMPARATIVE_BALANCE_SHEET_STATEMENTS (1).xlsx]AREC!R100C3</stp>
        <stp>Period</stp>
        <stp>FY</stp>
        <stp>Currency</stp>
        <stp>USD</stp>
        <stp>Direction</stp>
        <stp>H</stp>
        <tr r="C100" s="5"/>
      </tp>
      <tp>
        <v>37621</v>
        <stp/>
        <stp>##V3_BDHV12</stp>
        <stp>EGOV US Equity</stp>
        <stp>BS_LT_INVEST</stp>
        <stp>1/1/2002</stp>
        <stp>12/31/2016</stp>
        <stp>[telcomCOMPARATIVE_BALANCE_SHEET_STATEMENTS (1).xlsx]LT INVEST!R88C3</stp>
        <stp>Period</stp>
        <stp>FY</stp>
        <stp>Currency</stp>
        <stp>USD</stp>
        <stp>Direction</stp>
        <stp>H</stp>
        <stp>cols=15;rows=2</stp>
        <tr r="C88" s="12"/>
      </tp>
      <tp>
        <v>37621</v>
        <stp/>
        <stp>##V3_BDHV12</stp>
        <stp>FEYE US Equity</stp>
        <stp>BS_LT_BORROW</stp>
        <stp>1/1/2002</stp>
        <stp>12/31/2016</stp>
        <stp>[telcomCOMPARATIVE_BALANCE_SHEET_STATEMENTS (1).xlsx]LT BORROW!R74C3</stp>
        <stp>Period</stp>
        <stp>FY</stp>
        <stp>Currency</stp>
        <stp>USD</stp>
        <stp>Direction</stp>
        <stp>H</stp>
        <stp>cols=15;rows=2</stp>
        <tr r="C74" s="19"/>
      </tp>
      <tp>
        <v>37621</v>
        <stp/>
        <stp>##V3_BDHV12</stp>
        <stp>FEYE US Equity</stp>
        <stp>BS_ST_BORROW</stp>
        <stp>1/1/2002</stp>
        <stp>12/31/2016</stp>
        <stp>[telcomCOMPARATIVE_BALANCE_SHEET_STATEMENTS (1).xlsx]ST BORROW!R74C3</stp>
        <stp>Period</stp>
        <stp>FY</stp>
        <stp>Currency</stp>
        <stp>USD</stp>
        <stp>Direction</stp>
        <stp>H</stp>
        <stp>cols=15;rows=2</stp>
        <tr r="C74" s="16"/>
      </tp>
      <tp t="s">
        <v>#N/A Invalid Security</v>
        <stp/>
        <stp>##V3_BDHV12</stp>
        <stp>0</stp>
        <stp>BS_NET_FIX_ASSET</stp>
        <stp>1/1/2002</stp>
        <stp>12/31/2016</stp>
        <stp>[telcomCOMPARATIVE_BALANCE_SHEET_STATEMENTS (1).xlsx]NET FIX ASSET!R98C3</stp>
        <stp>Period</stp>
        <stp>FY</stp>
        <stp>Currency</stp>
        <stp>USD</stp>
        <stp>Direction</stp>
        <stp>H</stp>
        <tr r="C98" s="11"/>
      </tp>
      <tp t="s">
        <v>#N/A Invalid Security</v>
        <stp/>
        <stp>##V3_BDHV12</stp>
        <stp>0</stp>
        <stp>BS_NET_FIX_ASSET</stp>
        <stp>1/1/2002</stp>
        <stp>12/31/2016</stp>
        <stp>[telcomCOMPARATIVE_BALANCE_SHEET_STATEMENTS (1).xlsx]NET FIX ASSET!R96C3</stp>
        <stp>Period</stp>
        <stp>FY</stp>
        <stp>Currency</stp>
        <stp>USD</stp>
        <stp>Direction</stp>
        <stp>H</stp>
        <tr r="C96" s="11"/>
      </tp>
      <tp t="s">
        <v>#N/A Invalid Security</v>
        <stp/>
        <stp>##V3_BDHV12</stp>
        <stp>0</stp>
        <stp>BS_NET_FIX_ASSET</stp>
        <stp>1/1/2002</stp>
        <stp>12/31/2016</stp>
        <stp>[telcomCOMPARATIVE_BALANCE_SHEET_STATEMENTS (1).xlsx]NET FIX ASSET!R94C3</stp>
        <stp>Period</stp>
        <stp>FY</stp>
        <stp>Currency</stp>
        <stp>USD</stp>
        <stp>Direction</stp>
        <stp>H</stp>
        <tr r="C94" s="11"/>
      </tp>
      <tp t="s">
        <v>#N/A Invalid Security</v>
        <stp/>
        <stp>##V3_BDHV12</stp>
        <stp>0</stp>
        <stp>BS_NET_FIX_ASSET</stp>
        <stp>1/1/2002</stp>
        <stp>12/31/2016</stp>
        <stp>[telcomCOMPARATIVE_BALANCE_SHEET_STATEMENTS (1).xlsx]NET FIX ASSET!R92C3</stp>
        <stp>Period</stp>
        <stp>FY</stp>
        <stp>Currency</stp>
        <stp>USD</stp>
        <stp>Direction</stp>
        <stp>H</stp>
        <tr r="C92" s="11"/>
      </tp>
      <tp>
        <v>37529</v>
        <stp/>
        <stp>##V3_BDHV12</stp>
        <stp>CUB US Equity</stp>
        <stp>BS_ST_BORROW</stp>
        <stp>1/1/2002</stp>
        <stp>12/31/2016</stp>
        <stp>[telcomCOMPARATIVE_BALANCE_SHEET_STATEMENTS (1).xlsx]ST BORROW!R68C3</stp>
        <stp>Period</stp>
        <stp>FY</stp>
        <stp>Currency</stp>
        <stp>USD</stp>
        <stp>Direction</stp>
        <stp>H</stp>
        <stp>cols=15;rows=2</stp>
        <tr r="C68" s="16"/>
      </tp>
      <tp>
        <v>37529</v>
        <stp/>
        <stp>##V3_BDHV12</stp>
        <stp>CUB US Equity</stp>
        <stp>BS_LT_BORROW</stp>
        <stp>1/1/2002</stp>
        <stp>12/31/2016</stp>
        <stp>[telcomCOMPARATIVE_BALANCE_SHEET_STATEMENTS (1).xlsx]LT BORROW!R68C3</stp>
        <stp>Period</stp>
        <stp>FY</stp>
        <stp>Currency</stp>
        <stp>USD</stp>
        <stp>Direction</stp>
        <stp>H</stp>
        <stp>cols=15;rows=2</stp>
        <tr r="C68" s="19"/>
      </tp>
    </main>
    <main first="bloomberg.rtd">
      <tp>
        <v>37287</v>
        <stp/>
        <stp>##V3_BDHV12</stp>
        <stp>SAIC US Equity</stp>
        <stp>BS_RETAIN_EARN</stp>
        <stp>1/1/2002</stp>
        <stp>12/31/2016</stp>
        <stp>[telcomCOMPARATIVE_BALANCE_SHEET_STATEMENTS (1).xlsx]RET EARN!R90C3</stp>
        <stp>Period</stp>
        <stp>FY</stp>
        <stp>Currency</stp>
        <stp>USD</stp>
        <stp>Direction</stp>
        <stp>H</stp>
        <stp>cols=15;rows=2</stp>
        <tr r="C90" s="24"/>
      </tp>
      <tp t="s">
        <v>NIC INC</v>
        <stp/>
        <stp>##V3_BDPV12</stp>
        <stp>EGOV US Equity</stp>
        <stp>NAME</stp>
        <stp>[telcomCOMPARATIVE_BALANCE_SHEET_STATEMENTS (1).xlsx]INPUT!R19C2</stp>
        <tr r="B19" s="1"/>
      </tp>
      <tp>
        <v>37621</v>
        <stp/>
        <stp>##V3_BDHV12</stp>
        <stp>KBR US Equity</stp>
        <stp>BS_ACCT_PAYABLE</stp>
        <stp>1/1/2002</stp>
        <stp>12/31/2016</stp>
        <stp>[telcomCOMPARATIVE_BALANCE_SHEET_STATEMENTS (1).xlsx]ACCT PAYABLE!R80C3</stp>
        <stp>Period</stp>
        <stp>FY</stp>
        <stp>Currency</stp>
        <stp>USD</stp>
        <stp>Direction</stp>
        <stp>H</stp>
        <stp>cols=15;rows=2</stp>
        <tr r="C80" s="15"/>
      </tp>
      <tp>
        <v>37621</v>
        <stp/>
        <stp>##V3_BDHV12</stp>
        <stp>KBR US Equity</stp>
        <stp>BS_LT_INVEST</stp>
        <stp>1/1/2002</stp>
        <stp>12/31/2016</stp>
        <stp>[telcomCOMPARATIVE_BALANCE_SHEET_STATEMENTS (1).xlsx]LT INVEST!R80C3</stp>
        <stp>Period</stp>
        <stp>FY</stp>
        <stp>Currency</stp>
        <stp>USD</stp>
        <stp>Direction</stp>
        <stp>H</stp>
        <stp>cols=15;rows=2</stp>
        <tr r="C80" s="12"/>
      </tp>
      <tp>
        <v>37621</v>
        <stp/>
        <stp>##V3_BDHV12</stp>
        <stp>MANT US Equity</stp>
        <stp>BS_LT_INVEST</stp>
        <stp>1/1/2002</stp>
        <stp>12/31/2016</stp>
        <stp>[telcomCOMPARATIVE_BALANCE_SHEET_STATEMENTS (1).xlsx]LT INVEST!R84C3</stp>
        <stp>Period</stp>
        <stp>FY</stp>
        <stp>Currency</stp>
        <stp>USD</stp>
        <stp>Direction</stp>
        <stp>H</stp>
        <stp>cols=15;rows=2</stp>
        <tr r="C84" s="12"/>
      </tp>
      <tp>
        <v>37621</v>
        <stp/>
        <stp>##V3_BDHV12</stp>
        <stp>GD US Equity</stp>
        <stp>BS_OTHER_ST_LIAB</stp>
        <stp>1/1/2002</stp>
        <stp>12/31/2016</stp>
        <stp>[telcomCOMPARATIVE_BALANCE_SHEET_STATEMENTS (1).xlsx]OTH ST LIAB!R76C3</stp>
        <stp>Period</stp>
        <stp>FY</stp>
        <stp>Currency</stp>
        <stp>USD</stp>
        <stp>Direction</stp>
        <stp>H</stp>
        <stp>cols=15;rows=2</stp>
        <tr r="C76" s="17"/>
      </tp>
      <tp>
        <v>37621</v>
        <stp/>
        <stp>##V3_BDHV12</stp>
        <stp>GD US Equity</stp>
        <stp>BS_ACCT_PAYABLE</stp>
        <stp>1/1/2002</stp>
        <stp>12/31/2016</stp>
        <stp>[telcomCOMPARATIVE_BALANCE_SHEET_STATEMENTS (1).xlsx]ACCT PAYABLE!R76C3</stp>
        <stp>Period</stp>
        <stp>FY</stp>
        <stp>Currency</stp>
        <stp>USD</stp>
        <stp>Direction</stp>
        <stp>H</stp>
        <stp>cols=15;rows=2</stp>
        <tr r="C76" s="15"/>
      </tp>
      <tp>
        <v>37529</v>
        <stp/>
        <stp>##V3_BDHV12</stp>
        <stp>MMS US Equity</stp>
        <stp>BS_LT_INVEST</stp>
        <stp>1/1/2002</stp>
        <stp>12/31/2016</stp>
        <stp>[telcomCOMPARATIVE_BALANCE_SHEET_STATEMENTS (1).xlsx]LT INVEST!R86C3</stp>
        <stp>Period</stp>
        <stp>FY</stp>
        <stp>Currency</stp>
        <stp>USD</stp>
        <stp>Direction</stp>
        <stp>H</stp>
        <stp>cols=15;rows=2</stp>
        <tr r="C86" s="12"/>
      </tp>
      <tp>
        <v>37621</v>
        <stp/>
        <stp>##V3_BDHV12</stp>
        <stp>KBR US Equity</stp>
        <stp>BS_OTHER_ST_LIAB</stp>
        <stp>1/1/2002</stp>
        <stp>12/31/2016</stp>
        <stp>[telcomCOMPARATIVE_BALANCE_SHEET_STATEMENTS (1).xlsx]OTH ST LIAB!R80C3</stp>
        <stp>Period</stp>
        <stp>FY</stp>
        <stp>Currency</stp>
        <stp>USD</stp>
        <stp>Direction</stp>
        <stp>H</stp>
        <stp>cols=15;rows=2</stp>
        <tr r="C80" s="17"/>
      </tp>
      <tp>
        <v>37621</v>
        <stp/>
        <stp>##V3_BDHV12</stp>
        <stp>MANT US Equity</stp>
        <stp>BS_RETAIN_EARN</stp>
        <stp>1/1/2002</stp>
        <stp>12/31/2016</stp>
        <stp>[telcomCOMPARATIVE_BALANCE_SHEET_STATEMENTS (1).xlsx]RET EARN!R84C3</stp>
        <stp>Period</stp>
        <stp>FY</stp>
        <stp>Currency</stp>
        <stp>USD</stp>
        <stp>Direction</stp>
        <stp>H</stp>
        <stp>cols=15;rows=2</stp>
        <tr r="C84" s="24"/>
      </tp>
      <tp>
        <v>37621</v>
        <stp/>
        <stp>##V3_BDHV12</stp>
        <stp>EGL US Equity</stp>
        <stp>BS_LT_INVEST</stp>
        <stp>1/1/2002</stp>
        <stp>12/31/2016</stp>
        <stp>[telcomCOMPARATIVE_BALANCE_SHEET_STATEMENTS (1).xlsx]LT INVEST!R72C3</stp>
        <stp>Period</stp>
        <stp>FY</stp>
        <stp>Currency</stp>
        <stp>USD</stp>
        <stp>Direction</stp>
        <stp>H</stp>
        <stp>cols=15;rows=2</stp>
        <tr r="C72" s="12"/>
      </tp>
      <tp>
        <v>37621</v>
        <stp/>
        <stp>##V3_BDHV12</stp>
        <stp>EGOV US Equity</stp>
        <stp>BS_ACCT_PAYABLE</stp>
        <stp>1/1/2002</stp>
        <stp>12/31/2016</stp>
        <stp>[telcomCOMPARATIVE_BALANCE_SHEET_STATEMENTS (1).xlsx]ACCT PAYABLE!R88C3</stp>
        <stp>Period</stp>
        <stp>FY</stp>
        <stp>Currency</stp>
        <stp>USD</stp>
        <stp>Direction</stp>
        <stp>H</stp>
        <stp>cols=15;rows=2</stp>
        <tr r="C88" s="15"/>
      </tp>
      <tp>
        <v>37287</v>
        <stp/>
        <stp>##V3_BDHV12</stp>
        <stp>LDOS US Equity</stp>
        <stp>BS_RETAIN_EARN</stp>
        <stp>1/1/2002</stp>
        <stp>12/31/2016</stp>
        <stp>[telcomCOMPARATIVE_BALANCE_SHEET_STATEMENTS (1).xlsx]RET EARN!R82C3</stp>
        <stp>Period</stp>
        <stp>FY</stp>
        <stp>Currency</stp>
        <stp>USD</stp>
        <stp>Direction</stp>
        <stp>H</stp>
        <stp>cols=15;rows=2</stp>
        <tr r="C82" s="24"/>
      </tp>
      <tp>
        <v>37621</v>
        <stp/>
        <stp>##V3_BDHV12</stp>
        <stp>EGOV US Equity</stp>
        <stp>BS_OTHER_ST_LIAB</stp>
        <stp>1/1/2002</stp>
        <stp>12/31/2016</stp>
        <stp>[telcomCOMPARATIVE_BALANCE_SHEET_STATEMENTS (1).xlsx]OTH ST LIAB!R88C3</stp>
        <stp>Period</stp>
        <stp>FY</stp>
        <stp>Currency</stp>
        <stp>USD</stp>
        <stp>Direction</stp>
        <stp>H</stp>
        <stp>cols=15;rows=2</stp>
        <tr r="C88" s="17"/>
      </tp>
      <tp>
        <v>37621</v>
        <stp/>
        <stp>##V3_BDHV12</stp>
        <stp>CDW US Equity</stp>
        <stp>BS_CUR_LIAB</stp>
        <stp>1/1/2002</stp>
        <stp>12/31/2016</stp>
        <stp>[telcomCOMPARATIVE_BALANCE_SHEET_STATEMENTS (1).xlsx]CURR LIAB!R64C3</stp>
        <stp>Period</stp>
        <stp>FY</stp>
        <stp>Currency</stp>
        <stp>USD</stp>
        <stp>Direction</stp>
        <stp>H</stp>
        <stp>cols=15;rows=2</stp>
        <tr r="C64" s="18"/>
      </tp>
      <tp t="s">
        <v>#N/A Invalid Security</v>
        <stp/>
        <stp>##V3_BDHV12</stp>
        <stp>0</stp>
        <stp>BS_OTHER_ASSET_DEF_CHNG_OTHER</stp>
        <stp>1/1/2002</stp>
        <stp>12/31/2016</stp>
        <stp>[telcomCOMPARATIVE_BALANCE_SHEET_STATEMENTS (1).xlsx]OTH ASSET!R98C3</stp>
        <stp>Period</stp>
        <stp>FY</stp>
        <stp>Currency</stp>
        <stp>USD</stp>
        <stp>Direction</stp>
        <stp>H</stp>
        <tr r="C98" s="13"/>
      </tp>
      <tp t="s">
        <v>#N/A Invalid Security</v>
        <stp/>
        <stp>##V3_BDHV12</stp>
        <stp>0</stp>
        <stp>BS_OTHER_ASSET_DEF_CHNG_OTHER</stp>
        <stp>1/1/2002</stp>
        <stp>12/31/2016</stp>
        <stp>[telcomCOMPARATIVE_BALANCE_SHEET_STATEMENTS (1).xlsx]OTH ASSET!R96C3</stp>
        <stp>Period</stp>
        <stp>FY</stp>
        <stp>Currency</stp>
        <stp>USD</stp>
        <stp>Direction</stp>
        <stp>H</stp>
        <tr r="C96" s="13"/>
      </tp>
      <tp t="s">
        <v>#N/A Invalid Security</v>
        <stp/>
        <stp>##V3_BDHV12</stp>
        <stp>0</stp>
        <stp>BS_OTHER_ASSET_DEF_CHNG_OTHER</stp>
        <stp>1/1/2002</stp>
        <stp>12/31/2016</stp>
        <stp>[telcomCOMPARATIVE_BALANCE_SHEET_STATEMENTS (1).xlsx]OTH ASSET!R94C3</stp>
        <stp>Period</stp>
        <stp>FY</stp>
        <stp>Currency</stp>
        <stp>USD</stp>
        <stp>Direction</stp>
        <stp>H</stp>
        <tr r="C94" s="13"/>
      </tp>
      <tp t="s">
        <v>#N/A Invalid Security</v>
        <stp/>
        <stp>##V3_BDHV12</stp>
        <stp>0</stp>
        <stp>BS_OTHER_ASSET_DEF_CHNG_OTHER</stp>
        <stp>1/1/2002</stp>
        <stp>12/31/2016</stp>
        <stp>[telcomCOMPARATIVE_BALANCE_SHEET_STATEMENTS (1).xlsx]OTH ASSET!R92C3</stp>
        <stp>Period</stp>
        <stp>FY</stp>
        <stp>Currency</stp>
        <stp>USD</stp>
        <stp>Direction</stp>
        <stp>H</stp>
        <tr r="C92" s="13"/>
      </tp>
      <tp>
        <v>37287</v>
        <stp/>
        <stp>##V3_BDHV12</stp>
        <stp>LDOS US Equity</stp>
        <stp>BS_OTHER_ST_LIAB</stp>
        <stp>1/1/2002</stp>
        <stp>12/31/2016</stp>
        <stp>[telcomCOMPARATIVE_BALANCE_SHEET_STATEMENTS (1).xlsx]OTH ST LIAB!R82C3</stp>
        <stp>Period</stp>
        <stp>FY</stp>
        <stp>Currency</stp>
        <stp>USD</stp>
        <stp>Direction</stp>
        <stp>H</stp>
        <stp>cols=15;rows=2</stp>
        <tr r="C82" s="17"/>
      </tp>
      <tp>
        <v>37621</v>
        <stp/>
        <stp>##V3_BDHV12</stp>
        <stp>EGL US Equity</stp>
        <stp>BS_CUR_LIAB</stp>
        <stp>1/1/2002</stp>
        <stp>12/31/2016</stp>
        <stp>[telcomCOMPARATIVE_BALANCE_SHEET_STATEMENTS (1).xlsx]CURR LIAB!R72C3</stp>
        <stp>Period</stp>
        <stp>FY</stp>
        <stp>Currency</stp>
        <stp>USD</stp>
        <stp>Direction</stp>
        <stp>H</stp>
        <stp>cols=15;rows=2</stp>
        <tr r="C72" s="18"/>
      </tp>
      <tp>
        <v>37437</v>
        <stp/>
        <stp>##V3_BDHV12</stp>
        <stp>CACI US Equity</stp>
        <stp>BS_MINORITY_INT</stp>
        <stp>1/1/2002</stp>
        <stp>12/31/2016</stp>
        <stp>[telcomCOMPARATIVE_BALANCE_SHEET_STATEMENTS (1).xlsx]MIN INT!R62C3</stp>
        <stp>Period</stp>
        <stp>FY</stp>
        <stp>Currency</stp>
        <stp>USD</stp>
        <stp>Direction</stp>
        <stp>H</stp>
        <stp>cols=15;rows=2</stp>
        <tr r="C62" s="22"/>
      </tp>
      <tp>
        <v>37344</v>
        <stp/>
        <stp>##V3_BDHV12</stp>
        <stp>CSRA US Equity</stp>
        <stp>BS_MINORITY_INT</stp>
        <stp>1/1/2002</stp>
        <stp>12/31/2016</stp>
        <stp>[telcomCOMPARATIVE_BALANCE_SHEET_STATEMENTS (1).xlsx]MIN INT!R66C3</stp>
        <stp>Period</stp>
        <stp>FY</stp>
        <stp>Currency</stp>
        <stp>USD</stp>
        <stp>Direction</stp>
        <stp>H</stp>
        <stp>cols=15;rows=2</stp>
        <tr r="C66" s="22"/>
      </tp>
      <tp>
        <v>37621</v>
        <stp/>
        <stp>##V3_BDHV12</stp>
        <stp>FEYE US Equity</stp>
        <stp>BS_ACCT_PAYABLE</stp>
        <stp>1/1/2002</stp>
        <stp>12/31/2016</stp>
        <stp>[telcomCOMPARATIVE_BALANCE_SHEET_STATEMENTS (1).xlsx]ACCT PAYABLE!R74C3</stp>
        <stp>Period</stp>
        <stp>FY</stp>
        <stp>Currency</stp>
        <stp>USD</stp>
        <stp>Direction</stp>
        <stp>H</stp>
        <stp>cols=15;rows=2</stp>
        <tr r="C74" s="15"/>
      </tp>
      <tp>
        <v>37621</v>
        <stp/>
        <stp>##V3_BDHV12</stp>
        <stp>FEYE US Equity</stp>
        <stp>BS_OTHER_ST_LIAB</stp>
        <stp>1/1/2002</stp>
        <stp>12/31/2016</stp>
        <stp>[telcomCOMPARATIVE_BALANCE_SHEET_STATEMENTS (1).xlsx]OTH ST LIAB!R74C3</stp>
        <stp>Period</stp>
        <stp>FY</stp>
        <stp>Currency</stp>
        <stp>USD</stp>
        <stp>Direction</stp>
        <stp>H</stp>
        <stp>cols=15;rows=2</stp>
        <tr r="C74" s="17"/>
      </tp>
      <tp>
        <v>37621</v>
        <stp/>
        <stp>##V3_BDHV12</stp>
        <stp>GD US Equity</stp>
        <stp>BS_RETAIN_EARN</stp>
        <stp>1/1/2002</stp>
        <stp>12/31/2016</stp>
        <stp>[telcomCOMPARATIVE_BALANCE_SHEET_STATEMENTS (1).xlsx]RET EARN!R76C3</stp>
        <stp>Period</stp>
        <stp>FY</stp>
        <stp>Currency</stp>
        <stp>USD</stp>
        <stp>Direction</stp>
        <stp>H</stp>
        <stp>cols=15;rows=2</stp>
        <tr r="C76" s="24"/>
      </tp>
      <tp>
        <v>37621</v>
        <stp/>
        <stp>##V3_BDHV12</stp>
        <stp>ICFI US Equity</stp>
        <stp>BS_LT_INVEST</stp>
        <stp>1/1/2002</stp>
        <stp>12/31/2016</stp>
        <stp>[telcomCOMPARATIVE_BALANCE_SHEET_STATEMENTS (1).xlsx]LT INVEST!R78C3</stp>
        <stp>Period</stp>
        <stp>FY</stp>
        <stp>Currency</stp>
        <stp>USD</stp>
        <stp>Direction</stp>
        <stp>H</stp>
        <stp>cols=15;rows=2</stp>
        <tr r="C78" s="12"/>
      </tp>
      <tp>
        <v>37621</v>
        <stp/>
        <stp>##V3_BDHV12</stp>
        <stp>EIGI US Equity</stp>
        <stp>BS_LT_INVEST</stp>
        <stp>1/1/2002</stp>
        <stp>12/31/2016</stp>
        <stp>[telcomCOMPARATIVE_BALANCE_SHEET_STATEMENTS (1).xlsx]LT INVEST!R70C3</stp>
        <stp>Period</stp>
        <stp>FY</stp>
        <stp>Currency</stp>
        <stp>USD</stp>
        <stp>Direction</stp>
        <stp>H</stp>
        <stp>cols=15;rows=2</stp>
        <tr r="C70" s="12"/>
      </tp>
      <tp>
        <v>37437</v>
        <stp/>
        <stp>##V3_BDHV12</stp>
        <stp>CACI US Equity</stp>
        <stp>BS_LT_INVEST</stp>
        <stp>1/1/2002</stp>
        <stp>12/31/2016</stp>
        <stp>[telcomCOMPARATIVE_BALANCE_SHEET_STATEMENTS (1).xlsx]LT INVEST!R62C3</stp>
        <stp>Period</stp>
        <stp>FY</stp>
        <stp>Currency</stp>
        <stp>USD</stp>
        <stp>Direction</stp>
        <stp>H</stp>
        <stp>cols=15;rows=2</stp>
        <tr r="C62" s="12"/>
      </tp>
      <tp>
        <v>37287</v>
        <stp/>
        <stp>##V3_BDHV12</stp>
        <stp>LDOS US Equity</stp>
        <stp>BS_ACCT_PAYABLE</stp>
        <stp>1/1/2002</stp>
        <stp>12/31/2016</stp>
        <stp>[telcomCOMPARATIVE_BALANCE_SHEET_STATEMENTS (1).xlsx]ACCT PAYABLE!R82C3</stp>
        <stp>Period</stp>
        <stp>FY</stp>
        <stp>Currency</stp>
        <stp>USD</stp>
        <stp>Direction</stp>
        <stp>H</stp>
        <stp>cols=15;rows=2</stp>
        <tr r="C82" s="15"/>
      </tp>
      <tp>
        <v>37621</v>
        <stp/>
        <stp>##V3_BDHV12</stp>
        <stp>ICFI US Equity</stp>
        <stp>BS_RETAIN_EARN</stp>
        <stp>1/1/2002</stp>
        <stp>12/31/2016</stp>
        <stp>[telcomCOMPARATIVE_BALANCE_SHEET_STATEMENTS (1).xlsx]RET EARN!R78C3</stp>
        <stp>Period</stp>
        <stp>FY</stp>
        <stp>Currency</stp>
        <stp>USD</stp>
        <stp>Direction</stp>
        <stp>H</stp>
        <stp>cols=15;rows=2</stp>
        <tr r="C78" s="24"/>
      </tp>
      <tp>
        <v>37346</v>
        <stp/>
        <stp>##V3_BDHV12</stp>
        <stp>BAH US Equity</stp>
        <stp>BS_LT_INVEST</stp>
        <stp>1/1/2002</stp>
        <stp>12/31/2016</stp>
        <stp>[telcomCOMPARATIVE_BALANCE_SHEET_STATEMENTS (1).xlsx]LT INVEST!R60C3</stp>
        <stp>Period</stp>
        <stp>FY</stp>
        <stp>Currency</stp>
        <stp>USD</stp>
        <stp>Direction</stp>
        <stp>H</stp>
        <stp>cols=15;rows=2</stp>
        <tr r="C60" s="12"/>
      </tp>
      <tp>
        <v>37346</v>
        <stp/>
        <stp>##V3_BDHV12</stp>
        <stp>BAH US Equity</stp>
        <stp>BS_CUR_LIAB</stp>
        <stp>1/1/2002</stp>
        <stp>12/31/2016</stp>
        <stp>[telcomCOMPARATIVE_BALANCE_SHEET_STATEMENTS (1).xlsx]CURR LIAB!R60C3</stp>
        <stp>Period</stp>
        <stp>FY</stp>
        <stp>Currency</stp>
        <stp>USD</stp>
        <stp>Direction</stp>
        <stp>H</stp>
        <stp>cols=15;rows=2</stp>
        <tr r="C60" s="18"/>
      </tp>
      <tp>
        <v>37621</v>
        <stp/>
        <stp>##V3_BDHV12</stp>
        <stp>ICFI US Equity</stp>
        <stp>BS_ACCT_PAYABLE</stp>
        <stp>1/1/2002</stp>
        <stp>12/31/2016</stp>
        <stp>[telcomCOMPARATIVE_BALANCE_SHEET_STATEMENTS (1).xlsx]ACCT PAYABLE!R78C3</stp>
        <stp>Period</stp>
        <stp>FY</stp>
        <stp>Currency</stp>
        <stp>USD</stp>
        <stp>Direction</stp>
        <stp>H</stp>
        <stp>cols=15;rows=2</stp>
        <tr r="C78" s="15"/>
      </tp>
      <tp>
        <v>37621</v>
        <stp/>
        <stp>##V3_BDHV12</stp>
        <stp>EIGI US Equity</stp>
        <stp>BS_MINORITY_INT</stp>
        <stp>1/1/2002</stp>
        <stp>12/31/2016</stp>
        <stp>[telcomCOMPARATIVE_BALANCE_SHEET_STATEMENTS (1).xlsx]MIN INT!R70C3</stp>
        <stp>Period</stp>
        <stp>FY</stp>
        <stp>Currency</stp>
        <stp>USD</stp>
        <stp>Direction</stp>
        <stp>H</stp>
        <stp>cols=15;rows=2</stp>
        <tr r="C70" s="22"/>
      </tp>
      <tp>
        <v>37621</v>
        <stp/>
        <stp>##V3_BDHV12</stp>
        <stp>EGOV US Equity</stp>
        <stp>BS_MINORITY_INT</stp>
        <stp>1/1/2002</stp>
        <stp>12/31/2016</stp>
        <stp>[telcomCOMPARATIVE_BALANCE_SHEET_STATEMENTS (1).xlsx]MIN INT!R88C3</stp>
        <stp>Period</stp>
        <stp>FY</stp>
        <stp>Currency</stp>
        <stp>USD</stp>
        <stp>Direction</stp>
        <stp>H</stp>
        <stp>cols=15;rows=2</stp>
        <tr r="C88" s="22"/>
      </tp>
      <tp>
        <v>37621</v>
        <stp/>
        <stp>##V3_BDHV12</stp>
        <stp>ICFI US Equity</stp>
        <stp>BS_OTHER_ST_LIAB</stp>
        <stp>1/1/2002</stp>
        <stp>12/31/2016</stp>
        <stp>[telcomCOMPARATIVE_BALANCE_SHEET_STATEMENTS (1).xlsx]OTH ST LIAB!R78C3</stp>
        <stp>Period</stp>
        <stp>FY</stp>
        <stp>Currency</stp>
        <stp>USD</stp>
        <stp>Direction</stp>
        <stp>H</stp>
        <stp>cols=15;rows=2</stp>
        <tr r="C78" s="17"/>
      </tp>
      <tp t="s">
        <v>#N/A Invalid Security</v>
        <stp/>
        <stp>##V3_BDHV12</stp>
        <stp>0</stp>
        <stp>BS_INVENTORIES</stp>
        <stp>1/1/2002</stp>
        <stp>12/31/2016</stp>
        <stp>[telcomCOMPARATIVE_BALANCE_SHEET_STATEMENTS (1).xlsx]INVEN!R98C3</stp>
        <stp>Period</stp>
        <stp>FY</stp>
        <stp>Currency</stp>
        <stp>USD</stp>
        <stp>Direction</stp>
        <stp>H</stp>
        <tr r="C98" s="6"/>
      </tp>
      <tp t="s">
        <v>#N/A Invalid Security</v>
        <stp/>
        <stp>##V3_BDHV12</stp>
        <stp>0</stp>
        <stp>BS_INVENTORIES</stp>
        <stp>1/1/2002</stp>
        <stp>12/31/2016</stp>
        <stp>[telcomCOMPARATIVE_BALANCE_SHEET_STATEMENTS (1).xlsx]INVEN!R94C3</stp>
        <stp>Period</stp>
        <stp>FY</stp>
        <stp>Currency</stp>
        <stp>USD</stp>
        <stp>Direction</stp>
        <stp>H</stp>
        <tr r="C94" s="6"/>
      </tp>
      <tp t="s">
        <v>#N/A Invalid Security</v>
        <stp/>
        <stp>##V3_BDHV12</stp>
        <stp>0</stp>
        <stp>BS_INVENTORIES</stp>
        <stp>1/1/2002</stp>
        <stp>12/31/2016</stp>
        <stp>[telcomCOMPARATIVE_BALANCE_SHEET_STATEMENTS (1).xlsx]INVEN!R96C3</stp>
        <stp>Period</stp>
        <stp>FY</stp>
        <stp>Currency</stp>
        <stp>USD</stp>
        <stp>Direction</stp>
        <stp>H</stp>
        <tr r="C96" s="6"/>
      </tp>
      <tp t="s">
        <v>#N/A Invalid Security</v>
        <stp/>
        <stp>##V3_BDHV12</stp>
        <stp>0</stp>
        <stp>BS_INVENTORIES</stp>
        <stp>1/1/2002</stp>
        <stp>12/31/2016</stp>
        <stp>[telcomCOMPARATIVE_BALANCE_SHEET_STATEMENTS (1).xlsx]INVEN!R92C3</stp>
        <stp>Period</stp>
        <stp>FY</stp>
        <stp>Currency</stp>
        <stp>USD</stp>
        <stp>Direction</stp>
        <stp>H</stp>
        <tr r="C92" s="6"/>
      </tp>
      <tp>
        <v>37346</v>
        <stp/>
        <stp>##V3_BDHV12</stp>
        <stp>BAH US Equity</stp>
        <stp>BS_RETAIN_EARN</stp>
        <stp>1/1/2002</stp>
        <stp>12/31/2016</stp>
        <stp>[telcomCOMPARATIVE_BALANCE_SHEET_STATEMENTS (1).xlsx]RET EARN!R60C3</stp>
        <stp>Period</stp>
        <stp>FY</stp>
        <stp>Currency</stp>
        <stp>USD</stp>
        <stp>Direction</stp>
        <stp>H</stp>
        <stp>cols=15;rows=2</stp>
        <tr r="C60" s="24"/>
      </tp>
      <tp>
        <v>37529</v>
        <stp/>
        <stp>##V3_BDHV12</stp>
        <stp>CUB US Equity</stp>
        <stp>BS_RETAIN_EARN</stp>
        <stp>1/1/2002</stp>
        <stp>12/31/2016</stp>
        <stp>[telcomCOMPARATIVE_BALANCE_SHEET_STATEMENTS (1).xlsx]RET EARN!R68C3</stp>
        <stp>Period</stp>
        <stp>FY</stp>
        <stp>Currency</stp>
        <stp>USD</stp>
        <stp>Direction</stp>
        <stp>H</stp>
        <stp>cols=15;rows=2</stp>
        <tr r="C68" s="24"/>
      </tp>
      <tp>
        <v>37621</v>
        <stp/>
        <stp>##V3_BDHV12</stp>
        <stp>CDW US Equity</stp>
        <stp>BS_RETAIN_EARN</stp>
        <stp>1/1/2002</stp>
        <stp>12/31/2016</stp>
        <stp>[telcomCOMPARATIVE_BALANCE_SHEET_STATEMENTS (1).xlsx]RET EARN!R64C3</stp>
        <stp>Period</stp>
        <stp>FY</stp>
        <stp>Currency</stp>
        <stp>USD</stp>
        <stp>Direction</stp>
        <stp>H</stp>
        <stp>cols=15;rows=2</stp>
        <tr r="C64" s="24"/>
      </tp>
      <tp>
        <v>37529</v>
        <stp/>
        <stp>##V3_BDHV12</stp>
        <stp>MMS US Equity</stp>
        <stp>BS_RETAIN_EARN</stp>
        <stp>1/1/2002</stp>
        <stp>12/31/2016</stp>
        <stp>[telcomCOMPARATIVE_BALANCE_SHEET_STATEMENTS (1).xlsx]RET EARN!R86C3</stp>
        <stp>Period</stp>
        <stp>FY</stp>
        <stp>Currency</stp>
        <stp>USD</stp>
        <stp>Direction</stp>
        <stp>H</stp>
        <stp>cols=15;rows=2</stp>
        <tr r="C86" s="24"/>
      </tp>
      <tp>
        <v>37621</v>
        <stp/>
        <stp>##V3_BDHV12</stp>
        <stp>EGL US Equity</stp>
        <stp>BS_RETAIN_EARN</stp>
        <stp>1/1/2002</stp>
        <stp>12/31/2016</stp>
        <stp>[telcomCOMPARATIVE_BALANCE_SHEET_STATEMENTS (1).xlsx]RET EARN!R72C3</stp>
        <stp>Period</stp>
        <stp>FY</stp>
        <stp>Currency</stp>
        <stp>USD</stp>
        <stp>Direction</stp>
        <stp>H</stp>
        <stp>cols=15;rows=2</stp>
        <tr r="C72" s="24"/>
      </tp>
      <tp>
        <v>37621</v>
        <stp/>
        <stp>##V3_BDHV12</stp>
        <stp>KBR US Equity</stp>
        <stp>BS_RETAIN_EARN</stp>
        <stp>1/1/2002</stp>
        <stp>12/31/2016</stp>
        <stp>[telcomCOMPARATIVE_BALANCE_SHEET_STATEMENTS (1).xlsx]RET EARN!R80C3</stp>
        <stp>Period</stp>
        <stp>FY</stp>
        <stp>Currency</stp>
        <stp>USD</stp>
        <stp>Direction</stp>
        <stp>H</stp>
        <stp>cols=15;rows=2</stp>
        <tr r="C80" s="24"/>
      </tp>
      <tp t="s">
        <v>#N/A Invalid Security</v>
        <stp/>
        <stp>##V3_BDHV12</stp>
        <stp>0</stp>
        <stp>BS_LT_INVEST</stp>
        <stp>1/1/2002</stp>
        <stp>12/31/2016</stp>
        <stp>[telcomCOMPARATIVE_BALANCE_SHEET_STATEMENTS (1).xlsx]LT INVEST!R98C3</stp>
        <stp>Period</stp>
        <stp>FY</stp>
        <stp>Currency</stp>
        <stp>USD</stp>
        <stp>Direction</stp>
        <stp>H</stp>
        <tr r="C98" s="12"/>
      </tp>
      <tp t="s">
        <v>#N/A Invalid Security</v>
        <stp/>
        <stp>##V3_BDHV12</stp>
        <stp>0</stp>
        <stp>BS_ST_BORROW</stp>
        <stp>1/1/2002</stp>
        <stp>12/31/2016</stp>
        <stp>[telcomCOMPARATIVE_BALANCE_SHEET_STATEMENTS (1).xlsx]ST BORROW!R92C3</stp>
        <stp>Period</stp>
        <stp>FY</stp>
        <stp>Currency</stp>
        <stp>USD</stp>
        <stp>Direction</stp>
        <stp>H</stp>
        <tr r="C92" s="16"/>
      </tp>
      <tp t="s">
        <v>#N/A Invalid Security</v>
        <stp/>
        <stp>##V3_BDHV12</stp>
        <stp>0</stp>
        <stp>BS_ST_BORROW</stp>
        <stp>1/1/2002</stp>
        <stp>12/31/2016</stp>
        <stp>[telcomCOMPARATIVE_BALANCE_SHEET_STATEMENTS (1).xlsx]ST BORROW!R94C3</stp>
        <stp>Period</stp>
        <stp>FY</stp>
        <stp>Currency</stp>
        <stp>USD</stp>
        <stp>Direction</stp>
        <stp>H</stp>
        <tr r="C94" s="16"/>
      </tp>
      <tp t="s">
        <v>#N/A Invalid Security</v>
        <stp/>
        <stp>##V3_BDHV12</stp>
        <stp>0</stp>
        <stp>BS_ST_BORROW</stp>
        <stp>1/1/2002</stp>
        <stp>12/31/2016</stp>
        <stp>[telcomCOMPARATIVE_BALANCE_SHEET_STATEMENTS (1).xlsx]ST BORROW!R96C3</stp>
        <stp>Period</stp>
        <stp>FY</stp>
        <stp>Currency</stp>
        <stp>USD</stp>
        <stp>Direction</stp>
        <stp>H</stp>
        <tr r="C96" s="16"/>
      </tp>
      <tp t="s">
        <v>#N/A Invalid Security</v>
        <stp/>
        <stp>##V3_BDHV12</stp>
        <stp>0</stp>
        <stp>BS_LT_INVEST</stp>
        <stp>1/1/2002</stp>
        <stp>12/31/2016</stp>
        <stp>[telcomCOMPARATIVE_BALANCE_SHEET_STATEMENTS (1).xlsx]LT INVEST!R92C3</stp>
        <stp>Period</stp>
        <stp>FY</stp>
        <stp>Currency</stp>
        <stp>USD</stp>
        <stp>Direction</stp>
        <stp>H</stp>
        <tr r="C92" s="12"/>
      </tp>
      <tp t="s">
        <v>#N/A Invalid Security</v>
        <stp/>
        <stp>##V3_BDHV12</stp>
        <stp>0</stp>
        <stp>BS_ST_BORROW</stp>
        <stp>1/1/2002</stp>
        <stp>12/31/2016</stp>
        <stp>[telcomCOMPARATIVE_BALANCE_SHEET_STATEMENTS (1).xlsx]ST BORROW!R98C3</stp>
        <stp>Period</stp>
        <stp>FY</stp>
        <stp>Currency</stp>
        <stp>USD</stp>
        <stp>Direction</stp>
        <stp>H</stp>
        <tr r="C98" s="16"/>
      </tp>
      <tp t="s">
        <v>ENGILITY HOLDINGS INC</v>
        <stp/>
        <stp>##V3_BDPV12</stp>
        <stp>EGL US Equity</stp>
        <stp>NAME</stp>
        <stp>[telcomCOMPARATIVE_BALANCE_SHEET_STATEMENTS (1).xlsx]INPUT!R11C2</stp>
        <tr r="B11" s="1"/>
      </tp>
      <tp t="s">
        <v>#N/A Invalid Security</v>
        <stp/>
        <stp>##V3_BDHV12</stp>
        <stp>0</stp>
        <stp>BS_LT_INVEST</stp>
        <stp>1/1/2002</stp>
        <stp>12/31/2016</stp>
        <stp>[telcomCOMPARATIVE_BALANCE_SHEET_STATEMENTS (1).xlsx]LT INVEST!R96C3</stp>
        <stp>Period</stp>
        <stp>FY</stp>
        <stp>Currency</stp>
        <stp>USD</stp>
        <stp>Direction</stp>
        <stp>H</stp>
        <tr r="C96" s="12"/>
      </tp>
      <tp t="s">
        <v>#N/A Invalid Security</v>
        <stp/>
        <stp>##V3_BDHV12</stp>
        <stp>0</stp>
        <stp>BS_LT_INVEST</stp>
        <stp>1/1/2002</stp>
        <stp>12/31/2016</stp>
        <stp>[telcomCOMPARATIVE_BALANCE_SHEET_STATEMENTS (1).xlsx]LT INVEST!R94C3</stp>
        <stp>Period</stp>
        <stp>FY</stp>
        <stp>Currency</stp>
        <stp>USD</stp>
        <stp>Direction</stp>
        <stp>H</stp>
        <tr r="C94" s="12"/>
      </tp>
      <tp t="s">
        <v>#N/A Invalid Security</v>
        <stp/>
        <stp>##V3_BDHV12</stp>
        <stp>0</stp>
        <stp>BS_LT_BORROW</stp>
        <stp>1/1/2002</stp>
        <stp>12/31/2016</stp>
        <stp>[telcomCOMPARATIVE_BALANCE_SHEET_STATEMENTS (1).xlsx]LT BORROW!R98C3</stp>
        <stp>Period</stp>
        <stp>FY</stp>
        <stp>Currency</stp>
        <stp>USD</stp>
        <stp>Direction</stp>
        <stp>H</stp>
        <tr r="C98" s="19"/>
      </tp>
      <tp t="s">
        <v>#N/A Invalid Security</v>
        <stp/>
        <stp>##V3_BDHV12</stp>
        <stp>0</stp>
        <stp>BS_LT_BORROW</stp>
        <stp>1/1/2002</stp>
        <stp>12/31/2016</stp>
        <stp>[telcomCOMPARATIVE_BALANCE_SHEET_STATEMENTS (1).xlsx]LT BORROW!R96C3</stp>
        <stp>Period</stp>
        <stp>FY</stp>
        <stp>Currency</stp>
        <stp>USD</stp>
        <stp>Direction</stp>
        <stp>H</stp>
        <tr r="C96" s="19"/>
      </tp>
      <tp t="s">
        <v>#N/A Invalid Security</v>
        <stp/>
        <stp>##V3_BDHV12</stp>
        <stp>0</stp>
        <stp>BS_LT_BORROW</stp>
        <stp>1/1/2002</stp>
        <stp>12/31/2016</stp>
        <stp>[telcomCOMPARATIVE_BALANCE_SHEET_STATEMENTS (1).xlsx]LT BORROW!R94C3</stp>
        <stp>Period</stp>
        <stp>FY</stp>
        <stp>Currency</stp>
        <stp>USD</stp>
        <stp>Direction</stp>
        <stp>H</stp>
        <tr r="C94" s="19"/>
      </tp>
      <tp t="s">
        <v>#N/A Invalid Security</v>
        <stp/>
        <stp>##V3_BDHV12</stp>
        <stp>0</stp>
        <stp>BS_LT_BORROW</stp>
        <stp>1/1/2002</stp>
        <stp>12/31/2016</stp>
        <stp>[telcomCOMPARATIVE_BALANCE_SHEET_STATEMENTS (1).xlsx]LT BORROW!R92C3</stp>
        <stp>Period</stp>
        <stp>FY</stp>
        <stp>Currency</stp>
        <stp>USD</stp>
        <stp>Direction</stp>
        <stp>H</stp>
        <tr r="C92" s="19"/>
      </tp>
      <tp>
        <v>37621</v>
        <stp/>
        <stp>##V3_BDHV12</stp>
        <stp>MANT US Equity</stp>
        <stp>BS_ACCT_PAYABLE</stp>
        <stp>1/1/2002</stp>
        <stp>12/31/2016</stp>
        <stp>[telcomCOMPARATIVE_BALANCE_SHEET_STATEMENTS (1).xlsx]ACCT PAYABLE!R84C3</stp>
        <stp>Period</stp>
        <stp>FY</stp>
        <stp>Currency</stp>
        <stp>USD</stp>
        <stp>Direction</stp>
        <stp>H</stp>
        <stp>cols=15;rows=2</stp>
        <tr r="C84" s="15"/>
      </tp>
      <tp>
        <v>37437</v>
        <stp/>
        <stp>##V3_BDHV12</stp>
        <stp>CACI US Equity</stp>
        <stp>BS_ACCT_PAYABLE</stp>
        <stp>1/1/2002</stp>
        <stp>12/31/2016</stp>
        <stp>[telcomCOMPARATIVE_BALANCE_SHEET_STATEMENTS (1).xlsx]ACCT PAYABLE!R62C3</stp>
        <stp>Period</stp>
        <stp>FY</stp>
        <stp>Currency</stp>
        <stp>USD</stp>
        <stp>Direction</stp>
        <stp>H</stp>
        <stp>cols=15;rows=2</stp>
        <tr r="C62" s="15"/>
      </tp>
      <tp>
        <v>37287</v>
        <stp/>
        <stp>##V3_BDHV12</stp>
        <stp>SAIC US Equity</stp>
        <stp>BS_ACCT_PAYABLE</stp>
        <stp>1/1/2002</stp>
        <stp>12/31/2016</stp>
        <stp>[telcomCOMPARATIVE_BALANCE_SHEET_STATEMENTS (1).xlsx]ACCT PAYABLE!R90C3</stp>
        <stp>Period</stp>
        <stp>FY</stp>
        <stp>Currency</stp>
        <stp>USD</stp>
        <stp>Direction</stp>
        <stp>H</stp>
        <stp>cols=15;rows=2</stp>
        <tr r="C90" s="15"/>
      </tp>
      <tp>
        <v>37287</v>
        <stp/>
        <stp>##V3_BDHV12</stp>
        <stp>SAIC US Equity</stp>
        <stp>BS_OTHER_ST_LIAB</stp>
        <stp>1/1/2002</stp>
        <stp>12/31/2016</stp>
        <stp>[telcomCOMPARATIVE_BALANCE_SHEET_STATEMENTS (1).xlsx]OTH ST LIAB!R90C3</stp>
        <stp>Period</stp>
        <stp>FY</stp>
        <stp>Currency</stp>
        <stp>USD</stp>
        <stp>Direction</stp>
        <stp>H</stp>
        <stp>cols=15;rows=2</stp>
        <tr r="C90" s="17"/>
      </tp>
      <tp>
        <v>37621</v>
        <stp/>
        <stp>##V3_BDHV12</stp>
        <stp>MANT US Equity</stp>
        <stp>BS_OTHER_ST_LIAB</stp>
        <stp>1/1/2002</stp>
        <stp>12/31/2016</stp>
        <stp>[telcomCOMPARATIVE_BALANCE_SHEET_STATEMENTS (1).xlsx]OTH ST LIAB!R84C3</stp>
        <stp>Period</stp>
        <stp>FY</stp>
        <stp>Currency</stp>
        <stp>USD</stp>
        <stp>Direction</stp>
        <stp>H</stp>
        <stp>cols=15;rows=2</stp>
        <tr r="C84" s="17"/>
      </tp>
      <tp>
        <v>37437</v>
        <stp/>
        <stp>##V3_BDHV12</stp>
        <stp>CACI US Equity</stp>
        <stp>BS_OTHER_ST_LIAB</stp>
        <stp>1/1/2002</stp>
        <stp>12/31/2016</stp>
        <stp>[telcomCOMPARATIVE_BALANCE_SHEET_STATEMENTS (1).xlsx]OTH ST LIAB!R62C3</stp>
        <stp>Period</stp>
        <stp>FY</stp>
        <stp>Currency</stp>
        <stp>USD</stp>
        <stp>Direction</stp>
        <stp>H</stp>
        <stp>cols=15;rows=2</stp>
        <tr r="C62" s="17"/>
      </tp>
      <tp>
        <v>37621</v>
        <stp/>
        <stp>##V3_BDHV12</stp>
        <stp>KBR US Equity</stp>
        <stp>BS_CUR_LIAB</stp>
        <stp>1/1/2002</stp>
        <stp>12/31/2016</stp>
        <stp>[telcomCOMPARATIVE_BALANCE_SHEET_STATEMENTS (1).xlsx]CURR LIAB!R80C3</stp>
        <stp>Period</stp>
        <stp>FY</stp>
        <stp>Currency</stp>
        <stp>USD</stp>
        <stp>Direction</stp>
        <stp>H</stp>
        <stp>cols=15;rows=2</stp>
        <tr r="C80" s="18"/>
      </tp>
      <tp t="s">
        <v>MAXIMUS INC</v>
        <stp/>
        <stp>##V3_BDPV12</stp>
        <stp>MMS US Equity</stp>
        <stp>NAME</stp>
        <stp>[telcomCOMPARATIVE_BALANCE_SHEET_STATEMENTS (1).xlsx]INPUT!R18C2</stp>
        <tr r="B18" s="1"/>
      </tp>
      <tp>
        <v>37621</v>
        <stp/>
        <stp>##V3_BDHV12</stp>
        <stp>FEYE US Equity</stp>
        <stp>BS_MINORITY_INT</stp>
        <stp>1/1/2002</stp>
        <stp>12/31/2016</stp>
        <stp>[telcomCOMPARATIVE_BALANCE_SHEET_STATEMENTS (1).xlsx]MIN INT!R74C3</stp>
        <stp>Period</stp>
        <stp>FY</stp>
        <stp>Currency</stp>
        <stp>USD</stp>
        <stp>Direction</stp>
        <stp>H</stp>
        <stp>cols=15;rows=2</stp>
        <tr r="C74" s="22"/>
      </tp>
      <tp>
        <v>37621</v>
        <stp/>
        <stp>##V3_BDHV12</stp>
        <stp>EIGI US Equity</stp>
        <stp>BS_RETAIN_EARN</stp>
        <stp>1/1/2002</stp>
        <stp>12/31/2016</stp>
        <stp>[telcomCOMPARATIVE_BALANCE_SHEET_STATEMENTS (1).xlsx]RET EARN!R70C3</stp>
        <stp>Period</stp>
        <stp>FY</stp>
        <stp>Currency</stp>
        <stp>USD</stp>
        <stp>Direction</stp>
        <stp>H</stp>
        <stp>cols=15;rows=2</stp>
        <tr r="C70" s="24"/>
      </tp>
      <tp>
        <v>37621</v>
        <stp/>
        <stp>##V3_BDHV12</stp>
        <stp>EGOV US Equity</stp>
        <stp>BS_RETAIN_EARN</stp>
        <stp>1/1/2002</stp>
        <stp>12/31/2016</stp>
        <stp>[telcomCOMPARATIVE_BALANCE_SHEET_STATEMENTS (1).xlsx]RET EARN!R88C3</stp>
        <stp>Period</stp>
        <stp>FY</stp>
        <stp>Currency</stp>
        <stp>USD</stp>
        <stp>Direction</stp>
        <stp>H</stp>
        <stp>cols=15;rows=2</stp>
        <tr r="C88" s="24"/>
      </tp>
      <tp>
        <v>37529</v>
        <stp/>
        <stp>##V3_BDHV12</stp>
        <stp>MMS US Equity</stp>
        <stp>BS_CUR_LIAB</stp>
        <stp>1/1/2002</stp>
        <stp>12/31/2016</stp>
        <stp>[telcomCOMPARATIVE_BALANCE_SHEET_STATEMENTS (1).xlsx]CURR LIAB!R86C3</stp>
        <stp>Period</stp>
        <stp>FY</stp>
        <stp>Currency</stp>
        <stp>USD</stp>
        <stp>Direction</stp>
        <stp>H</stp>
        <stp>cols=15;rows=2</stp>
        <tr r="C86" s="18"/>
      </tp>
      <tp>
        <v>37621</v>
        <stp/>
        <stp>##V3_BDHV12</stp>
        <stp>CDW US Equity</stp>
        <stp>BS_ST_BORROW</stp>
        <stp>1/1/2002</stp>
        <stp>12/31/2016</stp>
        <stp>[telcomCOMPARATIVE_BALANCE_SHEET_STATEMENTS (1).xlsx]ST BORROW!R64C3</stp>
        <stp>Period</stp>
        <stp>FY</stp>
        <stp>Currency</stp>
        <stp>USD</stp>
        <stp>Direction</stp>
        <stp>H</stp>
        <stp>cols=15;rows=2</stp>
        <tr r="C64" s="16"/>
      </tp>
      <tp>
        <v>37621</v>
        <stp/>
        <stp>##V3_BDHV12</stp>
        <stp>CDW US Equity</stp>
        <stp>BS_LT_BORROW</stp>
        <stp>1/1/2002</stp>
        <stp>12/31/2016</stp>
        <stp>[telcomCOMPARATIVE_BALANCE_SHEET_STATEMENTS (1).xlsx]LT BORROW!R64C3</stp>
        <stp>Period</stp>
        <stp>FY</stp>
        <stp>Currency</stp>
        <stp>USD</stp>
        <stp>Direction</stp>
        <stp>H</stp>
        <stp>cols=15;rows=2</stp>
        <tr r="C64" s="19"/>
      </tp>
      <tp>
        <v>37621</v>
        <stp/>
        <stp>##V3_BDHV12</stp>
        <stp>ICFI US Equity</stp>
        <stp>BS_MINORITY_INT</stp>
        <stp>1/1/2002</stp>
        <stp>12/31/2016</stp>
        <stp>[telcomCOMPARATIVE_BALANCE_SHEET_STATEMENTS (1).xlsx]MIN INT!R78C3</stp>
        <stp>Period</stp>
        <stp>FY</stp>
        <stp>Currency</stp>
        <stp>USD</stp>
        <stp>Direction</stp>
        <stp>H</stp>
        <stp>cols=15;rows=2</stp>
        <tr r="C78" s="22"/>
      </tp>
      <tp>
        <v>37287</v>
        <stp/>
        <stp>##V3_BDHV12</stp>
        <stp>SAIC US Equity</stp>
        <stp>BS_LT_INVEST</stp>
        <stp>1/1/2002</stp>
        <stp>12/31/2016</stp>
        <stp>[telcomCOMPARATIVE_BALANCE_SHEET_STATEMENTS (1).xlsx]LT INVEST!R90C3</stp>
        <stp>Period</stp>
        <stp>FY</stp>
        <stp>Currency</stp>
        <stp>USD</stp>
        <stp>Direction</stp>
        <stp>H</stp>
        <stp>cols=15;rows=2</stp>
        <tr r="C90" s="12"/>
      </tp>
      <tp>
        <v>37287</v>
        <stp/>
        <stp>##V3_BDHV12</stp>
        <stp>LDOS US Equity</stp>
        <stp>BS_LT_BORROW</stp>
        <stp>1/1/2002</stp>
        <stp>12/31/2016</stp>
        <stp>[telcomCOMPARATIVE_BALANCE_SHEET_STATEMENTS (1).xlsx]LT BORROW!R82C3</stp>
        <stp>Period</stp>
        <stp>FY</stp>
        <stp>Currency</stp>
        <stp>USD</stp>
        <stp>Direction</stp>
        <stp>H</stp>
        <stp>cols=15;rows=2</stp>
        <tr r="C82" s="19"/>
      </tp>
      <tp>
        <v>37287</v>
        <stp/>
        <stp>##V3_BDHV12</stp>
        <stp>LDOS US Equity</stp>
        <stp>BS_ST_BORROW</stp>
        <stp>1/1/2002</stp>
        <stp>12/31/2016</stp>
        <stp>[telcomCOMPARATIVE_BALANCE_SHEET_STATEMENTS (1).xlsx]ST BORROW!R82C3</stp>
        <stp>Period</stp>
        <stp>FY</stp>
        <stp>Currency</stp>
        <stp>USD</stp>
        <stp>Direction</stp>
        <stp>H</stp>
        <stp>cols=15;rows=2</stp>
        <tr r="C82" s="16"/>
      </tp>
      <tp>
        <v>37346</v>
        <stp/>
        <stp>##V3_BDHV12</stp>
        <stp>BAH US Equity</stp>
        <stp>BS_MINORITY_INT</stp>
        <stp>1/1/2002</stp>
        <stp>12/31/2016</stp>
        <stp>[telcomCOMPARATIVE_BALANCE_SHEET_STATEMENTS (1).xlsx]MIN INT!R60C3</stp>
        <stp>Period</stp>
        <stp>FY</stp>
        <stp>Currency</stp>
        <stp>USD</stp>
        <stp>Direction</stp>
        <stp>H</stp>
        <stp>cols=15;rows=2</stp>
        <tr r="C60" s="22"/>
      </tp>
      <tp>
        <v>37529</v>
        <stp/>
        <stp>##V3_BDHV12</stp>
        <stp>CUB US Equity</stp>
        <stp>BS_MINORITY_INT</stp>
        <stp>1/1/2002</stp>
        <stp>12/31/2016</stp>
        <stp>[telcomCOMPARATIVE_BALANCE_SHEET_STATEMENTS (1).xlsx]MIN INT!R68C3</stp>
        <stp>Period</stp>
        <stp>FY</stp>
        <stp>Currency</stp>
        <stp>USD</stp>
        <stp>Direction</stp>
        <stp>H</stp>
        <stp>cols=15;rows=2</stp>
        <tr r="C68" s="22"/>
      </tp>
      <tp>
        <v>37621</v>
        <stp/>
        <stp>##V3_BDHV12</stp>
        <stp>CDW US Equity</stp>
        <stp>BS_MINORITY_INT</stp>
        <stp>1/1/2002</stp>
        <stp>12/31/2016</stp>
        <stp>[telcomCOMPARATIVE_BALANCE_SHEET_STATEMENTS (1).xlsx]MIN INT!R64C3</stp>
        <stp>Period</stp>
        <stp>FY</stp>
        <stp>Currency</stp>
        <stp>USD</stp>
        <stp>Direction</stp>
        <stp>H</stp>
        <stp>cols=15;rows=2</stp>
        <tr r="C64" s="22"/>
      </tp>
      <tp>
        <v>37529</v>
        <stp/>
        <stp>##V3_BDHV12</stp>
        <stp>MMS US Equity</stp>
        <stp>BS_MINORITY_INT</stp>
        <stp>1/1/2002</stp>
        <stp>12/31/2016</stp>
        <stp>[telcomCOMPARATIVE_BALANCE_SHEET_STATEMENTS (1).xlsx]MIN INT!R86C3</stp>
        <stp>Period</stp>
        <stp>FY</stp>
        <stp>Currency</stp>
        <stp>USD</stp>
        <stp>Direction</stp>
        <stp>H</stp>
        <stp>cols=15;rows=2</stp>
        <tr r="C86" s="22"/>
      </tp>
      <tp>
        <v>37621</v>
        <stp/>
        <stp>##V3_BDHV12</stp>
        <stp>EGL US Equity</stp>
        <stp>BS_MINORITY_INT</stp>
        <stp>1/1/2002</stp>
        <stp>12/31/2016</stp>
        <stp>[telcomCOMPARATIVE_BALANCE_SHEET_STATEMENTS (1).xlsx]MIN INT!R72C3</stp>
        <stp>Period</stp>
        <stp>FY</stp>
        <stp>Currency</stp>
        <stp>USD</stp>
        <stp>Direction</stp>
        <stp>H</stp>
        <stp>cols=15;rows=2</stp>
        <tr r="C72" s="22"/>
      </tp>
      <tp>
        <v>37621</v>
        <stp/>
        <stp>##V3_BDHV12</stp>
        <stp>KBR US Equity</stp>
        <stp>BS_MINORITY_INT</stp>
        <stp>1/1/2002</stp>
        <stp>12/31/2016</stp>
        <stp>[telcomCOMPARATIVE_BALANCE_SHEET_STATEMENTS (1).xlsx]MIN INT!R80C3</stp>
        <stp>Period</stp>
        <stp>FY</stp>
        <stp>Currency</stp>
        <stp>USD</stp>
        <stp>Direction</stp>
        <stp>H</stp>
        <stp>cols=15;rows=2</stp>
        <tr r="C80" s="22"/>
      </tp>
      <tp>
        <v>37621</v>
        <stp/>
        <stp>##V3_BDHV12</stp>
        <stp>FEYE US Equity</stp>
        <stp>BS_RETAIN_EARN</stp>
        <stp>1/1/2002</stp>
        <stp>12/31/2016</stp>
        <stp>[telcomCOMPARATIVE_BALANCE_SHEET_STATEMENTS (1).xlsx]RET EARN!R74C3</stp>
        <stp>Period</stp>
        <stp>FY</stp>
        <stp>Currency</stp>
        <stp>USD</stp>
        <stp>Direction</stp>
        <stp>H</stp>
        <stp>cols=15;rows=2</stp>
        <tr r="C74" s="24"/>
      </tp>
      <tp>
        <v>37344</v>
        <stp/>
        <stp>##V3_BDHV12</stp>
        <stp>CSRA US Equity</stp>
        <stp>BS_LT_INVEST</stp>
        <stp>1/1/2002</stp>
        <stp>12/31/2016</stp>
        <stp>[telcomCOMPARATIVE_BALANCE_SHEET_STATEMENTS (1).xlsx]LT INVEST!R66C3</stp>
        <stp>Period</stp>
        <stp>FY</stp>
        <stp>Currency</stp>
        <stp>USD</stp>
        <stp>Direction</stp>
        <stp>H</stp>
        <stp>cols=15;rows=2</stp>
        <tr r="C66" s="12"/>
      </tp>
      <tp>
        <v>37529</v>
        <stp/>
        <stp>##V3_BDHV12</stp>
        <stp>MMS US Equity</stp>
        <stp>BS_ST_BORROW</stp>
        <stp>1/1/2002</stp>
        <stp>12/31/2016</stp>
        <stp>[telcomCOMPARATIVE_BALANCE_SHEET_STATEMENTS (1).xlsx]ST BORROW!R86C3</stp>
        <stp>Period</stp>
        <stp>FY</stp>
        <stp>Currency</stp>
        <stp>USD</stp>
        <stp>Direction</stp>
        <stp>H</stp>
        <stp>cols=15;rows=2</stp>
        <tr r="C86" s="16"/>
      </tp>
      <tp>
        <v>37529</v>
        <stp/>
        <stp>##V3_BDHV12</stp>
        <stp>MMS US Equity</stp>
        <stp>BS_LT_BORROW</stp>
        <stp>1/1/2002</stp>
        <stp>12/31/2016</stp>
        <stp>[telcomCOMPARATIVE_BALANCE_SHEET_STATEMENTS (1).xlsx]LT BORROW!R86C3</stp>
        <stp>Period</stp>
        <stp>FY</stp>
        <stp>Currency</stp>
        <stp>USD</stp>
        <stp>Direction</stp>
        <stp>H</stp>
        <stp>cols=15;rows=2</stp>
        <tr r="C86" s="19"/>
      </tp>
      <tp t="s">
        <v>KBR INC</v>
        <stp/>
        <stp>##V3_BDPV12</stp>
        <stp>KBR US Equity</stp>
        <stp>NAME</stp>
        <stp>[telcomCOMPARATIVE_BALANCE_SHEET_STATEMENTS (1).xlsx]INPUT!R15C2</stp>
        <tr r="B15" s="1"/>
      </tp>
      <tp>
        <v>37621</v>
        <stp/>
        <stp>##V3_BDHV12</stp>
        <stp>MANT US Equity</stp>
        <stp>BS_MINORITY_INT</stp>
        <stp>1/1/2002</stp>
        <stp>12/31/2016</stp>
        <stp>[telcomCOMPARATIVE_BALANCE_SHEET_STATEMENTS (1).xlsx]MIN INT!R84C3</stp>
        <stp>Period</stp>
        <stp>FY</stp>
        <stp>Currency</stp>
        <stp>USD</stp>
        <stp>Direction</stp>
        <stp>H</stp>
        <stp>cols=15;rows=2</stp>
        <tr r="C84" s="22"/>
      </tp>
      <tp>
        <v>37621</v>
        <stp/>
        <stp>##V3_BDHV12</stp>
        <stp>KBR US Equity</stp>
        <stp>BS_ST_BORROW</stp>
        <stp>1/1/2002</stp>
        <stp>12/31/2016</stp>
        <stp>[telcomCOMPARATIVE_BALANCE_SHEET_STATEMENTS (1).xlsx]ST BORROW!R80C3</stp>
        <stp>Period</stp>
        <stp>FY</stp>
        <stp>Currency</stp>
        <stp>USD</stp>
        <stp>Direction</stp>
        <stp>H</stp>
        <stp>cols=15;rows=2</stp>
        <tr r="C80" s="16"/>
      </tp>
      <tp>
        <v>37621</v>
        <stp/>
        <stp>##V3_BDHV12</stp>
        <stp>KBR US Equity</stp>
        <stp>BS_LT_BORROW</stp>
        <stp>1/1/2002</stp>
        <stp>12/31/2016</stp>
        <stp>[telcomCOMPARATIVE_BALANCE_SHEET_STATEMENTS (1).xlsx]LT BORROW!R80C3</stp>
        <stp>Period</stp>
        <stp>FY</stp>
        <stp>Currency</stp>
        <stp>USD</stp>
        <stp>Direction</stp>
        <stp>H</stp>
        <stp>cols=15;rows=2</stp>
        <tr r="C80" s="19"/>
      </tp>
      <tp>
        <v>37621</v>
        <stp/>
        <stp>##V3_BDHV12</stp>
        <stp>MANT US Equity</stp>
        <stp>BS_LT_BORROW</stp>
        <stp>1/1/2002</stp>
        <stp>12/31/2016</stp>
        <stp>[telcomCOMPARATIVE_BALANCE_SHEET_STATEMENTS (1).xlsx]LT BORROW!R84C3</stp>
        <stp>Period</stp>
        <stp>FY</stp>
        <stp>Currency</stp>
        <stp>USD</stp>
        <stp>Direction</stp>
        <stp>H</stp>
        <stp>cols=15;rows=2</stp>
        <tr r="C84" s="19"/>
      </tp>
      <tp>
        <v>37621</v>
        <stp/>
        <stp>##V3_BDHV12</stp>
        <stp>MANT US Equity</stp>
        <stp>BS_ST_BORROW</stp>
        <stp>1/1/2002</stp>
        <stp>12/31/2016</stp>
        <stp>[telcomCOMPARATIVE_BALANCE_SHEET_STATEMENTS (1).xlsx]ST BORROW!R84C3</stp>
        <stp>Period</stp>
        <stp>FY</stp>
        <stp>Currency</stp>
        <stp>USD</stp>
        <stp>Direction</stp>
        <stp>H</stp>
        <stp>cols=15;rows=2</stp>
        <tr r="C84" s="16"/>
      </tp>
      <tp>
        <v>37287</v>
        <stp/>
        <stp>##V3_BDHV12</stp>
        <stp>LDOS US Equity</stp>
        <stp>BS_MINORITY_INT</stp>
        <stp>1/1/2002</stp>
        <stp>12/31/2016</stp>
        <stp>[telcomCOMPARATIVE_BALANCE_SHEET_STATEMENTS (1).xlsx]MIN INT!R82C3</stp>
        <stp>Period</stp>
        <stp>FY</stp>
        <stp>Currency</stp>
        <stp>USD</stp>
        <stp>Direction</stp>
        <stp>H</stp>
        <stp>cols=15;rows=2</stp>
        <tr r="C82" s="22"/>
      </tp>
      <tp>
        <v>37437</v>
        <stp/>
        <stp>##V3_BDHV12</stp>
        <stp>CACI US Equity</stp>
        <stp>BS_RETAIN_EARN</stp>
        <stp>1/1/2002</stp>
        <stp>12/31/2016</stp>
        <stp>[telcomCOMPARATIVE_BALANCE_SHEET_STATEMENTS (1).xlsx]RET EARN!R62C3</stp>
        <stp>Period</stp>
        <stp>FY</stp>
        <stp>Currency</stp>
        <stp>USD</stp>
        <stp>Direction</stp>
        <stp>H</stp>
        <stp>cols=15;rows=2</stp>
        <tr r="C62" s="24"/>
      </tp>
      <tp>
        <v>37344</v>
        <stp/>
        <stp>##V3_BDHV12</stp>
        <stp>CSRA US Equity</stp>
        <stp>BS_RETAIN_EARN</stp>
        <stp>1/1/2002</stp>
        <stp>12/31/2016</stp>
        <stp>[telcomCOMPARATIVE_BALANCE_SHEET_STATEMENTS (1).xlsx]RET EARN!R66C3</stp>
        <stp>Period</stp>
        <stp>FY</stp>
        <stp>Currency</stp>
        <stp>USD</stp>
        <stp>Direction</stp>
        <stp>H</stp>
        <stp>cols=15;rows=2</stp>
        <tr r="C66" s="24"/>
      </tp>
      <tp>
        <v>37529</v>
        <stp/>
        <stp>##V3_BDHV12</stp>
        <stp>CUB US Equity</stp>
        <stp>BS_LT_INVEST</stp>
        <stp>1/1/2002</stp>
        <stp>12/31/2016</stp>
        <stp>[telcomCOMPARATIVE_BALANCE_SHEET_STATEMENTS (1).xlsx]LT INVEST!R68C3</stp>
        <stp>Period</stp>
        <stp>FY</stp>
        <stp>Currency</stp>
        <stp>USD</stp>
        <stp>Direction</stp>
        <stp>H</stp>
        <stp>cols=15;rows=2</stp>
        <tr r="C68" s="12"/>
      </tp>
      <tp>
        <v>37621</v>
        <stp/>
        <stp>##V3_BDHV12</stp>
        <stp>EIGI US Equity</stp>
        <stp>BS_ACCT_PAYABLE</stp>
        <stp>1/1/2002</stp>
        <stp>12/31/2016</stp>
        <stp>[telcomCOMPARATIVE_BALANCE_SHEET_STATEMENTS (1).xlsx]ACCT PAYABLE!R70C3</stp>
        <stp>Period</stp>
        <stp>FY</stp>
        <stp>Currency</stp>
        <stp>USD</stp>
        <stp>Direction</stp>
        <stp>H</stp>
        <stp>cols=15;rows=2</stp>
        <tr r="C70" s="15"/>
      </tp>
      <tp>
        <v>37621</v>
        <stp/>
        <stp>##V3_BDHV12</stp>
        <stp>EIGI US Equity</stp>
        <stp>BS_OTHER_ST_LIAB</stp>
        <stp>1/1/2002</stp>
        <stp>12/31/2016</stp>
        <stp>[telcomCOMPARATIVE_BALANCE_SHEET_STATEMENTS (1).xlsx]OTH ST LIAB!R70C3</stp>
        <stp>Period</stp>
        <stp>FY</stp>
        <stp>Currency</stp>
        <stp>USD</stp>
        <stp>Direction</stp>
        <stp>H</stp>
        <stp>cols=15;rows=2</stp>
        <tr r="C70" s="17"/>
      </tp>
      <tp>
        <v>37621</v>
        <stp/>
        <stp>##V3_BDHV12</stp>
        <stp>EGOV US Equity</stp>
        <stp>BS_LT_BORROW</stp>
        <stp>1/1/2002</stp>
        <stp>12/31/2016</stp>
        <stp>[telcomCOMPARATIVE_BALANCE_SHEET_STATEMENTS (1).xlsx]LT BORROW!R88C3</stp>
        <stp>Period</stp>
        <stp>FY</stp>
        <stp>Currency</stp>
        <stp>USD</stp>
        <stp>Direction</stp>
        <stp>H</stp>
        <stp>cols=15;rows=2</stp>
        <tr r="C88" s="19"/>
      </tp>
      <tp>
        <v>37621</v>
        <stp/>
        <stp>##V3_BDHV12</stp>
        <stp>EGOV US Equity</stp>
        <stp>BS_ST_BORROW</stp>
        <stp>1/1/2002</stp>
        <stp>12/31/2016</stp>
        <stp>[telcomCOMPARATIVE_BALANCE_SHEET_STATEMENTS (1).xlsx]ST BORROW!R88C3</stp>
        <stp>Period</stp>
        <stp>FY</stp>
        <stp>Currency</stp>
        <stp>USD</stp>
        <stp>Direction</stp>
        <stp>H</stp>
        <stp>cols=15;rows=2</stp>
        <tr r="C88" s="16"/>
      </tp>
      <tp>
        <v>37621</v>
        <stp/>
        <stp>##V3_BDHV12</stp>
        <stp>FEYE US Equity</stp>
        <stp>BS_LT_INVEST</stp>
        <stp>1/1/2002</stp>
        <stp>12/31/2016</stp>
        <stp>[telcomCOMPARATIVE_BALANCE_SHEET_STATEMENTS (1).xlsx]LT INVEST!R74C3</stp>
        <stp>Period</stp>
        <stp>FY</stp>
        <stp>Currency</stp>
        <stp>USD</stp>
        <stp>Direction</stp>
        <stp>H</stp>
        <stp>cols=15;rows=2</stp>
        <tr r="C74" s="12"/>
      </tp>
      <tp>
        <v>37621</v>
        <stp/>
        <stp>##V3_BDHV12</stp>
        <stp>GD US Equity</stp>
        <stp>BS_MKT_SEC_OTHER_ST_INVEST</stp>
        <stp>1/1/2002</stp>
        <stp>12/31/2016</stp>
        <stp>[telcomCOMPARATIVE_BALANCE_SHEET_STATEMENTS (1).xlsx]MKT SEC!R76C3</stp>
        <stp>Period</stp>
        <stp>FY</stp>
        <stp>Currency</stp>
        <stp>USD</stp>
        <stp>Direction</stp>
        <stp>H</stp>
        <stp>cols=15;rows=2</stp>
        <tr r="C76" s="4"/>
      </tp>
      <tp>
        <v>37621</v>
        <stp/>
        <stp>##V3_BDHV12</stp>
        <stp>GD US Equity</stp>
        <stp>BS_MINORITY_INT</stp>
        <stp>1/1/2002</stp>
        <stp>12/31/2016</stp>
        <stp>[telcomCOMPARATIVE_BALANCE_SHEET_STATEMENTS (1).xlsx]MIN INT!R76C3</stp>
        <stp>Period</stp>
        <stp>FY</stp>
        <stp>Currency</stp>
        <stp>USD</stp>
        <stp>Direction</stp>
        <stp>H</stp>
        <stp>cols=15;rows=2</stp>
        <tr r="C76" s="22"/>
      </tp>
      <tp>
        <v>37621</v>
        <stp/>
        <stp>##V3_BDHV12</stp>
        <stp>FEYE US Equity</stp>
        <stp>BS_OTHER_ASSET_DEF_CHNG_OTHER</stp>
        <stp>1/1/2002</stp>
        <stp>12/31/2016</stp>
        <stp>[telcomCOMPARATIVE_BALANCE_SHEET_STATEMENTS (1).xlsx]OTH ASSET!R74C3</stp>
        <stp>Period</stp>
        <stp>FY</stp>
        <stp>Currency</stp>
        <stp>USD</stp>
        <stp>Direction</stp>
        <stp>H</stp>
        <stp>cols=15;rows=2</stp>
        <tr r="C74" s="13"/>
      </tp>
      <tp>
        <v>37346</v>
        <stp/>
        <stp>##V3_BDHV12</stp>
        <stp>BAH US Equity</stp>
        <stp>ENTERPRISE_VALUE</stp>
        <stp>1/1/2002</stp>
        <stp>12/31/2016</stp>
        <stp>[telcomCOMPARATIVE_BALANCE_SHEET_STATEMENTS (1).xlsx]INPUT!R60C3</stp>
        <stp>Period</stp>
        <stp>FY</stp>
        <stp>Currency</stp>
        <stp>USD</stp>
        <stp>Direction</stp>
        <stp>H</stp>
        <stp>cols=15;rows=2</stp>
        <tr r="C60" s="1"/>
      </tp>
      <tp>
        <v>37621</v>
        <stp/>
        <stp>##V3_BDHV12</stp>
        <stp>CDW US Equity</stp>
        <stp>BS_NET_FIX_ASSET</stp>
        <stp>1/1/2002</stp>
        <stp>12/31/2016</stp>
        <stp>[telcomCOMPARATIVE_BALANCE_SHEET_STATEMENTS (1).xlsx]NET FIX ASSET!R64C3</stp>
        <stp>Period</stp>
        <stp>FY</stp>
        <stp>Currency</stp>
        <stp>USD</stp>
        <stp>Direction</stp>
        <stp>H</stp>
        <stp>cols=15;rows=2</stp>
        <tr r="C64" s="11"/>
      </tp>
      <tp>
        <v>37346</v>
        <stp/>
        <stp>##V3_BDHV12</stp>
        <stp>BAH US Equity</stp>
        <stp>BS_TOT_LIAB2</stp>
        <stp>1/1/2002</stp>
        <stp>12/31/2016</stp>
        <stp>[telcomCOMPARATIVE_BALANCE_SHEET_STATEMENTS (1).xlsx]TOT LIAB !R60C3</stp>
        <stp>Period</stp>
        <stp>FY</stp>
        <stp>Currency</stp>
        <stp>USD</stp>
        <stp>Direction</stp>
        <stp>H</stp>
        <stp>cols=15;rows=2</stp>
        <tr r="C60" s="21"/>
      </tp>
      <tp t="s">
        <v>#N/A Invalid Security</v>
        <stp/>
        <stp>##V3_BDHV12</stp>
        <stp>0</stp>
        <stp>BS_MINORITY_INT</stp>
        <stp>1/1/2002</stp>
        <stp>12/31/2016</stp>
        <stp>[telcomCOMPARATIVE_BALANCE_SHEET_STATEMENTS (1).xlsx]MIN INT!R94C3</stp>
        <stp>Period</stp>
        <stp>FY</stp>
        <stp>Currency</stp>
        <stp>USD</stp>
        <stp>Direction</stp>
        <stp>H</stp>
        <tr r="C94" s="22"/>
      </tp>
      <tp t="s">
        <v>#N/A Invalid Security</v>
        <stp/>
        <stp>##V3_BDHV12</stp>
        <stp>0</stp>
        <stp>BS_MINORITY_INT</stp>
        <stp>1/1/2002</stp>
        <stp>12/31/2016</stp>
        <stp>[telcomCOMPARATIVE_BALANCE_SHEET_STATEMENTS (1).xlsx]MIN INT!R96C3</stp>
        <stp>Period</stp>
        <stp>FY</stp>
        <stp>Currency</stp>
        <stp>USD</stp>
        <stp>Direction</stp>
        <stp>H</stp>
        <tr r="C96" s="22"/>
      </tp>
      <tp t="s">
        <v>#N/A Invalid Security</v>
        <stp/>
        <stp>##V3_BDHV12</stp>
        <stp>0</stp>
        <stp>BS_MINORITY_INT</stp>
        <stp>1/1/2002</stp>
        <stp>12/31/2016</stp>
        <stp>[telcomCOMPARATIVE_BALANCE_SHEET_STATEMENTS (1).xlsx]MIN INT!R92C3</stp>
        <stp>Period</stp>
        <stp>FY</stp>
        <stp>Currency</stp>
        <stp>USD</stp>
        <stp>Direction</stp>
        <stp>H</stp>
        <tr r="C92" s="22"/>
      </tp>
      <tp t="s">
        <v>#N/A Invalid Security</v>
        <stp/>
        <stp>##V3_BDHV12</stp>
        <stp>0</stp>
        <stp>BS_MINORITY_INT</stp>
        <stp>1/1/2002</stp>
        <stp>12/31/2016</stp>
        <stp>[telcomCOMPARATIVE_BALANCE_SHEET_STATEMENTS (1).xlsx]MIN INT!R98C3</stp>
        <stp>Period</stp>
        <stp>FY</stp>
        <stp>Currency</stp>
        <stp>USD</stp>
        <stp>Direction</stp>
        <stp>H</stp>
        <tr r="C98" s="22"/>
      </tp>
      <tp t="s">
        <v>#N/A Invalid Security</v>
        <stp/>
        <stp>##V3_BDHV12</stp>
        <stp>0</stp>
        <stp>BS_TOT_LIAB2</stp>
        <stp>1/1/2002</stp>
        <stp>12/31/2016</stp>
        <stp>[telcomCOMPARATIVE_BALANCE_SHEET_STATEMENTS (1).xlsx]TOT LIAB !R92C3</stp>
        <stp>Period</stp>
        <stp>FY</stp>
        <stp>Currency</stp>
        <stp>USD</stp>
        <stp>Direction</stp>
        <stp>H</stp>
        <tr r="C92" s="21"/>
      </tp>
      <tp t="s">
        <v>#N/A Invalid Security</v>
        <stp/>
        <stp>##V3_BDHV12</stp>
        <stp>0</stp>
        <stp>BS_TOT_LIAB2</stp>
        <stp>1/1/2002</stp>
        <stp>12/31/2016</stp>
        <stp>[telcomCOMPARATIVE_BALANCE_SHEET_STATEMENTS (1).xlsx]TOT LIAB !R96C3</stp>
        <stp>Period</stp>
        <stp>FY</stp>
        <stp>Currency</stp>
        <stp>USD</stp>
        <stp>Direction</stp>
        <stp>H</stp>
        <tr r="C96" s="21"/>
      </tp>
      <tp t="s">
        <v>#N/A Invalid Security</v>
        <stp/>
        <stp>##V3_BDHV12</stp>
        <stp>0</stp>
        <stp>BS_TOT_LIAB2</stp>
        <stp>1/1/2002</stp>
        <stp>12/31/2016</stp>
        <stp>[telcomCOMPARATIVE_BALANCE_SHEET_STATEMENTS (1).xlsx]TOT LIAB !R94C3</stp>
        <stp>Period</stp>
        <stp>FY</stp>
        <stp>Currency</stp>
        <stp>USD</stp>
        <stp>Direction</stp>
        <stp>H</stp>
        <tr r="C94" s="21"/>
      </tp>
      <tp>
        <v>37621</v>
        <stp/>
        <stp>##V3_BDHV12</stp>
        <stp>CDW US Equity</stp>
        <stp>BS_ACCT_NOTE_RCV</stp>
        <stp>1/1/2002</stp>
        <stp>12/31/2016</stp>
        <stp>[telcomCOMPARATIVE_BALANCE_SHEET_STATEMENTS (1).xlsx]AREC!R64C3</stp>
        <stp>Period</stp>
        <stp>FY</stp>
        <stp>Currency</stp>
        <stp>USD</stp>
        <stp>Direction</stp>
        <stp>H</stp>
        <stp>cols=15;rows=2</stp>
        <tr r="C64" s="5"/>
      </tp>
      <tp t="s">
        <v>#N/A Invalid Security</v>
        <stp/>
        <stp>##V3_BDHV12</stp>
        <stp>0</stp>
        <stp>BS_TOT_LIAB2</stp>
        <stp>1/1/2002</stp>
        <stp>12/31/2016</stp>
        <stp>[telcomCOMPARATIVE_BALANCE_SHEET_STATEMENTS (1).xlsx]TOT LIAB !R98C3</stp>
        <stp>Period</stp>
        <stp>FY</stp>
        <stp>Currency</stp>
        <stp>USD</stp>
        <stp>Direction</stp>
        <stp>H</stp>
        <tr r="C98" s="21"/>
      </tp>
      <tp t="s">
        <v>CSRA INC</v>
        <stp/>
        <stp>##V3_BDPV12</stp>
        <stp>CSRA US Equity</stp>
        <stp>NAME</stp>
        <stp>[telcomCOMPARATIVE_BALANCE_SHEET_STATEMENTS (1).xlsx]INPUT!R8C2</stp>
        <tr r="B8" s="1"/>
      </tp>
      <tp>
        <v>37621</v>
        <stp/>
        <stp>##V3_BDHV12</stp>
        <stp>EIGI US Equity</stp>
        <stp>BS_INVENTORIES</stp>
        <stp>1/1/2002</stp>
        <stp>12/31/2016</stp>
        <stp>[telcomCOMPARATIVE_BALANCE_SHEET_STATEMENTS (1).xlsx]INVEN!R70C3</stp>
        <stp>Period</stp>
        <stp>FY</stp>
        <stp>Currency</stp>
        <stp>USD</stp>
        <stp>Direction</stp>
        <stp>H</stp>
        <stp>cols=15;rows=2</stp>
        <tr r="C70" s="6"/>
      </tp>
      <tp>
        <v>37287</v>
        <stp/>
        <stp>##V3_BDHV12</stp>
        <stp>LDOS US Equity</stp>
        <stp>BS_NET_FIX_ASSET</stp>
        <stp>1/1/2002</stp>
        <stp>12/31/2016</stp>
        <stp>[telcomCOMPARATIVE_BALANCE_SHEET_STATEMENTS (1).xlsx]NET FIX ASSET!R82C3</stp>
        <stp>Period</stp>
        <stp>FY</stp>
        <stp>Currency</stp>
        <stp>USD</stp>
        <stp>Direction</stp>
        <stp>H</stp>
        <stp>cols=15;rows=2</stp>
        <tr r="C82" s="11"/>
      </tp>
      <tp>
        <v>37621</v>
        <stp/>
        <stp>##V3_BDHV12</stp>
        <stp>EGL US Equity</stp>
        <stp>BS_ACCT_NOTE_RCV</stp>
        <stp>1/1/2002</stp>
        <stp>12/31/2016</stp>
        <stp>[telcomCOMPARATIVE_BALANCE_SHEET_STATEMENTS (1).xlsx]AREC!R72C3</stp>
        <stp>Period</stp>
        <stp>FY</stp>
        <stp>Currency</stp>
        <stp>USD</stp>
        <stp>Direction</stp>
        <stp>H</stp>
        <stp>cols=15;rows=2</stp>
        <tr r="C72" s="5"/>
      </tp>
      <tp>
        <v>37529</v>
        <stp/>
        <stp>##V3_BDHV12</stp>
        <stp>CUB US Equity</stp>
        <stp>BS_TOT_ASSET</stp>
        <stp>1/1/2002</stp>
        <stp>12/31/2016</stp>
        <stp>[telcomCOMPARATIVE_BALANCE_SHEET_STATEMENTS (1).xlsx]TOT ASSET!R68C3</stp>
        <stp>Period</stp>
        <stp>FY</stp>
        <stp>Currency</stp>
        <stp>USD</stp>
        <stp>Direction</stp>
        <stp>H</stp>
        <stp>cols=15;rows=2</stp>
        <tr r="C68" s="14"/>
      </tp>
      <tp>
        <v>37621</v>
        <stp/>
        <stp>##V3_BDHV12</stp>
        <stp>EIGI US Equity</stp>
        <stp>BS_OTHER_ASSET_DEF_CHNG_OTHER</stp>
        <stp>1/1/2002</stp>
        <stp>12/31/2016</stp>
        <stp>[telcomCOMPARATIVE_BALANCE_SHEET_STATEMENTS (1).xlsx]OTH ASSET!R70C3</stp>
        <stp>Period</stp>
        <stp>FY</stp>
        <stp>Currency</stp>
        <stp>USD</stp>
        <stp>Direction</stp>
        <stp>H</stp>
        <stp>cols=15;rows=2</stp>
        <tr r="C70" s="13"/>
      </tp>
      <tp>
        <v>37621</v>
        <stp/>
        <stp>##V3_BDHV12</stp>
        <stp>EGOV US Equity</stp>
        <stp>BS_OTHER_ASSET_DEF_CHNG_OTHER</stp>
        <stp>1/1/2002</stp>
        <stp>12/31/2016</stp>
        <stp>[telcomCOMPARATIVE_BALANCE_SHEET_STATEMENTS (1).xlsx]OTH ASSET!R88C3</stp>
        <stp>Period</stp>
        <stp>FY</stp>
        <stp>Currency</stp>
        <stp>USD</stp>
        <stp>Direction</stp>
        <stp>H</stp>
        <stp>cols=15;rows=2</stp>
        <tr r="C88" s="13"/>
      </tp>
      <tp>
        <v>37621</v>
        <stp/>
        <stp>##V3_BDHV12</stp>
        <stp>FEYE US Equity</stp>
        <stp>BS_TOT_ASSET</stp>
        <stp>1/1/2002</stp>
        <stp>12/31/2016</stp>
        <stp>[telcomCOMPARATIVE_BALANCE_SHEET_STATEMENTS (1).xlsx]TOT ASSET!R74C3</stp>
        <stp>Period</stp>
        <stp>FY</stp>
        <stp>Currency</stp>
        <stp>USD</stp>
        <stp>Direction</stp>
        <stp>H</stp>
        <stp>cols=15;rows=2</stp>
        <tr r="C74" s="14"/>
      </tp>
      <tp t="s">
        <v>#N/A Invalid Security</v>
        <stp/>
        <stp>##V3_BDHV12</stp>
        <stp>0</stp>
        <stp>BS_ACCT_PAYABLE</stp>
        <stp>1/1/2002</stp>
        <stp>12/31/2016</stp>
        <stp>[telcomCOMPARATIVE_BALANCE_SHEET_STATEMENTS (1).xlsx]ACCT PAYABLE!R98C3</stp>
        <stp>Period</stp>
        <stp>FY</stp>
        <stp>Currency</stp>
        <stp>USD</stp>
        <stp>Direction</stp>
        <stp>H</stp>
        <tr r="C98" s="15"/>
      </tp>
      <tp>
        <v>37529</v>
        <stp/>
        <stp>##V3_BDHV12</stp>
        <stp>MMS US Equity</stp>
        <stp>BS_NET_FIX_ASSET</stp>
        <stp>1/1/2002</stp>
        <stp>12/31/2016</stp>
        <stp>[telcomCOMPARATIVE_BALANCE_SHEET_STATEMENTS (1).xlsx]NET FIX ASSET!R86C3</stp>
        <stp>Period</stp>
        <stp>FY</stp>
        <stp>Currency</stp>
        <stp>USD</stp>
        <stp>Direction</stp>
        <stp>H</stp>
        <stp>cols=15;rows=2</stp>
        <tr r="C86" s="11"/>
      </tp>
      <tp>
        <v>37621</v>
        <stp/>
        <stp>##V3_BDHV12</stp>
        <stp>EGL US Equity</stp>
        <stp>ENTERPRISE_VALUE</stp>
        <stp>1/1/2002</stp>
        <stp>12/31/2016</stp>
        <stp>[telcomCOMPARATIVE_BALANCE_SHEET_STATEMENTS (1).xlsx]INPUT!R72C3</stp>
        <stp>Period</stp>
        <stp>FY</stp>
        <stp>Currency</stp>
        <stp>USD</stp>
        <stp>Direction</stp>
        <stp>H</stp>
        <stp>cols=15;rows=2</stp>
        <tr r="C72" s="1"/>
      </tp>
      <tp t="s">
        <v>#N/A Invalid Security</v>
        <stp/>
        <stp>##V3_BDHV12</stp>
        <stp>0</stp>
        <stp>BS_ACCT_PAYABLE</stp>
        <stp>1/1/2002</stp>
        <stp>12/31/2016</stp>
        <stp>[telcomCOMPARATIVE_BALANCE_SHEET_STATEMENTS (1).xlsx]ACCT PAYABLE!R92C3</stp>
        <stp>Period</stp>
        <stp>FY</stp>
        <stp>Currency</stp>
        <stp>USD</stp>
        <stp>Direction</stp>
        <stp>H</stp>
        <tr r="C92" s="15"/>
      </tp>
      <tp t="s">
        <v>#N/A Invalid Security</v>
        <stp/>
        <stp>##V3_BDHV12</stp>
        <stp>0</stp>
        <stp>BS_ACCT_PAYABLE</stp>
        <stp>1/1/2002</stp>
        <stp>12/31/2016</stp>
        <stp>[telcomCOMPARATIVE_BALANCE_SHEET_STATEMENTS (1).xlsx]ACCT PAYABLE!R94C3</stp>
        <stp>Period</stp>
        <stp>FY</stp>
        <stp>Currency</stp>
        <stp>USD</stp>
        <stp>Direction</stp>
        <stp>H</stp>
        <tr r="C94" s="15"/>
      </tp>
      <tp t="s">
        <v>#N/A Invalid Security</v>
        <stp/>
        <stp>##V3_BDHV12</stp>
        <stp>0</stp>
        <stp>BS_ACCT_PAYABLE</stp>
        <stp>1/1/2002</stp>
        <stp>12/31/2016</stp>
        <stp>[telcomCOMPARATIVE_BALANCE_SHEET_STATEMENTS (1).xlsx]ACCT PAYABLE!R96C3</stp>
        <stp>Period</stp>
        <stp>FY</stp>
        <stp>Currency</stp>
        <stp>USD</stp>
        <stp>Direction</stp>
        <stp>H</stp>
        <tr r="C96" s="15"/>
      </tp>
      <tp>
        <v>37346</v>
        <stp/>
        <stp>##V3_BDHV12</stp>
        <stp>BAH US Equity</stp>
        <stp>BS_ACCT_NOTE_RCV</stp>
        <stp>1/1/2002</stp>
        <stp>12/31/2016</stp>
        <stp>[telcomCOMPARATIVE_BALANCE_SHEET_STATEMENTS (1).xlsx]AREC!R60C3</stp>
        <stp>Period</stp>
        <stp>FY</stp>
        <stp>Currency</stp>
        <stp>USD</stp>
        <stp>Direction</stp>
        <stp>H</stp>
        <stp>cols=15;rows=2</stp>
        <tr r="C60" s="5"/>
      </tp>
      <tp>
        <v>37621</v>
        <stp/>
        <stp>##V3_BDHV12</stp>
        <stp>EGL US Equity</stp>
        <stp>BS_TOT_LIAB2</stp>
        <stp>1/1/2002</stp>
        <stp>12/31/2016</stp>
        <stp>[telcomCOMPARATIVE_BALANCE_SHEET_STATEMENTS (1).xlsx]TOT LIAB !R72C3</stp>
        <stp>Period</stp>
        <stp>FY</stp>
        <stp>Currency</stp>
        <stp>USD</stp>
        <stp>Direction</stp>
        <stp>H</stp>
        <stp>cols=15;rows=2</stp>
        <tr r="C72" s="21"/>
      </tp>
      <tp>
        <v>37344</v>
        <stp/>
        <stp>##V3_BDHV12</stp>
        <stp>CSRA US Equity</stp>
        <stp>BS_OTHER_ASSET_DEF_CHNG_OTHER</stp>
        <stp>1/1/2002</stp>
        <stp>12/31/2016</stp>
        <stp>[telcomCOMPARATIVE_BALANCE_SHEET_STATEMENTS (1).xlsx]OTH ASSET!R66C3</stp>
        <stp>Period</stp>
        <stp>FY</stp>
        <stp>Currency</stp>
        <stp>USD</stp>
        <stp>Direction</stp>
        <stp>H</stp>
        <stp>cols=15;rows=2</stp>
        <tr r="C66" s="13"/>
      </tp>
      <tp>
        <v>37437</v>
        <stp/>
        <stp>##V3_BDHV12</stp>
        <stp>CACI US Equity</stp>
        <stp>BS_OTHER_ASSET_DEF_CHNG_OTHER</stp>
        <stp>1/1/2002</stp>
        <stp>12/31/2016</stp>
        <stp>[telcomCOMPARATIVE_BALANCE_SHEET_STATEMENTS (1).xlsx]OTH ASSET!R62C3</stp>
        <stp>Period</stp>
        <stp>FY</stp>
        <stp>Currency</stp>
        <stp>USD</stp>
        <stp>Direction</stp>
        <stp>H</stp>
        <stp>cols=15;rows=2</stp>
        <tr r="C62" s="13"/>
      </tp>
      <tp>
        <v>37621</v>
        <stp/>
        <stp>##V3_BDHV12</stp>
        <stp>KBR US Equity</stp>
        <stp>BS_NET_FIX_ASSET</stp>
        <stp>1/1/2002</stp>
        <stp>12/31/2016</stp>
        <stp>[telcomCOMPARATIVE_BALANCE_SHEET_STATEMENTS (1).xlsx]NET FIX ASSET!R80C3</stp>
        <stp>Period</stp>
        <stp>FY</stp>
        <stp>Currency</stp>
        <stp>USD</stp>
        <stp>Direction</stp>
        <stp>H</stp>
        <stp>cols=15;rows=2</stp>
        <tr r="C80" s="11"/>
      </tp>
      <tp>
        <v>37621</v>
        <stp/>
        <stp>##V3_BDHV12</stp>
        <stp>MANT US Equity</stp>
        <stp>BS_NET_FIX_ASSET</stp>
        <stp>1/1/2002</stp>
        <stp>12/31/2016</stp>
        <stp>[telcomCOMPARATIVE_BALANCE_SHEET_STATEMENTS (1).xlsx]NET FIX ASSET!R84C3</stp>
        <stp>Period</stp>
        <stp>FY</stp>
        <stp>Currency</stp>
        <stp>USD</stp>
        <stp>Direction</stp>
        <stp>H</stp>
        <stp>cols=15;rows=2</stp>
        <tr r="C84" s="11"/>
      </tp>
      <tp>
        <v>37287</v>
        <stp/>
        <stp>##V3_BDHV12</stp>
        <stp>SAIC US Equity</stp>
        <stp>BS_TOT_ASSET</stp>
        <stp>1/1/2002</stp>
        <stp>12/31/2016</stp>
        <stp>[telcomCOMPARATIVE_BALANCE_SHEET_STATEMENTS (1).xlsx]TOT ASSET!R90C3</stp>
        <stp>Period</stp>
        <stp>FY</stp>
        <stp>Currency</stp>
        <stp>USD</stp>
        <stp>Direction</stp>
        <stp>H</stp>
        <stp>cols=15;rows=2</stp>
        <tr r="C90" s="14"/>
      </tp>
    </main>
    <main first="bloomberg.rtd">
      <tp>
        <v>37621</v>
        <stp/>
        <stp>##V3_BDHV12</stp>
        <stp>KBR US Equity</stp>
        <stp>BS_ACCT_NOTE_RCV</stp>
        <stp>1/1/2002</stp>
        <stp>12/31/2016</stp>
        <stp>[telcomCOMPARATIVE_BALANCE_SHEET_STATEMENTS (1).xlsx]AREC!R80C3</stp>
        <stp>Period</stp>
        <stp>FY</stp>
        <stp>Currency</stp>
        <stp>USD</stp>
        <stp>Direction</stp>
        <stp>H</stp>
        <stp>cols=15;rows=2</stp>
        <tr r="C80" s="5"/>
      </tp>
      <tp>
        <v>37621</v>
        <stp/>
        <stp>##V3_BDHV12</stp>
        <stp>ICFI US Equity</stp>
        <stp>ENTERPRISE_VALUE</stp>
        <stp>1/1/2002</stp>
        <stp>12/31/2016</stp>
        <stp>[telcomCOMPARATIVE_BALANCE_SHEET_STATEMENTS (1).xlsx]INPUT!R78C3</stp>
        <stp>Period</stp>
        <stp>FY</stp>
        <stp>Currency</stp>
        <stp>USD</stp>
        <stp>Direction</stp>
        <stp>H</stp>
        <stp>cols=15;rows=2</stp>
        <tr r="C78" s="1"/>
      </tp>
      <tp>
        <v>37621</v>
        <stp/>
        <stp>##V3_BDHV12</stp>
        <stp>EIGI US Equity</stp>
        <stp>ENTERPRISE_VALUE</stp>
        <stp>1/1/2002</stp>
        <stp>12/31/2016</stp>
        <stp>[telcomCOMPARATIVE_BALANCE_SHEET_STATEMENTS (1).xlsx]INPUT!R70C3</stp>
        <stp>Period</stp>
        <stp>FY</stp>
        <stp>Currency</stp>
        <stp>USD</stp>
        <stp>Direction</stp>
        <stp>H</stp>
        <stp>cols=15;rows=2</stp>
        <tr r="C70" s="1"/>
      </tp>
      <tp>
        <v>37437</v>
        <stp/>
        <stp>##V3_BDHV12</stp>
        <stp>CACI US Equity</stp>
        <stp>ENTERPRISE_VALUE</stp>
        <stp>1/1/2002</stp>
        <stp>12/31/2016</stp>
        <stp>[telcomCOMPARATIVE_BALANCE_SHEET_STATEMENTS (1).xlsx]INPUT!R62C3</stp>
        <stp>Period</stp>
        <stp>FY</stp>
        <stp>Currency</stp>
        <stp>USD</stp>
        <stp>Direction</stp>
        <stp>H</stp>
        <stp>cols=15;rows=2</stp>
        <tr r="C62" s="1"/>
      </tp>
      <tp>
        <v>37621</v>
        <stp/>
        <stp>##V3_BDHV12</stp>
        <stp>EGOV US Equity</stp>
        <stp>BS_NET_FIX_ASSET</stp>
        <stp>1/1/2002</stp>
        <stp>12/31/2016</stp>
        <stp>[telcomCOMPARATIVE_BALANCE_SHEET_STATEMENTS (1).xlsx]NET FIX ASSET!R88C3</stp>
        <stp>Period</stp>
        <stp>FY</stp>
        <stp>Currency</stp>
        <stp>USD</stp>
        <stp>Direction</stp>
        <stp>H</stp>
        <stp>cols=15;rows=2</stp>
        <tr r="C88" s="11"/>
      </tp>
      <tp>
        <v>37621</v>
        <stp/>
        <stp>##V3_BDHV12</stp>
        <stp>ICFI US Equity</stp>
        <stp>BS_TOT_LIAB2</stp>
        <stp>1/1/2002</stp>
        <stp>12/31/2016</stp>
        <stp>[telcomCOMPARATIVE_BALANCE_SHEET_STATEMENTS (1).xlsx]TOT LIAB !R78C3</stp>
        <stp>Period</stp>
        <stp>FY</stp>
        <stp>Currency</stp>
        <stp>USD</stp>
        <stp>Direction</stp>
        <stp>H</stp>
        <stp>cols=15;rows=2</stp>
        <tr r="C78" s="21"/>
      </tp>
      <tp>
        <v>37437</v>
        <stp/>
        <stp>##V3_BDHV12</stp>
        <stp>CACI US Equity</stp>
        <stp>BS_TOT_LIAB2</stp>
        <stp>1/1/2002</stp>
        <stp>12/31/2016</stp>
        <stp>[telcomCOMPARATIVE_BALANCE_SHEET_STATEMENTS (1).xlsx]TOT LIAB !R62C3</stp>
        <stp>Period</stp>
        <stp>FY</stp>
        <stp>Currency</stp>
        <stp>USD</stp>
        <stp>Direction</stp>
        <stp>H</stp>
        <stp>cols=15;rows=2</stp>
        <tr r="C62" s="21"/>
      </tp>
      <tp>
        <v>37621</v>
        <stp/>
        <stp>##V3_BDHV12</stp>
        <stp>EIGI US Equity</stp>
        <stp>BS_TOT_LIAB2</stp>
        <stp>1/1/2002</stp>
        <stp>12/31/2016</stp>
        <stp>[telcomCOMPARATIVE_BALANCE_SHEET_STATEMENTS (1).xlsx]TOT LIAB !R70C3</stp>
        <stp>Period</stp>
        <stp>FY</stp>
        <stp>Currency</stp>
        <stp>USD</stp>
        <stp>Direction</stp>
        <stp>H</stp>
        <stp>cols=15;rows=2</stp>
        <tr r="C70" s="21"/>
      </tp>
      <tp>
        <v>37344</v>
        <stp/>
        <stp>##V3_BDHV12</stp>
        <stp>CSRA US Equity</stp>
        <stp>BS_TOT_ASSET</stp>
        <stp>1/1/2002</stp>
        <stp>12/31/2016</stp>
        <stp>[telcomCOMPARATIVE_BALANCE_SHEET_STATEMENTS (1).xlsx]TOT ASSET!R66C3</stp>
        <stp>Period</stp>
        <stp>FY</stp>
        <stp>Currency</stp>
        <stp>USD</stp>
        <stp>Direction</stp>
        <stp>H</stp>
        <stp>cols=15;rows=2</stp>
        <tr r="C66" s="14"/>
      </tp>
      <tp>
        <v>37621</v>
        <stp/>
        <stp>##V3_BDHV12</stp>
        <stp>GD US Equity</stp>
        <stp>BS_OTHER_ASSET_DEF_CHNG_OTHER</stp>
        <stp>1/1/2002</stp>
        <stp>12/31/2016</stp>
        <stp>[telcomCOMPARATIVE_BALANCE_SHEET_STATEMENTS (1).xlsx]OTH ASSET!R76C3</stp>
        <stp>Period</stp>
        <stp>FY</stp>
        <stp>Currency</stp>
        <stp>USD</stp>
        <stp>Direction</stp>
        <stp>H</stp>
        <stp>cols=15;rows=2</stp>
        <tr r="C76" s="13"/>
      </tp>
      <tp>
        <v>37621</v>
        <stp/>
        <stp>##V3_BDHV12</stp>
        <stp>ICFI US Equity</stp>
        <stp>BS_INVENTORIES</stp>
        <stp>1/1/2002</stp>
        <stp>12/31/2016</stp>
        <stp>[telcomCOMPARATIVE_BALANCE_SHEET_STATEMENTS (1).xlsx]INVEN!R78C3</stp>
        <stp>Period</stp>
        <stp>FY</stp>
        <stp>Currency</stp>
        <stp>USD</stp>
        <stp>Direction</stp>
        <stp>H</stp>
        <stp>cols=15;rows=2</stp>
        <tr r="C78" s="6"/>
      </tp>
      <tp>
        <v>37529</v>
        <stp/>
        <stp>##V3_BDHV12</stp>
        <stp>MMS US Equity</stp>
        <stp>BS_ACCT_NOTE_RCV</stp>
        <stp>1/1/2002</stp>
        <stp>12/31/2016</stp>
        <stp>[telcomCOMPARATIVE_BALANCE_SHEET_STATEMENTS (1).xlsx]AREC!R86C3</stp>
        <stp>Period</stp>
        <stp>FY</stp>
        <stp>Currency</stp>
        <stp>USD</stp>
        <stp>Direction</stp>
        <stp>H</stp>
        <stp>cols=15;rows=2</stp>
        <tr r="C86" s="5"/>
      </tp>
      <tp>
        <v>37346</v>
        <stp/>
        <stp>##V3_BDHV12</stp>
        <stp>BAH US Equity</stp>
        <stp>BS_TOT_ASSET</stp>
        <stp>1/1/2002</stp>
        <stp>12/31/2016</stp>
        <stp>[telcomCOMPARATIVE_BALANCE_SHEET_STATEMENTS (1).xlsx]TOT ASSET!R60C3</stp>
        <stp>Period</stp>
        <stp>FY</stp>
        <stp>Currency</stp>
        <stp>USD</stp>
        <stp>Direction</stp>
        <stp>H</stp>
        <stp>cols=15;rows=2</stp>
        <tr r="C60" s="14"/>
      </tp>
      <tp>
        <v>37621</v>
        <stp/>
        <stp>##V3_BDHV12</stp>
        <stp>MANT US Equity</stp>
        <stp>BS_INVENTORIES</stp>
        <stp>1/1/2002</stp>
        <stp>12/31/2016</stp>
        <stp>[telcomCOMPARATIVE_BALANCE_SHEET_STATEMENTS (1).xlsx]INVEN!R84C3</stp>
        <stp>Period</stp>
        <stp>FY</stp>
        <stp>Currency</stp>
        <stp>USD</stp>
        <stp>Direction</stp>
        <stp>H</stp>
        <stp>cols=15;rows=2</stp>
        <tr r="C84" s="6"/>
      </tp>
      <tp>
        <v>37437</v>
        <stp/>
        <stp>##V3_BDHV12</stp>
        <stp>CACI US Equity</stp>
        <stp>BS_INVENTORIES</stp>
        <stp>1/1/2002</stp>
        <stp>12/31/2016</stp>
        <stp>[telcomCOMPARATIVE_BALANCE_SHEET_STATEMENTS (1).xlsx]INVEN!R62C3</stp>
        <stp>Period</stp>
        <stp>FY</stp>
        <stp>Currency</stp>
        <stp>USD</stp>
        <stp>Direction</stp>
        <stp>H</stp>
        <stp>cols=15;rows=2</stp>
        <tr r="C62" s="6"/>
      </tp>
      <tp>
        <v>37287</v>
        <stp/>
        <stp>##V3_BDHV12</stp>
        <stp>SAIC US Equity</stp>
        <stp>BS_INVENTORIES</stp>
        <stp>1/1/2002</stp>
        <stp>12/31/2016</stp>
        <stp>[telcomCOMPARATIVE_BALANCE_SHEET_STATEMENTS (1).xlsx]INVEN!R90C3</stp>
        <stp>Period</stp>
        <stp>FY</stp>
        <stp>Currency</stp>
        <stp>USD</stp>
        <stp>Direction</stp>
        <stp>H</stp>
        <stp>cols=15;rows=2</stp>
        <tr r="C90" s="6"/>
      </tp>
      <tp>
        <v>37287</v>
        <stp/>
        <stp>##V3_BDHV12</stp>
        <stp>LDOS US Equity</stp>
        <stp>BS_OTHER_ASSET_DEF_CHNG_OTHER</stp>
        <stp>1/1/2002</stp>
        <stp>12/31/2016</stp>
        <stp>[telcomCOMPARATIVE_BALANCE_SHEET_STATEMENTS (1).xlsx]OTH ASSET!R82C3</stp>
        <stp>Period</stp>
        <stp>FY</stp>
        <stp>Currency</stp>
        <stp>USD</stp>
        <stp>Direction</stp>
        <stp>H</stp>
        <stp>cols=15;rows=2</stp>
        <tr r="C82" s="13"/>
      </tp>
      <tp>
        <v>37529</v>
        <stp/>
        <stp>##V3_BDHV12</stp>
        <stp>CUB US Equity</stp>
        <stp>ENTERPRISE_VALUE</stp>
        <stp>1/1/2002</stp>
        <stp>12/31/2016</stp>
        <stp>[telcomCOMPARATIVE_BALANCE_SHEET_STATEMENTS (1).xlsx]INPUT!R68C3</stp>
        <stp>Period</stp>
        <stp>FY</stp>
        <stp>Currency</stp>
        <stp>USD</stp>
        <stp>Direction</stp>
        <stp>H</stp>
        <stp>cols=15;rows=2</stp>
        <tr r="C68" s="1"/>
      </tp>
      <tp>
        <v>37529</v>
        <stp/>
        <stp>##V3_BDHV12</stp>
        <stp>CUB US Equity</stp>
        <stp>BS_TOT_LIAB2</stp>
        <stp>1/1/2002</stp>
        <stp>12/31/2016</stp>
        <stp>[telcomCOMPARATIVE_BALANCE_SHEET_STATEMENTS (1).xlsx]TOT LIAB !R68C3</stp>
        <stp>Period</stp>
        <stp>FY</stp>
        <stp>Currency</stp>
        <stp>USD</stp>
        <stp>Direction</stp>
        <stp>H</stp>
        <stp>cols=15;rows=2</stp>
        <tr r="C68" s="21"/>
      </tp>
      <tp>
        <v>37621</v>
        <stp/>
        <stp>##V3_BDHV12</stp>
        <stp>MANT US Equity</stp>
        <stp>BS_OTHER_ASSET_DEF_CHNG_OTHER</stp>
        <stp>1/1/2002</stp>
        <stp>12/31/2016</stp>
        <stp>[telcomCOMPARATIVE_BALANCE_SHEET_STATEMENTS (1).xlsx]OTH ASSET!R84C3</stp>
        <stp>Period</stp>
        <stp>FY</stp>
        <stp>Currency</stp>
        <stp>USD</stp>
        <stp>Direction</stp>
        <stp>H</stp>
        <stp>cols=15;rows=2</stp>
        <tr r="C84" s="13"/>
      </tp>
      <tp>
        <v>37621</v>
        <stp/>
        <stp>##V3_BDHV12</stp>
        <stp>FEYE US Equity</stp>
        <stp>ENTERPRISE_VALUE</stp>
        <stp>1/1/2002</stp>
        <stp>12/31/2016</stp>
        <stp>[telcomCOMPARATIVE_BALANCE_SHEET_STATEMENTS (1).xlsx]INPUT!R74C3</stp>
        <stp>Period</stp>
        <stp>FY</stp>
        <stp>Currency</stp>
        <stp>USD</stp>
        <stp>Direction</stp>
        <stp>H</stp>
        <stp>cols=15;rows=2</stp>
        <tr r="C74" s="1"/>
      </tp>
      <tp>
        <v>37621</v>
        <stp/>
        <stp>##V3_BDHV12</stp>
        <stp>FEYE US Equity</stp>
        <stp>BS_TOT_LIAB2</stp>
        <stp>1/1/2002</stp>
        <stp>12/31/2016</stp>
        <stp>[telcomCOMPARATIVE_BALANCE_SHEET_STATEMENTS (1).xlsx]TOT LIAB !R74C3</stp>
        <stp>Period</stp>
        <stp>FY</stp>
        <stp>Currency</stp>
        <stp>USD</stp>
        <stp>Direction</stp>
        <stp>H</stp>
        <stp>cols=15;rows=2</stp>
        <tr r="C74" s="21"/>
      </tp>
    </main>
    <main first="bloomberg.rtd">
      <tp>
        <v>37621</v>
        <stp/>
        <stp>##V3_BDHV12</stp>
        <stp>EGOV US Equity</stp>
        <stp>BS_INVENTORIES</stp>
        <stp>1/1/2002</stp>
        <stp>12/31/2016</stp>
        <stp>[telcomCOMPARATIVE_BALANCE_SHEET_STATEMENTS (1).xlsx]INVEN!R88C3</stp>
        <stp>Period</stp>
        <stp>FY</stp>
        <stp>Currency</stp>
        <stp>USD</stp>
        <stp>Direction</stp>
        <stp>H</stp>
        <stp>cols=15;rows=2</stp>
        <tr r="C88" s="6"/>
      </tp>
      <tp>
        <v>37621</v>
        <stp/>
        <stp>##V3_BDHV12</stp>
        <stp>EGL US Equity</stp>
        <stp>BS_TOT_ASSET</stp>
        <stp>1/1/2002</stp>
        <stp>12/31/2016</stp>
        <stp>[telcomCOMPARATIVE_BALANCE_SHEET_STATEMENTS (1).xlsx]TOT ASSET!R72C3</stp>
        <stp>Period</stp>
        <stp>FY</stp>
        <stp>Currency</stp>
        <stp>USD</stp>
        <stp>Direction</stp>
        <stp>H</stp>
        <stp>cols=15;rows=2</stp>
        <tr r="C72" s="14"/>
      </tp>
      <tp>
        <v>37346</v>
        <stp/>
        <stp>##V3_BDHV12</stp>
        <stp>BAH US Equity</stp>
        <stp>BS_OTHER_ASSET_DEF_CHNG_OTHER</stp>
        <stp>1/1/2002</stp>
        <stp>12/31/2016</stp>
        <stp>[telcomCOMPARATIVE_BALANCE_SHEET_STATEMENTS (1).xlsx]OTH ASSET!R60C3</stp>
        <stp>Period</stp>
        <stp>FY</stp>
        <stp>Currency</stp>
        <stp>USD</stp>
        <stp>Direction</stp>
        <stp>H</stp>
        <stp>cols=15;rows=2</stp>
        <tr r="C60" s="13"/>
      </tp>
      <tp>
        <v>37529</v>
        <stp/>
        <stp>##V3_BDHV12</stp>
        <stp>MMS US Equity</stp>
        <stp>BS_OTHER_ASSET_DEF_CHNG_OTHER</stp>
        <stp>1/1/2002</stp>
        <stp>12/31/2016</stp>
        <stp>[telcomCOMPARATIVE_BALANCE_SHEET_STATEMENTS (1).xlsx]OTH ASSET!R86C3</stp>
        <stp>Period</stp>
        <stp>FY</stp>
        <stp>Currency</stp>
        <stp>USD</stp>
        <stp>Direction</stp>
        <stp>H</stp>
        <stp>cols=15;rows=2</stp>
        <tr r="C86" s="13"/>
      </tp>
      <tp>
        <v>37621</v>
        <stp/>
        <stp>##V3_BDHV12</stp>
        <stp>CDW US Equity</stp>
        <stp>BS_OTHER_ASSET_DEF_CHNG_OTHER</stp>
        <stp>1/1/2002</stp>
        <stp>12/31/2016</stp>
        <stp>[telcomCOMPARATIVE_BALANCE_SHEET_STATEMENTS (1).xlsx]OTH ASSET!R64C3</stp>
        <stp>Period</stp>
        <stp>FY</stp>
        <stp>Currency</stp>
        <stp>USD</stp>
        <stp>Direction</stp>
        <stp>H</stp>
        <stp>cols=15;rows=2</stp>
        <tr r="C64" s="13"/>
      </tp>
      <tp>
        <v>37529</v>
        <stp/>
        <stp>##V3_BDHV12</stp>
        <stp>CUB US Equity</stp>
        <stp>BS_OTHER_ASSET_DEF_CHNG_OTHER</stp>
        <stp>1/1/2002</stp>
        <stp>12/31/2016</stp>
        <stp>[telcomCOMPARATIVE_BALANCE_SHEET_STATEMENTS (1).xlsx]OTH ASSET!R68C3</stp>
        <stp>Period</stp>
        <stp>FY</stp>
        <stp>Currency</stp>
        <stp>USD</stp>
        <stp>Direction</stp>
        <stp>H</stp>
        <stp>cols=15;rows=2</stp>
        <tr r="C68" s="13"/>
      </tp>
      <tp>
        <v>37621</v>
        <stp/>
        <stp>##V3_BDHV12</stp>
        <stp>EGL US Equity</stp>
        <stp>BS_OTHER_ASSET_DEF_CHNG_OTHER</stp>
        <stp>1/1/2002</stp>
        <stp>12/31/2016</stp>
        <stp>[telcomCOMPARATIVE_BALANCE_SHEET_STATEMENTS (1).xlsx]OTH ASSET!R72C3</stp>
        <stp>Period</stp>
        <stp>FY</stp>
        <stp>Currency</stp>
        <stp>USD</stp>
        <stp>Direction</stp>
        <stp>H</stp>
        <stp>cols=15;rows=2</stp>
        <tr r="C72" s="13"/>
      </tp>
      <tp>
        <v>37621</v>
        <stp/>
        <stp>##V3_BDHV12</stp>
        <stp>KBR US Equity</stp>
        <stp>BS_OTHER_ASSET_DEF_CHNG_OTHER</stp>
        <stp>1/1/2002</stp>
        <stp>12/31/2016</stp>
        <stp>[telcomCOMPARATIVE_BALANCE_SHEET_STATEMENTS (1).xlsx]OTH ASSET!R80C3</stp>
        <stp>Period</stp>
        <stp>FY</stp>
        <stp>Currency</stp>
        <stp>USD</stp>
        <stp>Direction</stp>
        <stp>H</stp>
        <stp>cols=15;rows=2</stp>
        <tr r="C80" s="13"/>
      </tp>
    </main>
    <main first="bloomberg.rtd">
      <tp>
        <v>37287</v>
        <stp/>
        <stp>##V3_BDHV12</stp>
        <stp>SAIC US Equity</stp>
        <stp>ENTERPRISE_VALUE</stp>
        <stp>1/1/2002</stp>
        <stp>12/31/2016</stp>
        <stp>[telcomCOMPARATIVE_BALANCE_SHEET_STATEMENTS (1).xlsx]INPUT!R90C3</stp>
        <stp>Period</stp>
        <stp>FY</stp>
        <stp>Currency</stp>
        <stp>USD</stp>
        <stp>Direction</stp>
        <stp>H</stp>
        <stp>cols=15;rows=2</stp>
        <tr r="C90" s="1"/>
      </tp>
      <tp>
        <v>37287</v>
        <stp/>
        <stp>##V3_BDHV12</stp>
        <stp>SAIC US Equity</stp>
        <stp>BS_TOT_LIAB2</stp>
        <stp>1/1/2002</stp>
        <stp>12/31/2016</stp>
        <stp>[telcomCOMPARATIVE_BALANCE_SHEET_STATEMENTS (1).xlsx]TOT LIAB !R90C3</stp>
        <stp>Period</stp>
        <stp>FY</stp>
        <stp>Currency</stp>
        <stp>USD</stp>
        <stp>Direction</stp>
        <stp>H</stp>
        <stp>cols=15;rows=2</stp>
        <tr r="C90" s="21"/>
      </tp>
      <tp>
        <v>37621</v>
        <stp/>
        <stp>##V3_BDHV12</stp>
        <stp>FEYE US Equity</stp>
        <stp>BS_INVENTORIES</stp>
        <stp>1/1/2002</stp>
        <stp>12/31/2016</stp>
        <stp>[telcomCOMPARATIVE_BALANCE_SHEET_STATEMENTS (1).xlsx]INVEN!R74C3</stp>
        <stp>Period</stp>
        <stp>FY</stp>
        <stp>Currency</stp>
        <stp>USD</stp>
        <stp>Direction</stp>
        <stp>H</stp>
        <stp>cols=15;rows=2</stp>
        <tr r="C74" s="6"/>
      </tp>
      <tp>
        <v>37287</v>
        <stp/>
        <stp>##V3_BDHV12</stp>
        <stp>LDOS US Equity</stp>
        <stp>BS_INVENTORIES</stp>
        <stp>1/1/2002</stp>
        <stp>12/31/2016</stp>
        <stp>[telcomCOMPARATIVE_BALANCE_SHEET_STATEMENTS (1).xlsx]INVEN!R82C3</stp>
        <stp>Period</stp>
        <stp>FY</stp>
        <stp>Currency</stp>
        <stp>USD</stp>
        <stp>Direction</stp>
        <stp>H</stp>
        <stp>cols=15;rows=2</stp>
        <tr r="C82" s="6"/>
      </tp>
      <tp>
        <v>37621</v>
        <stp/>
        <stp>##V3_BDHV12</stp>
        <stp>ICFI US Equity</stp>
        <stp>BS_OTHER_ASSET_DEF_CHNG_OTHER</stp>
        <stp>1/1/2002</stp>
        <stp>12/31/2016</stp>
        <stp>[telcomCOMPARATIVE_BALANCE_SHEET_STATEMENTS (1).xlsx]OTH ASSET!R78C3</stp>
        <stp>Period</stp>
        <stp>FY</stp>
        <stp>Currency</stp>
        <stp>USD</stp>
        <stp>Direction</stp>
        <stp>H</stp>
        <stp>cols=15;rows=2</stp>
        <tr r="C78" s="13"/>
      </tp>
      <tp>
        <v>37344</v>
        <stp/>
        <stp>##V3_BDHV12</stp>
        <stp>CSRA US Equity</stp>
        <stp>ENTERPRISE_VALUE</stp>
        <stp>1/1/2002</stp>
        <stp>12/31/2016</stp>
        <stp>[telcomCOMPARATIVE_BALANCE_SHEET_STATEMENTS (1).xlsx]INPUT!R66C3</stp>
        <stp>Period</stp>
        <stp>FY</stp>
        <stp>Currency</stp>
        <stp>USD</stp>
        <stp>Direction</stp>
        <stp>H</stp>
        <stp>cols=15;rows=2</stp>
        <tr r="C66" s="1"/>
      </tp>
      <tp>
        <v>37344</v>
        <stp/>
        <stp>##V3_BDHV12</stp>
        <stp>CSRA US Equity</stp>
        <stp>BS_TOT_LIAB2</stp>
        <stp>1/1/2002</stp>
        <stp>12/31/2016</stp>
        <stp>[telcomCOMPARATIVE_BALANCE_SHEET_STATEMENTS (1).xlsx]TOT LIAB !R66C3</stp>
        <stp>Period</stp>
        <stp>FY</stp>
        <stp>Currency</stp>
        <stp>USD</stp>
        <stp>Direction</stp>
        <stp>H</stp>
        <stp>cols=15;rows=2</stp>
        <tr r="C66" s="21"/>
      </tp>
      <tp t="s">
        <v>CACI INTERNATIONAL INC -CL A</v>
        <stp/>
        <stp>##V3_BDPV12</stp>
        <stp>CACI US Equity</stp>
        <stp>NAME</stp>
        <stp>[telcomCOMPARATIVE_BALANCE_SHEET_STATEMENTS (1).xlsx]INPUT!R6C2</stp>
        <tr r="B6" s="1"/>
      </tp>
      <tp>
        <v>37621</v>
        <stp/>
        <stp>##V3_BDHV12</stp>
        <stp>ICFI US Equity</stp>
        <stp>BS_TOT_ASSET</stp>
        <stp>1/1/2002</stp>
        <stp>12/31/2016</stp>
        <stp>[telcomCOMPARATIVE_BALANCE_SHEET_STATEMENTS (1).xlsx]TOT ASSET!R78C3</stp>
        <stp>Period</stp>
        <stp>FY</stp>
        <stp>Currency</stp>
        <stp>USD</stp>
        <stp>Direction</stp>
        <stp>H</stp>
        <stp>cols=15;rows=2</stp>
        <tr r="C78" s="14"/>
      </tp>
      <tp>
        <v>37621</v>
        <stp/>
        <stp>##V3_BDHV12</stp>
        <stp>EIGI US Equity</stp>
        <stp>BS_TOT_ASSET</stp>
        <stp>1/1/2002</stp>
        <stp>12/31/2016</stp>
        <stp>[telcomCOMPARATIVE_BALANCE_SHEET_STATEMENTS (1).xlsx]TOT ASSET!R70C3</stp>
        <stp>Period</stp>
        <stp>FY</stp>
        <stp>Currency</stp>
        <stp>USD</stp>
        <stp>Direction</stp>
        <stp>H</stp>
        <stp>cols=15;rows=2</stp>
        <tr r="C70" s="14"/>
      </tp>
      <tp>
        <v>37437</v>
        <stp/>
        <stp>##V3_BDHV12</stp>
        <stp>CACI US Equity</stp>
        <stp>BS_TOT_ASSET</stp>
        <stp>1/1/2002</stp>
        <stp>12/31/2016</stp>
        <stp>[telcomCOMPARATIVE_BALANCE_SHEET_STATEMENTS (1).xlsx]TOT ASSET!R62C3</stp>
        <stp>Period</stp>
        <stp>FY</stp>
        <stp>Currency</stp>
        <stp>USD</stp>
        <stp>Direction</stp>
        <stp>H</stp>
        <stp>cols=15;rows=2</stp>
        <tr r="C62" s="14"/>
      </tp>
      <tp>
        <v>37344</v>
        <stp/>
        <stp>##V3_BDHV12</stp>
        <stp>CSRA US Equity</stp>
        <stp>BS_NET_FIX_ASSET</stp>
        <stp>1/1/2002</stp>
        <stp>12/31/2016</stp>
        <stp>[telcomCOMPARATIVE_BALANCE_SHEET_STATEMENTS (1).xlsx]NET FIX ASSET!R66C3</stp>
        <stp>Period</stp>
        <stp>FY</stp>
        <stp>Currency</stp>
        <stp>USD</stp>
        <stp>Direction</stp>
        <stp>H</stp>
        <stp>cols=15;rows=2</stp>
        <tr r="C66" s="11"/>
      </tp>
      <tp>
        <v>37529</v>
        <stp/>
        <stp>##V3_BDHV12</stp>
        <stp>CUB US Equity</stp>
        <stp>BS_ACCT_NOTE_RCV</stp>
        <stp>1/1/2002</stp>
        <stp>12/31/2016</stp>
        <stp>[telcomCOMPARATIVE_BALANCE_SHEET_STATEMENTS (1).xlsx]AREC!R68C3</stp>
        <stp>Period</stp>
        <stp>FY</stp>
        <stp>Currency</stp>
        <stp>USD</stp>
        <stp>Direction</stp>
        <stp>H</stp>
        <stp>cols=15;rows=2</stp>
        <tr r="C68" s="5"/>
      </tp>
      <tp t="s">
        <v>CUBIC CORP</v>
        <stp/>
        <stp>##V3_BDPV12</stp>
        <stp>CUB US Equity</stp>
        <stp>NAME</stp>
        <stp>[telcomCOMPARATIVE_BALANCE_SHEET_STATEMENTS (1).xlsx]INPUT!R9C2</stp>
        <tr r="B9" s="1"/>
      </tp>
      <tp>
        <v>37621</v>
        <stp/>
        <stp>##V3_BDHV12</stp>
        <stp>EGOV US Equity</stp>
        <stp>BS_TOT_ASSET</stp>
        <stp>1/1/2002</stp>
        <stp>12/31/2016</stp>
        <stp>[telcomCOMPARATIVE_BALANCE_SHEET_STATEMENTS (1).xlsx]TOT ASSET!R88C3</stp>
        <stp>Period</stp>
        <stp>FY</stp>
        <stp>Currency</stp>
        <stp>USD</stp>
        <stp>Direction</stp>
        <stp>H</stp>
        <stp>cols=15;rows=2</stp>
        <tr r="C88" s="14"/>
      </tp>
      <tp>
        <v>37621</v>
        <stp/>
        <stp>##V3_BDHV12</stp>
        <stp>GD US Equity</stp>
        <stp>BS_ACCT_NOTE_RCV</stp>
        <stp>1/1/2002</stp>
        <stp>12/31/2016</stp>
        <stp>[telcomCOMPARATIVE_BALANCE_SHEET_STATEMENTS (1).xlsx]AREC!R76C3</stp>
        <stp>Period</stp>
        <stp>FY</stp>
        <stp>Currency</stp>
        <stp>USD</stp>
        <stp>Direction</stp>
        <stp>H</stp>
        <stp>cols=15;rows=2</stp>
        <tr r="C76" s="5"/>
      </tp>
      <tp>
        <v>37287</v>
        <stp/>
        <stp>##V3_BDHV12</stp>
        <stp>SAIC US Equity</stp>
        <stp>BS_NET_FIX_ASSET</stp>
        <stp>1/1/2002</stp>
        <stp>12/31/2016</stp>
        <stp>[telcomCOMPARATIVE_BALANCE_SHEET_STATEMENTS (1).xlsx]NET FIX ASSET!R90C3</stp>
        <stp>Period</stp>
        <stp>FY</stp>
        <stp>Currency</stp>
        <stp>USD</stp>
        <stp>Direction</stp>
        <stp>H</stp>
        <stp>cols=15;rows=2</stp>
        <tr r="C90" s="11"/>
      </tp>
      <tp>
        <v>37621</v>
        <stp/>
        <stp>##V3_BDHV12</stp>
        <stp>KBR US Equity</stp>
        <stp>BS_INVENTORIES</stp>
        <stp>1/1/2002</stp>
        <stp>12/31/2016</stp>
        <stp>[telcomCOMPARATIVE_BALANCE_SHEET_STATEMENTS (1).xlsx]INVEN!R80C3</stp>
        <stp>Period</stp>
        <stp>FY</stp>
        <stp>Currency</stp>
        <stp>USD</stp>
        <stp>Direction</stp>
        <stp>H</stp>
        <stp>cols=15;rows=2</stp>
        <tr r="C80" s="6"/>
      </tp>
      <tp>
        <v>37621</v>
        <stp/>
        <stp>##V3_BDHV12</stp>
        <stp>KBR US Equity</stp>
        <stp>BS_TOT_ASSET</stp>
        <stp>1/1/2002</stp>
        <stp>12/31/2016</stp>
        <stp>[telcomCOMPARATIVE_BALANCE_SHEET_STATEMENTS (1).xlsx]TOT ASSET!R80C3</stp>
        <stp>Period</stp>
        <stp>FY</stp>
        <stp>Currency</stp>
        <stp>USD</stp>
        <stp>Direction</stp>
        <stp>H</stp>
        <stp>cols=15;rows=2</stp>
        <tr r="C80" s="14"/>
      </tp>
      <tp>
        <v>37621</v>
        <stp/>
        <stp>##V3_BDHV12</stp>
        <stp>MANT US Equity</stp>
        <stp>BS_TOT_ASSET</stp>
        <stp>1/1/2002</stp>
        <stp>12/31/2016</stp>
        <stp>[telcomCOMPARATIVE_BALANCE_SHEET_STATEMENTS (1).xlsx]TOT ASSET!R84C3</stp>
        <stp>Period</stp>
        <stp>FY</stp>
        <stp>Currency</stp>
        <stp>USD</stp>
        <stp>Direction</stp>
        <stp>H</stp>
        <stp>cols=15;rows=2</stp>
        <tr r="C84" s="14"/>
      </tp>
      <tp>
        <v>37621</v>
        <stp/>
        <stp>##V3_BDHV12</stp>
        <stp>GD US Equity</stp>
        <stp>BS_INVENTORIES</stp>
        <stp>1/1/2002</stp>
        <stp>12/31/2016</stp>
        <stp>[telcomCOMPARATIVE_BALANCE_SHEET_STATEMENTS (1).xlsx]INVEN!R76C3</stp>
        <stp>Period</stp>
        <stp>FY</stp>
        <stp>Currency</stp>
        <stp>USD</stp>
        <stp>Direction</stp>
        <stp>H</stp>
        <stp>cols=15;rows=2</stp>
        <tr r="C76" s="6"/>
      </tp>
      <tp>
        <v>37529</v>
        <stp/>
        <stp>##V3_BDHV12</stp>
        <stp>MMS US Equity</stp>
        <stp>BS_TOT_ASSET</stp>
        <stp>1/1/2002</stp>
        <stp>12/31/2016</stp>
        <stp>[telcomCOMPARATIVE_BALANCE_SHEET_STATEMENTS (1).xlsx]TOT ASSET!R86C3</stp>
        <stp>Period</stp>
        <stp>FY</stp>
        <stp>Currency</stp>
        <stp>USD</stp>
        <stp>Direction</stp>
        <stp>H</stp>
        <stp>cols=15;rows=2</stp>
        <tr r="C86" s="14"/>
      </tp>
      <tp>
        <v>37621</v>
        <stp/>
        <stp>##V3_BDHV12</stp>
        <stp>FEYE US Equity</stp>
        <stp>BS_NET_FIX_ASSET</stp>
        <stp>1/1/2002</stp>
        <stp>12/31/2016</stp>
        <stp>[telcomCOMPARATIVE_BALANCE_SHEET_STATEMENTS (1).xlsx]NET FIX ASSET!R74C3</stp>
        <stp>Period</stp>
        <stp>FY</stp>
        <stp>Currency</stp>
        <stp>USD</stp>
        <stp>Direction</stp>
        <stp>H</stp>
        <stp>cols=15;rows=2</stp>
        <tr r="C74" s="11"/>
      </tp>
      <tp>
        <v>37529</v>
        <stp/>
        <stp>##V3_BDHV12</stp>
        <stp>MMS US Equity</stp>
        <stp>BS_INVENTORIES</stp>
        <stp>1/1/2002</stp>
        <stp>12/31/2016</stp>
        <stp>[telcomCOMPARATIVE_BALANCE_SHEET_STATEMENTS (1).xlsx]INVEN!R86C3</stp>
        <stp>Period</stp>
        <stp>FY</stp>
        <stp>Currency</stp>
        <stp>USD</stp>
        <stp>Direction</stp>
        <stp>H</stp>
        <stp>cols=15;rows=2</stp>
        <tr r="C86" s="6"/>
      </tp>
      <tp t="s">
        <v>#N/A Invalid Security</v>
        <stp/>
        <stp>##V3_BDHV12</stp>
        <stp>0</stp>
        <stp>BS_TOT_ASSET</stp>
        <stp>1/1/2002</stp>
        <stp>12/31/2016</stp>
        <stp>[telcomCOMPARATIVE_BALANCE_SHEET_STATEMENTS (1).xlsx]TOT ASSET!R98C3</stp>
        <stp>Period</stp>
        <stp>FY</stp>
        <stp>Currency</stp>
        <stp>USD</stp>
        <stp>Direction</stp>
        <stp>H</stp>
        <tr r="C98" s="14"/>
      </tp>
      <tp t="s">
        <v>#N/A Invalid Security</v>
        <stp/>
        <stp>##V3_BDHV12</stp>
        <stp>0</stp>
        <stp>BS_TOT_ASSET</stp>
        <stp>1/1/2002</stp>
        <stp>12/31/2016</stp>
        <stp>[telcomCOMPARATIVE_BALANCE_SHEET_STATEMENTS (1).xlsx]TOT ASSET!R94C3</stp>
        <stp>Period</stp>
        <stp>FY</stp>
        <stp>Currency</stp>
        <stp>USD</stp>
        <stp>Direction</stp>
        <stp>H</stp>
        <tr r="C94" s="14"/>
      </tp>
      <tp t="s">
        <v>#N/A Invalid Security</v>
        <stp/>
        <stp>##V3_BDHV12</stp>
        <stp>0</stp>
        <stp>BS_TOT_ASSET</stp>
        <stp>1/1/2002</stp>
        <stp>12/31/2016</stp>
        <stp>[telcomCOMPARATIVE_BALANCE_SHEET_STATEMENTS (1).xlsx]TOT ASSET!R96C3</stp>
        <stp>Period</stp>
        <stp>FY</stp>
        <stp>Currency</stp>
        <stp>USD</stp>
        <stp>Direction</stp>
        <stp>H</stp>
        <tr r="C96" s="14"/>
      </tp>
      <tp t="s">
        <v>#N/A Invalid Security</v>
        <stp/>
        <stp>##V3_BDHV12</stp>
        <stp>0</stp>
        <stp>BS_TOT_ASSET</stp>
        <stp>1/1/2002</stp>
        <stp>12/31/2016</stp>
        <stp>[telcomCOMPARATIVE_BALANCE_SHEET_STATEMENTS (1).xlsx]TOT ASSET!R92C3</stp>
        <stp>Period</stp>
        <stp>FY</stp>
        <stp>Currency</stp>
        <stp>USD</stp>
        <stp>Direction</stp>
        <stp>H</stp>
        <tr r="C92" s="14"/>
      </tp>
      <tp>
        <v>37287</v>
        <stp/>
        <stp>##V3_BDHV12</stp>
        <stp>SAIC US Equity</stp>
        <stp>BS_OTHER_ASSET_DEF_CHNG_OTHER</stp>
        <stp>1/1/2002</stp>
        <stp>12/31/2016</stp>
        <stp>[telcomCOMPARATIVE_BALANCE_SHEET_STATEMENTS (1).xlsx]OTH ASSET!R90C3</stp>
        <stp>Period</stp>
        <stp>FY</stp>
        <stp>Currency</stp>
        <stp>USD</stp>
        <stp>Direction</stp>
        <stp>H</stp>
        <stp>cols=15;rows=2</stp>
        <tr r="C90" s="13"/>
      </tp>
      <tp>
        <v>37529</v>
        <stp/>
        <stp>##V3_BDHV12</stp>
        <stp>CUB US Equity</stp>
        <stp>BS_NET_FIX_ASSET</stp>
        <stp>1/1/2002</stp>
        <stp>12/31/2016</stp>
        <stp>[telcomCOMPARATIVE_BALANCE_SHEET_STATEMENTS (1).xlsx]NET FIX ASSET!R68C3</stp>
        <stp>Period</stp>
        <stp>FY</stp>
        <stp>Currency</stp>
        <stp>USD</stp>
        <stp>Direction</stp>
        <stp>H</stp>
        <stp>cols=15;rows=2</stp>
        <tr r="C68" s="11"/>
      </tp>
      <tp>
        <v>37287</v>
        <stp/>
        <stp>##V3_BDHV12</stp>
        <stp>LDOS US Equity</stp>
        <stp>BS_TOT_ASSET</stp>
        <stp>1/1/2002</stp>
        <stp>12/31/2016</stp>
        <stp>[telcomCOMPARATIVE_BALANCE_SHEET_STATEMENTS (1).xlsx]TOT ASSET!R82C3</stp>
        <stp>Period</stp>
        <stp>FY</stp>
        <stp>Currency</stp>
        <stp>USD</stp>
        <stp>Direction</stp>
        <stp>H</stp>
        <stp>cols=15;rows=2</stp>
        <tr r="C82" s="14"/>
      </tp>
      <tp>
        <v>37621</v>
        <stp/>
        <stp>##V3_BDHV12</stp>
        <stp>CDW US Equity</stp>
        <stp>BS_TOT_ASSET</stp>
        <stp>1/1/2002</stp>
        <stp>12/31/2016</stp>
        <stp>[telcomCOMPARATIVE_BALANCE_SHEET_STATEMENTS (1).xlsx]TOT ASSET!R64C3</stp>
        <stp>Period</stp>
        <stp>FY</stp>
        <stp>Currency</stp>
        <stp>USD</stp>
        <stp>Direction</stp>
        <stp>H</stp>
        <stp>cols=15;rows=2</stp>
        <tr r="C64" s="14"/>
      </tp>
      <tp>
        <v>37344</v>
        <stp/>
        <stp>##V3_BDHV12</stp>
        <stp>CSRA US Equity</stp>
        <stp>BS_INVENTORIES</stp>
        <stp>1/1/2002</stp>
        <stp>12/31/2016</stp>
        <stp>[telcomCOMPARATIVE_BALANCE_SHEET_STATEMENTS (1).xlsx]INVEN!R66C3</stp>
        <stp>Period</stp>
        <stp>FY</stp>
        <stp>Currency</stp>
        <stp>USD</stp>
        <stp>Direction</stp>
        <stp>H</stp>
        <stp>cols=15;rows=2</stp>
        <tr r="C66" s="6"/>
      </tp>
      <tp>
        <v>37621</v>
        <stp/>
        <stp>##V3_BDHV12</stp>
        <stp>EIGI US Equity</stp>
        <stp>BS_NET_FIX_ASSET</stp>
        <stp>1/1/2002</stp>
        <stp>12/31/2016</stp>
        <stp>[telcomCOMPARATIVE_BALANCE_SHEET_STATEMENTS (1).xlsx]NET FIX ASSET!R70C3</stp>
        <stp>Period</stp>
        <stp>FY</stp>
        <stp>Currency</stp>
        <stp>USD</stp>
        <stp>Direction</stp>
        <stp>H</stp>
        <stp>cols=15;rows=2</stp>
        <tr r="C70" s="11"/>
      </tp>
      <tp>
        <v>37621</v>
        <stp/>
        <stp>##V3_BDHV12</stp>
        <stp>EGOV US Equity</stp>
        <stp>ENTERPRISE_VALUE</stp>
        <stp>1/1/2002</stp>
        <stp>12/31/2016</stp>
        <stp>[telcomCOMPARATIVE_BALANCE_SHEET_STATEMENTS (1).xlsx]INPUT!R88C3</stp>
        <stp>Period</stp>
        <stp>FY</stp>
        <stp>Currency</stp>
        <stp>USD</stp>
        <stp>Direction</stp>
        <stp>H</stp>
        <stp>cols=15;rows=2</stp>
        <tr r="C88" s="1"/>
      </tp>
      <tp>
        <v>37437</v>
        <stp/>
        <stp>##V3_BDHV12</stp>
        <stp>CACI US Equity</stp>
        <stp>BS_NET_FIX_ASSET</stp>
        <stp>1/1/2002</stp>
        <stp>12/31/2016</stp>
        <stp>[telcomCOMPARATIVE_BALANCE_SHEET_STATEMENTS (1).xlsx]NET FIX ASSET!R62C3</stp>
        <stp>Period</stp>
        <stp>FY</stp>
        <stp>Currency</stp>
        <stp>USD</stp>
        <stp>Direction</stp>
        <stp>H</stp>
        <stp>cols=15;rows=2</stp>
        <tr r="C62" s="11"/>
      </tp>
      <tp>
        <v>37621</v>
        <stp/>
        <stp>##V3_BDHV12</stp>
        <stp>ICFI US Equity</stp>
        <stp>BS_NET_FIX_ASSET</stp>
        <stp>1/1/2002</stp>
        <stp>12/31/2016</stp>
        <stp>[telcomCOMPARATIVE_BALANCE_SHEET_STATEMENTS (1).xlsx]NET FIX ASSET!R78C3</stp>
        <stp>Period</stp>
        <stp>FY</stp>
        <stp>Currency</stp>
        <stp>USD</stp>
        <stp>Direction</stp>
        <stp>H</stp>
        <stp>cols=15;rows=2</stp>
        <tr r="C78" s="11"/>
      </tp>
      <tp>
        <v>37621</v>
        <stp/>
        <stp>##V3_BDHV12</stp>
        <stp>EGOV US Equity</stp>
        <stp>BS_TOT_LIAB2</stp>
        <stp>1/1/2002</stp>
        <stp>12/31/2016</stp>
        <stp>[telcomCOMPARATIVE_BALANCE_SHEET_STATEMENTS (1).xlsx]TOT LIAB !R88C3</stp>
        <stp>Period</stp>
        <stp>FY</stp>
        <stp>Currency</stp>
        <stp>USD</stp>
        <stp>Direction</stp>
        <stp>H</stp>
        <stp>cols=15;rows=2</stp>
        <tr r="C88" s="21"/>
      </tp>
    </main>
    <main first="bloomberg.rtd">
      <tp>
        <v>37621</v>
        <stp/>
        <stp>##V3_BDHV12</stp>
        <stp>KBR US Equity</stp>
        <stp>ENTERPRISE_VALUE</stp>
        <stp>1/1/2002</stp>
        <stp>12/31/2016</stp>
        <stp>[telcomCOMPARATIVE_BALANCE_SHEET_STATEMENTS (1).xlsx]INPUT!R80C3</stp>
        <stp>Period</stp>
        <stp>FY</stp>
        <stp>Currency</stp>
        <stp>USD</stp>
        <stp>Direction</stp>
        <stp>H</stp>
        <stp>cols=15;rows=2</stp>
        <tr r="C80" s="1"/>
      </tp>
      <tp>
        <v>37621</v>
        <stp/>
        <stp>##V3_BDHV12</stp>
        <stp>MANT US Equity</stp>
        <stp>ENTERPRISE_VALUE</stp>
        <stp>1/1/2002</stp>
        <stp>12/31/2016</stp>
        <stp>[telcomCOMPARATIVE_BALANCE_SHEET_STATEMENTS (1).xlsx]INPUT!R84C3</stp>
        <stp>Period</stp>
        <stp>FY</stp>
        <stp>Currency</stp>
        <stp>USD</stp>
        <stp>Direction</stp>
        <stp>H</stp>
        <stp>cols=15;rows=2</stp>
        <tr r="C84" s="1"/>
      </tp>
      <tp>
        <v>37621</v>
        <stp/>
        <stp>##V3_BDHV12</stp>
        <stp>CDW US Equity</stp>
        <stp>BS_INVENTORIES</stp>
        <stp>1/1/2002</stp>
        <stp>12/31/2016</stp>
        <stp>[telcomCOMPARATIVE_BALANCE_SHEET_STATEMENTS (1).xlsx]INVEN!R64C3</stp>
        <stp>Period</stp>
        <stp>FY</stp>
        <stp>Currency</stp>
        <stp>USD</stp>
        <stp>Direction</stp>
        <stp>H</stp>
        <stp>cols=15;rows=2</stp>
        <tr r="C64" s="6"/>
      </tp>
      <tp>
        <v>37621</v>
        <stp/>
        <stp>##V3_BDHV12</stp>
        <stp>MANT US Equity</stp>
        <stp>BS_TOT_LIAB2</stp>
        <stp>1/1/2002</stp>
        <stp>12/31/2016</stp>
        <stp>[telcomCOMPARATIVE_BALANCE_SHEET_STATEMENTS (1).xlsx]TOT LIAB !R84C3</stp>
        <stp>Period</stp>
        <stp>FY</stp>
        <stp>Currency</stp>
        <stp>USD</stp>
        <stp>Direction</stp>
        <stp>H</stp>
        <stp>cols=15;rows=2</stp>
        <tr r="C84" s="21"/>
      </tp>
      <tp>
        <v>37621</v>
        <stp/>
        <stp>##V3_BDHV12</stp>
        <stp>KBR US Equity</stp>
        <stp>BS_TOT_LIAB2</stp>
        <stp>1/1/2002</stp>
        <stp>12/31/2016</stp>
        <stp>[telcomCOMPARATIVE_BALANCE_SHEET_STATEMENTS (1).xlsx]TOT LIAB !R80C3</stp>
        <stp>Period</stp>
        <stp>FY</stp>
        <stp>Currency</stp>
        <stp>USD</stp>
        <stp>Direction</stp>
        <stp>H</stp>
        <stp>cols=15;rows=2</stp>
        <tr r="C80" s="21"/>
      </tp>
      <tp>
        <v>37529</v>
        <stp/>
        <stp>##V3_BDHV12</stp>
        <stp>CUB US Equity</stp>
        <stp>BS_INVENTORIES</stp>
        <stp>1/1/2002</stp>
        <stp>12/31/2016</stp>
        <stp>[telcomCOMPARATIVE_BALANCE_SHEET_STATEMENTS (1).xlsx]INVEN!R68C3</stp>
        <stp>Period</stp>
        <stp>FY</stp>
        <stp>Currency</stp>
        <stp>USD</stp>
        <stp>Direction</stp>
        <stp>H</stp>
        <stp>cols=15;rows=2</stp>
        <tr r="C68" s="6"/>
      </tp>
      <tp>
        <v>37529</v>
        <stp/>
        <stp>##V3_BDHV12</stp>
        <stp>MMS US Equity</stp>
        <stp>ENTERPRISE_VALUE</stp>
        <stp>1/1/2002</stp>
        <stp>12/31/2016</stp>
        <stp>[telcomCOMPARATIVE_BALANCE_SHEET_STATEMENTS (1).xlsx]INPUT!R86C3</stp>
        <stp>Period</stp>
        <stp>FY</stp>
        <stp>Currency</stp>
        <stp>USD</stp>
        <stp>Direction</stp>
        <stp>H</stp>
        <stp>cols=15;rows=2</stp>
        <tr r="C86" s="1"/>
      </tp>
      <tp>
        <v>37621</v>
        <stp/>
        <stp>##V3_BDHV12</stp>
        <stp>EGL US Equity</stp>
        <stp>BS_NET_FIX_ASSET</stp>
        <stp>1/1/2002</stp>
        <stp>12/31/2016</stp>
        <stp>[telcomCOMPARATIVE_BALANCE_SHEET_STATEMENTS (1).xlsx]NET FIX ASSET!R72C3</stp>
        <stp>Period</stp>
        <stp>FY</stp>
        <stp>Currency</stp>
        <stp>USD</stp>
        <stp>Direction</stp>
        <stp>H</stp>
        <stp>cols=15;rows=2</stp>
        <tr r="C72" s="11"/>
      </tp>
      <tp>
        <v>37529</v>
        <stp/>
        <stp>##V3_BDHV12</stp>
        <stp>MMS US Equity</stp>
        <stp>BS_TOT_LIAB2</stp>
        <stp>1/1/2002</stp>
        <stp>12/31/2016</stp>
        <stp>[telcomCOMPARATIVE_BALANCE_SHEET_STATEMENTS (1).xlsx]TOT LIAB !R86C3</stp>
        <stp>Period</stp>
        <stp>FY</stp>
        <stp>Currency</stp>
        <stp>USD</stp>
        <stp>Direction</stp>
        <stp>H</stp>
        <stp>cols=15;rows=2</stp>
        <tr r="C86" s="21"/>
      </tp>
      <tp>
        <v>37346</v>
        <stp/>
        <stp>##V3_BDHV12</stp>
        <stp>BAH US Equity</stp>
        <stp>BS_INVENTORIES</stp>
        <stp>1/1/2002</stp>
        <stp>12/31/2016</stp>
        <stp>[telcomCOMPARATIVE_BALANCE_SHEET_STATEMENTS (1).xlsx]INVEN!R60C3</stp>
        <stp>Period</stp>
        <stp>FY</stp>
        <stp>Currency</stp>
        <stp>USD</stp>
        <stp>Direction</stp>
        <stp>H</stp>
        <stp>cols=15;rows=2</stp>
        <tr r="C60" s="6"/>
      </tp>
      <tp t="s">
        <v>BOOZ ALLEN HAMILTON HOLDINGS</v>
        <stp/>
        <stp>##V3_BDPV12</stp>
        <stp>BAH US Equity</stp>
        <stp>NAME</stp>
        <stp>[telcomCOMPARATIVE_BALANCE_SHEET_STATEMENTS (1).xlsx]INPUT!R5C2</stp>
        <tr r="B5" s="1"/>
      </tp>
      <tp>
        <v>37621</v>
        <stp/>
        <stp>##V3_BDHV12</stp>
        <stp>EGL US Equity</stp>
        <stp>BS_INVENTORIES</stp>
        <stp>1/1/2002</stp>
        <stp>12/31/2016</stp>
        <stp>[telcomCOMPARATIVE_BALANCE_SHEET_STATEMENTS (1).xlsx]INVEN!R72C3</stp>
        <stp>Period</stp>
        <stp>FY</stp>
        <stp>Currency</stp>
        <stp>USD</stp>
        <stp>Direction</stp>
        <stp>H</stp>
        <stp>cols=15;rows=2</stp>
        <tr r="C72" s="6"/>
      </tp>
      <tp>
        <v>37287</v>
        <stp/>
        <stp>##V3_BDHV12</stp>
        <stp>LDOS US Equity</stp>
        <stp>ENTERPRISE_VALUE</stp>
        <stp>1/1/2002</stp>
        <stp>12/31/2016</stp>
        <stp>[telcomCOMPARATIVE_BALANCE_SHEET_STATEMENTS (1).xlsx]INPUT!R82C3</stp>
        <stp>Period</stp>
        <stp>FY</stp>
        <stp>Currency</stp>
        <stp>USD</stp>
        <stp>Direction</stp>
        <stp>H</stp>
        <stp>cols=15;rows=2</stp>
        <tr r="C82" s="1"/>
      </tp>
      <tp>
        <v>37287</v>
        <stp/>
        <stp>##V3_BDHV12</stp>
        <stp>LDOS US Equity</stp>
        <stp>BS_TOT_LIAB2</stp>
        <stp>1/1/2002</stp>
        <stp>12/31/2016</stp>
        <stp>[telcomCOMPARATIVE_BALANCE_SHEET_STATEMENTS (1).xlsx]TOT LIAB !R82C3</stp>
        <stp>Period</stp>
        <stp>FY</stp>
        <stp>Currency</stp>
        <stp>USD</stp>
        <stp>Direction</stp>
        <stp>H</stp>
        <stp>cols=15;rows=2</stp>
        <tr r="C82" s="21"/>
      </tp>
      <tp t="s">
        <v>CDW CORP/DE</v>
        <stp/>
        <stp>##V3_BDPV12</stp>
        <stp>CDW US Equity</stp>
        <stp>NAME</stp>
        <stp>[telcomCOMPARATIVE_BALANCE_SHEET_STATEMENTS (1).xlsx]INPUT!R7C2</stp>
        <tr r="B7" s="1"/>
      </tp>
      <tp>
        <v>37621</v>
        <stp/>
        <stp>##V3_BDHV12</stp>
        <stp>CDW US Equity</stp>
        <stp>ENTERPRISE_VALUE</stp>
        <stp>1/1/2002</stp>
        <stp>12/31/2016</stp>
        <stp>[telcomCOMPARATIVE_BALANCE_SHEET_STATEMENTS (1).xlsx]INPUT!R64C3</stp>
        <stp>Period</stp>
        <stp>FY</stp>
        <stp>Currency</stp>
        <stp>USD</stp>
        <stp>Direction</stp>
        <stp>H</stp>
        <stp>cols=15;rows=2</stp>
        <tr r="C64" s="1"/>
      </tp>
      <tp>
        <v>37346</v>
        <stp/>
        <stp>##V3_BDHV12</stp>
        <stp>BAH US Equity</stp>
        <stp>BS_NET_FIX_ASSET</stp>
        <stp>1/1/2002</stp>
        <stp>12/31/2016</stp>
        <stp>[telcomCOMPARATIVE_BALANCE_SHEET_STATEMENTS (1).xlsx]NET FIX ASSET!R60C3</stp>
        <stp>Period</stp>
        <stp>FY</stp>
        <stp>Currency</stp>
        <stp>USD</stp>
        <stp>Direction</stp>
        <stp>H</stp>
        <stp>cols=15;rows=2</stp>
        <tr r="C60" s="11"/>
      </tp>
      <tp>
        <v>37621</v>
        <stp/>
        <stp>##V3_BDHV12</stp>
        <stp>CDW US Equity</stp>
        <stp>BS_TOT_LIAB2</stp>
        <stp>1/1/2002</stp>
        <stp>12/31/2016</stp>
        <stp>[telcomCOMPARATIVE_BALANCE_SHEET_STATEMENTS (1).xlsx]TOT LIAB !R64C3</stp>
        <stp>Period</stp>
        <stp>FY</stp>
        <stp>Currency</stp>
        <stp>USD</stp>
        <stp>Direction</stp>
        <stp>H</stp>
        <stp>cols=15;rows=2</stp>
        <tr r="C64" s="21"/>
      </tp>
      <tp>
        <v>37287</v>
        <stp/>
        <stp>##V3_BDHV12</stp>
        <stp>SAIC US Equity</stp>
        <stp>BS_CUR_LIAB</stp>
        <stp>1/1/2002</stp>
        <stp>12/31/2016</stp>
        <stp>[telcomCOMPARATIVE_BALANCE_SHEET_STATEMENTS (1).xlsx]CURR LIAB!R90C3</stp>
        <stp>Period</stp>
        <stp>FY</stp>
        <stp>Currency</stp>
        <stp>USD</stp>
        <stp>Direction</stp>
        <stp>H</stp>
        <stp>cols=15;rows=2</stp>
        <tr r="C90" s="18"/>
      </tp>
      <tp>
        <v>37621</v>
        <stp/>
        <stp>##V3_BDHV12</stp>
        <stp>EGOV US Equity</stp>
        <stp>BS_ACCUM_DEPR</stp>
        <stp>1/1/2002</stp>
        <stp>12/31/2016</stp>
        <stp>[telcomCOMPARATIVE_BALANCE_SHEET_STATEMENTS (1).xlsx]ACCUM DEPR!R88C3</stp>
        <stp>Period</stp>
        <stp>FY</stp>
        <stp>Currency</stp>
        <stp>USD</stp>
        <stp>Direction</stp>
        <stp>H</stp>
        <stp>cols=15;rows=2</stp>
        <tr r="C88" s="10"/>
      </tp>
      <tp>
        <v>37344</v>
        <stp/>
        <stp>##V3_BDHV12</stp>
        <stp>CSRA US Equity</stp>
        <stp>BS_MKT_SEC_OTHER_ST_INVEST</stp>
        <stp>1/1/2002</stp>
        <stp>12/31/2016</stp>
        <stp>[telcomCOMPARATIVE_BALANCE_SHEET_STATEMENTS (1).xlsx]MKT SEC!R66C3</stp>
        <stp>Period</stp>
        <stp>FY</stp>
        <stp>Currency</stp>
        <stp>USD</stp>
        <stp>Direction</stp>
        <stp>H</stp>
        <stp>cols=15;rows=2</stp>
        <tr r="C66" s="4"/>
      </tp>
      <tp>
        <v>37621</v>
        <stp/>
        <stp>##V3_BDHV12</stp>
        <stp>GD US Equity</stp>
        <stp>BS_OTHER_LT_LIABILITIES</stp>
        <stp>1/1/2002</stp>
        <stp>12/31/2016</stp>
        <stp>[telcomCOMPARATIVE_BALANCE_SHEET_STATEMENTS (1).xlsx]OTH LT LIAB!R76C3</stp>
        <stp>Period</stp>
        <stp>FY</stp>
        <stp>Currency</stp>
        <stp>USD</stp>
        <stp>Direction</stp>
        <stp>H</stp>
        <stp>cols=15;rows=2</stp>
        <tr r="C76" s="20"/>
      </tp>
      <tp>
        <v>37621</v>
        <stp/>
        <stp>##V3_BDHV12</stp>
        <stp>MANT US Equity</stp>
        <stp>BS_OTHER_LT_LIABILITIES</stp>
        <stp>1/1/2002</stp>
        <stp>12/31/2016</stp>
        <stp>[telcomCOMPARATIVE_BALANCE_SHEET_STATEMENTS (1).xlsx]OTH LT LIAB!R84C3</stp>
        <stp>Period</stp>
        <stp>FY</stp>
        <stp>Currency</stp>
        <stp>USD</stp>
        <stp>Direction</stp>
        <stp>H</stp>
        <stp>cols=15;rows=2</stp>
        <tr r="C84" s="20"/>
      </tp>
      <tp>
        <v>37621</v>
        <stp/>
        <stp>##V3_BDHV12</stp>
        <stp>FEYE US Equity</stp>
        <stp>BS_ACCUM_DEPR</stp>
        <stp>1/1/2002</stp>
        <stp>12/31/2016</stp>
        <stp>[telcomCOMPARATIVE_BALANCE_SHEET_STATEMENTS (1).xlsx]ACCUM DEPR!R74C3</stp>
        <stp>Period</stp>
        <stp>FY</stp>
        <stp>Currency</stp>
        <stp>USD</stp>
        <stp>Direction</stp>
        <stp>H</stp>
        <stp>cols=15;rows=2</stp>
        <tr r="C74" s="10"/>
      </tp>
      <tp>
        <v>37287</v>
        <stp/>
        <stp>##V3_BDHV12</stp>
        <stp>SAIC US Equity</stp>
        <stp>BS_MKT_SEC_OTHER_ST_INVEST</stp>
        <stp>1/1/2002</stp>
        <stp>12/31/2016</stp>
        <stp>[telcomCOMPARATIVE_BALANCE_SHEET_STATEMENTS (1).xlsx]MKT SEC!R90C3</stp>
        <stp>Period</stp>
        <stp>FY</stp>
        <stp>Currency</stp>
        <stp>USD</stp>
        <stp>Direction</stp>
        <stp>H</stp>
        <stp>cols=15;rows=2</stp>
        <tr r="C90" s="4"/>
      </tp>
      <tp>
        <v>37287</v>
        <stp/>
        <stp>##V3_BDHV12</stp>
        <stp>LDOS US Equity</stp>
        <stp>BS_OTHER_LT_LIABILITIES</stp>
        <stp>1/1/2002</stp>
        <stp>12/31/2016</stp>
        <stp>[telcomCOMPARATIVE_BALANCE_SHEET_STATEMENTS (1).xlsx]OTH LT LIAB!R82C3</stp>
        <stp>Period</stp>
        <stp>FY</stp>
        <stp>Currency</stp>
        <stp>USD</stp>
        <stp>Direction</stp>
        <stp>H</stp>
        <stp>cols=15;rows=2</stp>
        <tr r="C82" s="20"/>
      </tp>
      <tp t="s">
        <v>#N/A Invalid Security</v>
        <stp/>
        <stp>##V3_BDHV12</stp>
        <stp>0</stp>
        <stp>BS_GROSS_FIX_ASSET</stp>
        <stp>1/1/2002</stp>
        <stp>12/31/2016</stp>
        <stp>[telcomCOMPARATIVE_BALANCE_SHEET_STATEMENTS (1).xlsx]GROSS FA!R92C3</stp>
        <stp>Period</stp>
        <stp>FY</stp>
        <stp>Currency</stp>
        <stp>USD</stp>
        <stp>Direction</stp>
        <stp>H</stp>
        <tr r="C92" s="9"/>
      </tp>
      <tp t="s">
        <v>#N/A Invalid Security</v>
        <stp/>
        <stp>##V3_BDHV12</stp>
        <stp>0</stp>
        <stp>BS_GROSS_FIX_ASSET</stp>
        <stp>1/1/2002</stp>
        <stp>12/31/2016</stp>
        <stp>[telcomCOMPARATIVE_BALANCE_SHEET_STATEMENTS (1).xlsx]GROSS FA!R94C3</stp>
        <stp>Period</stp>
        <stp>FY</stp>
        <stp>Currency</stp>
        <stp>USD</stp>
        <stp>Direction</stp>
        <stp>H</stp>
        <tr r="C94" s="9"/>
      </tp>
      <tp t="s">
        <v>#N/A Invalid Security</v>
        <stp/>
        <stp>##V3_BDHV12</stp>
        <stp>0</stp>
        <stp>BS_GROSS_FIX_ASSET</stp>
        <stp>1/1/2002</stp>
        <stp>12/31/2016</stp>
        <stp>[telcomCOMPARATIVE_BALANCE_SHEET_STATEMENTS (1).xlsx]GROSS FA!R96C3</stp>
        <stp>Period</stp>
        <stp>FY</stp>
        <stp>Currency</stp>
        <stp>USD</stp>
        <stp>Direction</stp>
        <stp>H</stp>
        <tr r="C96" s="9"/>
      </tp>
      <tp t="s">
        <v>#N/A Invalid Security</v>
        <stp/>
        <stp>##V3_BDHV12</stp>
        <stp>0</stp>
        <stp>BS_GROSS_FIX_ASSET</stp>
        <stp>1/1/2002</stp>
        <stp>12/31/2016</stp>
        <stp>[telcomCOMPARATIVE_BALANCE_SHEET_STATEMENTS (1).xlsx]GROSS FA!R98C3</stp>
        <stp>Period</stp>
        <stp>FY</stp>
        <stp>Currency</stp>
        <stp>USD</stp>
        <stp>Direction</stp>
        <stp>H</stp>
        <tr r="C98" s="9"/>
      </tp>
      <tp>
        <v>37287</v>
        <stp/>
        <stp>##V3_BDHV12</stp>
        <stp>LDOS US Equity</stp>
        <stp>BS_ACCUM_DEPR</stp>
        <stp>1/1/2002</stp>
        <stp>12/31/2016</stp>
        <stp>[telcomCOMPARATIVE_BALANCE_SHEET_STATEMENTS (1).xlsx]ACCUM DEPR!R82C3</stp>
        <stp>Period</stp>
        <stp>FY</stp>
        <stp>Currency</stp>
        <stp>USD</stp>
        <stp>Direction</stp>
        <stp>H</stp>
        <stp>cols=15;rows=2</stp>
        <tr r="C82" s="10"/>
      </tp>
      <tp>
        <v>37621</v>
        <stp/>
        <stp>##V3_BDHV12</stp>
        <stp>GD US Equity</stp>
        <stp>BS_LT_INVEST</stp>
        <stp>1/1/2002</stp>
        <stp>12/31/2016</stp>
        <stp>[telcomCOMPARATIVE_BALANCE_SHEET_STATEMENTS (1).xlsx]LT INVEST!R76C3</stp>
        <stp>Period</stp>
        <stp>FY</stp>
        <stp>Currency</stp>
        <stp>USD</stp>
        <stp>Direction</stp>
        <stp>H</stp>
        <stp>cols=15;rows=2</stp>
        <tr r="C76" s="12"/>
      </tp>
      <tp>
        <v>37621</v>
        <stp/>
        <stp>##V3_BDHV12</stp>
        <stp>EGL US Equity</stp>
        <stp>BS_OTHER_LT_LIABILITIES</stp>
        <stp>1/1/2002</stp>
        <stp>12/31/2016</stp>
        <stp>[telcomCOMPARATIVE_BALANCE_SHEET_STATEMENTS (1).xlsx]OTH LT LIAB!R72C3</stp>
        <stp>Period</stp>
        <stp>FY</stp>
        <stp>Currency</stp>
        <stp>USD</stp>
        <stp>Direction</stp>
        <stp>H</stp>
        <stp>cols=15;rows=2</stp>
        <tr r="C72" s="20"/>
      </tp>
      <tp>
        <v>37621</v>
        <stp/>
        <stp>##V3_BDHV12</stp>
        <stp>KBR US Equity</stp>
        <stp>BS_OTHER_LT_LIABILITIES</stp>
        <stp>1/1/2002</stp>
        <stp>12/31/2016</stp>
        <stp>[telcomCOMPARATIVE_BALANCE_SHEET_STATEMENTS (1).xlsx]OTH LT LIAB!R80C3</stp>
        <stp>Period</stp>
        <stp>FY</stp>
        <stp>Currency</stp>
        <stp>USD</stp>
        <stp>Direction</stp>
        <stp>H</stp>
        <stp>cols=15;rows=2</stp>
        <tr r="C80" s="20"/>
      </tp>
      <tp>
        <v>37346</v>
        <stp/>
        <stp>##V3_BDHV12</stp>
        <stp>BAH US Equity</stp>
        <stp>BS_OTHER_LT_LIABILITIES</stp>
        <stp>1/1/2002</stp>
        <stp>12/31/2016</stp>
        <stp>[telcomCOMPARATIVE_BALANCE_SHEET_STATEMENTS (1).xlsx]OTH LT LIAB!R60C3</stp>
        <stp>Period</stp>
        <stp>FY</stp>
        <stp>Currency</stp>
        <stp>USD</stp>
        <stp>Direction</stp>
        <stp>H</stp>
        <stp>cols=15;rows=2</stp>
        <tr r="C60" s="20"/>
      </tp>
      <tp>
        <v>37529</v>
        <stp/>
        <stp>##V3_BDHV12</stp>
        <stp>MMS US Equity</stp>
        <stp>BS_OTHER_LT_LIABILITIES</stp>
        <stp>1/1/2002</stp>
        <stp>12/31/2016</stp>
        <stp>[telcomCOMPARATIVE_BALANCE_SHEET_STATEMENTS (1).xlsx]OTH LT LIAB!R86C3</stp>
        <stp>Period</stp>
        <stp>FY</stp>
        <stp>Currency</stp>
        <stp>USD</stp>
        <stp>Direction</stp>
        <stp>H</stp>
        <stp>cols=15;rows=2</stp>
        <tr r="C86" s="20"/>
      </tp>
      <tp>
        <v>37621</v>
        <stp/>
        <stp>##V3_BDHV12</stp>
        <stp>CDW US Equity</stp>
        <stp>BS_OTHER_LT_LIABILITIES</stp>
        <stp>1/1/2002</stp>
        <stp>12/31/2016</stp>
        <stp>[telcomCOMPARATIVE_BALANCE_SHEET_STATEMENTS (1).xlsx]OTH LT LIAB!R64C3</stp>
        <stp>Period</stp>
        <stp>FY</stp>
        <stp>Currency</stp>
        <stp>USD</stp>
        <stp>Direction</stp>
        <stp>H</stp>
        <stp>cols=15;rows=2</stp>
        <tr r="C64" s="20"/>
      </tp>
      <tp>
        <v>37529</v>
        <stp/>
        <stp>##V3_BDHV12</stp>
        <stp>CUB US Equity</stp>
        <stp>BS_OTHER_LT_LIABILITIES</stp>
        <stp>1/1/2002</stp>
        <stp>12/31/2016</stp>
        <stp>[telcomCOMPARATIVE_BALANCE_SHEET_STATEMENTS (1).xlsx]OTH LT LIAB!R68C3</stp>
        <stp>Period</stp>
        <stp>FY</stp>
        <stp>Currency</stp>
        <stp>USD</stp>
        <stp>Direction</stp>
        <stp>H</stp>
        <stp>cols=15;rows=2</stp>
        <tr r="C68" s="20"/>
      </tp>
      <tp>
        <v>37621</v>
        <stp/>
        <stp>##V3_BDHV12</stp>
        <stp>ICFI US Equity</stp>
        <stp>BS_ACCUM_DEPR</stp>
        <stp>1/1/2002</stp>
        <stp>12/31/2016</stp>
        <stp>[telcomCOMPARATIVE_BALANCE_SHEET_STATEMENTS (1).xlsx]ACCUM DEPR!R78C3</stp>
        <stp>Period</stp>
        <stp>FY</stp>
        <stp>Currency</stp>
        <stp>USD</stp>
        <stp>Direction</stp>
        <stp>H</stp>
        <stp>cols=15;rows=2</stp>
        <tr r="C78" s="10"/>
      </tp>
      <tp>
        <v>37621</v>
        <stp/>
        <stp>##V3_BDHV12</stp>
        <stp>FEYE US Equity</stp>
        <stp>BS_MKT_SEC_OTHER_ST_INVEST</stp>
        <stp>1/1/2002</stp>
        <stp>12/31/2016</stp>
        <stp>[telcomCOMPARATIVE_BALANCE_SHEET_STATEMENTS (1).xlsx]MKT SEC!R74C3</stp>
        <stp>Period</stp>
        <stp>FY</stp>
        <stp>Currency</stp>
        <stp>USD</stp>
        <stp>Direction</stp>
        <stp>H</stp>
        <stp>cols=15;rows=2</stp>
        <tr r="C74" s="4"/>
      </tp>
      <tp>
        <v>37287</v>
        <stp/>
        <stp>##V3_BDHV12</stp>
        <stp>SAIC US Equity</stp>
        <stp>TOT_SHRHLDR_EQY</stp>
        <stp>1/1/2002</stp>
        <stp>12/31/2016</stp>
        <stp>[telcomCOMPARATIVE_BALANCE_SHEET_STATEMENTS (1).xlsx]TOT SH EQTY!R90C3</stp>
        <stp>Period</stp>
        <stp>FY</stp>
        <stp>Currency</stp>
        <stp>USD</stp>
        <stp>Direction</stp>
        <stp>H</stp>
        <stp>cols=15;rows=2</stp>
        <tr r="C90" s="23"/>
      </tp>
    </main>
    <main first="bloomberg.rtd">
      <tp>
        <v>37529</v>
        <stp/>
        <stp>##V3_BDHV12</stp>
        <stp>CUB US Equity</stp>
        <stp>BS_MKT_SEC_OTHER_ST_INVEST</stp>
        <stp>1/1/2002</stp>
        <stp>12/31/2016</stp>
        <stp>[telcomCOMPARATIVE_BALANCE_SHEET_STATEMENTS (1).xlsx]MKT SEC!R68C3</stp>
        <stp>Period</stp>
        <stp>FY</stp>
        <stp>Currency</stp>
        <stp>USD</stp>
        <stp>Direction</stp>
        <stp>H</stp>
        <stp>cols=15;rows=2</stp>
        <tr r="C68" s="4"/>
      </tp>
      <tp>
        <v>37621</v>
        <stp/>
        <stp>##V3_BDHV12</stp>
        <stp>EGOV US Equity</stp>
        <stp>BS_CUR_LIAB</stp>
        <stp>1/1/2002</stp>
        <stp>12/31/2016</stp>
        <stp>[telcomCOMPARATIVE_BALANCE_SHEET_STATEMENTS (1).xlsx]CURR LIAB!R88C3</stp>
        <stp>Period</stp>
        <stp>FY</stp>
        <stp>Currency</stp>
        <stp>USD</stp>
        <stp>Direction</stp>
        <stp>H</stp>
        <stp>cols=15;rows=2</stp>
        <tr r="C88" s="18"/>
      </tp>
      <tp>
        <v>37621</v>
        <stp/>
        <stp>##V3_BDHV12</stp>
        <stp>ICFI US Equity</stp>
        <stp>BS_OTHER_LT_LIABILITIES</stp>
        <stp>1/1/2002</stp>
        <stp>12/31/2016</stp>
        <stp>[telcomCOMPARATIVE_BALANCE_SHEET_STATEMENTS (1).xlsx]OTH LT LIAB!R78C3</stp>
        <stp>Period</stp>
        <stp>FY</stp>
        <stp>Currency</stp>
        <stp>USD</stp>
        <stp>Direction</stp>
        <stp>H</stp>
        <stp>cols=15;rows=2</stp>
        <tr r="C78" s="20"/>
      </tp>
      <tp>
        <v>37287</v>
        <stp/>
        <stp>##V3_BDHV12</stp>
        <stp>LDOS US Equity</stp>
        <stp>BS_CUR_LIAB</stp>
        <stp>1/1/2002</stp>
        <stp>12/31/2016</stp>
        <stp>[telcomCOMPARATIVE_BALANCE_SHEET_STATEMENTS (1).xlsx]CURR LIAB!R82C3</stp>
        <stp>Period</stp>
        <stp>FY</stp>
        <stp>Currency</stp>
        <stp>USD</stp>
        <stp>Direction</stp>
        <stp>H</stp>
        <stp>cols=15;rows=2</stp>
        <tr r="C82" s="18"/>
      </tp>
      <tp>
        <v>37287</v>
        <stp/>
        <stp>##V3_BDHV12</stp>
        <stp>SAIC US Equity</stp>
        <stp>BS_ACCUM_DEPR</stp>
        <stp>1/1/2002</stp>
        <stp>12/31/2016</stp>
        <stp>[telcomCOMPARATIVE_BALANCE_SHEET_STATEMENTS (1).xlsx]ACCUM DEPR!R90C3</stp>
        <stp>Period</stp>
        <stp>FY</stp>
        <stp>Currency</stp>
        <stp>USD</stp>
        <stp>Direction</stp>
        <stp>H</stp>
        <stp>cols=15;rows=2</stp>
        <tr r="C90" s="10"/>
      </tp>
      <tp>
        <v>37621</v>
        <stp/>
        <stp>##V3_BDHV12</stp>
        <stp>MANT US Equity</stp>
        <stp>BS_ACCUM_DEPR</stp>
        <stp>1/1/2002</stp>
        <stp>12/31/2016</stp>
        <stp>[telcomCOMPARATIVE_BALANCE_SHEET_STATEMENTS (1).xlsx]ACCUM DEPR!R84C3</stp>
        <stp>Period</stp>
        <stp>FY</stp>
        <stp>Currency</stp>
        <stp>USD</stp>
        <stp>Direction</stp>
        <stp>H</stp>
        <stp>cols=15;rows=2</stp>
        <tr r="C84" s="10"/>
      </tp>
      <tp>
        <v>37437</v>
        <stp/>
        <stp>##V3_BDHV12</stp>
        <stp>CACI US Equity</stp>
        <stp>BS_ACCUM_DEPR</stp>
        <stp>1/1/2002</stp>
        <stp>12/31/2016</stp>
        <stp>[telcomCOMPARATIVE_BALANCE_SHEET_STATEMENTS (1).xlsx]ACCUM DEPR!R62C3</stp>
        <stp>Period</stp>
        <stp>FY</stp>
        <stp>Currency</stp>
        <stp>USD</stp>
        <stp>Direction</stp>
        <stp>H</stp>
        <stp>cols=15;rows=2</stp>
        <tr r="C62" s="10"/>
      </tp>
      <tp>
        <v>37621</v>
        <stp/>
        <stp>##V3_BDHV12</stp>
        <stp>MANT US Equity</stp>
        <stp>BS_CUR_LIAB</stp>
        <stp>1/1/2002</stp>
        <stp>12/31/2016</stp>
        <stp>[telcomCOMPARATIVE_BALANCE_SHEET_STATEMENTS (1).xlsx]CURR LIAB!R84C3</stp>
        <stp>Period</stp>
        <stp>FY</stp>
        <stp>Currency</stp>
        <stp>USD</stp>
        <stp>Direction</stp>
        <stp>H</stp>
        <stp>cols=15;rows=2</stp>
        <tr r="C84" s="18"/>
      </tp>
      <tp t="s">
        <v>#N/A Invalid Security</v>
        <stp/>
        <stp>##V3_BDHV12</stp>
        <stp>0</stp>
        <stp>BS_MKT_SEC_OTHER_ST_INVEST</stp>
        <stp>1/1/2002</stp>
        <stp>12/31/2016</stp>
        <stp>[telcomCOMPARATIVE_BALANCE_SHEET_STATEMENTS (1).xlsx]MKT SEC!R98C3</stp>
        <stp>Period</stp>
        <stp>FY</stp>
        <stp>Currency</stp>
        <stp>USD</stp>
        <stp>Direction</stp>
        <stp>H</stp>
        <tr r="C98" s="4"/>
      </tp>
      <tp t="s">
        <v>#N/A Invalid Security</v>
        <stp/>
        <stp>##V3_BDHV12</stp>
        <stp>0</stp>
        <stp>BS_MKT_SEC_OTHER_ST_INVEST</stp>
        <stp>1/1/2002</stp>
        <stp>12/31/2016</stp>
        <stp>[telcomCOMPARATIVE_BALANCE_SHEET_STATEMENTS (1).xlsx]MKT SEC!R94C3</stp>
        <stp>Period</stp>
        <stp>FY</stp>
        <stp>Currency</stp>
        <stp>USD</stp>
        <stp>Direction</stp>
        <stp>H</stp>
        <tr r="C94" s="4"/>
      </tp>
      <tp t="s">
        <v>#N/A Invalid Security</v>
        <stp/>
        <stp>##V3_BDHV12</stp>
        <stp>0</stp>
        <stp>BS_MKT_SEC_OTHER_ST_INVEST</stp>
        <stp>1/1/2002</stp>
        <stp>12/31/2016</stp>
        <stp>[telcomCOMPARATIVE_BALANCE_SHEET_STATEMENTS (1).xlsx]MKT SEC!R96C3</stp>
        <stp>Period</stp>
        <stp>FY</stp>
        <stp>Currency</stp>
        <stp>USD</stp>
        <stp>Direction</stp>
        <stp>H</stp>
        <tr r="C96" s="4"/>
      </tp>
      <tp t="s">
        <v>#N/A Invalid Security</v>
        <stp/>
        <stp>##V3_BDHV12</stp>
        <stp>0</stp>
        <stp>BS_MKT_SEC_OTHER_ST_INVEST</stp>
        <stp>1/1/2002</stp>
        <stp>12/31/2016</stp>
        <stp>[telcomCOMPARATIVE_BALANCE_SHEET_STATEMENTS (1).xlsx]MKT SEC!R92C3</stp>
        <stp>Period</stp>
        <stp>FY</stp>
        <stp>Currency</stp>
        <stp>USD</stp>
        <stp>Direction</stp>
        <stp>H</stp>
        <tr r="C92" s="4"/>
      </tp>
      <tp>
        <v>37621</v>
        <stp/>
        <stp>##V3_BDHV12</stp>
        <stp>ICFI US Equity</stp>
        <stp>BS_MKT_SEC_OTHER_ST_INVEST</stp>
        <stp>1/1/2002</stp>
        <stp>12/31/2016</stp>
        <stp>[telcomCOMPARATIVE_BALANCE_SHEET_STATEMENTS (1).xlsx]MKT SEC!R78C3</stp>
        <stp>Period</stp>
        <stp>FY</stp>
        <stp>Currency</stp>
        <stp>USD</stp>
        <stp>Direction</stp>
        <stp>H</stp>
        <stp>cols=15;rows=2</stp>
        <tr r="C78" s="4"/>
      </tp>
      <tp>
        <v>37621</v>
        <stp/>
        <stp>##V3_BDHV12</stp>
        <stp>EIGI US Equity</stp>
        <stp>BS_MKT_SEC_OTHER_ST_INVEST</stp>
        <stp>1/1/2002</stp>
        <stp>12/31/2016</stp>
        <stp>[telcomCOMPARATIVE_BALANCE_SHEET_STATEMENTS (1).xlsx]MKT SEC!R70C3</stp>
        <stp>Period</stp>
        <stp>FY</stp>
        <stp>Currency</stp>
        <stp>USD</stp>
        <stp>Direction</stp>
        <stp>H</stp>
        <stp>cols=15;rows=2</stp>
        <tr r="C70" s="4"/>
      </tp>
      <tp>
        <v>37437</v>
        <stp/>
        <stp>##V3_BDHV12</stp>
        <stp>CACI US Equity</stp>
        <stp>BS_MKT_SEC_OTHER_ST_INVEST</stp>
        <stp>1/1/2002</stp>
        <stp>12/31/2016</stp>
        <stp>[telcomCOMPARATIVE_BALANCE_SHEET_STATEMENTS (1).xlsx]MKT SEC!R62C3</stp>
        <stp>Period</stp>
        <stp>FY</stp>
        <stp>Currency</stp>
        <stp>USD</stp>
        <stp>Direction</stp>
        <stp>H</stp>
        <stp>cols=15;rows=2</stp>
        <tr r="C62" s="4"/>
      </tp>
      <tp>
        <v>37621</v>
        <stp/>
        <stp>##V3_BDHV12</stp>
        <stp>CDW US Equity</stp>
        <stp>BS_TOT_CAP</stp>
        <stp>1/1/2002</stp>
        <stp>12/31/2016</stp>
        <stp>[telcomCOMPARATIVE_BALANCE_SHEET_STATEMENTS (1).xlsx]TOT CAP!R64C3</stp>
        <stp>Period</stp>
        <stp>FY</stp>
        <stp>Currency</stp>
        <stp>USD</stp>
        <stp>Direction</stp>
        <stp>H</stp>
        <stp>cols=15;rows=2</stp>
        <tr r="C64" s="25"/>
      </tp>
      <tp t="s">
        <v>#N/A Invalid Security</v>
        <stp/>
        <stp>##V3_BDHV12</stp>
        <stp>0</stp>
        <stp>BS_ACCUM_DEPR</stp>
        <stp>1/1/2002</stp>
        <stp>12/31/2016</stp>
        <stp>[telcomCOMPARATIVE_BALANCE_SHEET_STATEMENTS (1).xlsx]ACCUM DEPR!R96C3</stp>
        <stp>Period</stp>
        <stp>FY</stp>
        <stp>Currency</stp>
        <stp>USD</stp>
        <stp>Direction</stp>
        <stp>H</stp>
        <tr r="C96" s="10"/>
      </tp>
      <tp t="s">
        <v>#N/A Invalid Security</v>
        <stp/>
        <stp>##V3_BDHV12</stp>
        <stp>0</stp>
        <stp>BS_ACCUM_DEPR</stp>
        <stp>1/1/2002</stp>
        <stp>12/31/2016</stp>
        <stp>[telcomCOMPARATIVE_BALANCE_SHEET_STATEMENTS (1).xlsx]ACCUM DEPR!R94C3</stp>
        <stp>Period</stp>
        <stp>FY</stp>
        <stp>Currency</stp>
        <stp>USD</stp>
        <stp>Direction</stp>
        <stp>H</stp>
        <tr r="C94" s="10"/>
      </tp>
      <tp t="s">
        <v>#N/A Invalid Security</v>
        <stp/>
        <stp>##V3_BDHV12</stp>
        <stp>0</stp>
        <stp>BS_ACCUM_DEPR</stp>
        <stp>1/1/2002</stp>
        <stp>12/31/2016</stp>
        <stp>[telcomCOMPARATIVE_BALANCE_SHEET_STATEMENTS (1).xlsx]ACCUM DEPR!R92C3</stp>
        <stp>Period</stp>
        <stp>FY</stp>
        <stp>Currency</stp>
        <stp>USD</stp>
        <stp>Direction</stp>
        <stp>H</stp>
        <tr r="C92" s="10"/>
      </tp>
      <tp t="s">
        <v>#N/A Invalid Security</v>
        <stp/>
        <stp>##V3_BDHV12</stp>
        <stp>0</stp>
        <stp>BS_ACCUM_DEPR</stp>
        <stp>1/1/2002</stp>
        <stp>12/31/2016</stp>
        <stp>[telcomCOMPARATIVE_BALANCE_SHEET_STATEMENTS (1).xlsx]ACCUM DEPR!R98C3</stp>
        <stp>Period</stp>
        <stp>FY</stp>
        <stp>Currency</stp>
        <stp>USD</stp>
        <stp>Direction</stp>
        <stp>H</stp>
        <tr r="C98" s="10"/>
      </tp>
      <tp>
        <v>37287</v>
        <stp/>
        <stp>##V3_BDHV12</stp>
        <stp>SAIC US Equity</stp>
        <stp>BS_CASH_NEAR_CASH_ITEM</stp>
        <stp>1/1/2002</stp>
        <stp>12/31/2016</stp>
        <stp>[telcomCOMPARATIVE_BALANCE_SHEET_STATEMENTS (1).xlsx]CASH!R90C3</stp>
        <stp>Period</stp>
        <stp>FY</stp>
        <stp>Currency</stp>
        <stp>USD</stp>
        <stp>Direction</stp>
        <stp>H</stp>
        <stp>cols=15;rows=2</stp>
        <tr r="C90" s="2"/>
      </tp>
      <tp>
        <v>37621</v>
        <stp/>
        <stp>##V3_BDHV12</stp>
        <stp>FEYE US Equity</stp>
        <stp>BS_OTHER_LT_LIABILITIES</stp>
        <stp>1/1/2002</stp>
        <stp>12/31/2016</stp>
        <stp>[telcomCOMPARATIVE_BALANCE_SHEET_STATEMENTS (1).xlsx]OTH LT LIAB!R74C3</stp>
        <stp>Period</stp>
        <stp>FY</stp>
        <stp>Currency</stp>
        <stp>USD</stp>
        <stp>Direction</stp>
        <stp>H</stp>
        <stp>cols=15;rows=2</stp>
        <tr r="C74" s="20"/>
      </tp>
      <tp>
        <v>37621</v>
        <stp/>
        <stp>##V3_BDHV12</stp>
        <stp>EIGI US Equity</stp>
        <stp>BS_OTHER_LT_LIABILITIES</stp>
        <stp>1/1/2002</stp>
        <stp>12/31/2016</stp>
        <stp>[telcomCOMPARATIVE_BALANCE_SHEET_STATEMENTS (1).xlsx]OTH LT LIAB!R70C3</stp>
        <stp>Period</stp>
        <stp>FY</stp>
        <stp>Currency</stp>
        <stp>USD</stp>
        <stp>Direction</stp>
        <stp>H</stp>
        <stp>cols=15;rows=2</stp>
        <tr r="C70" s="20"/>
      </tp>
      <tp>
        <v>37621</v>
        <stp/>
        <stp>##V3_BDHV12</stp>
        <stp>EGOV US Equity</stp>
        <stp>BS_OTHER_LT_LIABILITIES</stp>
        <stp>1/1/2002</stp>
        <stp>12/31/2016</stp>
        <stp>[telcomCOMPARATIVE_BALANCE_SHEET_STATEMENTS (1).xlsx]OTH LT LIAB!R88C3</stp>
        <stp>Period</stp>
        <stp>FY</stp>
        <stp>Currency</stp>
        <stp>USD</stp>
        <stp>Direction</stp>
        <stp>H</stp>
        <stp>cols=15;rows=2</stp>
        <tr r="C88" s="20"/>
      </tp>
      <tp>
        <v>37437</v>
        <stp/>
        <stp>##V3_BDHV12</stp>
        <stp>CACI US Equity</stp>
        <stp>BS_CUR_LIAB</stp>
        <stp>1/1/2002</stp>
        <stp>12/31/2016</stp>
        <stp>[telcomCOMPARATIVE_BALANCE_SHEET_STATEMENTS (1).xlsx]CURR LIAB!R62C3</stp>
        <stp>Period</stp>
        <stp>FY</stp>
        <stp>Currency</stp>
        <stp>USD</stp>
        <stp>Direction</stp>
        <stp>H</stp>
        <stp>cols=15;rows=2</stp>
        <tr r="C62" s="18"/>
      </tp>
      <tp>
        <v>37287</v>
        <stp/>
        <stp>##V3_BDHV12</stp>
        <stp>LDOS US Equity</stp>
        <stp>BS_TOT_CAP</stp>
        <stp>1/1/2002</stp>
        <stp>12/31/2016</stp>
        <stp>[telcomCOMPARATIVE_BALANCE_SHEET_STATEMENTS (1).xlsx]TOT CAP!R82C3</stp>
        <stp>Period</stp>
        <stp>FY</stp>
        <stp>Currency</stp>
        <stp>USD</stp>
        <stp>Direction</stp>
        <stp>H</stp>
        <stp>cols=15;rows=2</stp>
        <tr r="C82" s="25"/>
      </tp>
      <tp t="s">
        <v>#N/A Invalid Security</v>
        <stp/>
        <stp>##V3_BDHV12</stp>
        <stp>0</stp>
        <stp>BS_OTHER_CUR_ASSET</stp>
        <stp>1/1/2002</stp>
        <stp>12/31/2016</stp>
        <stp>[telcomCOMPARATIVE_BALANCE_SHEET_STATEMENTS (1).xlsx]OTHER CA!R94C3</stp>
        <stp>Period</stp>
        <stp>FY</stp>
        <stp>Currency</stp>
        <stp>USD</stp>
        <stp>Direction</stp>
        <stp>H</stp>
        <tr r="C94" s="7"/>
      </tp>
      <tp t="s">
        <v>#N/A Invalid Security</v>
        <stp/>
        <stp>##V3_BDHV12</stp>
        <stp>0</stp>
        <stp>BS_OTHER_CUR_ASSET</stp>
        <stp>1/1/2002</stp>
        <stp>12/31/2016</stp>
        <stp>[telcomCOMPARATIVE_BALANCE_SHEET_STATEMENTS (1).xlsx]OTHER CA!R96C3</stp>
        <stp>Period</stp>
        <stp>FY</stp>
        <stp>Currency</stp>
        <stp>USD</stp>
        <stp>Direction</stp>
        <stp>H</stp>
        <tr r="C96" s="7"/>
      </tp>
      <tp t="s">
        <v>#N/A Invalid Security</v>
        <stp/>
        <stp>##V3_BDHV12</stp>
        <stp>0</stp>
        <stp>BS_OTHER_CUR_ASSET</stp>
        <stp>1/1/2002</stp>
        <stp>12/31/2016</stp>
        <stp>[telcomCOMPARATIVE_BALANCE_SHEET_STATEMENTS (1).xlsx]OTHER CA!R92C3</stp>
        <stp>Period</stp>
        <stp>FY</stp>
        <stp>Currency</stp>
        <stp>USD</stp>
        <stp>Direction</stp>
        <stp>H</stp>
        <tr r="C92" s="7"/>
      </tp>
      <tp t="s">
        <v>#N/A Invalid Security</v>
        <stp/>
        <stp>##V3_BDHV12</stp>
        <stp>0</stp>
        <stp>BS_OTHER_CUR_ASSET</stp>
        <stp>1/1/2002</stp>
        <stp>12/31/2016</stp>
        <stp>[telcomCOMPARATIVE_BALANCE_SHEET_STATEMENTS (1).xlsx]OTHER CA!R98C3</stp>
        <stp>Period</stp>
        <stp>FY</stp>
        <stp>Currency</stp>
        <stp>USD</stp>
        <stp>Direction</stp>
        <stp>H</stp>
        <tr r="C98" s="7"/>
      </tp>
      <tp>
        <v>37621</v>
        <stp/>
        <stp>##V3_BDHV12</stp>
        <stp>EGL US Equity</stp>
        <stp>BS_MKT_SEC_OTHER_ST_INVEST</stp>
        <stp>1/1/2002</stp>
        <stp>12/31/2016</stp>
        <stp>[telcomCOMPARATIVE_BALANCE_SHEET_STATEMENTS (1).xlsx]MKT SEC!R72C3</stp>
        <stp>Period</stp>
        <stp>FY</stp>
        <stp>Currency</stp>
        <stp>USD</stp>
        <stp>Direction</stp>
        <stp>H</stp>
        <stp>cols=15;rows=2</stp>
        <tr r="C72" s="4"/>
      </tp>
      <tp>
        <v>37437</v>
        <stp/>
        <stp>##V3_BDHV12</stp>
        <stp>CACI US Equity</stp>
        <stp>BS_OTHER_LT_LIABILITIES</stp>
        <stp>1/1/2002</stp>
        <stp>12/31/2016</stp>
        <stp>[telcomCOMPARATIVE_BALANCE_SHEET_STATEMENTS (1).xlsx]OTH LT LIAB!R62C3</stp>
        <stp>Period</stp>
        <stp>FY</stp>
        <stp>Currency</stp>
        <stp>USD</stp>
        <stp>Direction</stp>
        <stp>H</stp>
        <stp>cols=15;rows=2</stp>
        <tr r="C62" s="20"/>
      </tp>
      <tp>
        <v>37344</v>
        <stp/>
        <stp>##V3_BDHV12</stp>
        <stp>CSRA US Equity</stp>
        <stp>BS_OTHER_LT_LIABILITIES</stp>
        <stp>1/1/2002</stp>
        <stp>12/31/2016</stp>
        <stp>[telcomCOMPARATIVE_BALANCE_SHEET_STATEMENTS (1).xlsx]OTH LT LIAB!R66C3</stp>
        <stp>Period</stp>
        <stp>FY</stp>
        <stp>Currency</stp>
        <stp>USD</stp>
        <stp>Direction</stp>
        <stp>H</stp>
        <stp>cols=15;rows=2</stp>
        <tr r="C66" s="20"/>
      </tp>
      <tp>
        <v>37529</v>
        <stp/>
        <stp>##V3_BDHV12</stp>
        <stp>MMS US Equity</stp>
        <stp>BS_TOT_CAP</stp>
        <stp>1/1/2002</stp>
        <stp>12/31/2016</stp>
        <stp>[telcomCOMPARATIVE_BALANCE_SHEET_STATEMENTS (1).xlsx]TOT CAP!R86C3</stp>
        <stp>Period</stp>
        <stp>FY</stp>
        <stp>Currency</stp>
        <stp>USD</stp>
        <stp>Direction</stp>
        <stp>H</stp>
        <stp>cols=15;rows=2</stp>
        <tr r="C86" s="25"/>
      </tp>
      <tp>
        <v>37621</v>
        <stp/>
        <stp>##V3_BDHV12</stp>
        <stp>KBR US Equity</stp>
        <stp>BS_TOT_CAP</stp>
        <stp>1/1/2002</stp>
        <stp>12/31/2016</stp>
        <stp>[telcomCOMPARATIVE_BALANCE_SHEET_STATEMENTS (1).xlsx]TOT CAP!R80C3</stp>
        <stp>Period</stp>
        <stp>FY</stp>
        <stp>Currency</stp>
        <stp>USD</stp>
        <stp>Direction</stp>
        <stp>H</stp>
        <stp>cols=15;rows=2</stp>
        <tr r="C80" s="25"/>
      </tp>
      <tp>
        <v>37621</v>
        <stp/>
        <stp>##V3_BDHV12</stp>
        <stp>MANT US Equity</stp>
        <stp>BS_TOT_CAP</stp>
        <stp>1/1/2002</stp>
        <stp>12/31/2016</stp>
        <stp>[telcomCOMPARATIVE_BALANCE_SHEET_STATEMENTS (1).xlsx]TOT CAP!R84C3</stp>
        <stp>Period</stp>
        <stp>FY</stp>
        <stp>Currency</stp>
        <stp>USD</stp>
        <stp>Direction</stp>
        <stp>H</stp>
        <stp>cols=15;rows=2</stp>
        <tr r="C84" s="25"/>
      </tp>
      <tp>
        <v>37621</v>
        <stp/>
        <stp>##V3_BDHV12</stp>
        <stp>EIGI US Equity</stp>
        <stp>BS_CUR_LIAB</stp>
        <stp>1/1/2002</stp>
        <stp>12/31/2016</stp>
        <stp>[telcomCOMPARATIVE_BALANCE_SHEET_STATEMENTS (1).xlsx]CURR LIAB!R70C3</stp>
        <stp>Period</stp>
        <stp>FY</stp>
        <stp>Currency</stp>
        <stp>USD</stp>
        <stp>Direction</stp>
        <stp>H</stp>
        <stp>cols=15;rows=2</stp>
        <tr r="C70" s="18"/>
      </tp>
      <tp>
        <v>37621</v>
        <stp/>
        <stp>##V3_BDHV12</stp>
        <stp>EIGI US Equity</stp>
        <stp>BS_ACCUM_DEPR</stp>
        <stp>1/1/2002</stp>
        <stp>12/31/2016</stp>
        <stp>[telcomCOMPARATIVE_BALANCE_SHEET_STATEMENTS (1).xlsx]ACCUM DEPR!R70C3</stp>
        <stp>Period</stp>
        <stp>FY</stp>
        <stp>Currency</stp>
        <stp>USD</stp>
        <stp>Direction</stp>
        <stp>H</stp>
        <stp>cols=15;rows=2</stp>
        <tr r="C70" s="10"/>
      </tp>
      <tp>
        <v>37621</v>
        <stp/>
        <stp>##V3_BDHV12</stp>
        <stp>ICFI US Equity</stp>
        <stp>BS_CUR_LIAB</stp>
        <stp>1/1/2002</stp>
        <stp>12/31/2016</stp>
        <stp>[telcomCOMPARATIVE_BALANCE_SHEET_STATEMENTS (1).xlsx]CURR LIAB!R78C3</stp>
        <stp>Period</stp>
        <stp>FY</stp>
        <stp>Currency</stp>
        <stp>USD</stp>
        <stp>Direction</stp>
        <stp>H</stp>
        <stp>cols=15;rows=2</stp>
        <tr r="C78" s="18"/>
      </tp>
      <tp>
        <v>37346</v>
        <stp/>
        <stp>##V3_BDHV12</stp>
        <stp>BAH US Equity</stp>
        <stp>BS_MKT_SEC_OTHER_ST_INVEST</stp>
        <stp>1/1/2002</stp>
        <stp>12/31/2016</stp>
        <stp>[telcomCOMPARATIVE_BALANCE_SHEET_STATEMENTS (1).xlsx]MKT SEC!R60C3</stp>
        <stp>Period</stp>
        <stp>FY</stp>
        <stp>Currency</stp>
        <stp>USD</stp>
        <stp>Direction</stp>
        <stp>H</stp>
        <stp>cols=15;rows=2</stp>
        <tr r="C60" s="4"/>
      </tp>
      <tp>
        <v>37621</v>
        <stp/>
        <stp>##V3_BDHV12</stp>
        <stp>EGOV US Equity</stp>
        <stp>BS_TOT_CAP</stp>
        <stp>1/1/2002</stp>
        <stp>12/31/2016</stp>
        <stp>[telcomCOMPARATIVE_BALANCE_SHEET_STATEMENTS (1).xlsx]TOT CAP!R88C3</stp>
        <stp>Period</stp>
        <stp>FY</stp>
        <stp>Currency</stp>
        <stp>USD</stp>
        <stp>Direction</stp>
        <stp>H</stp>
        <stp>cols=15;rows=2</stp>
        <tr r="C88" s="25"/>
      </tp>
      <tp>
        <v>37621</v>
        <stp/>
        <stp>##V3_BDHV12</stp>
        <stp>EGL US Equity</stp>
        <stp>BS_ACCUM_DEPR</stp>
        <stp>1/1/2002</stp>
        <stp>12/31/2016</stp>
        <stp>[telcomCOMPARATIVE_BALANCE_SHEET_STATEMENTS (1).xlsx]ACCUM DEPR!R72C3</stp>
        <stp>Period</stp>
        <stp>FY</stp>
        <stp>Currency</stp>
        <stp>USD</stp>
        <stp>Direction</stp>
        <stp>H</stp>
        <stp>cols=15;rows=2</stp>
        <tr r="C72" s="10"/>
      </tp>
      <tp>
        <v>37621</v>
        <stp/>
        <stp>##V3_BDHV12</stp>
        <stp>FEYE US Equity</stp>
        <stp>TOT_SHRHLDR_EQY</stp>
        <stp>1/1/2002</stp>
        <stp>12/31/2016</stp>
        <stp>[telcomCOMPARATIVE_BALANCE_SHEET_STATEMENTS (1).xlsx]TOT SH EQTY!R74C3</stp>
        <stp>Period</stp>
        <stp>FY</stp>
        <stp>Currency</stp>
        <stp>USD</stp>
        <stp>Direction</stp>
        <stp>H</stp>
        <stp>cols=15;rows=2</stp>
        <tr r="C74" s="23"/>
      </tp>
      <tp>
        <v>37621</v>
        <stp/>
        <stp>##V3_BDHV12</stp>
        <stp>FEYE US Equity</stp>
        <stp>BS_CUR_LIAB</stp>
        <stp>1/1/2002</stp>
        <stp>12/31/2016</stp>
        <stp>[telcomCOMPARATIVE_BALANCE_SHEET_STATEMENTS (1).xlsx]CURR LIAB!R74C3</stp>
        <stp>Period</stp>
        <stp>FY</stp>
        <stp>Currency</stp>
        <stp>USD</stp>
        <stp>Direction</stp>
        <stp>H</stp>
        <stp>cols=15;rows=2</stp>
        <tr r="C74" s="18"/>
      </tp>
      <tp>
        <v>37621</v>
        <stp/>
        <stp>##V3_BDHV12</stp>
        <stp>CDW US Equity</stp>
        <stp>BS_MKT_SEC_OTHER_ST_INVEST</stp>
        <stp>1/1/2002</stp>
        <stp>12/31/2016</stp>
        <stp>[telcomCOMPARATIVE_BALANCE_SHEET_STATEMENTS (1).xlsx]MKT SEC!R64C3</stp>
        <stp>Period</stp>
        <stp>FY</stp>
        <stp>Currency</stp>
        <stp>USD</stp>
        <stp>Direction</stp>
        <stp>H</stp>
        <stp>cols=15;rows=2</stp>
        <tr r="C64" s="4"/>
      </tp>
      <tp>
        <v>37621</v>
        <stp/>
        <stp>##V3_BDHV12</stp>
        <stp>ICFI US Equity</stp>
        <stp>BS_TOT_CAP</stp>
        <stp>1/1/2002</stp>
        <stp>12/31/2016</stp>
        <stp>[telcomCOMPARATIVE_BALANCE_SHEET_STATEMENTS (1).xlsx]TOT CAP!R78C3</stp>
        <stp>Period</stp>
        <stp>FY</stp>
        <stp>Currency</stp>
        <stp>USD</stp>
        <stp>Direction</stp>
        <stp>H</stp>
        <stp>cols=15;rows=2</stp>
        <tr r="C78" s="25"/>
      </tp>
      <tp>
        <v>37621</v>
        <stp/>
        <stp>##V3_BDHV12</stp>
        <stp>EIGI US Equity</stp>
        <stp>BS_TOT_CAP</stp>
        <stp>1/1/2002</stp>
        <stp>12/31/2016</stp>
        <stp>[telcomCOMPARATIVE_BALANCE_SHEET_STATEMENTS (1).xlsx]TOT CAP!R70C3</stp>
        <stp>Period</stp>
        <stp>FY</stp>
        <stp>Currency</stp>
        <stp>USD</stp>
        <stp>Direction</stp>
        <stp>H</stp>
        <stp>cols=15;rows=2</stp>
        <tr r="C70" s="25"/>
      </tp>
      <tp>
        <v>37437</v>
        <stp/>
        <stp>##V3_BDHV12</stp>
        <stp>CACI US Equity</stp>
        <stp>BS_TOT_CAP</stp>
        <stp>1/1/2002</stp>
        <stp>12/31/2016</stp>
        <stp>[telcomCOMPARATIVE_BALANCE_SHEET_STATEMENTS (1).xlsx]TOT CAP!R62C3</stp>
        <stp>Period</stp>
        <stp>FY</stp>
        <stp>Currency</stp>
        <stp>USD</stp>
        <stp>Direction</stp>
        <stp>H</stp>
        <stp>cols=15;rows=2</stp>
        <tr r="C62" s="25"/>
      </tp>
      <tp>
        <v>37621</v>
        <stp/>
        <stp>##V3_BDHV12</stp>
        <stp>EGL US Equity</stp>
        <stp>BS_CASH_NEAR_CASH_ITEM</stp>
        <stp>1/1/2002</stp>
        <stp>12/31/2016</stp>
        <stp>[telcomCOMPARATIVE_BALANCE_SHEET_STATEMENTS (1).xlsx]CASH!R72C3</stp>
        <stp>Period</stp>
        <stp>FY</stp>
        <stp>Currency</stp>
        <stp>USD</stp>
        <stp>Direction</stp>
        <stp>H</stp>
        <stp>cols=15;rows=2</stp>
        <tr r="C72" s="2"/>
      </tp>
      <tp>
        <v>37621</v>
        <stp/>
        <stp>##V3_BDHV12</stp>
        <stp>KBR US Equity</stp>
        <stp>BS_CASH_NEAR_CASH_ITEM</stp>
        <stp>1/1/2002</stp>
        <stp>12/31/2016</stp>
        <stp>[telcomCOMPARATIVE_BALANCE_SHEET_STATEMENTS (1).xlsx]CASH!R80C3</stp>
        <stp>Period</stp>
        <stp>FY</stp>
        <stp>Currency</stp>
        <stp>USD</stp>
        <stp>Direction</stp>
        <stp>H</stp>
        <stp>cols=15;rows=2</stp>
        <tr r="C80" s="2"/>
      </tp>
      <tp>
        <v>37346</v>
        <stp/>
        <stp>##V3_BDHV12</stp>
        <stp>BAH US Equity</stp>
        <stp>BS_CASH_NEAR_CASH_ITEM</stp>
        <stp>1/1/2002</stp>
        <stp>12/31/2016</stp>
        <stp>[telcomCOMPARATIVE_BALANCE_SHEET_STATEMENTS (1).xlsx]CASH!R60C3</stp>
        <stp>Period</stp>
        <stp>FY</stp>
        <stp>Currency</stp>
        <stp>USD</stp>
        <stp>Direction</stp>
        <stp>H</stp>
        <stp>cols=15;rows=2</stp>
        <tr r="C60" s="2"/>
      </tp>
      <tp>
        <v>37529</v>
        <stp/>
        <stp>##V3_BDHV12</stp>
        <stp>CUB US Equity</stp>
        <stp>BS_CASH_NEAR_CASH_ITEM</stp>
        <stp>1/1/2002</stp>
        <stp>12/31/2016</stp>
        <stp>[telcomCOMPARATIVE_BALANCE_SHEET_STATEMENTS (1).xlsx]CASH!R68C3</stp>
        <stp>Period</stp>
        <stp>FY</stp>
        <stp>Currency</stp>
        <stp>USD</stp>
        <stp>Direction</stp>
        <stp>H</stp>
        <stp>cols=15;rows=2</stp>
        <tr r="C68" s="2"/>
      </tp>
      <tp>
        <v>37529</v>
        <stp/>
        <stp>##V3_BDHV12</stp>
        <stp>MMS US Equity</stp>
        <stp>BS_CASH_NEAR_CASH_ITEM</stp>
        <stp>1/1/2002</stp>
        <stp>12/31/2016</stp>
        <stp>[telcomCOMPARATIVE_BALANCE_SHEET_STATEMENTS (1).xlsx]CASH!R86C3</stp>
        <stp>Period</stp>
        <stp>FY</stp>
        <stp>Currency</stp>
        <stp>USD</stp>
        <stp>Direction</stp>
        <stp>H</stp>
        <stp>cols=15;rows=2</stp>
        <tr r="C86" s="2"/>
      </tp>
      <tp>
        <v>37621</v>
        <stp/>
        <stp>##V3_BDHV12</stp>
        <stp>CDW US Equity</stp>
        <stp>BS_CASH_NEAR_CASH_ITEM</stp>
        <stp>1/1/2002</stp>
        <stp>12/31/2016</stp>
        <stp>[telcomCOMPARATIVE_BALANCE_SHEET_STATEMENTS (1).xlsx]CASH!R64C3</stp>
        <stp>Period</stp>
        <stp>FY</stp>
        <stp>Currency</stp>
        <stp>USD</stp>
        <stp>Direction</stp>
        <stp>H</stp>
        <stp>cols=15;rows=2</stp>
        <tr r="C64" s="2"/>
      </tp>
      <tp>
        <v>37287</v>
        <stp/>
        <stp>##V3_BDHV12</stp>
        <stp>LDOS US Equity</stp>
        <stp>BS_MKT_SEC_OTHER_ST_INVEST</stp>
        <stp>1/1/2002</stp>
        <stp>12/31/2016</stp>
        <stp>[telcomCOMPARATIVE_BALANCE_SHEET_STATEMENTS (1).xlsx]MKT SEC!R82C3</stp>
        <stp>Period</stp>
        <stp>FY</stp>
        <stp>Currency</stp>
        <stp>USD</stp>
        <stp>Direction</stp>
        <stp>H</stp>
        <stp>cols=15;rows=2</stp>
        <tr r="C82" s="4"/>
      </tp>
      <tp>
        <v>37621</v>
        <stp/>
        <stp>##V3_BDHV12</stp>
        <stp>EIGI US Equity</stp>
        <stp>TOT_SHRHLDR_EQY</stp>
        <stp>1/1/2002</stp>
        <stp>12/31/2016</stp>
        <stp>[telcomCOMPARATIVE_BALANCE_SHEET_STATEMENTS (1).xlsx]TOT SH EQTY!R70C3</stp>
        <stp>Period</stp>
        <stp>FY</stp>
        <stp>Currency</stp>
        <stp>USD</stp>
        <stp>Direction</stp>
        <stp>H</stp>
        <stp>cols=15;rows=2</stp>
        <tr r="C70" s="23"/>
      </tp>
      <tp>
        <v>37621</v>
        <stp/>
        <stp>##V3_BDHV12</stp>
        <stp>EGOV US Equity</stp>
        <stp>TOT_SHRHLDR_EQY</stp>
        <stp>1/1/2002</stp>
        <stp>12/31/2016</stp>
        <stp>[telcomCOMPARATIVE_BALANCE_SHEET_STATEMENTS (1).xlsx]TOT SH EQTY!R88C3</stp>
        <stp>Period</stp>
        <stp>FY</stp>
        <stp>Currency</stp>
        <stp>USD</stp>
        <stp>Direction</stp>
        <stp>H</stp>
        <stp>cols=15;rows=2</stp>
        <tr r="C88" s="23"/>
      </tp>
      <tp>
        <v>37621</v>
        <stp/>
        <stp>##V3_BDHV12</stp>
        <stp>ICFI US Equity</stp>
        <stp>BS_CASH_NEAR_CASH_ITEM</stp>
        <stp>1/1/2002</stp>
        <stp>12/31/2016</stp>
        <stp>[telcomCOMPARATIVE_BALANCE_SHEET_STATEMENTS (1).xlsx]CASH!R78C3</stp>
        <stp>Period</stp>
        <stp>FY</stp>
        <stp>Currency</stp>
        <stp>USD</stp>
        <stp>Direction</stp>
        <stp>H</stp>
        <stp>cols=15;rows=2</stp>
        <tr r="C78" s="2"/>
      </tp>
      <tp>
        <v>37621</v>
        <stp/>
        <stp>##V3_BDHV12</stp>
        <stp>EGL US Equity</stp>
        <stp>BS_TOT_CAP</stp>
        <stp>1/1/2002</stp>
        <stp>12/31/2016</stp>
        <stp>[telcomCOMPARATIVE_BALANCE_SHEET_STATEMENTS (1).xlsx]TOT CAP!R72C3</stp>
        <stp>Period</stp>
        <stp>FY</stp>
        <stp>Currency</stp>
        <stp>USD</stp>
        <stp>Direction</stp>
        <stp>H</stp>
        <stp>cols=15;rows=2</stp>
        <tr r="C72" s="25"/>
      </tp>
      <tp>
        <v>37621</v>
        <stp/>
        <stp>##V3_BDHV12</stp>
        <stp>GD US Equity</stp>
        <stp>BS_CASH_NEAR_CASH_ITEM</stp>
        <stp>1/1/2002</stp>
        <stp>12/31/2016</stp>
        <stp>[telcomCOMPARATIVE_BALANCE_SHEET_STATEMENTS (1).xlsx]CASH!R76C3</stp>
        <stp>Period</stp>
        <stp>FY</stp>
        <stp>Currency</stp>
        <stp>USD</stp>
        <stp>Direction</stp>
        <stp>H</stp>
        <stp>cols=15;rows=2</stp>
        <tr r="C76" s="2"/>
      </tp>
      <tp>
        <v>37344</v>
        <stp/>
        <stp>##V3_BDHV12</stp>
        <stp>CSRA US Equity</stp>
        <stp>BS_ACCUM_DEPR</stp>
        <stp>1/1/2002</stp>
        <stp>12/31/2016</stp>
        <stp>[telcomCOMPARATIVE_BALANCE_SHEET_STATEMENTS (1).xlsx]ACCUM DEPR!R66C3</stp>
        <stp>Period</stp>
        <stp>FY</stp>
        <stp>Currency</stp>
        <stp>USD</stp>
        <stp>Direction</stp>
        <stp>H</stp>
        <stp>cols=15;rows=2</stp>
        <tr r="C66" s="10"/>
      </tp>
      <tp>
        <v>37529</v>
        <stp/>
        <stp>##V3_BDHV12</stp>
        <stp>MMS US Equity</stp>
        <stp>BS_MKT_SEC_OTHER_ST_INVEST</stp>
        <stp>1/1/2002</stp>
        <stp>12/31/2016</stp>
        <stp>[telcomCOMPARATIVE_BALANCE_SHEET_STATEMENTS (1).xlsx]MKT SEC!R86C3</stp>
        <stp>Period</stp>
        <stp>FY</stp>
        <stp>Currency</stp>
        <stp>USD</stp>
        <stp>Direction</stp>
        <stp>H</stp>
        <stp>cols=15;rows=2</stp>
        <tr r="C86" s="4"/>
      </tp>
      <tp>
        <v>37437</v>
        <stp/>
        <stp>##V3_BDHV12</stp>
        <stp>CACI US Equity</stp>
        <stp>TOT_SHRHLDR_EQY</stp>
        <stp>1/1/2002</stp>
        <stp>12/31/2016</stp>
        <stp>[telcomCOMPARATIVE_BALANCE_SHEET_STATEMENTS (1).xlsx]TOT SH EQTY!R62C3</stp>
        <stp>Period</stp>
        <stp>FY</stp>
        <stp>Currency</stp>
        <stp>USD</stp>
        <stp>Direction</stp>
        <stp>H</stp>
        <stp>cols=15;rows=2</stp>
        <tr r="C62" s="23"/>
      </tp>
      <tp>
        <v>37344</v>
        <stp/>
        <stp>##V3_BDHV12</stp>
        <stp>CSRA US Equity</stp>
        <stp>TOT_SHRHLDR_EQY</stp>
        <stp>1/1/2002</stp>
        <stp>12/31/2016</stp>
        <stp>[telcomCOMPARATIVE_BALANCE_SHEET_STATEMENTS (1).xlsx]TOT SH EQTY!R66C3</stp>
        <stp>Period</stp>
        <stp>FY</stp>
        <stp>Currency</stp>
        <stp>USD</stp>
        <stp>Direction</stp>
        <stp>H</stp>
        <stp>cols=15;rows=2</stp>
        <tr r="C66" s="23"/>
      </tp>
    </main>
    <main first="bloomberg.rtd">
      <tp t="s">
        <v>#N/A Invalid Security</v>
        <stp/>
        <stp>##V3_BDHV12</stp>
        <stp>0</stp>
        <stp>BS_TOT_CAP</stp>
        <stp>1/1/2002</stp>
        <stp>12/31/2016</stp>
        <stp>[telcomCOMPARATIVE_BALANCE_SHEET_STATEMENTS (1).xlsx]TOT CAP!R96C3</stp>
        <stp>Period</stp>
        <stp>FY</stp>
        <stp>Currency</stp>
        <stp>USD</stp>
        <stp>Direction</stp>
        <stp>H</stp>
        <tr r="C96" s="25"/>
      </tp>
      <tp t="s">
        <v>#N/A Invalid Security</v>
        <stp/>
        <stp>##V3_BDHV12</stp>
        <stp>0</stp>
        <stp>BS_TOT_CAP</stp>
        <stp>1/1/2002</stp>
        <stp>12/31/2016</stp>
        <stp>[telcomCOMPARATIVE_BALANCE_SHEET_STATEMENTS (1).xlsx]TOT CAP!R94C3</stp>
        <stp>Period</stp>
        <stp>FY</stp>
        <stp>Currency</stp>
        <stp>USD</stp>
        <stp>Direction</stp>
        <stp>H</stp>
        <tr r="C94" s="25"/>
      </tp>
      <tp t="s">
        <v>#N/A Invalid Security</v>
        <stp/>
        <stp>##V3_BDHV12</stp>
        <stp>0</stp>
        <stp>BS_TOT_CAP</stp>
        <stp>1/1/2002</stp>
        <stp>12/31/2016</stp>
        <stp>[telcomCOMPARATIVE_BALANCE_SHEET_STATEMENTS (1).xlsx]TOT CAP!R92C3</stp>
        <stp>Period</stp>
        <stp>FY</stp>
        <stp>Currency</stp>
        <stp>USD</stp>
        <stp>Direction</stp>
        <stp>H</stp>
        <tr r="C92" s="25"/>
      </tp>
      <tp>
        <v>37621</v>
        <stp/>
        <stp>##V3_BDHV12</stp>
        <stp>KBR US Equity</stp>
        <stp>BS_MKT_SEC_OTHER_ST_INVEST</stp>
        <stp>1/1/2002</stp>
        <stp>12/31/2016</stp>
        <stp>[telcomCOMPARATIVE_BALANCE_SHEET_STATEMENTS (1).xlsx]MKT SEC!R80C3</stp>
        <stp>Period</stp>
        <stp>FY</stp>
        <stp>Currency</stp>
        <stp>USD</stp>
        <stp>Direction</stp>
        <stp>H</stp>
        <stp>cols=15;rows=2</stp>
        <tr r="C80" s="4"/>
      </tp>
      <tp>
        <v>37621</v>
        <stp/>
        <stp>##V3_BDHV12</stp>
        <stp>MANT US Equity</stp>
        <stp>BS_MKT_SEC_OTHER_ST_INVEST</stp>
        <stp>1/1/2002</stp>
        <stp>12/31/2016</stp>
        <stp>[telcomCOMPARATIVE_BALANCE_SHEET_STATEMENTS (1).xlsx]MKT SEC!R84C3</stp>
        <stp>Period</stp>
        <stp>FY</stp>
        <stp>Currency</stp>
        <stp>USD</stp>
        <stp>Direction</stp>
        <stp>H</stp>
        <stp>cols=15;rows=2</stp>
        <tr r="C84" s="4"/>
      </tp>
      <tp t="s">
        <v>#N/A Invalid Security</v>
        <stp/>
        <stp>##V3_BDHV12</stp>
        <stp>0</stp>
        <stp>BS_TOT_CAP</stp>
        <stp>1/1/2002</stp>
        <stp>12/31/2016</stp>
        <stp>[telcomCOMPARATIVE_BALANCE_SHEET_STATEMENTS (1).xlsx]TOT CAP!R98C3</stp>
        <stp>Period</stp>
        <stp>FY</stp>
        <stp>Currency</stp>
        <stp>USD</stp>
        <stp>Direction</stp>
        <stp>H</stp>
        <tr r="C98" s="25"/>
      </tp>
      <tp>
        <v>37529</v>
        <stp/>
        <stp>##V3_BDHV12</stp>
        <stp>CUB US Equity</stp>
        <stp>BS_ACCUM_DEPR</stp>
        <stp>1/1/2002</stp>
        <stp>12/31/2016</stp>
        <stp>[telcomCOMPARATIVE_BALANCE_SHEET_STATEMENTS (1).xlsx]ACCUM DEPR!R68C3</stp>
        <stp>Period</stp>
        <stp>FY</stp>
        <stp>Currency</stp>
        <stp>USD</stp>
        <stp>Direction</stp>
        <stp>H</stp>
        <stp>cols=15;rows=2</stp>
        <tr r="C68" s="10"/>
      </tp>
      <tp>
        <v>37621</v>
        <stp/>
        <stp>##V3_BDHV12</stp>
        <stp>CDW US Equity</stp>
        <stp>BS_ACCUM_DEPR</stp>
        <stp>1/1/2002</stp>
        <stp>12/31/2016</stp>
        <stp>[telcomCOMPARATIVE_BALANCE_SHEET_STATEMENTS (1).xlsx]ACCUM DEPR!R64C3</stp>
        <stp>Period</stp>
        <stp>FY</stp>
        <stp>Currency</stp>
        <stp>USD</stp>
        <stp>Direction</stp>
        <stp>H</stp>
        <stp>cols=15;rows=2</stp>
        <tr r="C64" s="10"/>
      </tp>
      <tp>
        <v>37287</v>
        <stp/>
        <stp>##V3_BDHV12</stp>
        <stp>LDOS US Equity</stp>
        <stp>BS_CASH_NEAR_CASH_ITEM</stp>
        <stp>1/1/2002</stp>
        <stp>12/31/2016</stp>
        <stp>[telcomCOMPARATIVE_BALANCE_SHEET_STATEMENTS (1).xlsx]CASH!R82C3</stp>
        <stp>Period</stp>
        <stp>FY</stp>
        <stp>Currency</stp>
        <stp>USD</stp>
        <stp>Direction</stp>
        <stp>H</stp>
        <stp>cols=15;rows=2</stp>
        <tr r="C82" s="2"/>
      </tp>
      <tp>
        <v>37346</v>
        <stp/>
        <stp>##V3_BDHV12</stp>
        <stp>BAH US Equity</stp>
        <stp>BS_ACCUM_DEPR</stp>
        <stp>1/1/2002</stp>
        <stp>12/31/2016</stp>
        <stp>[telcomCOMPARATIVE_BALANCE_SHEET_STATEMENTS (1).xlsx]ACCUM DEPR!R60C3</stp>
        <stp>Period</stp>
        <stp>FY</stp>
        <stp>Currency</stp>
        <stp>USD</stp>
        <stp>Direction</stp>
        <stp>H</stp>
        <stp>cols=15;rows=2</stp>
        <tr r="C60" s="10"/>
      </tp>
      <tp>
        <v>37621</v>
        <stp/>
        <stp>##V3_BDHV12</stp>
        <stp>MANT US Equity</stp>
        <stp>BS_CASH_NEAR_CASH_ITEM</stp>
        <stp>1/1/2002</stp>
        <stp>12/31/2016</stp>
        <stp>[telcomCOMPARATIVE_BALANCE_SHEET_STATEMENTS (1).xlsx]CASH!R84C3</stp>
        <stp>Period</stp>
        <stp>FY</stp>
        <stp>Currency</stp>
        <stp>USD</stp>
        <stp>Direction</stp>
        <stp>H</stp>
        <stp>cols=15;rows=2</stp>
        <tr r="C84" s="2"/>
      </tp>
      <tp>
        <v>37621</v>
        <stp/>
        <stp>##V3_BDHV12</stp>
        <stp>GD US Equity</stp>
        <stp>BS_ST_BORROW</stp>
        <stp>1/1/2002</stp>
        <stp>12/31/2016</stp>
        <stp>[telcomCOMPARATIVE_BALANCE_SHEET_STATEMENTS (1).xlsx]ST BORROW!R76C3</stp>
        <stp>Period</stp>
        <stp>FY</stp>
        <stp>Currency</stp>
        <stp>USD</stp>
        <stp>Direction</stp>
        <stp>H</stp>
        <stp>cols=15;rows=2</stp>
        <tr r="C76" s="16"/>
      </tp>
      <tp>
        <v>37621</v>
        <stp/>
        <stp>##V3_BDHV12</stp>
        <stp>GD US Equity</stp>
        <stp>BS_LT_BORROW</stp>
        <stp>1/1/2002</stp>
        <stp>12/31/2016</stp>
        <stp>[telcomCOMPARATIVE_BALANCE_SHEET_STATEMENTS (1).xlsx]LT BORROW!R76C3</stp>
        <stp>Period</stp>
        <stp>FY</stp>
        <stp>Currency</stp>
        <stp>USD</stp>
        <stp>Direction</stp>
        <stp>H</stp>
        <stp>cols=15;rows=2</stp>
        <tr r="C76" s="19"/>
      </tp>
    </main>
    <main first="bloomberg.rtd">
      <tp>
        <v>37621</v>
        <stp/>
        <stp>##V3_BDHV12</stp>
        <stp>EGOV US Equity</stp>
        <stp>BS_MKT_SEC_OTHER_ST_INVEST</stp>
        <stp>1/1/2002</stp>
        <stp>12/31/2016</stp>
        <stp>[telcomCOMPARATIVE_BALANCE_SHEET_STATEMENTS (1).xlsx]MKT SEC!R88C3</stp>
        <stp>Period</stp>
        <stp>FY</stp>
        <stp>Currency</stp>
        <stp>USD</stp>
        <stp>Direction</stp>
        <stp>H</stp>
        <stp>cols=15;rows=2</stp>
        <tr r="C88" s="4"/>
      </tp>
      <tp>
        <v>37346</v>
        <stp/>
        <stp>##V3_BDHV12</stp>
        <stp>BAH US Equity</stp>
        <stp>BS_TOT_CAP</stp>
        <stp>1/1/2002</stp>
        <stp>12/31/2016</stp>
        <stp>[telcomCOMPARATIVE_BALANCE_SHEET_STATEMENTS (1).xlsx]TOT CAP!R60C3</stp>
        <stp>Period</stp>
        <stp>FY</stp>
        <stp>Currency</stp>
        <stp>USD</stp>
        <stp>Direction</stp>
        <stp>H</stp>
        <stp>cols=15;rows=2</stp>
        <tr r="C60" s="25"/>
      </tp>
      <tp>
        <v>37529</v>
        <stp/>
        <stp>##V3_BDHV12</stp>
        <stp>MMS US Equity</stp>
        <stp>BS_ACCUM_DEPR</stp>
        <stp>1/1/2002</stp>
        <stp>12/31/2016</stp>
        <stp>[telcomCOMPARATIVE_BALANCE_SHEET_STATEMENTS (1).xlsx]ACCUM DEPR!R86C3</stp>
        <stp>Period</stp>
        <stp>FY</stp>
        <stp>Currency</stp>
        <stp>USD</stp>
        <stp>Direction</stp>
        <stp>H</stp>
        <stp>cols=15;rows=2</stp>
        <tr r="C86" s="10"/>
      </tp>
      <tp>
        <v>37621</v>
        <stp/>
        <stp>##V3_BDHV12</stp>
        <stp>GD US Equity</stp>
        <stp>TOT_SHRHLDR_EQY</stp>
        <stp>1/1/2002</stp>
        <stp>12/31/2016</stp>
        <stp>[telcomCOMPARATIVE_BALANCE_SHEET_STATEMENTS (1).xlsx]TOT SH EQTY!R76C3</stp>
        <stp>Period</stp>
        <stp>FY</stp>
        <stp>Currency</stp>
        <stp>USD</stp>
        <stp>Direction</stp>
        <stp>H</stp>
        <stp>cols=15;rows=2</stp>
        <tr r="C76" s="23"/>
      </tp>
      <tp>
        <v>37344</v>
        <stp/>
        <stp>##V3_BDHV12</stp>
        <stp>CSRA US Equity</stp>
        <stp>BS_TOT_CAP</stp>
        <stp>1/1/2002</stp>
        <stp>12/31/2016</stp>
        <stp>[telcomCOMPARATIVE_BALANCE_SHEET_STATEMENTS (1).xlsx]TOT CAP!R66C3</stp>
        <stp>Period</stp>
        <stp>FY</stp>
        <stp>Currency</stp>
        <stp>USD</stp>
        <stp>Direction</stp>
        <stp>H</stp>
        <stp>cols=15;rows=2</stp>
        <tr r="C66" s="25"/>
      </tp>
      <tp>
        <v>37437</v>
        <stp/>
        <stp>##V3_BDHV12</stp>
        <stp>CACI US Equity</stp>
        <stp>BS_CASH_NEAR_CASH_ITEM</stp>
        <stp>1/1/2002</stp>
        <stp>12/31/2016</stp>
        <stp>[telcomCOMPARATIVE_BALANCE_SHEET_STATEMENTS (1).xlsx]CASH!R62C3</stp>
        <stp>Period</stp>
        <stp>FY</stp>
        <stp>Currency</stp>
        <stp>USD</stp>
        <stp>Direction</stp>
        <stp>H</stp>
        <stp>cols=15;rows=2</stp>
        <tr r="C62" s="2"/>
      </tp>
      <tp>
        <v>37344</v>
        <stp/>
        <stp>##V3_BDHV12</stp>
        <stp>CSRA US Equity</stp>
        <stp>BS_CASH_NEAR_CASH_ITEM</stp>
        <stp>1/1/2002</stp>
        <stp>12/31/2016</stp>
        <stp>[telcomCOMPARATIVE_BALANCE_SHEET_STATEMENTS (1).xlsx]CASH!R66C3</stp>
        <stp>Period</stp>
        <stp>FY</stp>
        <stp>Currency</stp>
        <stp>USD</stp>
        <stp>Direction</stp>
        <stp>H</stp>
        <stp>cols=15;rows=2</stp>
        <tr r="C66" s="2"/>
      </tp>
      <tp>
        <v>37287</v>
        <stp/>
        <stp>##V3_BDHV12</stp>
        <stp>LDOS US Equity</stp>
        <stp>TOT_SHRHLDR_EQY</stp>
        <stp>1/1/2002</stp>
        <stp>12/31/2016</stp>
        <stp>[telcomCOMPARATIVE_BALANCE_SHEET_STATEMENTS (1).xlsx]TOT SH EQTY!R82C3</stp>
        <stp>Period</stp>
        <stp>FY</stp>
        <stp>Currency</stp>
        <stp>USD</stp>
        <stp>Direction</stp>
        <stp>H</stp>
        <stp>cols=15;rows=2</stp>
        <tr r="C82" s="23"/>
      </tp>
    </main>
    <main first="bloomberg.rtd">
      <tp>
        <v>37287</v>
        <stp/>
        <stp>##V3_BDHV12</stp>
        <stp>SAIC US Equity</stp>
        <stp>BS_TOT_CAP</stp>
        <stp>1/1/2002</stp>
        <stp>12/31/2016</stp>
        <stp>[telcomCOMPARATIVE_BALANCE_SHEET_STATEMENTS (1).xlsx]TOT CAP!R90C3</stp>
        <stp>Period</stp>
        <stp>FY</stp>
        <stp>Currency</stp>
        <stp>USD</stp>
        <stp>Direction</stp>
        <stp>H</stp>
        <stp>cols=15;rows=2</stp>
        <tr r="C90" s="25"/>
      </tp>
      <tp>
        <v>37621</v>
        <stp/>
        <stp>##V3_BDHV12</stp>
        <stp>MANT US Equity</stp>
        <stp>TOT_SHRHLDR_EQY</stp>
        <stp>1/1/2002</stp>
        <stp>12/31/2016</stp>
        <stp>[telcomCOMPARATIVE_BALANCE_SHEET_STATEMENTS (1).xlsx]TOT SH EQTY!R84C3</stp>
        <stp>Period</stp>
        <stp>FY</stp>
        <stp>Currency</stp>
        <stp>USD</stp>
        <stp>Direction</stp>
        <stp>H</stp>
        <stp>cols=15;rows=2</stp>
        <tr r="C84" s="23"/>
      </tp>
      <tp>
        <v>37344</v>
        <stp/>
        <stp>##V3_BDHV12</stp>
        <stp>CSRA US Equity</stp>
        <stp>BS_CUR_LIAB</stp>
        <stp>1/1/2002</stp>
        <stp>12/31/2016</stp>
        <stp>[telcomCOMPARATIVE_BALANCE_SHEET_STATEMENTS (1).xlsx]CURR LIAB!R66C3</stp>
        <stp>Period</stp>
        <stp>FY</stp>
        <stp>Currency</stp>
        <stp>USD</stp>
        <stp>Direction</stp>
        <stp>H</stp>
        <stp>cols=15;rows=2</stp>
        <tr r="C66" s="18"/>
      </tp>
      <tp>
        <v>37287</v>
        <stp/>
        <stp>##V3_BDHV12</stp>
        <stp>SAIC US Equity</stp>
        <stp>BS_OTHER_LT_LIABILITIES</stp>
        <stp>1/1/2002</stp>
        <stp>12/31/2016</stp>
        <stp>[telcomCOMPARATIVE_BALANCE_SHEET_STATEMENTS (1).xlsx]OTH LT LIAB!R90C3</stp>
        <stp>Period</stp>
        <stp>FY</stp>
        <stp>Currency</stp>
        <stp>USD</stp>
        <stp>Direction</stp>
        <stp>H</stp>
        <stp>cols=15;rows=2</stp>
        <tr r="C90" s="20"/>
      </tp>
      <tp>
        <v>37621</v>
        <stp/>
        <stp>##V3_BDHV12</stp>
        <stp>FEYE US Equity</stp>
        <stp>BS_CASH_NEAR_CASH_ITEM</stp>
        <stp>1/1/2002</stp>
        <stp>12/31/2016</stp>
        <stp>[telcomCOMPARATIVE_BALANCE_SHEET_STATEMENTS (1).xlsx]CASH!R74C3</stp>
        <stp>Period</stp>
        <stp>FY</stp>
        <stp>Currency</stp>
        <stp>USD</stp>
        <stp>Direction</stp>
        <stp>H</stp>
        <stp>cols=15;rows=2</stp>
        <tr r="C74" s="2"/>
      </tp>
      <tp>
        <v>37621</v>
        <stp/>
        <stp>##V3_BDHV12</stp>
        <stp>FEYE US Equity</stp>
        <stp>BS_TOT_CAP</stp>
        <stp>1/1/2002</stp>
        <stp>12/31/2016</stp>
        <stp>[telcomCOMPARATIVE_BALANCE_SHEET_STATEMENTS (1).xlsx]TOT CAP!R74C3</stp>
        <stp>Period</stp>
        <stp>FY</stp>
        <stp>Currency</stp>
        <stp>USD</stp>
        <stp>Direction</stp>
        <stp>H</stp>
        <stp>cols=15;rows=2</stp>
        <tr r="C74" s="25"/>
      </tp>
      <tp>
        <v>37621</v>
        <stp/>
        <stp>##V3_BDHV12</stp>
        <stp>EGL US Equity</stp>
        <stp>TOT_SHRHLDR_EQY</stp>
        <stp>1/1/2002</stp>
        <stp>12/31/2016</stp>
        <stp>[telcomCOMPARATIVE_BALANCE_SHEET_STATEMENTS (1).xlsx]TOT SH EQTY!R72C3</stp>
        <stp>Period</stp>
        <stp>FY</stp>
        <stp>Currency</stp>
        <stp>USD</stp>
        <stp>Direction</stp>
        <stp>H</stp>
        <stp>cols=15;rows=2</stp>
        <tr r="C72" s="23"/>
      </tp>
      <tp>
        <v>37621</v>
        <stp/>
        <stp>##V3_BDHV12</stp>
        <stp>KBR US Equity</stp>
        <stp>TOT_SHRHLDR_EQY</stp>
        <stp>1/1/2002</stp>
        <stp>12/31/2016</stp>
        <stp>[telcomCOMPARATIVE_BALANCE_SHEET_STATEMENTS (1).xlsx]TOT SH EQTY!R80C3</stp>
        <stp>Period</stp>
        <stp>FY</stp>
        <stp>Currency</stp>
        <stp>USD</stp>
        <stp>Direction</stp>
        <stp>H</stp>
        <stp>cols=15;rows=2</stp>
        <tr r="C80" s="23"/>
      </tp>
      <tp>
        <v>37346</v>
        <stp/>
        <stp>##V3_BDHV12</stp>
        <stp>BAH US Equity</stp>
        <stp>TOT_SHRHLDR_EQY</stp>
        <stp>1/1/2002</stp>
        <stp>12/31/2016</stp>
        <stp>[telcomCOMPARATIVE_BALANCE_SHEET_STATEMENTS (1).xlsx]TOT SH EQTY!R60C3</stp>
        <stp>Period</stp>
        <stp>FY</stp>
        <stp>Currency</stp>
        <stp>USD</stp>
        <stp>Direction</stp>
        <stp>H</stp>
        <stp>cols=15;rows=2</stp>
        <tr r="C60" s="23"/>
      </tp>
      <tp>
        <v>37529</v>
        <stp/>
        <stp>##V3_BDHV12</stp>
        <stp>MMS US Equity</stp>
        <stp>TOT_SHRHLDR_EQY</stp>
        <stp>1/1/2002</stp>
        <stp>12/31/2016</stp>
        <stp>[telcomCOMPARATIVE_BALANCE_SHEET_STATEMENTS (1).xlsx]TOT SH EQTY!R86C3</stp>
        <stp>Period</stp>
        <stp>FY</stp>
        <stp>Currency</stp>
        <stp>USD</stp>
        <stp>Direction</stp>
        <stp>H</stp>
        <stp>cols=15;rows=2</stp>
        <tr r="C86" s="23"/>
      </tp>
      <tp>
        <v>37621</v>
        <stp/>
        <stp>##V3_BDHV12</stp>
        <stp>CDW US Equity</stp>
        <stp>TOT_SHRHLDR_EQY</stp>
        <stp>1/1/2002</stp>
        <stp>12/31/2016</stp>
        <stp>[telcomCOMPARATIVE_BALANCE_SHEET_STATEMENTS (1).xlsx]TOT SH EQTY!R64C3</stp>
        <stp>Period</stp>
        <stp>FY</stp>
        <stp>Currency</stp>
        <stp>USD</stp>
        <stp>Direction</stp>
        <stp>H</stp>
        <stp>cols=15;rows=2</stp>
        <tr r="C64" s="23"/>
      </tp>
      <tp>
        <v>37529</v>
        <stp/>
        <stp>##V3_BDHV12</stp>
        <stp>CUB US Equity</stp>
        <stp>TOT_SHRHLDR_EQY</stp>
        <stp>1/1/2002</stp>
        <stp>12/31/2016</stp>
        <stp>[telcomCOMPARATIVE_BALANCE_SHEET_STATEMENTS (1).xlsx]TOT SH EQTY!R68C3</stp>
        <stp>Period</stp>
        <stp>FY</stp>
        <stp>Currency</stp>
        <stp>USD</stp>
        <stp>Direction</stp>
        <stp>H</stp>
        <stp>cols=15;rows=2</stp>
        <tr r="C68" s="23"/>
      </tp>
      <tp>
        <v>37529</v>
        <stp/>
        <stp>##V3_BDHV12</stp>
        <stp>CUB US Equity</stp>
        <stp>BS_TOT_CAP</stp>
        <stp>1/1/2002</stp>
        <stp>12/31/2016</stp>
        <stp>[telcomCOMPARATIVE_BALANCE_SHEET_STATEMENTS (1).xlsx]TOT CAP!R68C3</stp>
        <stp>Period</stp>
        <stp>FY</stp>
        <stp>Currency</stp>
        <stp>USD</stp>
        <stp>Direction</stp>
        <stp>H</stp>
        <stp>cols=15;rows=2</stp>
        <tr r="C68" s="25"/>
      </tp>
      <tp>
        <v>37621</v>
        <stp/>
        <stp>##V3_BDHV12</stp>
        <stp>KBR US Equity</stp>
        <stp>BS_ACCUM_DEPR</stp>
        <stp>1/1/2002</stp>
        <stp>12/31/2016</stp>
        <stp>[telcomCOMPARATIVE_BALANCE_SHEET_STATEMENTS (1).xlsx]ACCUM DEPR!R80C3</stp>
        <stp>Period</stp>
        <stp>FY</stp>
        <stp>Currency</stp>
        <stp>USD</stp>
        <stp>Direction</stp>
        <stp>H</stp>
        <stp>cols=15;rows=2</stp>
        <tr r="C80" s="10"/>
      </tp>
    </main>
    <main first="bloomberg.rtd">
      <tp>
        <v>37621</v>
        <stp/>
        <stp>##V3_BDHV12</stp>
        <stp>GD US Equity</stp>
        <stp>BS_ACCUM_DEPR</stp>
        <stp>1/1/2002</stp>
        <stp>12/31/2016</stp>
        <stp>[telcomCOMPARATIVE_BALANCE_SHEET_STATEMENTS (1).xlsx]ACCUM DEPR!R76C3</stp>
        <stp>Period</stp>
        <stp>FY</stp>
        <stp>Currency</stp>
        <stp>USD</stp>
        <stp>Direction</stp>
        <stp>H</stp>
        <stp>cols=15;rows=2</stp>
        <tr r="C76" s="10"/>
      </tp>
      <tp>
        <v>37621</v>
        <stp/>
        <stp>##V3_BDHV12</stp>
        <stp>EIGI US Equity</stp>
        <stp>BS_CASH_NEAR_CASH_ITEM</stp>
        <stp>1/1/2002</stp>
        <stp>12/31/2016</stp>
        <stp>[telcomCOMPARATIVE_BALANCE_SHEET_STATEMENTS (1).xlsx]CASH!R70C3</stp>
        <stp>Period</stp>
        <stp>FY</stp>
        <stp>Currency</stp>
        <stp>USD</stp>
        <stp>Direction</stp>
        <stp>H</stp>
        <stp>cols=15;rows=2</stp>
        <tr r="C70" s="2"/>
      </tp>
      <tp>
        <v>37621</v>
        <stp/>
        <stp>##V3_BDHV12</stp>
        <stp>EGOV US Equity</stp>
        <stp>BS_CASH_NEAR_CASH_ITEM</stp>
        <stp>1/1/2002</stp>
        <stp>12/31/2016</stp>
        <stp>[telcomCOMPARATIVE_BALANCE_SHEET_STATEMENTS (1).xlsx]CASH!R88C3</stp>
        <stp>Period</stp>
        <stp>FY</stp>
        <stp>Currency</stp>
        <stp>USD</stp>
        <stp>Direction</stp>
        <stp>H</stp>
        <stp>cols=15;rows=2</stp>
        <tr r="C88" s="2"/>
      </tp>
      <tp>
        <v>37621</v>
        <stp/>
        <stp>##V3_BDHV12</stp>
        <stp>ICFI US Equity</stp>
        <stp>TOT_SHRHLDR_EQY</stp>
        <stp>1/1/2002</stp>
        <stp>12/31/2016</stp>
        <stp>[telcomCOMPARATIVE_BALANCE_SHEET_STATEMENTS (1).xlsx]TOT SH EQTY!R78C3</stp>
        <stp>Period</stp>
        <stp>FY</stp>
        <stp>Currency</stp>
        <stp>USD</stp>
        <stp>Direction</stp>
        <stp>H</stp>
        <stp>cols=15;rows=2</stp>
        <tr r="C78" s="2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rciaHastingsCOMPARITIVE_INCOME_AND_CASH_FLOW_STAT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CKERS"/>
      <sheetName val="FUNCTION LIST"/>
      <sheetName val="INPUT"/>
      <sheetName val="REVENUES"/>
      <sheetName val="SGA"/>
      <sheetName val="R&amp;D"/>
      <sheetName val="EBITDA"/>
      <sheetName val="DEPR EXP"/>
      <sheetName val="EBIT"/>
      <sheetName val="INT EXP"/>
      <sheetName val="TAX EXP"/>
      <sheetName val="INC BEF XO ITEM"/>
      <sheetName val="XO LOSS BEF TAX"/>
      <sheetName val="NET NON OPR LOSS"/>
      <sheetName val="OPR INC"/>
      <sheetName val="SALES PER EE"/>
      <sheetName val="EMPLOYEES"/>
      <sheetName val="NET INCOME"/>
      <sheetName val="FREE CASH FLOW"/>
      <sheetName val="CASH FROM OPR"/>
      <sheetName val="NET CHG IN CASH"/>
      <sheetName val="CHG NON CASH WCAP"/>
      <sheetName val="DISP FIX ASSET"/>
      <sheetName val="CAP EX"/>
      <sheetName val="INC ST BORROW"/>
      <sheetName val="INC LT DEBT"/>
      <sheetName val="INC CAP STOCK"/>
      <sheetName val="REPAY LT DEBT"/>
      <sheetName val="CASH FROM FINANCE ACT"/>
      <sheetName val="OTHER FINANCE ACT"/>
      <sheetName val="CASH PAID FOR INTEREST"/>
      <sheetName val="DECR IN CAP STOCK"/>
      <sheetName val="DIVIDEND PAID"/>
      <sheetName val="SHAREHOLDERS"/>
      <sheetName val="EQTY SHARES OUT"/>
      <sheetName val="Sheet3"/>
      <sheetName val="Sheet1"/>
    </sheetNames>
    <sheetDataSet>
      <sheetData sheetId="0"/>
      <sheetData sheetId="1"/>
      <sheetData sheetId="2">
        <row r="56">
          <cell r="C56">
            <v>37257</v>
          </cell>
        </row>
        <row r="57">
          <cell r="C57">
            <v>42735</v>
          </cell>
        </row>
        <row r="58">
          <cell r="C58" t="str">
            <v>FY</v>
          </cell>
        </row>
        <row r="59">
          <cell r="C59" t="str">
            <v>USD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48"/>
  <sheetViews>
    <sheetView zoomScaleNormal="100" zoomScalePageLayoutView="200" workbookViewId="0">
      <selection activeCell="E16" sqref="E16"/>
    </sheetView>
  </sheetViews>
  <sheetFormatPr defaultColWidth="11.453125" defaultRowHeight="14.5" x14ac:dyDescent="0.35"/>
  <cols>
    <col min="2" max="2" width="14.81640625" bestFit="1" customWidth="1"/>
  </cols>
  <sheetData>
    <row r="8" spans="1:2" x14ac:dyDescent="0.35">
      <c r="A8" s="14"/>
      <c r="B8" s="14"/>
    </row>
    <row r="9" spans="1:2" x14ac:dyDescent="0.35">
      <c r="B9" t="s">
        <v>9</v>
      </c>
    </row>
    <row r="10" spans="1:2" x14ac:dyDescent="0.35">
      <c r="A10">
        <v>1</v>
      </c>
      <c r="B10" t="s">
        <v>72</v>
      </c>
    </row>
    <row r="12" spans="1:2" x14ac:dyDescent="0.35">
      <c r="A12">
        <v>2</v>
      </c>
      <c r="B12" t="s">
        <v>73</v>
      </c>
    </row>
    <row r="14" spans="1:2" x14ac:dyDescent="0.35">
      <c r="A14">
        <v>3</v>
      </c>
      <c r="B14" t="s">
        <v>74</v>
      </c>
    </row>
    <row r="16" spans="1:2" x14ac:dyDescent="0.35">
      <c r="A16">
        <v>4</v>
      </c>
      <c r="B16" t="s">
        <v>75</v>
      </c>
    </row>
    <row r="18" spans="1:2" x14ac:dyDescent="0.35">
      <c r="A18">
        <v>5</v>
      </c>
      <c r="B18" t="s">
        <v>76</v>
      </c>
    </row>
    <row r="20" spans="1:2" x14ac:dyDescent="0.35">
      <c r="A20">
        <v>6</v>
      </c>
      <c r="B20" t="s">
        <v>77</v>
      </c>
    </row>
    <row r="22" spans="1:2" x14ac:dyDescent="0.35">
      <c r="A22">
        <v>7</v>
      </c>
      <c r="B22" t="s">
        <v>78</v>
      </c>
    </row>
    <row r="24" spans="1:2" x14ac:dyDescent="0.35">
      <c r="A24">
        <v>8</v>
      </c>
      <c r="B24" t="s">
        <v>79</v>
      </c>
    </row>
    <row r="26" spans="1:2" x14ac:dyDescent="0.35">
      <c r="A26">
        <v>9</v>
      </c>
      <c r="B26" t="s">
        <v>80</v>
      </c>
    </row>
    <row r="28" spans="1:2" x14ac:dyDescent="0.35">
      <c r="A28">
        <v>10</v>
      </c>
      <c r="B28" t="s">
        <v>81</v>
      </c>
    </row>
    <row r="30" spans="1:2" x14ac:dyDescent="0.35">
      <c r="A30">
        <v>11</v>
      </c>
      <c r="B30" t="s">
        <v>82</v>
      </c>
    </row>
    <row r="32" spans="1:2" x14ac:dyDescent="0.35">
      <c r="A32">
        <v>12</v>
      </c>
      <c r="B32" t="s">
        <v>83</v>
      </c>
    </row>
    <row r="34" spans="1:2" x14ac:dyDescent="0.35">
      <c r="A34">
        <v>13</v>
      </c>
      <c r="B34" t="s">
        <v>84</v>
      </c>
    </row>
    <row r="36" spans="1:2" x14ac:dyDescent="0.35">
      <c r="A36">
        <v>14</v>
      </c>
      <c r="B36" t="s">
        <v>85</v>
      </c>
    </row>
    <row r="38" spans="1:2" x14ac:dyDescent="0.35">
      <c r="A38">
        <v>15</v>
      </c>
      <c r="B38" t="s">
        <v>86</v>
      </c>
    </row>
    <row r="40" spans="1:2" x14ac:dyDescent="0.35">
      <c r="A40">
        <v>16</v>
      </c>
      <c r="B40" t="s">
        <v>87</v>
      </c>
    </row>
    <row r="42" spans="1:2" x14ac:dyDescent="0.35">
      <c r="A42">
        <v>17</v>
      </c>
    </row>
    <row r="44" spans="1:2" x14ac:dyDescent="0.35">
      <c r="A44">
        <v>18</v>
      </c>
    </row>
    <row r="46" spans="1:2" x14ac:dyDescent="0.35">
      <c r="A46">
        <v>19</v>
      </c>
    </row>
    <row r="48" spans="1:2" x14ac:dyDescent="0.35">
      <c r="A48">
        <v>20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11.179687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BS_GROSS_FIX_ASSET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177.87200000000001</v>
      </c>
      <c r="K5" s="2">
        <f t="shared" si="2"/>
        <v>226.77699999999999</v>
      </c>
      <c r="L5" s="2">
        <f t="shared" si="2"/>
        <v>311.52499999999998</v>
      </c>
      <c r="M5" s="2">
        <f t="shared" si="2"/>
        <v>358.839</v>
      </c>
      <c r="N5" s="2">
        <f t="shared" si="2"/>
        <v>373.01</v>
      </c>
      <c r="O5" s="2">
        <f t="shared" si="2"/>
        <v>380.47800000000001</v>
      </c>
      <c r="P5" s="2">
        <f t="shared" si="2"/>
        <v>388.64299999999997</v>
      </c>
      <c r="Q5" s="2">
        <f t="shared" si="2"/>
        <v>418.48599999999999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177.87200000000001</v>
      </c>
      <c r="Z5" s="2">
        <f t="shared" si="3"/>
        <v>48.904999999999973</v>
      </c>
      <c r="AA5" s="2">
        <f t="shared" si="3"/>
        <v>84.74799999999999</v>
      </c>
      <c r="AB5" s="2">
        <f t="shared" si="3"/>
        <v>47.314000000000021</v>
      </c>
      <c r="AC5" s="2">
        <f t="shared" si="3"/>
        <v>14.170999999999992</v>
      </c>
      <c r="AD5" s="2">
        <f t="shared" si="3"/>
        <v>7.4680000000000177</v>
      </c>
      <c r="AE5" s="2">
        <f t="shared" si="3"/>
        <v>8.1649999999999636</v>
      </c>
      <c r="AF5" s="2">
        <f t="shared" si="3"/>
        <v>29.843000000000018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40.463999999999999</v>
      </c>
      <c r="D6" s="2">
        <f t="shared" ref="D6:Q6" si="4">IF(D63="#N/A N/A",0,D63)</f>
        <v>53.61</v>
      </c>
      <c r="E6" s="2">
        <f t="shared" si="4"/>
        <v>67.325999999999993</v>
      </c>
      <c r="F6" s="2">
        <f t="shared" si="4"/>
        <v>72.430999999999997</v>
      </c>
      <c r="G6" s="2">
        <f t="shared" si="4"/>
        <v>76.036000000000001</v>
      </c>
      <c r="H6" s="2">
        <f t="shared" si="4"/>
        <v>78.578000000000003</v>
      </c>
      <c r="I6" s="2">
        <f t="shared" si="4"/>
        <v>84.082999999999998</v>
      </c>
      <c r="J6" s="2">
        <f t="shared" si="4"/>
        <v>93.1</v>
      </c>
      <c r="K6" s="2">
        <f t="shared" si="4"/>
        <v>122.90900000000001</v>
      </c>
      <c r="L6" s="2">
        <f t="shared" si="4"/>
        <v>134.12200000000001</v>
      </c>
      <c r="M6" s="2">
        <f t="shared" si="4"/>
        <v>148.93899999999999</v>
      </c>
      <c r="N6" s="2">
        <f t="shared" si="4"/>
        <v>161.84800000000001</v>
      </c>
      <c r="O6" s="2">
        <f t="shared" si="4"/>
        <v>179.55600000000001</v>
      </c>
      <c r="P6" s="2">
        <f t="shared" si="4"/>
        <v>186.60599999999999</v>
      </c>
      <c r="Q6" s="2">
        <f t="shared" si="4"/>
        <v>218.54</v>
      </c>
      <c r="S6" s="2">
        <f t="shared" si="3"/>
        <v>13.146000000000001</v>
      </c>
      <c r="T6" s="2">
        <f t="shared" si="3"/>
        <v>13.715999999999994</v>
      </c>
      <c r="U6" s="2">
        <f t="shared" si="3"/>
        <v>5.105000000000004</v>
      </c>
      <c r="V6" s="2">
        <f t="shared" si="3"/>
        <v>3.605000000000004</v>
      </c>
      <c r="W6" s="2">
        <f t="shared" si="3"/>
        <v>2.5420000000000016</v>
      </c>
      <c r="X6" s="2">
        <f t="shared" si="3"/>
        <v>5.5049999999999955</v>
      </c>
      <c r="Y6" s="2">
        <f t="shared" si="3"/>
        <v>9.0169999999999959</v>
      </c>
      <c r="Z6" s="2">
        <f t="shared" si="3"/>
        <v>29.809000000000012</v>
      </c>
      <c r="AA6" s="2">
        <f t="shared" si="3"/>
        <v>11.213000000000008</v>
      </c>
      <c r="AB6" s="2">
        <f t="shared" si="3"/>
        <v>14.816999999999979</v>
      </c>
      <c r="AC6" s="2">
        <f t="shared" si="3"/>
        <v>12.90900000000002</v>
      </c>
      <c r="AD6" s="2">
        <f t="shared" si="3"/>
        <v>17.707999999999998</v>
      </c>
      <c r="AE6" s="2">
        <f t="shared" si="3"/>
        <v>7.0499999999999829</v>
      </c>
      <c r="AF6" s="2">
        <f t="shared" si="3"/>
        <v>31.933999999999997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252.5</v>
      </c>
      <c r="J7" s="2">
        <f t="shared" si="5"/>
        <v>259</v>
      </c>
      <c r="K7" s="2">
        <f t="shared" si="5"/>
        <v>279</v>
      </c>
      <c r="L7" s="2">
        <f t="shared" si="5"/>
        <v>294.3</v>
      </c>
      <c r="M7" s="2">
        <f t="shared" si="5"/>
        <v>302.7</v>
      </c>
      <c r="N7" s="2">
        <f t="shared" si="5"/>
        <v>310.10000000000002</v>
      </c>
      <c r="O7" s="2">
        <f t="shared" si="5"/>
        <v>309.7</v>
      </c>
      <c r="P7" s="2">
        <f t="shared" si="5"/>
        <v>374.4</v>
      </c>
      <c r="Q7" s="2">
        <f t="shared" si="5"/>
        <v>348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252.5</v>
      </c>
      <c r="Y7" s="2">
        <f t="shared" si="3"/>
        <v>6.5</v>
      </c>
      <c r="Z7" s="2">
        <f t="shared" si="3"/>
        <v>20</v>
      </c>
      <c r="AA7" s="2">
        <f t="shared" si="3"/>
        <v>15.300000000000011</v>
      </c>
      <c r="AB7" s="2">
        <f t="shared" si="3"/>
        <v>8.3999999999999773</v>
      </c>
      <c r="AC7" s="2">
        <f t="shared" si="3"/>
        <v>7.4000000000000341</v>
      </c>
      <c r="AD7" s="2">
        <f t="shared" si="3"/>
        <v>-0.40000000000003411</v>
      </c>
      <c r="AE7" s="2">
        <f t="shared" si="3"/>
        <v>64.699999999999989</v>
      </c>
      <c r="AF7" s="2">
        <f t="shared" si="3"/>
        <v>-26.399999999999977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1143.627</v>
      </c>
      <c r="P8" s="2">
        <f t="shared" si="6"/>
        <v>1133.528</v>
      </c>
      <c r="Q8" s="2">
        <f t="shared" si="6"/>
        <v>1303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1143.627</v>
      </c>
      <c r="AE8" s="2">
        <f t="shared" si="3"/>
        <v>-10.098999999999933</v>
      </c>
      <c r="AF8" s="2">
        <f t="shared" si="3"/>
        <v>169.47199999999998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128.24199999999999</v>
      </c>
      <c r="D9" s="2">
        <f t="shared" ref="D9:Q9" si="7">IF(D69="#N/A N/A",0,D69)</f>
        <v>137.03299999999999</v>
      </c>
      <c r="E9" s="2">
        <f t="shared" si="7"/>
        <v>138.88300000000001</v>
      </c>
      <c r="F9" s="2">
        <f t="shared" si="7"/>
        <v>139.52199999999999</v>
      </c>
      <c r="G9" s="2">
        <f t="shared" si="7"/>
        <v>146.86000000000001</v>
      </c>
      <c r="H9" s="2">
        <f t="shared" si="7"/>
        <v>149.56800000000001</v>
      </c>
      <c r="I9" s="2">
        <f t="shared" si="7"/>
        <v>147.041</v>
      </c>
      <c r="J9" s="2">
        <f t="shared" si="7"/>
        <v>142.65600000000001</v>
      </c>
      <c r="K9" s="2">
        <f t="shared" si="7"/>
        <v>145.53299999999999</v>
      </c>
      <c r="L9" s="2">
        <f t="shared" si="7"/>
        <v>150.03899999999999</v>
      </c>
      <c r="M9" s="2">
        <f t="shared" si="7"/>
        <v>163.22200000000001</v>
      </c>
      <c r="N9" s="2">
        <f t="shared" si="7"/>
        <v>167.46199999999999</v>
      </c>
      <c r="O9" s="2">
        <f t="shared" si="7"/>
        <v>173.08500000000001</v>
      </c>
      <c r="P9" s="2">
        <f t="shared" si="7"/>
        <v>182.899</v>
      </c>
      <c r="Q9" s="2">
        <f t="shared" si="7"/>
        <v>210.97800000000001</v>
      </c>
      <c r="S9" s="2">
        <f t="shared" si="3"/>
        <v>8.7909999999999968</v>
      </c>
      <c r="T9" s="2">
        <f t="shared" si="3"/>
        <v>1.8500000000000227</v>
      </c>
      <c r="U9" s="2">
        <f t="shared" si="3"/>
        <v>0.63899999999998158</v>
      </c>
      <c r="V9" s="2">
        <f t="shared" si="3"/>
        <v>7.3380000000000223</v>
      </c>
      <c r="W9" s="2">
        <f t="shared" si="3"/>
        <v>2.7079999999999984</v>
      </c>
      <c r="X9" s="2">
        <f t="shared" si="3"/>
        <v>-2.5270000000000152</v>
      </c>
      <c r="Y9" s="2">
        <f t="shared" si="3"/>
        <v>-4.3849999999999909</v>
      </c>
      <c r="Z9" s="2">
        <f t="shared" si="3"/>
        <v>2.8769999999999811</v>
      </c>
      <c r="AA9" s="2">
        <f t="shared" si="3"/>
        <v>4.5060000000000002</v>
      </c>
      <c r="AB9" s="2">
        <f t="shared" si="3"/>
        <v>13.183000000000021</v>
      </c>
      <c r="AC9" s="2">
        <f t="shared" si="3"/>
        <v>4.2399999999999807</v>
      </c>
      <c r="AD9" s="2">
        <f t="shared" si="3"/>
        <v>5.6230000000000189</v>
      </c>
      <c r="AE9" s="2">
        <f t="shared" si="3"/>
        <v>9.813999999999993</v>
      </c>
      <c r="AF9" s="2">
        <f t="shared" si="3"/>
        <v>28.079000000000008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12.33</v>
      </c>
      <c r="M10" s="2">
        <f t="shared" si="8"/>
        <v>41.261000000000003</v>
      </c>
      <c r="N10" s="2">
        <f t="shared" si="8"/>
        <v>74.843999999999994</v>
      </c>
      <c r="O10" s="2">
        <f t="shared" si="8"/>
        <v>112.262</v>
      </c>
      <c r="P10" s="2">
        <f t="shared" si="8"/>
        <v>162.649</v>
      </c>
      <c r="Q10" s="2">
        <f t="shared" si="8"/>
        <v>240.35499999999999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12.33</v>
      </c>
      <c r="AB10" s="2">
        <f t="shared" si="3"/>
        <v>28.931000000000004</v>
      </c>
      <c r="AC10" s="2">
        <f t="shared" si="3"/>
        <v>33.582999999999991</v>
      </c>
      <c r="AD10" s="2">
        <f t="shared" si="3"/>
        <v>37.418000000000006</v>
      </c>
      <c r="AE10" s="2">
        <f t="shared" si="3"/>
        <v>50.387</v>
      </c>
      <c r="AF10" s="2">
        <f t="shared" si="3"/>
        <v>77.705999999999989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41.511000000000003</v>
      </c>
      <c r="N11" s="2">
        <f t="shared" si="9"/>
        <v>44.860999999999997</v>
      </c>
      <c r="O11" s="2">
        <f t="shared" si="9"/>
        <v>48.682000000000002</v>
      </c>
      <c r="P11" s="2">
        <f t="shared" si="9"/>
        <v>75.763000000000005</v>
      </c>
      <c r="Q11" s="2">
        <f t="shared" si="9"/>
        <v>75.831000000000003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41.511000000000003</v>
      </c>
      <c r="AC11" s="2">
        <f t="shared" si="3"/>
        <v>3.3499999999999943</v>
      </c>
      <c r="AD11" s="2">
        <f t="shared" si="3"/>
        <v>3.8210000000000051</v>
      </c>
      <c r="AE11" s="2">
        <f t="shared" si="3"/>
        <v>27.081000000000003</v>
      </c>
      <c r="AF11" s="2">
        <f t="shared" si="3"/>
        <v>6.799999999999784E-2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3.2410000000000001</v>
      </c>
      <c r="M12" s="2">
        <f t="shared" si="10"/>
        <v>16.623999999999999</v>
      </c>
      <c r="N12" s="2">
        <f t="shared" si="10"/>
        <v>79.853999999999999</v>
      </c>
      <c r="O12" s="2">
        <f t="shared" si="10"/>
        <v>132.16200000000001</v>
      </c>
      <c r="P12" s="2">
        <f t="shared" si="10"/>
        <v>176.429</v>
      </c>
      <c r="Q12" s="2">
        <f t="shared" si="10"/>
        <v>201.63399999999999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3.2410000000000001</v>
      </c>
      <c r="AB12" s="2">
        <f t="shared" si="3"/>
        <v>13.382999999999999</v>
      </c>
      <c r="AC12" s="2">
        <f t="shared" si="3"/>
        <v>63.230000000000004</v>
      </c>
      <c r="AD12" s="2">
        <f t="shared" si="3"/>
        <v>52.308000000000007</v>
      </c>
      <c r="AE12" s="2">
        <f t="shared" si="3"/>
        <v>44.266999999999996</v>
      </c>
      <c r="AF12" s="2">
        <f t="shared" si="3"/>
        <v>25.204999999999984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3469</v>
      </c>
      <c r="D13" s="2">
        <f t="shared" ref="D13:Q13" si="11">IF(D77="#N/A N/A",0,D77)</f>
        <v>3903</v>
      </c>
      <c r="E13" s="2">
        <f t="shared" si="11"/>
        <v>4202</v>
      </c>
      <c r="F13" s="2">
        <f t="shared" si="11"/>
        <v>3838</v>
      </c>
      <c r="G13" s="2">
        <f t="shared" si="11"/>
        <v>4188</v>
      </c>
      <c r="H13" s="2">
        <f t="shared" si="11"/>
        <v>4729</v>
      </c>
      <c r="I13" s="2">
        <f t="shared" si="11"/>
        <v>5340</v>
      </c>
      <c r="J13" s="2">
        <f t="shared" si="11"/>
        <v>5677</v>
      </c>
      <c r="K13" s="2">
        <f t="shared" si="11"/>
        <v>5959</v>
      </c>
      <c r="L13" s="2">
        <f t="shared" si="11"/>
        <v>6518</v>
      </c>
      <c r="M13" s="2">
        <f t="shared" si="11"/>
        <v>7003</v>
      </c>
      <c r="N13" s="2">
        <f t="shared" si="11"/>
        <v>7152</v>
      </c>
      <c r="O13" s="2">
        <f t="shared" si="11"/>
        <v>7292</v>
      </c>
      <c r="P13" s="2">
        <f t="shared" si="11"/>
        <v>7676</v>
      </c>
      <c r="Q13" s="2">
        <f t="shared" si="11"/>
        <v>7929</v>
      </c>
      <c r="S13" s="2">
        <f t="shared" si="3"/>
        <v>434</v>
      </c>
      <c r="T13" s="2">
        <f t="shared" si="3"/>
        <v>299</v>
      </c>
      <c r="U13" s="2">
        <f t="shared" si="3"/>
        <v>-364</v>
      </c>
      <c r="V13" s="2">
        <f t="shared" si="3"/>
        <v>350</v>
      </c>
      <c r="W13" s="2">
        <f t="shared" si="3"/>
        <v>541</v>
      </c>
      <c r="X13" s="2">
        <f t="shared" si="3"/>
        <v>611</v>
      </c>
      <c r="Y13" s="2">
        <f t="shared" si="3"/>
        <v>337</v>
      </c>
      <c r="Z13" s="2">
        <f t="shared" si="3"/>
        <v>282</v>
      </c>
      <c r="AA13" s="2">
        <f t="shared" si="3"/>
        <v>559</v>
      </c>
      <c r="AB13" s="2">
        <f t="shared" si="3"/>
        <v>485</v>
      </c>
      <c r="AC13" s="2">
        <f t="shared" si="3"/>
        <v>149</v>
      </c>
      <c r="AD13" s="2">
        <f t="shared" si="3"/>
        <v>140</v>
      </c>
      <c r="AE13" s="2">
        <f t="shared" si="3"/>
        <v>384</v>
      </c>
      <c r="AF13" s="2">
        <f t="shared" si="3"/>
        <v>253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13.207000000000001</v>
      </c>
      <c r="F14" s="2">
        <f t="shared" si="12"/>
        <v>15.766</v>
      </c>
      <c r="G14" s="2">
        <f t="shared" si="12"/>
        <v>18.792000000000002</v>
      </c>
      <c r="H14" s="2">
        <f t="shared" si="12"/>
        <v>21.686</v>
      </c>
      <c r="I14" s="2">
        <f t="shared" si="12"/>
        <v>32.128</v>
      </c>
      <c r="J14" s="2">
        <f t="shared" si="12"/>
        <v>46.338999999999999</v>
      </c>
      <c r="K14" s="2">
        <f t="shared" si="12"/>
        <v>51.131</v>
      </c>
      <c r="L14" s="2">
        <f t="shared" si="12"/>
        <v>61.935000000000002</v>
      </c>
      <c r="M14" s="2">
        <f t="shared" si="12"/>
        <v>69.966999999999999</v>
      </c>
      <c r="N14" s="2">
        <f t="shared" si="12"/>
        <v>79.442999999999998</v>
      </c>
      <c r="O14" s="2">
        <f t="shared" si="12"/>
        <v>101.598</v>
      </c>
      <c r="P14" s="2">
        <f t="shared" si="12"/>
        <v>116.628</v>
      </c>
      <c r="Q14" s="2">
        <f t="shared" si="12"/>
        <v>114.56</v>
      </c>
      <c r="S14" s="2">
        <f t="shared" si="3"/>
        <v>0</v>
      </c>
      <c r="T14" s="2">
        <f t="shared" si="3"/>
        <v>13.207000000000001</v>
      </c>
      <c r="U14" s="2">
        <f t="shared" si="3"/>
        <v>2.5589999999999993</v>
      </c>
      <c r="V14" s="2">
        <f t="shared" si="3"/>
        <v>3.0260000000000016</v>
      </c>
      <c r="W14" s="2">
        <f t="shared" si="3"/>
        <v>2.8939999999999984</v>
      </c>
      <c r="X14" s="2">
        <f t="shared" si="3"/>
        <v>10.442</v>
      </c>
      <c r="Y14" s="2">
        <f t="shared" si="3"/>
        <v>14.210999999999999</v>
      </c>
      <c r="Z14" s="2">
        <f t="shared" si="3"/>
        <v>4.7920000000000016</v>
      </c>
      <c r="AA14" s="2">
        <f t="shared" si="3"/>
        <v>10.804000000000002</v>
      </c>
      <c r="AB14" s="2">
        <f t="shared" si="3"/>
        <v>8.0319999999999965</v>
      </c>
      <c r="AC14" s="2">
        <f t="shared" si="3"/>
        <v>9.4759999999999991</v>
      </c>
      <c r="AD14" s="2">
        <f t="shared" si="3"/>
        <v>22.155000000000001</v>
      </c>
      <c r="AE14" s="2">
        <f t="shared" si="3"/>
        <v>15.030000000000001</v>
      </c>
      <c r="AF14" s="2">
        <f t="shared" si="3"/>
        <v>-2.0679999999999978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830</v>
      </c>
      <c r="F15" s="2">
        <f t="shared" si="13"/>
        <v>749</v>
      </c>
      <c r="G15" s="2">
        <f t="shared" si="13"/>
        <v>416</v>
      </c>
      <c r="H15" s="2">
        <f t="shared" si="13"/>
        <v>447</v>
      </c>
      <c r="I15" s="2">
        <f t="shared" si="13"/>
        <v>469</v>
      </c>
      <c r="J15" s="2">
        <f t="shared" si="13"/>
        <v>515</v>
      </c>
      <c r="K15" s="2">
        <f t="shared" si="13"/>
        <v>689</v>
      </c>
      <c r="L15" s="2">
        <f t="shared" si="13"/>
        <v>748</v>
      </c>
      <c r="M15" s="2">
        <f t="shared" si="13"/>
        <v>746</v>
      </c>
      <c r="N15" s="2">
        <f t="shared" si="13"/>
        <v>812</v>
      </c>
      <c r="O15" s="2">
        <f t="shared" si="13"/>
        <v>632</v>
      </c>
      <c r="P15" s="2">
        <f t="shared" si="13"/>
        <v>521</v>
      </c>
      <c r="Q15" s="2">
        <f t="shared" si="13"/>
        <v>469</v>
      </c>
      <c r="S15" s="2">
        <f t="shared" si="3"/>
        <v>0</v>
      </c>
      <c r="T15" s="2">
        <f t="shared" si="3"/>
        <v>830</v>
      </c>
      <c r="U15" s="2">
        <f t="shared" si="3"/>
        <v>-81</v>
      </c>
      <c r="V15" s="2">
        <f t="shared" si="3"/>
        <v>-333</v>
      </c>
      <c r="W15" s="2">
        <f t="shared" si="3"/>
        <v>31</v>
      </c>
      <c r="X15" s="2">
        <f t="shared" si="3"/>
        <v>22</v>
      </c>
      <c r="Y15" s="2">
        <f t="shared" si="3"/>
        <v>46</v>
      </c>
      <c r="Z15" s="2">
        <f t="shared" si="3"/>
        <v>174</v>
      </c>
      <c r="AA15" s="2">
        <f t="shared" si="3"/>
        <v>59</v>
      </c>
      <c r="AB15" s="2">
        <f t="shared" si="3"/>
        <v>-2</v>
      </c>
      <c r="AC15" s="2">
        <f t="shared" si="3"/>
        <v>66</v>
      </c>
      <c r="AD15" s="2">
        <f t="shared" si="3"/>
        <v>-180</v>
      </c>
      <c r="AE15" s="2">
        <f t="shared" si="3"/>
        <v>-111</v>
      </c>
      <c r="AF15" s="2">
        <f t="shared" si="3"/>
        <v>-52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556</v>
      </c>
      <c r="G16" s="2">
        <f t="shared" si="14"/>
        <v>605</v>
      </c>
      <c r="H16" s="2">
        <f t="shared" si="14"/>
        <v>655</v>
      </c>
      <c r="I16" s="2">
        <f t="shared" si="14"/>
        <v>689</v>
      </c>
      <c r="J16" s="2">
        <f t="shared" si="14"/>
        <v>686</v>
      </c>
      <c r="K16" s="2">
        <f t="shared" si="14"/>
        <v>772</v>
      </c>
      <c r="L16" s="2">
        <f t="shared" si="14"/>
        <v>757</v>
      </c>
      <c r="M16" s="2">
        <f t="shared" si="14"/>
        <v>772</v>
      </c>
      <c r="N16" s="2">
        <f t="shared" si="14"/>
        <v>672</v>
      </c>
      <c r="O16" s="2">
        <f t="shared" si="14"/>
        <v>827</v>
      </c>
      <c r="P16" s="2">
        <f t="shared" si="14"/>
        <v>414</v>
      </c>
      <c r="Q16" s="2">
        <f t="shared" si="14"/>
        <v>541</v>
      </c>
      <c r="S16" s="2">
        <f t="shared" si="3"/>
        <v>0</v>
      </c>
      <c r="T16" s="2">
        <f t="shared" si="3"/>
        <v>0</v>
      </c>
      <c r="U16" s="2">
        <f t="shared" si="3"/>
        <v>556</v>
      </c>
      <c r="V16" s="2">
        <f t="shared" si="3"/>
        <v>49</v>
      </c>
      <c r="W16" s="2">
        <f t="shared" si="3"/>
        <v>50</v>
      </c>
      <c r="X16" s="2">
        <f t="shared" si="3"/>
        <v>34</v>
      </c>
      <c r="Y16" s="2">
        <f t="shared" si="3"/>
        <v>-3</v>
      </c>
      <c r="Z16" s="2">
        <f t="shared" si="3"/>
        <v>86</v>
      </c>
      <c r="AA16" s="2">
        <f t="shared" si="3"/>
        <v>-15</v>
      </c>
      <c r="AB16" s="2">
        <f t="shared" si="3"/>
        <v>15</v>
      </c>
      <c r="AC16" s="2">
        <f t="shared" si="3"/>
        <v>-100</v>
      </c>
      <c r="AD16" s="2">
        <f t="shared" si="3"/>
        <v>155</v>
      </c>
      <c r="AE16" s="2">
        <f t="shared" si="3"/>
        <v>-413</v>
      </c>
      <c r="AF16" s="2">
        <f t="shared" si="3"/>
        <v>127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30.068999999999999</v>
      </c>
      <c r="D17" s="2">
        <f t="shared" ref="D17:Q17" si="15">IF(D85="#N/A N/A",0,D85)</f>
        <v>34.935000000000002</v>
      </c>
      <c r="E17" s="2">
        <f t="shared" si="15"/>
        <v>29.913</v>
      </c>
      <c r="F17" s="2">
        <f t="shared" si="15"/>
        <v>32.087000000000003</v>
      </c>
      <c r="G17" s="2">
        <f t="shared" si="15"/>
        <v>37.231000000000002</v>
      </c>
      <c r="H17" s="2">
        <f t="shared" si="15"/>
        <v>37.459000000000003</v>
      </c>
      <c r="I17" s="2">
        <f t="shared" si="15"/>
        <v>42.738999999999997</v>
      </c>
      <c r="J17" s="2">
        <f t="shared" si="15"/>
        <v>44.956000000000003</v>
      </c>
      <c r="K17" s="2">
        <f t="shared" si="15"/>
        <v>61.219000000000001</v>
      </c>
      <c r="L17" s="2">
        <f t="shared" si="15"/>
        <v>111.968</v>
      </c>
      <c r="M17" s="2">
        <f t="shared" si="15"/>
        <v>123.866</v>
      </c>
      <c r="N17" s="2">
        <f t="shared" si="15"/>
        <v>84.524000000000001</v>
      </c>
      <c r="O17" s="2">
        <f t="shared" si="15"/>
        <v>79.260000000000005</v>
      </c>
      <c r="P17" s="2">
        <f t="shared" si="15"/>
        <v>80.450999999999993</v>
      </c>
      <c r="Q17" s="2">
        <f t="shared" si="15"/>
        <v>88.245000000000005</v>
      </c>
      <c r="S17" s="2">
        <f t="shared" si="3"/>
        <v>4.8660000000000032</v>
      </c>
      <c r="T17" s="2">
        <f t="shared" si="3"/>
        <v>-5.022000000000002</v>
      </c>
      <c r="U17" s="2">
        <f t="shared" si="3"/>
        <v>2.174000000000003</v>
      </c>
      <c r="V17" s="2">
        <f t="shared" si="3"/>
        <v>5.1439999999999984</v>
      </c>
      <c r="W17" s="2">
        <f t="shared" si="3"/>
        <v>0.22800000000000153</v>
      </c>
      <c r="X17" s="2">
        <f t="shared" si="3"/>
        <v>5.279999999999994</v>
      </c>
      <c r="Y17" s="2">
        <f t="shared" si="3"/>
        <v>2.2170000000000059</v>
      </c>
      <c r="Z17" s="2">
        <f t="shared" si="3"/>
        <v>16.262999999999998</v>
      </c>
      <c r="AA17" s="2">
        <f t="shared" si="3"/>
        <v>50.749000000000002</v>
      </c>
      <c r="AB17" s="2">
        <f t="shared" si="3"/>
        <v>11.897999999999996</v>
      </c>
      <c r="AC17" s="2">
        <f t="shared" si="3"/>
        <v>-39.341999999999999</v>
      </c>
      <c r="AD17" s="2">
        <f t="shared" si="3"/>
        <v>-5.2639999999999958</v>
      </c>
      <c r="AE17" s="2">
        <f t="shared" si="3"/>
        <v>1.1909999999999883</v>
      </c>
      <c r="AF17" s="2">
        <f t="shared" si="3"/>
        <v>7.7940000000000111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39.612000000000002</v>
      </c>
      <c r="D18" s="2">
        <f t="shared" ref="D18:Q18" si="16">IF(D87="#N/A N/A",0,D87)</f>
        <v>46.411999999999999</v>
      </c>
      <c r="E18" s="2">
        <f t="shared" si="16"/>
        <v>52.676000000000002</v>
      </c>
      <c r="F18" s="2">
        <f t="shared" si="16"/>
        <v>64.73</v>
      </c>
      <c r="G18" s="2">
        <f t="shared" si="16"/>
        <v>71.078000000000003</v>
      </c>
      <c r="H18" s="2">
        <f t="shared" si="16"/>
        <v>83.822999999999993</v>
      </c>
      <c r="I18" s="2">
        <f t="shared" si="16"/>
        <v>78.132000000000005</v>
      </c>
      <c r="J18" s="2">
        <f t="shared" si="16"/>
        <v>98.781000000000006</v>
      </c>
      <c r="K18" s="2">
        <f t="shared" si="16"/>
        <v>115.74</v>
      </c>
      <c r="L18" s="2">
        <f t="shared" si="16"/>
        <v>117.64100000000001</v>
      </c>
      <c r="M18" s="2">
        <f t="shared" si="16"/>
        <v>141.51</v>
      </c>
      <c r="N18" s="2">
        <f t="shared" si="16"/>
        <v>181.065</v>
      </c>
      <c r="O18" s="2">
        <f t="shared" si="16"/>
        <v>214.50800000000001</v>
      </c>
      <c r="P18" s="2">
        <f t="shared" si="16"/>
        <v>298.60000000000002</v>
      </c>
      <c r="Q18" s="2">
        <f t="shared" si="16"/>
        <v>327.709</v>
      </c>
      <c r="S18" s="2">
        <f t="shared" si="3"/>
        <v>6.7999999999999972</v>
      </c>
      <c r="T18" s="2">
        <f t="shared" si="3"/>
        <v>6.2640000000000029</v>
      </c>
      <c r="U18" s="2">
        <f t="shared" si="3"/>
        <v>12.054000000000002</v>
      </c>
      <c r="V18" s="2">
        <f t="shared" si="3"/>
        <v>6.347999999999999</v>
      </c>
      <c r="W18" s="2">
        <f t="shared" si="3"/>
        <v>12.74499999999999</v>
      </c>
      <c r="X18" s="2">
        <f t="shared" si="3"/>
        <v>-5.6909999999999883</v>
      </c>
      <c r="Y18" s="2">
        <f t="shared" si="3"/>
        <v>20.649000000000001</v>
      </c>
      <c r="Z18" s="2">
        <f t="shared" si="3"/>
        <v>16.958999999999989</v>
      </c>
      <c r="AA18" s="2">
        <f t="shared" si="3"/>
        <v>1.9010000000000105</v>
      </c>
      <c r="AB18" s="2">
        <f t="shared" si="3"/>
        <v>23.868999999999986</v>
      </c>
      <c r="AC18" s="2">
        <f t="shared" si="3"/>
        <v>39.555000000000007</v>
      </c>
      <c r="AD18" s="2">
        <f t="shared" si="3"/>
        <v>33.443000000000012</v>
      </c>
      <c r="AE18" s="2">
        <f t="shared" si="3"/>
        <v>84.092000000000013</v>
      </c>
      <c r="AF18" s="2">
        <f t="shared" si="3"/>
        <v>29.10899999999998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9.1340000000000003</v>
      </c>
      <c r="D19" s="2">
        <f t="shared" ref="D19:Q19" si="17">IF(D89="#N/A N/A",0,D89)</f>
        <v>10.71</v>
      </c>
      <c r="E19" s="2">
        <f t="shared" si="17"/>
        <v>11.5708</v>
      </c>
      <c r="F19" s="2">
        <f t="shared" si="17"/>
        <v>13.803000000000001</v>
      </c>
      <c r="G19" s="2">
        <f t="shared" si="17"/>
        <v>13.1586</v>
      </c>
      <c r="H19" s="2">
        <f t="shared" si="17"/>
        <v>15.0204</v>
      </c>
      <c r="I19" s="2">
        <f t="shared" si="17"/>
        <v>17.463200000000001</v>
      </c>
      <c r="J19" s="2">
        <f t="shared" si="17"/>
        <v>20.250699999999998</v>
      </c>
      <c r="K19" s="2">
        <f t="shared" si="17"/>
        <v>22.3355</v>
      </c>
      <c r="L19" s="2">
        <f t="shared" si="17"/>
        <v>26.4361</v>
      </c>
      <c r="M19" s="2">
        <f t="shared" si="17"/>
        <v>37.464599999999997</v>
      </c>
      <c r="N19" s="2">
        <f t="shared" si="17"/>
        <v>42.280700000000003</v>
      </c>
      <c r="O19" s="2">
        <f t="shared" si="17"/>
        <v>46.013100000000001</v>
      </c>
      <c r="P19" s="2">
        <f t="shared" si="17"/>
        <v>47.927500000000002</v>
      </c>
      <c r="Q19" s="2">
        <f t="shared" si="17"/>
        <v>50.747900000000001</v>
      </c>
      <c r="S19" s="2">
        <f t="shared" si="3"/>
        <v>1.5760000000000005</v>
      </c>
      <c r="T19" s="2">
        <f t="shared" si="3"/>
        <v>0.86079999999999934</v>
      </c>
      <c r="U19" s="2">
        <f t="shared" si="3"/>
        <v>2.2322000000000006</v>
      </c>
      <c r="V19" s="2">
        <f t="shared" si="3"/>
        <v>-0.64440000000000097</v>
      </c>
      <c r="W19" s="2">
        <f t="shared" si="3"/>
        <v>1.8618000000000006</v>
      </c>
      <c r="X19" s="2">
        <f t="shared" si="3"/>
        <v>2.4428000000000001</v>
      </c>
      <c r="Y19" s="2">
        <f t="shared" si="3"/>
        <v>2.7874999999999979</v>
      </c>
      <c r="Z19" s="2">
        <f t="shared" si="3"/>
        <v>2.0848000000000013</v>
      </c>
      <c r="AA19" s="2">
        <f t="shared" si="3"/>
        <v>4.1006</v>
      </c>
      <c r="AB19" s="2">
        <f t="shared" si="3"/>
        <v>11.028499999999998</v>
      </c>
      <c r="AC19" s="2">
        <f t="shared" si="3"/>
        <v>4.8161000000000058</v>
      </c>
      <c r="AD19" s="2">
        <f t="shared" si="3"/>
        <v>3.7323999999999984</v>
      </c>
      <c r="AE19" s="2">
        <f t="shared" si="3"/>
        <v>1.9144000000000005</v>
      </c>
      <c r="AF19" s="2">
        <f t="shared" si="3"/>
        <v>2.8203999999999994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91</v>
      </c>
      <c r="N20" s="2">
        <f t="shared" si="18"/>
        <v>78</v>
      </c>
      <c r="O20" s="2">
        <f t="shared" si="18"/>
        <v>172</v>
      </c>
      <c r="P20" s="2">
        <f t="shared" si="18"/>
        <v>165</v>
      </c>
      <c r="Q20" s="2">
        <f t="shared" si="18"/>
        <v>183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91</v>
      </c>
      <c r="AC20" s="2">
        <f t="shared" si="3"/>
        <v>-13</v>
      </c>
      <c r="AD20" s="2">
        <f t="shared" si="3"/>
        <v>94</v>
      </c>
      <c r="AE20" s="2">
        <f t="shared" si="3"/>
        <v>-7</v>
      </c>
      <c r="AF20" s="2">
        <f t="shared" si="3"/>
        <v>18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3716.5210000000002</v>
      </c>
      <c r="D25" s="19">
        <f t="shared" ref="D25:Q25" si="25">SUM(D5:D24)</f>
        <v>4185.7000000000007</v>
      </c>
      <c r="E25" s="19">
        <f t="shared" si="25"/>
        <v>5345.5758000000005</v>
      </c>
      <c r="F25" s="19">
        <f t="shared" si="25"/>
        <v>5481.3389999999999</v>
      </c>
      <c r="G25" s="19">
        <f t="shared" si="25"/>
        <v>5572.1556</v>
      </c>
      <c r="H25" s="19">
        <f t="shared" si="25"/>
        <v>6217.1343999999999</v>
      </c>
      <c r="I25" s="19">
        <f t="shared" si="25"/>
        <v>7152.0861999999988</v>
      </c>
      <c r="J25" s="19">
        <f t="shared" si="25"/>
        <v>7760.9546999999993</v>
      </c>
      <c r="K25" s="19">
        <f t="shared" si="25"/>
        <v>8444.6444999999985</v>
      </c>
      <c r="L25" s="19">
        <f t="shared" si="25"/>
        <v>9246.5371000000014</v>
      </c>
      <c r="M25" s="19">
        <f t="shared" si="25"/>
        <v>10057.903599999998</v>
      </c>
      <c r="N25" s="19">
        <f t="shared" si="25"/>
        <v>10313.291699999998</v>
      </c>
      <c r="O25" s="19">
        <f t="shared" si="25"/>
        <v>11843.9311</v>
      </c>
      <c r="P25" s="19">
        <f t="shared" si="25"/>
        <v>12000.523499999999</v>
      </c>
      <c r="Q25" s="19">
        <f t="shared" si="25"/>
        <v>12720.085900000002</v>
      </c>
      <c r="S25" s="3">
        <f t="shared" si="24"/>
        <v>469.17900000000054</v>
      </c>
      <c r="T25" s="3">
        <f t="shared" si="24"/>
        <v>1159.8757999999998</v>
      </c>
      <c r="U25" s="3">
        <f t="shared" si="24"/>
        <v>135.76319999999942</v>
      </c>
      <c r="V25" s="3">
        <f t="shared" si="22"/>
        <v>90.816600000000108</v>
      </c>
      <c r="W25" s="3">
        <f t="shared" si="22"/>
        <v>644.97879999999986</v>
      </c>
      <c r="X25" s="3">
        <f t="shared" si="22"/>
        <v>934.95179999999891</v>
      </c>
      <c r="Y25" s="3">
        <f t="shared" si="22"/>
        <v>608.86850000000049</v>
      </c>
      <c r="Z25" s="3">
        <f t="shared" si="22"/>
        <v>683.6897999999992</v>
      </c>
      <c r="AA25" s="3">
        <f t="shared" si="22"/>
        <v>801.89260000000286</v>
      </c>
      <c r="AB25" s="3">
        <f t="shared" si="22"/>
        <v>811.36649999999645</v>
      </c>
      <c r="AC25" s="3">
        <f t="shared" si="22"/>
        <v>255.38810000000012</v>
      </c>
      <c r="AD25" s="3">
        <f t="shared" si="22"/>
        <v>1530.6394000000018</v>
      </c>
      <c r="AE25" s="3">
        <f t="shared" si="22"/>
        <v>156.59239999999954</v>
      </c>
      <c r="AF25" s="3">
        <f t="shared" si="22"/>
        <v>719.56240000000253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2.2918829818707746E-2</v>
      </c>
      <c r="K29" s="4">
        <f t="shared" si="29"/>
        <v>2.6854534847500097E-2</v>
      </c>
      <c r="L29" s="4">
        <f t="shared" si="29"/>
        <v>3.3690991192800161E-2</v>
      </c>
      <c r="M29" s="4">
        <f t="shared" si="29"/>
        <v>3.567731549942476E-2</v>
      </c>
      <c r="N29" s="4">
        <f t="shared" si="29"/>
        <v>3.6167890024869566E-2</v>
      </c>
      <c r="O29" s="4">
        <f t="shared" si="29"/>
        <v>3.2124300351595261E-2</v>
      </c>
      <c r="P29" s="4">
        <f t="shared" si="29"/>
        <v>3.2385503849061248E-2</v>
      </c>
      <c r="Q29" s="4">
        <f t="shared" si="29"/>
        <v>3.2899620591398671E-2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0.27494490420077339</v>
      </c>
      <c r="AA29" s="4">
        <f t="shared" si="30"/>
        <v>0.37370632824316397</v>
      </c>
      <c r="AB29" s="4">
        <f t="shared" si="30"/>
        <v>0.15187866142364184</v>
      </c>
      <c r="AC29" s="4">
        <f t="shared" si="30"/>
        <v>3.9491248164218472E-2</v>
      </c>
      <c r="AD29" s="4">
        <f t="shared" si="30"/>
        <v>2.002091096753443E-2</v>
      </c>
      <c r="AE29" s="4">
        <f t="shared" si="30"/>
        <v>2.1459847875566953E-2</v>
      </c>
      <c r="AF29" s="4">
        <f t="shared" si="30"/>
        <v>7.6787694619483746E-2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1.0887601603757922E-2</v>
      </c>
      <c r="D30" s="4">
        <f t="shared" si="31"/>
        <v>1.2807893542298776E-2</v>
      </c>
      <c r="E30" s="4">
        <f t="shared" si="31"/>
        <v>1.2594714305613248E-2</v>
      </c>
      <c r="F30" s="4">
        <f t="shared" si="31"/>
        <v>1.3214106991010773E-2</v>
      </c>
      <c r="G30" s="4">
        <f t="shared" si="31"/>
        <v>1.3645706519753324E-2</v>
      </c>
      <c r="H30" s="4">
        <f t="shared" si="31"/>
        <v>1.263894182503116E-2</v>
      </c>
      <c r="I30" s="4">
        <f t="shared" si="31"/>
        <v>1.1756429893140831E-2</v>
      </c>
      <c r="J30" s="4">
        <f t="shared" si="31"/>
        <v>1.1995946838859916E-2</v>
      </c>
      <c r="K30" s="4">
        <f t="shared" si="29"/>
        <v>1.4554668346311089E-2</v>
      </c>
      <c r="L30" s="4">
        <f t="shared" si="29"/>
        <v>1.4505105916895094E-2</v>
      </c>
      <c r="M30" s="4">
        <f t="shared" si="29"/>
        <v>1.4808155449014248E-2</v>
      </c>
      <c r="N30" s="4">
        <f t="shared" si="29"/>
        <v>1.5693146738009946E-2</v>
      </c>
      <c r="O30" s="4">
        <f t="shared" si="29"/>
        <v>1.516016924482109E-2</v>
      </c>
      <c r="P30" s="4">
        <f t="shared" si="29"/>
        <v>1.5549821639030998E-2</v>
      </c>
      <c r="Q30" s="4">
        <f t="shared" si="29"/>
        <v>1.7180701586299817E-2</v>
      </c>
      <c r="S30" s="4">
        <f t="shared" si="30"/>
        <v>0.32488137603795969</v>
      </c>
      <c r="T30" s="4">
        <f t="shared" si="30"/>
        <v>0.25584778959149401</v>
      </c>
      <c r="U30" s="4">
        <f t="shared" si="30"/>
        <v>7.582508986127208E-2</v>
      </c>
      <c r="V30" s="4">
        <f t="shared" si="30"/>
        <v>4.9771506675318634E-2</v>
      </c>
      <c r="W30" s="4">
        <f t="shared" si="30"/>
        <v>3.343153243200591E-2</v>
      </c>
      <c r="X30" s="4">
        <f t="shared" si="30"/>
        <v>7.0057776985924747E-2</v>
      </c>
      <c r="Y30" s="4">
        <f t="shared" si="30"/>
        <v>0.10723927547780165</v>
      </c>
      <c r="Z30" s="4">
        <f t="shared" si="30"/>
        <v>0.32018259935553184</v>
      </c>
      <c r="AA30" s="4">
        <f t="shared" si="30"/>
        <v>9.123009706368132E-2</v>
      </c>
      <c r="AB30" s="4">
        <f t="shared" si="30"/>
        <v>0.11047404601780451</v>
      </c>
      <c r="AC30" s="4">
        <f t="shared" si="30"/>
        <v>8.6673067497431977E-2</v>
      </c>
      <c r="AD30" s="4">
        <f t="shared" si="30"/>
        <v>0.10941129949088031</v>
      </c>
      <c r="AE30" s="4">
        <f t="shared" si="30"/>
        <v>3.9263516674463581E-2</v>
      </c>
      <c r="AF30" s="4">
        <f t="shared" si="30"/>
        <v>0.17113061745067146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3.5304384334741389E-2</v>
      </c>
      <c r="J31" s="4">
        <f t="shared" si="31"/>
        <v>3.3372182935174202E-2</v>
      </c>
      <c r="K31" s="4">
        <f t="shared" si="29"/>
        <v>3.3038690971538241E-2</v>
      </c>
      <c r="L31" s="4">
        <f t="shared" si="29"/>
        <v>3.1828131636437169E-2</v>
      </c>
      <c r="M31" s="4">
        <f t="shared" si="29"/>
        <v>3.0095734860692048E-2</v>
      </c>
      <c r="N31" s="4">
        <f t="shared" si="29"/>
        <v>3.0067994683016682E-2</v>
      </c>
      <c r="O31" s="4">
        <f t="shared" si="29"/>
        <v>2.6148412835667375E-2</v>
      </c>
      <c r="P31" s="4">
        <f t="shared" si="29"/>
        <v>3.1198638959375396E-2</v>
      </c>
      <c r="Q31" s="4">
        <f t="shared" si="29"/>
        <v>2.7358305811441098E-2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2.5742574257425741E-2</v>
      </c>
      <c r="Z31" s="4">
        <f t="shared" si="30"/>
        <v>7.7220077220077218E-2</v>
      </c>
      <c r="AA31" s="4">
        <f t="shared" si="30"/>
        <v>5.4838709677419398E-2</v>
      </c>
      <c r="AB31" s="4">
        <f t="shared" si="30"/>
        <v>2.8542303771661493E-2</v>
      </c>
      <c r="AC31" s="4">
        <f t="shared" si="30"/>
        <v>2.4446646845061232E-2</v>
      </c>
      <c r="AD31" s="4">
        <f t="shared" si="30"/>
        <v>-1.2899064817801808E-3</v>
      </c>
      <c r="AE31" s="4">
        <f t="shared" si="30"/>
        <v>0.2089118501775912</v>
      </c>
      <c r="AF31" s="4">
        <f t="shared" si="30"/>
        <v>-7.0512820512820457E-2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9.6558059173444524E-2</v>
      </c>
      <c r="P32" s="4">
        <f t="shared" si="29"/>
        <v>9.445654599984743E-2</v>
      </c>
      <c r="Q32" s="4">
        <f t="shared" si="29"/>
        <v>0.10243641515030963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-8.8306764355860195E-3</v>
      </c>
      <c r="AF32" s="4">
        <f t="shared" si="30"/>
        <v>0.14950843737428629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3.4505926375769165E-2</v>
      </c>
      <c r="D33" s="4">
        <f t="shared" si="31"/>
        <v>3.273837112072054E-2</v>
      </c>
      <c r="E33" s="4">
        <f t="shared" si="31"/>
        <v>2.598092426263977E-2</v>
      </c>
      <c r="F33" s="4">
        <f t="shared" si="31"/>
        <v>2.545399946983757E-2</v>
      </c>
      <c r="G33" s="4">
        <f t="shared" si="31"/>
        <v>2.6356047917972716E-2</v>
      </c>
      <c r="H33" s="4">
        <f t="shared" si="31"/>
        <v>2.4057385666296682E-2</v>
      </c>
      <c r="I33" s="4">
        <f t="shared" si="31"/>
        <v>2.0559176146394884E-2</v>
      </c>
      <c r="J33" s="4">
        <f t="shared" si="31"/>
        <v>1.8381243740541356E-2</v>
      </c>
      <c r="K33" s="4">
        <f t="shared" si="29"/>
        <v>1.7233762771185927E-2</v>
      </c>
      <c r="L33" s="4">
        <f t="shared" si="29"/>
        <v>1.6226507110429479E-2</v>
      </c>
      <c r="M33" s="4">
        <f t="shared" si="29"/>
        <v>1.6228232690557905E-2</v>
      </c>
      <c r="N33" s="4">
        <f t="shared" si="29"/>
        <v>1.623749282685372E-2</v>
      </c>
      <c r="O33" s="4">
        <f t="shared" si="29"/>
        <v>1.4613813482923758E-2</v>
      </c>
      <c r="P33" s="4">
        <f t="shared" si="29"/>
        <v>1.5240918448266029E-2</v>
      </c>
      <c r="Q33" s="4">
        <f t="shared" si="29"/>
        <v>1.6586208745650057E-2</v>
      </c>
      <c r="S33" s="4">
        <f t="shared" si="30"/>
        <v>6.855008499555526E-2</v>
      </c>
      <c r="T33" s="4">
        <f t="shared" si="30"/>
        <v>1.3500397714419321E-2</v>
      </c>
      <c r="U33" s="4">
        <f t="shared" si="30"/>
        <v>4.6009950821913519E-3</v>
      </c>
      <c r="V33" s="4">
        <f t="shared" si="30"/>
        <v>5.2593856166052826E-2</v>
      </c>
      <c r="W33" s="4">
        <f t="shared" si="30"/>
        <v>1.8439329974125004E-2</v>
      </c>
      <c r="X33" s="4">
        <f t="shared" si="30"/>
        <v>-1.6895325203252133E-2</v>
      </c>
      <c r="Y33" s="4">
        <f t="shared" si="30"/>
        <v>-2.9821614379662752E-2</v>
      </c>
      <c r="Z33" s="4">
        <f t="shared" si="30"/>
        <v>2.0167395693135803E-2</v>
      </c>
      <c r="AA33" s="4">
        <f t="shared" si="30"/>
        <v>3.0962049844365201E-2</v>
      </c>
      <c r="AB33" s="4">
        <f t="shared" si="30"/>
        <v>8.7863822072927852E-2</v>
      </c>
      <c r="AC33" s="4">
        <f t="shared" si="30"/>
        <v>2.5976890370170567E-2</v>
      </c>
      <c r="AD33" s="4">
        <f t="shared" si="30"/>
        <v>3.3577766896370632E-2</v>
      </c>
      <c r="AE33" s="4">
        <f t="shared" si="30"/>
        <v>5.6700465089406897E-2</v>
      </c>
      <c r="AF33" s="4">
        <f t="shared" si="30"/>
        <v>0.15352188913006637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1.3334721817100585E-3</v>
      </c>
      <c r="M34" s="4">
        <f t="shared" si="29"/>
        <v>4.1023459401619252E-3</v>
      </c>
      <c r="N34" s="4">
        <f t="shared" si="29"/>
        <v>7.2570428702215424E-3</v>
      </c>
      <c r="O34" s="4">
        <f t="shared" si="29"/>
        <v>9.4784408193661317E-3</v>
      </c>
      <c r="P34" s="4">
        <f t="shared" si="29"/>
        <v>1.3553492062242118E-2</v>
      </c>
      <c r="Q34" s="4">
        <f t="shared" si="29"/>
        <v>1.8895705727899208E-2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2.3463909164639096</v>
      </c>
      <c r="AC34" s="4">
        <f t="shared" si="30"/>
        <v>0.81391628898960255</v>
      </c>
      <c r="AD34" s="4">
        <f t="shared" si="30"/>
        <v>0.4999465555021112</v>
      </c>
      <c r="AE34" s="4">
        <f t="shared" si="30"/>
        <v>0.44883397765940392</v>
      </c>
      <c r="AF34" s="4">
        <f t="shared" si="30"/>
        <v>0.47775270674888864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4.1272020145430716E-3</v>
      </c>
      <c r="N35" s="4">
        <f t="shared" si="29"/>
        <v>4.3498236358426676E-3</v>
      </c>
      <c r="O35" s="4">
        <f t="shared" si="29"/>
        <v>4.1102907125152056E-3</v>
      </c>
      <c r="P35" s="4">
        <f t="shared" si="29"/>
        <v>6.3133079152755305E-3</v>
      </c>
      <c r="Q35" s="4">
        <f t="shared" si="29"/>
        <v>5.96151634479135E-3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8.0701500807014867E-2</v>
      </c>
      <c r="AD35" s="4">
        <f t="shared" si="30"/>
        <v>8.5174204765832359E-2</v>
      </c>
      <c r="AE35" s="4">
        <f t="shared" si="30"/>
        <v>0.55628363666242142</v>
      </c>
      <c r="AF35" s="4">
        <f t="shared" si="30"/>
        <v>8.9753573644124228E-4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3.5050959780391725E-4</v>
      </c>
      <c r="M36" s="4">
        <f t="shared" si="29"/>
        <v>1.6528295220487102E-3</v>
      </c>
      <c r="N36" s="4">
        <f t="shared" si="29"/>
        <v>7.742823758199336E-3</v>
      </c>
      <c r="O36" s="4">
        <f t="shared" si="29"/>
        <v>1.1158626209840077E-2</v>
      </c>
      <c r="P36" s="4">
        <f t="shared" si="29"/>
        <v>1.4701775301719131E-2</v>
      </c>
      <c r="Q36" s="4">
        <f t="shared" si="29"/>
        <v>1.5851622511448601E-2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4.129281086084541</v>
      </c>
      <c r="AC36" s="4">
        <f t="shared" si="30"/>
        <v>3.8035370548604432</v>
      </c>
      <c r="AD36" s="4">
        <f t="shared" si="30"/>
        <v>0.65504545796077851</v>
      </c>
      <c r="AE36" s="4">
        <f t="shared" si="30"/>
        <v>0.33494499175254605</v>
      </c>
      <c r="AF36" s="4">
        <f t="shared" si="30"/>
        <v>0.14286200114493638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0.93339981127511451</v>
      </c>
      <c r="D37" s="4">
        <f t="shared" si="31"/>
        <v>0.9324605203430727</v>
      </c>
      <c r="E37" s="4">
        <f t="shared" si="31"/>
        <v>0.78607060440523535</v>
      </c>
      <c r="F37" s="4">
        <f t="shared" si="31"/>
        <v>0.70019387598541161</v>
      </c>
      <c r="G37" s="4">
        <f t="shared" si="31"/>
        <v>0.75159423042673112</v>
      </c>
      <c r="H37" s="4">
        <f t="shared" si="31"/>
        <v>0.76063982145858067</v>
      </c>
      <c r="I37" s="4">
        <f t="shared" si="31"/>
        <v>0.74663529642581783</v>
      </c>
      <c r="J37" s="4">
        <f t="shared" si="31"/>
        <v>0.73148217190341291</v>
      </c>
      <c r="K37" s="4">
        <f t="shared" si="29"/>
        <v>0.70565433512328446</v>
      </c>
      <c r="L37" s="4">
        <f t="shared" si="29"/>
        <v>0.70491254504348433</v>
      </c>
      <c r="M37" s="4">
        <f t="shared" si="29"/>
        <v>0.6962683555646727</v>
      </c>
      <c r="N37" s="4">
        <f t="shared" si="29"/>
        <v>0.69347403409524444</v>
      </c>
      <c r="O37" s="4">
        <f t="shared" si="29"/>
        <v>0.61567396318271395</v>
      </c>
      <c r="P37" s="4">
        <f t="shared" si="29"/>
        <v>0.63963876242565587</v>
      </c>
      <c r="Q37" s="4">
        <f t="shared" si="29"/>
        <v>0.62334484706585191</v>
      </c>
      <c r="S37" s="4">
        <f t="shared" si="30"/>
        <v>0.12510810031709427</v>
      </c>
      <c r="T37" s="4">
        <f t="shared" si="30"/>
        <v>7.6607737637714585E-2</v>
      </c>
      <c r="U37" s="4">
        <f t="shared" si="30"/>
        <v>-8.6625416468348412E-2</v>
      </c>
      <c r="V37" s="4">
        <f t="shared" si="30"/>
        <v>9.1193329859301717E-2</v>
      </c>
      <c r="W37" s="4">
        <f t="shared" si="30"/>
        <v>0.12917860553963706</v>
      </c>
      <c r="X37" s="4">
        <f t="shared" si="30"/>
        <v>0.12920279128779869</v>
      </c>
      <c r="Y37" s="4">
        <f t="shared" si="30"/>
        <v>6.3108614232209731E-2</v>
      </c>
      <c r="Z37" s="4">
        <f t="shared" si="30"/>
        <v>4.9674123656861018E-2</v>
      </c>
      <c r="AA37" s="4">
        <f t="shared" si="30"/>
        <v>9.3807685853331102E-2</v>
      </c>
      <c r="AB37" s="4">
        <f t="shared" si="30"/>
        <v>7.4409328014728437E-2</v>
      </c>
      <c r="AC37" s="4">
        <f t="shared" si="30"/>
        <v>2.1276595744680851E-2</v>
      </c>
      <c r="AD37" s="4">
        <f t="shared" si="30"/>
        <v>1.9574944071588368E-2</v>
      </c>
      <c r="AE37" s="4">
        <f t="shared" si="30"/>
        <v>5.2660449808008776E-2</v>
      </c>
      <c r="AF37" s="4">
        <f t="shared" si="30"/>
        <v>3.295987493486191E-2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2.4706412356925141E-3</v>
      </c>
      <c r="F38" s="4">
        <f t="shared" si="31"/>
        <v>2.8763044942120893E-3</v>
      </c>
      <c r="G38" s="4">
        <f t="shared" si="31"/>
        <v>3.3724829938345585E-3</v>
      </c>
      <c r="H38" s="4">
        <f t="shared" si="31"/>
        <v>3.4881021713154539E-3</v>
      </c>
      <c r="I38" s="4">
        <f t="shared" si="31"/>
        <v>4.4921158808181039E-3</v>
      </c>
      <c r="J38" s="4">
        <f t="shared" si="31"/>
        <v>5.9707860425985996E-3</v>
      </c>
      <c r="K38" s="4">
        <f t="shared" si="29"/>
        <v>6.054843398085024E-3</v>
      </c>
      <c r="L38" s="4">
        <f t="shared" si="29"/>
        <v>6.6981832582491876E-3</v>
      </c>
      <c r="M38" s="4">
        <f t="shared" si="29"/>
        <v>6.9564198249026776E-3</v>
      </c>
      <c r="N38" s="4">
        <f t="shared" si="29"/>
        <v>7.7029722721796007E-3</v>
      </c>
      <c r="O38" s="4">
        <f t="shared" si="29"/>
        <v>8.5780640854960736E-3</v>
      </c>
      <c r="P38" s="4">
        <f t="shared" si="29"/>
        <v>9.7185760271208173E-3</v>
      </c>
      <c r="Q38" s="4">
        <f t="shared" si="29"/>
        <v>9.0062284878123337E-3</v>
      </c>
      <c r="S38" s="4">
        <f t="shared" si="30"/>
        <v>0</v>
      </c>
      <c r="T38" s="4">
        <f t="shared" si="30"/>
        <v>0</v>
      </c>
      <c r="U38" s="4">
        <f t="shared" si="30"/>
        <v>0.19376088437949565</v>
      </c>
      <c r="V38" s="4">
        <f t="shared" si="30"/>
        <v>0.19193200558163145</v>
      </c>
      <c r="W38" s="4">
        <f t="shared" si="30"/>
        <v>0.15400170285227746</v>
      </c>
      <c r="X38" s="4">
        <f t="shared" si="30"/>
        <v>0.48150880752559255</v>
      </c>
      <c r="Y38" s="4">
        <f t="shared" si="30"/>
        <v>0.44232445219123501</v>
      </c>
      <c r="Z38" s="4">
        <f t="shared" si="30"/>
        <v>0.10341181294374073</v>
      </c>
      <c r="AA38" s="4">
        <f t="shared" si="30"/>
        <v>0.21130038528485659</v>
      </c>
      <c r="AB38" s="4">
        <f t="shared" si="30"/>
        <v>0.12968434649229024</v>
      </c>
      <c r="AC38" s="4">
        <f t="shared" si="30"/>
        <v>0.13543527663041147</v>
      </c>
      <c r="AD38" s="4">
        <f t="shared" si="30"/>
        <v>0.27887919640496961</v>
      </c>
      <c r="AE38" s="4">
        <f t="shared" si="30"/>
        <v>0.1479359829917912</v>
      </c>
      <c r="AF38" s="4">
        <f t="shared" si="30"/>
        <v>-1.7731591041602341E-2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0.15526858678161479</v>
      </c>
      <c r="F39" s="4">
        <f t="shared" si="31"/>
        <v>0.13664544375014936</v>
      </c>
      <c r="G39" s="4">
        <f t="shared" si="31"/>
        <v>7.4656924512301839E-2</v>
      </c>
      <c r="H39" s="4">
        <f t="shared" si="31"/>
        <v>7.1898075743705978E-2</v>
      </c>
      <c r="I39" s="4">
        <f t="shared" si="31"/>
        <v>6.5575272289083997E-2</v>
      </c>
      <c r="J39" s="4">
        <f t="shared" si="31"/>
        <v>6.6357815488859898E-2</v>
      </c>
      <c r="K39" s="4">
        <f t="shared" si="29"/>
        <v>8.1590172327562174E-2</v>
      </c>
      <c r="L39" s="4">
        <f t="shared" si="29"/>
        <v>8.0895149385168189E-2</v>
      </c>
      <c r="M39" s="4">
        <f t="shared" si="29"/>
        <v>7.4170525953340824E-2</v>
      </c>
      <c r="N39" s="4">
        <f t="shared" si="29"/>
        <v>7.8733349508576411E-2</v>
      </c>
      <c r="O39" s="4">
        <f t="shared" si="29"/>
        <v>5.3360661647212725E-2</v>
      </c>
      <c r="P39" s="4">
        <f t="shared" si="29"/>
        <v>4.3414772697207754E-2</v>
      </c>
      <c r="Q39" s="4">
        <f t="shared" si="29"/>
        <v>3.6870820188407684E-2</v>
      </c>
      <c r="S39" s="4">
        <f t="shared" si="30"/>
        <v>0</v>
      </c>
      <c r="T39" s="4">
        <f t="shared" si="30"/>
        <v>0</v>
      </c>
      <c r="U39" s="4">
        <f t="shared" si="30"/>
        <v>-9.7590361445783133E-2</v>
      </c>
      <c r="V39" s="4">
        <f t="shared" si="30"/>
        <v>-0.44459279038718291</v>
      </c>
      <c r="W39" s="4">
        <f t="shared" si="30"/>
        <v>7.4519230769230768E-2</v>
      </c>
      <c r="X39" s="4">
        <f t="shared" si="30"/>
        <v>4.9217002237136466E-2</v>
      </c>
      <c r="Y39" s="4">
        <f t="shared" si="30"/>
        <v>9.8081023454157784E-2</v>
      </c>
      <c r="Z39" s="4">
        <f t="shared" si="30"/>
        <v>0.3378640776699029</v>
      </c>
      <c r="AA39" s="4">
        <f t="shared" si="30"/>
        <v>8.5631349782293184E-2</v>
      </c>
      <c r="AB39" s="4">
        <f t="shared" si="30"/>
        <v>-2.6737967914438501E-3</v>
      </c>
      <c r="AC39" s="4">
        <f t="shared" si="30"/>
        <v>8.8471849865951746E-2</v>
      </c>
      <c r="AD39" s="4">
        <f t="shared" si="30"/>
        <v>-0.22167487684729065</v>
      </c>
      <c r="AE39" s="4">
        <f t="shared" si="30"/>
        <v>-0.17563291139240506</v>
      </c>
      <c r="AF39" s="4">
        <f t="shared" si="30"/>
        <v>-9.9808061420345484E-2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0.10143506905885588</v>
      </c>
      <c r="G40" s="4">
        <f t="shared" si="31"/>
        <v>0.10857557531236206</v>
      </c>
      <c r="H40" s="4">
        <f t="shared" si="31"/>
        <v>0.10535400360654902</v>
      </c>
      <c r="I40" s="4">
        <f t="shared" si="31"/>
        <v>9.6335527947076491E-2</v>
      </c>
      <c r="J40" s="4">
        <f t="shared" si="31"/>
        <v>8.8391187233704649E-2</v>
      </c>
      <c r="K40" s="4">
        <f t="shared" si="29"/>
        <v>9.1418886845976779E-2</v>
      </c>
      <c r="L40" s="4">
        <f t="shared" si="29"/>
        <v>8.1868486744080649E-2</v>
      </c>
      <c r="M40" s="4">
        <f t="shared" si="29"/>
        <v>7.6755557688980056E-2</v>
      </c>
      <c r="N40" s="4">
        <f t="shared" si="29"/>
        <v>6.5158634076063232E-2</v>
      </c>
      <c r="O40" s="4">
        <f t="shared" si="29"/>
        <v>6.9824789845324239E-2</v>
      </c>
      <c r="P40" s="4">
        <f t="shared" si="29"/>
        <v>3.4498495003155487E-2</v>
      </c>
      <c r="Q40" s="4">
        <f t="shared" si="29"/>
        <v>4.2531159321809293E-2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8.8129496402877691E-2</v>
      </c>
      <c r="W40" s="4">
        <f t="shared" si="30"/>
        <v>8.2644628099173556E-2</v>
      </c>
      <c r="X40" s="4">
        <f t="shared" si="30"/>
        <v>5.1908396946564885E-2</v>
      </c>
      <c r="Y40" s="4">
        <f t="shared" si="30"/>
        <v>-4.3541364296081275E-3</v>
      </c>
      <c r="Z40" s="4">
        <f t="shared" si="30"/>
        <v>0.12536443148688048</v>
      </c>
      <c r="AA40" s="4">
        <f t="shared" si="30"/>
        <v>-1.9430051813471502E-2</v>
      </c>
      <c r="AB40" s="4">
        <f t="shared" si="30"/>
        <v>1.9815059445178335E-2</v>
      </c>
      <c r="AC40" s="4">
        <f t="shared" si="30"/>
        <v>-0.12953367875647667</v>
      </c>
      <c r="AD40" s="4">
        <f t="shared" si="30"/>
        <v>0.23065476190476192</v>
      </c>
      <c r="AE40" s="4">
        <f t="shared" si="30"/>
        <v>-0.49939540507859737</v>
      </c>
      <c r="AF40" s="4">
        <f t="shared" si="30"/>
        <v>0.30676328502415456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8.090630996030964E-3</v>
      </c>
      <c r="D41" s="4">
        <f t="shared" si="31"/>
        <v>8.3462742193659359E-3</v>
      </c>
      <c r="E41" s="4">
        <f t="shared" si="31"/>
        <v>5.5958424534921E-3</v>
      </c>
      <c r="F41" s="4">
        <f t="shared" si="31"/>
        <v>5.8538616203084688E-3</v>
      </c>
      <c r="G41" s="4">
        <f t="shared" si="31"/>
        <v>6.6816152800901682E-3</v>
      </c>
      <c r="H41" s="4">
        <f t="shared" si="31"/>
        <v>6.0251230856453748E-3</v>
      </c>
      <c r="I41" s="4">
        <f t="shared" si="31"/>
        <v>5.9757389389406418E-3</v>
      </c>
      <c r="J41" s="4">
        <f t="shared" si="31"/>
        <v>5.7925863167323996E-3</v>
      </c>
      <c r="K41" s="4">
        <f t="shared" si="29"/>
        <v>7.2494466759376328E-3</v>
      </c>
      <c r="L41" s="4">
        <f t="shared" si="29"/>
        <v>1.2109181933634375E-2</v>
      </c>
      <c r="M41" s="4">
        <f t="shared" si="29"/>
        <v>1.2315290037180316E-2</v>
      </c>
      <c r="N41" s="4">
        <f t="shared" si="29"/>
        <v>8.1956374801267391E-3</v>
      </c>
      <c r="O41" s="4">
        <f t="shared" si="29"/>
        <v>6.6920348768324065E-3</v>
      </c>
      <c r="P41" s="4">
        <f t="shared" si="29"/>
        <v>6.7039575398523234E-3</v>
      </c>
      <c r="Q41" s="4">
        <f t="shared" si="29"/>
        <v>6.9374531503753438E-3</v>
      </c>
      <c r="S41" s="4">
        <f t="shared" si="30"/>
        <v>0.16182779606904132</v>
      </c>
      <c r="T41" s="4">
        <f t="shared" si="30"/>
        <v>-0.14375268355517395</v>
      </c>
      <c r="U41" s="4">
        <f t="shared" si="30"/>
        <v>7.2677431217196636E-2</v>
      </c>
      <c r="V41" s="4">
        <f t="shared" si="30"/>
        <v>0.16031414591579138</v>
      </c>
      <c r="W41" s="4">
        <f t="shared" si="30"/>
        <v>6.1239289839112978E-3</v>
      </c>
      <c r="X41" s="4">
        <f t="shared" si="30"/>
        <v>0.14095410982674372</v>
      </c>
      <c r="Y41" s="4">
        <f t="shared" si="30"/>
        <v>5.1872996560518636E-2</v>
      </c>
      <c r="Z41" s="4">
        <f t="shared" si="30"/>
        <v>0.36175371474330448</v>
      </c>
      <c r="AA41" s="4">
        <f t="shared" si="30"/>
        <v>0.82897466472827064</v>
      </c>
      <c r="AB41" s="4">
        <f t="shared" si="30"/>
        <v>0.10626250357244924</v>
      </c>
      <c r="AC41" s="4">
        <f t="shared" si="30"/>
        <v>-0.31761742528215975</v>
      </c>
      <c r="AD41" s="4">
        <f t="shared" si="30"/>
        <v>-6.2278169513984141E-2</v>
      </c>
      <c r="AE41" s="4">
        <f t="shared" si="30"/>
        <v>1.5026495079485089E-2</v>
      </c>
      <c r="AF41" s="4">
        <f t="shared" si="30"/>
        <v>9.6878845508446276E-2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1.0658354950772509E-2</v>
      </c>
      <c r="D42" s="4">
        <f t="shared" si="31"/>
        <v>1.1088228970064742E-2</v>
      </c>
      <c r="E42" s="4">
        <f t="shared" si="31"/>
        <v>9.8541302136245078E-3</v>
      </c>
      <c r="F42" s="4">
        <f t="shared" si="31"/>
        <v>1.1809158309675794E-2</v>
      </c>
      <c r="G42" s="4">
        <f t="shared" si="31"/>
        <v>1.2755925193474496E-2</v>
      </c>
      <c r="H42" s="4">
        <f t="shared" si="31"/>
        <v>1.3482578082918716E-2</v>
      </c>
      <c r="I42" s="4">
        <f t="shared" si="31"/>
        <v>1.0924364977592135E-2</v>
      </c>
      <c r="J42" s="4">
        <f t="shared" si="31"/>
        <v>1.2727944411271981E-2</v>
      </c>
      <c r="K42" s="4">
        <f t="shared" si="29"/>
        <v>1.3705727932063927E-2</v>
      </c>
      <c r="L42" s="4">
        <f t="shared" si="29"/>
        <v>1.2722708915535523E-2</v>
      </c>
      <c r="M42" s="4">
        <f t="shared" si="29"/>
        <v>1.4069532342704102E-2</v>
      </c>
      <c r="N42" s="4">
        <f t="shared" si="29"/>
        <v>1.7556470355628555E-2</v>
      </c>
      <c r="O42" s="4">
        <f t="shared" si="29"/>
        <v>1.8111216469335931E-2</v>
      </c>
      <c r="P42" s="4">
        <f t="shared" si="29"/>
        <v>2.4882247845271085E-2</v>
      </c>
      <c r="Q42" s="4">
        <f t="shared" si="29"/>
        <v>2.576311218149871E-2</v>
      </c>
      <c r="S42" s="4">
        <f t="shared" si="30"/>
        <v>0.17166515197414917</v>
      </c>
      <c r="T42" s="4">
        <f t="shared" si="30"/>
        <v>0.13496509523399128</v>
      </c>
      <c r="U42" s="4">
        <f t="shared" si="30"/>
        <v>0.2288328650618878</v>
      </c>
      <c r="V42" s="4">
        <f t="shared" si="30"/>
        <v>9.8068901591225069E-2</v>
      </c>
      <c r="W42" s="4">
        <f t="shared" si="30"/>
        <v>0.17931005374377429</v>
      </c>
      <c r="X42" s="4">
        <f t="shared" si="30"/>
        <v>-6.7893060377223299E-2</v>
      </c>
      <c r="Y42" s="4">
        <f t="shared" si="30"/>
        <v>0.2642835201965904</v>
      </c>
      <c r="Z42" s="4">
        <f t="shared" si="30"/>
        <v>0.17168281349652248</v>
      </c>
      <c r="AA42" s="4">
        <f t="shared" si="30"/>
        <v>1.6424745118368847E-2</v>
      </c>
      <c r="AB42" s="4">
        <f t="shared" si="30"/>
        <v>0.20289694919288331</v>
      </c>
      <c r="AC42" s="4">
        <f t="shared" si="30"/>
        <v>0.2795208819164724</v>
      </c>
      <c r="AD42" s="4">
        <f t="shared" si="30"/>
        <v>0.18470162648772548</v>
      </c>
      <c r="AE42" s="4">
        <f t="shared" si="30"/>
        <v>0.39202267514498296</v>
      </c>
      <c r="AF42" s="4">
        <f t="shared" si="30"/>
        <v>9.7484929671801668E-2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2.4576747985548849E-3</v>
      </c>
      <c r="D43" s="4">
        <f t="shared" si="31"/>
        <v>2.5587118044771481E-3</v>
      </c>
      <c r="E43" s="4">
        <f t="shared" si="31"/>
        <v>2.1645563420876006E-3</v>
      </c>
      <c r="F43" s="4">
        <f t="shared" si="31"/>
        <v>2.5181803205384669E-3</v>
      </c>
      <c r="G43" s="4">
        <f t="shared" si="31"/>
        <v>2.3614918434797477E-3</v>
      </c>
      <c r="H43" s="4">
        <f t="shared" si="31"/>
        <v>2.4159683599569602E-3</v>
      </c>
      <c r="I43" s="4">
        <f t="shared" si="31"/>
        <v>2.4416931663938843E-3</v>
      </c>
      <c r="J43" s="4">
        <f t="shared" si="31"/>
        <v>2.6093052701364177E-3</v>
      </c>
      <c r="K43" s="4">
        <f t="shared" si="29"/>
        <v>2.6449307605548112E-3</v>
      </c>
      <c r="L43" s="4">
        <f t="shared" si="29"/>
        <v>2.8590270837717175E-3</v>
      </c>
      <c r="M43" s="4">
        <f t="shared" si="29"/>
        <v>3.7248915370395879E-3</v>
      </c>
      <c r="N43" s="4">
        <f t="shared" si="29"/>
        <v>4.0996319341961417E-3</v>
      </c>
      <c r="O43" s="4">
        <f t="shared" si="29"/>
        <v>3.884951677910386E-3</v>
      </c>
      <c r="P43" s="4">
        <f t="shared" si="29"/>
        <v>3.9937841045017746E-3</v>
      </c>
      <c r="Q43" s="4">
        <f t="shared" si="29"/>
        <v>3.989587837610436E-3</v>
      </c>
      <c r="S43" s="4">
        <f t="shared" si="30"/>
        <v>0.17254215020801406</v>
      </c>
      <c r="T43" s="4">
        <f t="shared" si="30"/>
        <v>8.0373482726423834E-2</v>
      </c>
      <c r="U43" s="4">
        <f t="shared" si="30"/>
        <v>0.19291665226259208</v>
      </c>
      <c r="V43" s="4">
        <f t="shared" si="30"/>
        <v>-4.6685503151488873E-2</v>
      </c>
      <c r="W43" s="4">
        <f t="shared" si="30"/>
        <v>0.14148921617801291</v>
      </c>
      <c r="X43" s="4">
        <f t="shared" si="30"/>
        <v>0.16263215360443131</v>
      </c>
      <c r="Y43" s="4">
        <f t="shared" si="30"/>
        <v>0.15962137523477929</v>
      </c>
      <c r="Z43" s="4">
        <f t="shared" si="30"/>
        <v>0.10294952767064849</v>
      </c>
      <c r="AA43" s="4">
        <f t="shared" si="30"/>
        <v>0.18359114414273242</v>
      </c>
      <c r="AB43" s="4">
        <f t="shared" si="30"/>
        <v>0.41717575587927108</v>
      </c>
      <c r="AC43" s="4">
        <f t="shared" si="30"/>
        <v>0.12855068518014356</v>
      </c>
      <c r="AD43" s="4">
        <f t="shared" si="30"/>
        <v>8.8276684160858224E-2</v>
      </c>
      <c r="AE43" s="4">
        <f t="shared" si="30"/>
        <v>4.1605542769341787E-2</v>
      </c>
      <c r="AF43" s="4">
        <f t="shared" si="30"/>
        <v>5.8847217150904997E-2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9.0476110747372863E-3</v>
      </c>
      <c r="N44" s="4">
        <f t="shared" si="29"/>
        <v>7.5630557409716252E-3</v>
      </c>
      <c r="O44" s="4">
        <f t="shared" si="29"/>
        <v>1.4522205385000932E-2</v>
      </c>
      <c r="P44" s="4">
        <f t="shared" si="29"/>
        <v>1.3749400182417043E-2</v>
      </c>
      <c r="Q44" s="4">
        <f t="shared" si="29"/>
        <v>1.4386695297395748E-2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-0.14285714285714285</v>
      </c>
      <c r="AD44" s="4">
        <f t="shared" si="30"/>
        <v>1.2051282051282051</v>
      </c>
      <c r="AE44" s="4">
        <f t="shared" si="30"/>
        <v>-4.0697674418604654E-2</v>
      </c>
      <c r="AF44" s="4">
        <f t="shared" si="30"/>
        <v>0.10909090909090909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0.99999999999999989</v>
      </c>
      <c r="D49" s="12">
        <f t="shared" ref="D49:Q49" si="35">SUM(D29:D48)</f>
        <v>1</v>
      </c>
      <c r="E49" s="12">
        <f t="shared" si="35"/>
        <v>0.99999999999999978</v>
      </c>
      <c r="F49" s="12">
        <f t="shared" si="35"/>
        <v>0.99999999999999989</v>
      </c>
      <c r="G49" s="12">
        <f t="shared" si="35"/>
        <v>1</v>
      </c>
      <c r="H49" s="12">
        <f t="shared" si="35"/>
        <v>1</v>
      </c>
      <c r="I49" s="12">
        <f t="shared" si="35"/>
        <v>1.0000000000000002</v>
      </c>
      <c r="J49" s="12">
        <f t="shared" si="35"/>
        <v>1</v>
      </c>
      <c r="K49" s="12">
        <f t="shared" si="35"/>
        <v>1</v>
      </c>
      <c r="L49" s="12">
        <f t="shared" si="35"/>
        <v>0.99999999999999989</v>
      </c>
      <c r="M49" s="12">
        <f t="shared" si="35"/>
        <v>1.0000000000000002</v>
      </c>
      <c r="N49" s="12">
        <f t="shared" si="35"/>
        <v>1.0000000000000004</v>
      </c>
      <c r="O49" s="12">
        <f t="shared" si="35"/>
        <v>1.0000000000000002</v>
      </c>
      <c r="P49" s="12">
        <f t="shared" si="35"/>
        <v>0.99999999999999989</v>
      </c>
      <c r="Q49" s="12">
        <f t="shared" si="35"/>
        <v>0.99999999999999978</v>
      </c>
      <c r="S49" s="5">
        <f t="shared" si="33"/>
        <v>0.12624145000122441</v>
      </c>
      <c r="T49" s="6">
        <f t="shared" si="33"/>
        <v>0.27710437919583336</v>
      </c>
      <c r="U49" s="6">
        <f t="shared" si="33"/>
        <v>2.539730144692727E-2</v>
      </c>
      <c r="V49" s="6">
        <f t="shared" si="33"/>
        <v>1.6568323907716728E-2</v>
      </c>
      <c r="W49" s="6">
        <f t="shared" si="33"/>
        <v>0.11575032111450725</v>
      </c>
      <c r="X49" s="6">
        <f t="shared" si="33"/>
        <v>0.15038307680786167</v>
      </c>
      <c r="Y49" s="6">
        <f t="shared" si="33"/>
        <v>8.5131594191356449E-2</v>
      </c>
      <c r="Z49" s="6">
        <f t="shared" si="33"/>
        <v>8.8093517669932966E-2</v>
      </c>
      <c r="AA49" s="6">
        <f t="shared" si="33"/>
        <v>9.4958716142521216E-2</v>
      </c>
      <c r="AB49" s="6">
        <f t="shared" si="33"/>
        <v>8.7748147357781789E-2</v>
      </c>
      <c r="AC49" s="6">
        <f t="shared" si="33"/>
        <v>2.5391782438638624E-2</v>
      </c>
      <c r="AD49" s="6">
        <f t="shared" si="33"/>
        <v>0.14841424489137664</v>
      </c>
      <c r="AE49" s="6">
        <f t="shared" si="33"/>
        <v>1.3221319735640774E-2</v>
      </c>
      <c r="AF49" s="6">
        <f t="shared" si="33"/>
        <v>5.9960917538305937E-2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INPUT!B110</f>
        <v>BS_GROSS_FIX_ASSET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177.87200000000001</v>
      </c>
      <c r="K61">
        <v>226.77699999999999</v>
      </c>
      <c r="L61">
        <v>311.52499999999998</v>
      </c>
      <c r="M61">
        <v>358.839</v>
      </c>
      <c r="N61">
        <v>373.01</v>
      </c>
      <c r="O61">
        <v>380.47800000000001</v>
      </c>
      <c r="P61">
        <v>388.64299999999997</v>
      </c>
      <c r="Q61">
        <v>418.48599999999999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40.463999999999999</v>
      </c>
      <c r="D63">
        <v>53.61</v>
      </c>
      <c r="E63">
        <v>67.325999999999993</v>
      </c>
      <c r="F63">
        <v>72.430999999999997</v>
      </c>
      <c r="G63">
        <v>76.036000000000001</v>
      </c>
      <c r="H63">
        <v>78.578000000000003</v>
      </c>
      <c r="I63">
        <v>84.082999999999998</v>
      </c>
      <c r="J63">
        <v>93.1</v>
      </c>
      <c r="K63">
        <v>122.90900000000001</v>
      </c>
      <c r="L63">
        <v>134.12200000000001</v>
      </c>
      <c r="M63">
        <v>148.93899999999999</v>
      </c>
      <c r="N63">
        <v>161.84800000000001</v>
      </c>
      <c r="O63">
        <v>179.55600000000001</v>
      </c>
      <c r="P63">
        <v>186.60599999999999</v>
      </c>
      <c r="Q63">
        <v>218.54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252.5</v>
      </c>
      <c r="J65">
        <v>259</v>
      </c>
      <c r="K65">
        <v>279</v>
      </c>
      <c r="L65">
        <v>294.3</v>
      </c>
      <c r="M65">
        <v>302.7</v>
      </c>
      <c r="N65">
        <v>310.10000000000002</v>
      </c>
      <c r="O65">
        <v>309.7</v>
      </c>
      <c r="P65">
        <v>374.4</v>
      </c>
      <c r="Q65">
        <v>348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1143.627</v>
      </c>
      <c r="P67">
        <v>1133.528</v>
      </c>
      <c r="Q67">
        <v>1303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128.24199999999999</v>
      </c>
      <c r="D69">
        <v>137.03299999999999</v>
      </c>
      <c r="E69">
        <v>138.88300000000001</v>
      </c>
      <c r="F69">
        <v>139.52199999999999</v>
      </c>
      <c r="G69">
        <v>146.86000000000001</v>
      </c>
      <c r="H69">
        <v>149.56800000000001</v>
      </c>
      <c r="I69">
        <v>147.041</v>
      </c>
      <c r="J69">
        <v>142.65600000000001</v>
      </c>
      <c r="K69">
        <v>145.53299999999999</v>
      </c>
      <c r="L69">
        <v>150.03899999999999</v>
      </c>
      <c r="M69">
        <v>163.22200000000001</v>
      </c>
      <c r="N69">
        <v>167.46199999999999</v>
      </c>
      <c r="O69">
        <v>173.08500000000001</v>
      </c>
      <c r="P69">
        <v>182.899</v>
      </c>
      <c r="Q69">
        <v>210.97800000000001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12.33</v>
      </c>
      <c r="M71">
        <v>41.261000000000003</v>
      </c>
      <c r="N71">
        <v>74.843999999999994</v>
      </c>
      <c r="O71">
        <v>112.262</v>
      </c>
      <c r="P71">
        <v>162.649</v>
      </c>
      <c r="Q71">
        <v>240.35499999999999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41.511000000000003</v>
      </c>
      <c r="N73">
        <v>44.860999999999997</v>
      </c>
      <c r="O73">
        <v>48.682000000000002</v>
      </c>
      <c r="P73">
        <v>75.763000000000005</v>
      </c>
      <c r="Q73">
        <v>75.831000000000003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3.2410000000000001</v>
      </c>
      <c r="M75">
        <v>16.623999999999999</v>
      </c>
      <c r="N75">
        <v>79.853999999999999</v>
      </c>
      <c r="O75">
        <v>132.16200000000001</v>
      </c>
      <c r="P75">
        <v>176.429</v>
      </c>
      <c r="Q75">
        <v>201.63399999999999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3469</v>
      </c>
      <c r="D77">
        <v>3903</v>
      </c>
      <c r="E77">
        <v>4202</v>
      </c>
      <c r="F77">
        <v>3838</v>
      </c>
      <c r="G77">
        <v>4188</v>
      </c>
      <c r="H77">
        <v>4729</v>
      </c>
      <c r="I77">
        <v>5340</v>
      </c>
      <c r="J77">
        <v>5677</v>
      </c>
      <c r="K77">
        <v>5959</v>
      </c>
      <c r="L77">
        <v>6518</v>
      </c>
      <c r="M77">
        <v>7003</v>
      </c>
      <c r="N77">
        <v>7152</v>
      </c>
      <c r="O77">
        <v>7292</v>
      </c>
      <c r="P77">
        <v>7676</v>
      </c>
      <c r="Q77">
        <v>7929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13.207000000000001</v>
      </c>
      <c r="F79">
        <v>15.766</v>
      </c>
      <c r="G79">
        <v>18.792000000000002</v>
      </c>
      <c r="H79">
        <v>21.686</v>
      </c>
      <c r="I79">
        <v>32.128</v>
      </c>
      <c r="J79">
        <v>46.338999999999999</v>
      </c>
      <c r="K79">
        <v>51.131</v>
      </c>
      <c r="L79">
        <v>61.935000000000002</v>
      </c>
      <c r="M79">
        <v>69.966999999999999</v>
      </c>
      <c r="N79">
        <v>79.442999999999998</v>
      </c>
      <c r="O79">
        <v>101.598</v>
      </c>
      <c r="P79">
        <v>116.628</v>
      </c>
      <c r="Q79">
        <v>114.56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830</v>
      </c>
      <c r="F81">
        <v>749</v>
      </c>
      <c r="G81">
        <v>416</v>
      </c>
      <c r="H81">
        <v>447</v>
      </c>
      <c r="I81">
        <v>469</v>
      </c>
      <c r="J81">
        <v>515</v>
      </c>
      <c r="K81">
        <v>689</v>
      </c>
      <c r="L81">
        <v>748</v>
      </c>
      <c r="M81">
        <v>746</v>
      </c>
      <c r="N81">
        <v>812</v>
      </c>
      <c r="O81">
        <v>632</v>
      </c>
      <c r="P81">
        <v>521</v>
      </c>
      <c r="Q81">
        <v>469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556</v>
      </c>
      <c r="G83">
        <v>605</v>
      </c>
      <c r="H83">
        <v>655</v>
      </c>
      <c r="I83">
        <v>689</v>
      </c>
      <c r="J83">
        <v>686</v>
      </c>
      <c r="K83">
        <v>772</v>
      </c>
      <c r="L83">
        <v>757</v>
      </c>
      <c r="M83">
        <v>772</v>
      </c>
      <c r="N83">
        <v>672</v>
      </c>
      <c r="O83">
        <v>827</v>
      </c>
      <c r="P83">
        <v>414</v>
      </c>
      <c r="Q83">
        <v>541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30.068999999999999</v>
      </c>
      <c r="D85">
        <v>34.935000000000002</v>
      </c>
      <c r="E85">
        <v>29.913</v>
      </c>
      <c r="F85">
        <v>32.087000000000003</v>
      </c>
      <c r="G85">
        <v>37.231000000000002</v>
      </c>
      <c r="H85">
        <v>37.459000000000003</v>
      </c>
      <c r="I85">
        <v>42.738999999999997</v>
      </c>
      <c r="J85">
        <v>44.956000000000003</v>
      </c>
      <c r="K85">
        <v>61.219000000000001</v>
      </c>
      <c r="L85">
        <v>111.968</v>
      </c>
      <c r="M85">
        <v>123.866</v>
      </c>
      <c r="N85">
        <v>84.524000000000001</v>
      </c>
      <c r="O85">
        <v>79.260000000000005</v>
      </c>
      <c r="P85">
        <v>80.450999999999993</v>
      </c>
      <c r="Q85">
        <v>88.245000000000005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39.612000000000002</v>
      </c>
      <c r="D87">
        <v>46.411999999999999</v>
      </c>
      <c r="E87">
        <v>52.676000000000002</v>
      </c>
      <c r="F87">
        <v>64.73</v>
      </c>
      <c r="G87">
        <v>71.078000000000003</v>
      </c>
      <c r="H87">
        <v>83.822999999999993</v>
      </c>
      <c r="I87">
        <v>78.132000000000005</v>
      </c>
      <c r="J87">
        <v>98.781000000000006</v>
      </c>
      <c r="K87">
        <v>115.74</v>
      </c>
      <c r="L87">
        <v>117.64100000000001</v>
      </c>
      <c r="M87">
        <v>141.51</v>
      </c>
      <c r="N87">
        <v>181.065</v>
      </c>
      <c r="O87">
        <v>214.50800000000001</v>
      </c>
      <c r="P87">
        <v>298.60000000000002</v>
      </c>
      <c r="Q87">
        <v>327.709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9.1340000000000003</v>
      </c>
      <c r="D89">
        <v>10.71</v>
      </c>
      <c r="E89">
        <v>11.5708</v>
      </c>
      <c r="F89">
        <v>13.803000000000001</v>
      </c>
      <c r="G89">
        <v>13.1586</v>
      </c>
      <c r="H89">
        <v>15.0204</v>
      </c>
      <c r="I89">
        <v>17.463200000000001</v>
      </c>
      <c r="J89">
        <v>20.250699999999998</v>
      </c>
      <c r="K89">
        <v>22.3355</v>
      </c>
      <c r="L89">
        <v>26.4361</v>
      </c>
      <c r="M89">
        <v>37.464599999999997</v>
      </c>
      <c r="N89">
        <v>42.280700000000003</v>
      </c>
      <c r="O89">
        <v>46.013100000000001</v>
      </c>
      <c r="P89">
        <v>47.927500000000002</v>
      </c>
      <c r="Q89">
        <v>50.747900000000001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91</v>
      </c>
      <c r="N91">
        <v>78</v>
      </c>
      <c r="O91">
        <v>172</v>
      </c>
      <c r="P91">
        <v>165</v>
      </c>
      <c r="Q91">
        <v>183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7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11.179687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BS_ACCUM_DEPR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35.329000000000001</v>
      </c>
      <c r="K5" s="2">
        <f t="shared" si="2"/>
        <v>90.129000000000005</v>
      </c>
      <c r="L5" s="2">
        <f t="shared" si="2"/>
        <v>138.095</v>
      </c>
      <c r="M5" s="2">
        <f t="shared" si="2"/>
        <v>167.76</v>
      </c>
      <c r="N5" s="2">
        <f t="shared" si="2"/>
        <v>206.44</v>
      </c>
      <c r="O5" s="2">
        <f t="shared" si="2"/>
        <v>251.05099999999999</v>
      </c>
      <c r="P5" s="2">
        <f t="shared" si="2"/>
        <v>277.27600000000001</v>
      </c>
      <c r="Q5" s="2">
        <f t="shared" si="2"/>
        <v>288.31700000000001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35.329000000000001</v>
      </c>
      <c r="Z5" s="2">
        <f t="shared" si="3"/>
        <v>54.800000000000004</v>
      </c>
      <c r="AA5" s="2">
        <f t="shared" si="3"/>
        <v>47.965999999999994</v>
      </c>
      <c r="AB5" s="2">
        <f t="shared" si="3"/>
        <v>29.664999999999992</v>
      </c>
      <c r="AC5" s="2">
        <f t="shared" si="3"/>
        <v>38.680000000000007</v>
      </c>
      <c r="AD5" s="2">
        <f t="shared" si="3"/>
        <v>44.61099999999999</v>
      </c>
      <c r="AE5" s="2">
        <f t="shared" si="3"/>
        <v>26.225000000000023</v>
      </c>
      <c r="AF5" s="2">
        <f t="shared" si="3"/>
        <v>11.040999999999997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25.491</v>
      </c>
      <c r="D6" s="2">
        <f t="shared" ref="D6:Q6" si="4">IF(D63="#N/A N/A",0,D63)</f>
        <v>34.975999999999999</v>
      </c>
      <c r="E6" s="2">
        <f t="shared" si="4"/>
        <v>41.837000000000003</v>
      </c>
      <c r="F6" s="2">
        <f t="shared" si="4"/>
        <v>48.17</v>
      </c>
      <c r="G6" s="2">
        <f t="shared" si="4"/>
        <v>50.954000000000001</v>
      </c>
      <c r="H6" s="2">
        <f t="shared" si="4"/>
        <v>55.883000000000003</v>
      </c>
      <c r="I6" s="2">
        <f t="shared" si="4"/>
        <v>58.722000000000001</v>
      </c>
      <c r="J6" s="2">
        <f t="shared" si="4"/>
        <v>62.177</v>
      </c>
      <c r="K6" s="2">
        <f t="shared" si="4"/>
        <v>64.242999999999995</v>
      </c>
      <c r="L6" s="2">
        <f t="shared" si="4"/>
        <v>71.367000000000004</v>
      </c>
      <c r="M6" s="2">
        <f t="shared" si="4"/>
        <v>81.489999999999995</v>
      </c>
      <c r="N6" s="2">
        <f t="shared" si="4"/>
        <v>96.337999999999994</v>
      </c>
      <c r="O6" s="2">
        <f t="shared" si="4"/>
        <v>111.071</v>
      </c>
      <c r="P6" s="2">
        <f t="shared" si="4"/>
        <v>122.917</v>
      </c>
      <c r="Q6" s="2">
        <f t="shared" si="4"/>
        <v>137.178</v>
      </c>
      <c r="S6" s="2">
        <f t="shared" si="3"/>
        <v>9.4849999999999994</v>
      </c>
      <c r="T6" s="2">
        <f t="shared" si="3"/>
        <v>6.8610000000000042</v>
      </c>
      <c r="U6" s="2">
        <f t="shared" si="3"/>
        <v>6.3329999999999984</v>
      </c>
      <c r="V6" s="2">
        <f t="shared" si="3"/>
        <v>2.7839999999999989</v>
      </c>
      <c r="W6" s="2">
        <f t="shared" si="3"/>
        <v>4.929000000000002</v>
      </c>
      <c r="X6" s="2">
        <f t="shared" si="3"/>
        <v>2.8389999999999986</v>
      </c>
      <c r="Y6" s="2">
        <f t="shared" si="3"/>
        <v>3.4549999999999983</v>
      </c>
      <c r="Z6" s="2">
        <f t="shared" si="3"/>
        <v>2.0659999999999954</v>
      </c>
      <c r="AA6" s="2">
        <f t="shared" si="3"/>
        <v>7.1240000000000094</v>
      </c>
      <c r="AB6" s="2">
        <f t="shared" si="3"/>
        <v>10.12299999999999</v>
      </c>
      <c r="AC6" s="2">
        <f t="shared" si="3"/>
        <v>14.847999999999999</v>
      </c>
      <c r="AD6" s="2">
        <f t="shared" si="3"/>
        <v>14.733000000000004</v>
      </c>
      <c r="AE6" s="2">
        <f t="shared" si="3"/>
        <v>11.846000000000004</v>
      </c>
      <c r="AF6" s="2">
        <f t="shared" si="3"/>
        <v>14.260999999999996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50.2</v>
      </c>
      <c r="J7" s="2">
        <f t="shared" si="5"/>
        <v>93.2</v>
      </c>
      <c r="K7" s="2">
        <f t="shared" si="5"/>
        <v>120.9</v>
      </c>
      <c r="L7" s="2">
        <f t="shared" si="5"/>
        <v>140</v>
      </c>
      <c r="M7" s="2">
        <f t="shared" si="5"/>
        <v>160</v>
      </c>
      <c r="N7" s="2">
        <f t="shared" si="5"/>
        <v>179</v>
      </c>
      <c r="O7" s="2">
        <f t="shared" si="5"/>
        <v>172.5</v>
      </c>
      <c r="P7" s="2">
        <f t="shared" si="5"/>
        <v>199</v>
      </c>
      <c r="Q7" s="2">
        <f t="shared" si="5"/>
        <v>184.3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50.2</v>
      </c>
      <c r="Y7" s="2">
        <f t="shared" si="3"/>
        <v>43</v>
      </c>
      <c r="Z7" s="2">
        <f t="shared" si="3"/>
        <v>27.700000000000003</v>
      </c>
      <c r="AA7" s="2">
        <f t="shared" si="3"/>
        <v>19.099999999999994</v>
      </c>
      <c r="AB7" s="2">
        <f t="shared" si="3"/>
        <v>20</v>
      </c>
      <c r="AC7" s="2">
        <f t="shared" si="3"/>
        <v>19</v>
      </c>
      <c r="AD7" s="2">
        <f t="shared" si="3"/>
        <v>-6.5</v>
      </c>
      <c r="AE7" s="2">
        <f t="shared" si="3"/>
        <v>26.5</v>
      </c>
      <c r="AF7" s="2">
        <f t="shared" si="3"/>
        <v>-14.699999999999989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651.96500000000003</v>
      </c>
      <c r="P8" s="2">
        <f t="shared" si="6"/>
        <v>696.79600000000005</v>
      </c>
      <c r="Q8" s="2">
        <f t="shared" si="6"/>
        <v>773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651.96500000000003</v>
      </c>
      <c r="AE8" s="2">
        <f t="shared" si="3"/>
        <v>44.831000000000017</v>
      </c>
      <c r="AF8" s="2">
        <f t="shared" si="3"/>
        <v>76.203999999999951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85.822999999999993</v>
      </c>
      <c r="D9" s="2">
        <f t="shared" ref="D9:Q9" si="7">IF(D69="#N/A N/A",0,D69)</f>
        <v>84.760999999999996</v>
      </c>
      <c r="E9" s="2">
        <f t="shared" si="7"/>
        <v>86.524000000000001</v>
      </c>
      <c r="F9" s="2">
        <f t="shared" si="7"/>
        <v>87.344999999999999</v>
      </c>
      <c r="G9" s="2">
        <f t="shared" si="7"/>
        <v>92.296000000000006</v>
      </c>
      <c r="H9" s="2">
        <f t="shared" si="7"/>
        <v>92.316999999999993</v>
      </c>
      <c r="I9" s="2">
        <f t="shared" si="7"/>
        <v>93.153999999999996</v>
      </c>
      <c r="J9" s="2">
        <f t="shared" si="7"/>
        <v>93.760999999999996</v>
      </c>
      <c r="K9" s="2">
        <f t="shared" si="7"/>
        <v>98.063999999999993</v>
      </c>
      <c r="L9" s="2">
        <f t="shared" si="7"/>
        <v>101.572</v>
      </c>
      <c r="M9" s="2">
        <f t="shared" si="7"/>
        <v>107.895</v>
      </c>
      <c r="N9" s="2">
        <f t="shared" si="7"/>
        <v>111.157</v>
      </c>
      <c r="O9" s="2">
        <f t="shared" si="7"/>
        <v>108.93600000000001</v>
      </c>
      <c r="P9" s="2">
        <f t="shared" si="7"/>
        <v>108.209</v>
      </c>
      <c r="Q9" s="2">
        <f t="shared" si="7"/>
        <v>114.66200000000001</v>
      </c>
      <c r="S9" s="2">
        <f t="shared" si="3"/>
        <v>-1.0619999999999976</v>
      </c>
      <c r="T9" s="2">
        <f t="shared" si="3"/>
        <v>1.7630000000000052</v>
      </c>
      <c r="U9" s="2">
        <f t="shared" si="3"/>
        <v>0.82099999999999795</v>
      </c>
      <c r="V9" s="2">
        <f t="shared" si="3"/>
        <v>4.9510000000000076</v>
      </c>
      <c r="W9" s="2">
        <f t="shared" si="3"/>
        <v>2.0999999999986585E-2</v>
      </c>
      <c r="X9" s="2">
        <f t="shared" si="3"/>
        <v>0.8370000000000033</v>
      </c>
      <c r="Y9" s="2">
        <f t="shared" si="3"/>
        <v>0.60699999999999932</v>
      </c>
      <c r="Z9" s="2">
        <f t="shared" si="3"/>
        <v>4.3029999999999973</v>
      </c>
      <c r="AA9" s="2">
        <f t="shared" si="3"/>
        <v>3.5080000000000098</v>
      </c>
      <c r="AB9" s="2">
        <f t="shared" si="3"/>
        <v>6.3229999999999933</v>
      </c>
      <c r="AC9" s="2">
        <f t="shared" si="3"/>
        <v>3.2620000000000005</v>
      </c>
      <c r="AD9" s="2">
        <f t="shared" si="3"/>
        <v>-2.2209999999999894</v>
      </c>
      <c r="AE9" s="2">
        <f t="shared" si="3"/>
        <v>-0.72700000000000387</v>
      </c>
      <c r="AF9" s="2">
        <f t="shared" si="3"/>
        <v>6.453000000000003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0.114</v>
      </c>
      <c r="M10" s="2">
        <f t="shared" si="8"/>
        <v>6.657</v>
      </c>
      <c r="N10" s="2">
        <f t="shared" si="8"/>
        <v>25.129000000000001</v>
      </c>
      <c r="O10" s="2">
        <f t="shared" si="8"/>
        <v>55.424999999999997</v>
      </c>
      <c r="P10" s="2">
        <f t="shared" si="8"/>
        <v>86.887</v>
      </c>
      <c r="Q10" s="2">
        <f t="shared" si="8"/>
        <v>145.083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0.114</v>
      </c>
      <c r="AB10" s="2">
        <f t="shared" si="3"/>
        <v>6.5430000000000001</v>
      </c>
      <c r="AC10" s="2">
        <f t="shared" si="3"/>
        <v>18.472000000000001</v>
      </c>
      <c r="AD10" s="2">
        <f t="shared" si="3"/>
        <v>30.295999999999996</v>
      </c>
      <c r="AE10" s="2">
        <f t="shared" si="3"/>
        <v>31.462000000000003</v>
      </c>
      <c r="AF10" s="2">
        <f t="shared" si="3"/>
        <v>58.195999999999998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29.57</v>
      </c>
      <c r="N11" s="2">
        <f t="shared" si="9"/>
        <v>32.966000000000001</v>
      </c>
      <c r="O11" s="2">
        <f t="shared" si="9"/>
        <v>28.843</v>
      </c>
      <c r="P11" s="2">
        <f t="shared" si="9"/>
        <v>31.643000000000001</v>
      </c>
      <c r="Q11" s="2">
        <f t="shared" si="9"/>
        <v>29.283999999999999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29.57</v>
      </c>
      <c r="AC11" s="2">
        <f t="shared" si="3"/>
        <v>3.3960000000000008</v>
      </c>
      <c r="AD11" s="2">
        <f t="shared" si="3"/>
        <v>-4.1230000000000011</v>
      </c>
      <c r="AE11" s="2">
        <f t="shared" si="3"/>
        <v>2.8000000000000007</v>
      </c>
      <c r="AF11" s="2">
        <f t="shared" si="3"/>
        <v>-2.3590000000000018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1.306</v>
      </c>
      <c r="M12" s="2">
        <f t="shared" si="10"/>
        <v>3.0880000000000001</v>
      </c>
      <c r="N12" s="2">
        <f t="shared" si="10"/>
        <v>15.089</v>
      </c>
      <c r="O12" s="2">
        <f t="shared" si="10"/>
        <v>49.863999999999997</v>
      </c>
      <c r="P12" s="2">
        <f t="shared" si="10"/>
        <v>98.061000000000007</v>
      </c>
      <c r="Q12" s="2">
        <f t="shared" si="10"/>
        <v>139.78200000000001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1.306</v>
      </c>
      <c r="AB12" s="2">
        <f t="shared" si="3"/>
        <v>1.782</v>
      </c>
      <c r="AC12" s="2">
        <f t="shared" si="3"/>
        <v>12.001000000000001</v>
      </c>
      <c r="AD12" s="2">
        <f t="shared" si="3"/>
        <v>34.774999999999999</v>
      </c>
      <c r="AE12" s="2">
        <f t="shared" si="3"/>
        <v>48.19700000000001</v>
      </c>
      <c r="AF12" s="2">
        <f t="shared" si="3"/>
        <v>41.721000000000004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1613</v>
      </c>
      <c r="D13" s="2">
        <f t="shared" ref="D13:Q13" si="11">IF(D77="#N/A N/A",0,D77)</f>
        <v>1818</v>
      </c>
      <c r="E13" s="2">
        <f t="shared" si="11"/>
        <v>2033</v>
      </c>
      <c r="F13" s="2">
        <f t="shared" si="11"/>
        <v>1810</v>
      </c>
      <c r="G13" s="2">
        <f t="shared" si="11"/>
        <v>2020</v>
      </c>
      <c r="H13" s="2">
        <f t="shared" si="11"/>
        <v>2257</v>
      </c>
      <c r="I13" s="2">
        <f t="shared" si="11"/>
        <v>2468</v>
      </c>
      <c r="J13" s="2">
        <f t="shared" si="11"/>
        <v>2765</v>
      </c>
      <c r="K13" s="2">
        <f t="shared" si="11"/>
        <v>2988</v>
      </c>
      <c r="L13" s="2">
        <f t="shared" si="11"/>
        <v>3234</v>
      </c>
      <c r="M13" s="2">
        <f t="shared" si="11"/>
        <v>3600</v>
      </c>
      <c r="N13" s="2">
        <f t="shared" si="11"/>
        <v>3793</v>
      </c>
      <c r="O13" s="2">
        <f t="shared" si="11"/>
        <v>3963</v>
      </c>
      <c r="P13" s="2">
        <f t="shared" si="11"/>
        <v>4210</v>
      </c>
      <c r="Q13" s="2">
        <f t="shared" si="11"/>
        <v>4462</v>
      </c>
      <c r="S13" s="2">
        <f t="shared" si="3"/>
        <v>205</v>
      </c>
      <c r="T13" s="2">
        <f t="shared" si="3"/>
        <v>215</v>
      </c>
      <c r="U13" s="2">
        <f t="shared" si="3"/>
        <v>-223</v>
      </c>
      <c r="V13" s="2">
        <f t="shared" si="3"/>
        <v>210</v>
      </c>
      <c r="W13" s="2">
        <f t="shared" si="3"/>
        <v>237</v>
      </c>
      <c r="X13" s="2">
        <f t="shared" si="3"/>
        <v>211</v>
      </c>
      <c r="Y13" s="2">
        <f t="shared" si="3"/>
        <v>297</v>
      </c>
      <c r="Z13" s="2">
        <f t="shared" si="3"/>
        <v>223</v>
      </c>
      <c r="AA13" s="2">
        <f t="shared" si="3"/>
        <v>246</v>
      </c>
      <c r="AB13" s="2">
        <f t="shared" si="3"/>
        <v>366</v>
      </c>
      <c r="AC13" s="2">
        <f t="shared" si="3"/>
        <v>193</v>
      </c>
      <c r="AD13" s="2">
        <f t="shared" si="3"/>
        <v>170</v>
      </c>
      <c r="AE13" s="2">
        <f t="shared" si="3"/>
        <v>247</v>
      </c>
      <c r="AF13" s="2">
        <f t="shared" si="3"/>
        <v>252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9.1419999999999995</v>
      </c>
      <c r="F14" s="2">
        <f t="shared" si="12"/>
        <v>11.782</v>
      </c>
      <c r="G14" s="2">
        <f t="shared" si="12"/>
        <v>13.404</v>
      </c>
      <c r="H14" s="2">
        <f t="shared" si="12"/>
        <v>14.145</v>
      </c>
      <c r="I14" s="2">
        <f t="shared" si="12"/>
        <v>18.754999999999999</v>
      </c>
      <c r="J14" s="2">
        <f t="shared" si="12"/>
        <v>23.739000000000001</v>
      </c>
      <c r="K14" s="2">
        <f t="shared" si="12"/>
        <v>32.244</v>
      </c>
      <c r="L14" s="2">
        <f t="shared" si="12"/>
        <v>40.868000000000002</v>
      </c>
      <c r="M14" s="2">
        <f t="shared" si="12"/>
        <v>41.106999999999999</v>
      </c>
      <c r="N14" s="2">
        <f t="shared" si="12"/>
        <v>49.228999999999999</v>
      </c>
      <c r="O14" s="2">
        <f t="shared" si="12"/>
        <v>58.356999999999999</v>
      </c>
      <c r="P14" s="2">
        <f t="shared" si="12"/>
        <v>71.203000000000003</v>
      </c>
      <c r="Q14" s="2">
        <f t="shared" si="12"/>
        <v>74.075999999999993</v>
      </c>
      <c r="S14" s="2">
        <f t="shared" si="3"/>
        <v>0</v>
      </c>
      <c r="T14" s="2">
        <f t="shared" si="3"/>
        <v>9.1419999999999995</v>
      </c>
      <c r="U14" s="2">
        <f t="shared" si="3"/>
        <v>2.6400000000000006</v>
      </c>
      <c r="V14" s="2">
        <f t="shared" si="3"/>
        <v>1.6219999999999999</v>
      </c>
      <c r="W14" s="2">
        <f t="shared" si="3"/>
        <v>0.74099999999999966</v>
      </c>
      <c r="X14" s="2">
        <f t="shared" si="3"/>
        <v>4.6099999999999994</v>
      </c>
      <c r="Y14" s="2">
        <f t="shared" si="3"/>
        <v>4.9840000000000018</v>
      </c>
      <c r="Z14" s="2">
        <f t="shared" si="3"/>
        <v>8.504999999999999</v>
      </c>
      <c r="AA14" s="2">
        <f t="shared" si="3"/>
        <v>8.6240000000000023</v>
      </c>
      <c r="AB14" s="2">
        <f t="shared" si="3"/>
        <v>0.23899999999999721</v>
      </c>
      <c r="AC14" s="2">
        <f t="shared" si="3"/>
        <v>8.1219999999999999</v>
      </c>
      <c r="AD14" s="2">
        <f t="shared" si="3"/>
        <v>9.1280000000000001</v>
      </c>
      <c r="AE14" s="2">
        <f t="shared" si="3"/>
        <v>12.846000000000004</v>
      </c>
      <c r="AF14" s="2">
        <f t="shared" si="3"/>
        <v>2.8729999999999905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363</v>
      </c>
      <c r="F15" s="2">
        <f t="shared" si="13"/>
        <v>305</v>
      </c>
      <c r="G15" s="2">
        <f t="shared" si="13"/>
        <v>205</v>
      </c>
      <c r="H15" s="2">
        <f t="shared" si="13"/>
        <v>227</v>
      </c>
      <c r="I15" s="2">
        <f t="shared" si="13"/>
        <v>224</v>
      </c>
      <c r="J15" s="2">
        <f t="shared" si="13"/>
        <v>264</v>
      </c>
      <c r="K15" s="2">
        <f t="shared" si="13"/>
        <v>334</v>
      </c>
      <c r="L15" s="2">
        <f t="shared" si="13"/>
        <v>364</v>
      </c>
      <c r="M15" s="2">
        <f t="shared" si="13"/>
        <v>356</v>
      </c>
      <c r="N15" s="2">
        <f t="shared" si="13"/>
        <v>397</v>
      </c>
      <c r="O15" s="2">
        <f t="shared" si="13"/>
        <v>385</v>
      </c>
      <c r="P15" s="2">
        <f t="shared" si="13"/>
        <v>352</v>
      </c>
      <c r="Q15" s="2">
        <f t="shared" si="13"/>
        <v>324</v>
      </c>
      <c r="S15" s="2">
        <f t="shared" si="3"/>
        <v>0</v>
      </c>
      <c r="T15" s="2">
        <f t="shared" si="3"/>
        <v>363</v>
      </c>
      <c r="U15" s="2">
        <f t="shared" si="3"/>
        <v>-58</v>
      </c>
      <c r="V15" s="2">
        <f t="shared" si="3"/>
        <v>-100</v>
      </c>
      <c r="W15" s="2">
        <f t="shared" si="3"/>
        <v>22</v>
      </c>
      <c r="X15" s="2">
        <f t="shared" si="3"/>
        <v>-3</v>
      </c>
      <c r="Y15" s="2">
        <f t="shared" si="3"/>
        <v>40</v>
      </c>
      <c r="Z15" s="2">
        <f t="shared" si="3"/>
        <v>70</v>
      </c>
      <c r="AA15" s="2">
        <f t="shared" si="3"/>
        <v>30</v>
      </c>
      <c r="AB15" s="2">
        <f t="shared" si="3"/>
        <v>-8</v>
      </c>
      <c r="AC15" s="2">
        <f t="shared" si="3"/>
        <v>41</v>
      </c>
      <c r="AD15" s="2">
        <f t="shared" si="3"/>
        <v>-12</v>
      </c>
      <c r="AE15" s="2">
        <f t="shared" si="3"/>
        <v>-33</v>
      </c>
      <c r="AF15" s="2">
        <f t="shared" si="3"/>
        <v>-28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217</v>
      </c>
      <c r="G16" s="2">
        <f t="shared" si="14"/>
        <v>249</v>
      </c>
      <c r="H16" s="2">
        <f t="shared" si="14"/>
        <v>268</v>
      </c>
      <c r="I16" s="2">
        <f t="shared" si="14"/>
        <v>297</v>
      </c>
      <c r="J16" s="2">
        <f t="shared" si="14"/>
        <v>329</v>
      </c>
      <c r="K16" s="2">
        <f t="shared" si="14"/>
        <v>383</v>
      </c>
      <c r="L16" s="2">
        <f t="shared" si="14"/>
        <v>398</v>
      </c>
      <c r="M16" s="2">
        <f t="shared" si="14"/>
        <v>424</v>
      </c>
      <c r="N16" s="2">
        <f t="shared" si="14"/>
        <v>386</v>
      </c>
      <c r="O16" s="2">
        <f t="shared" si="14"/>
        <v>344</v>
      </c>
      <c r="P16" s="2">
        <f t="shared" si="14"/>
        <v>272</v>
      </c>
      <c r="Q16" s="2">
        <f t="shared" si="14"/>
        <v>282</v>
      </c>
      <c r="S16" s="2">
        <f t="shared" si="3"/>
        <v>0</v>
      </c>
      <c r="T16" s="2">
        <f t="shared" si="3"/>
        <v>0</v>
      </c>
      <c r="U16" s="2">
        <f t="shared" si="3"/>
        <v>217</v>
      </c>
      <c r="V16" s="2">
        <f t="shared" si="3"/>
        <v>32</v>
      </c>
      <c r="W16" s="2">
        <f t="shared" si="3"/>
        <v>19</v>
      </c>
      <c r="X16" s="2">
        <f t="shared" si="3"/>
        <v>29</v>
      </c>
      <c r="Y16" s="2">
        <f t="shared" si="3"/>
        <v>32</v>
      </c>
      <c r="Z16" s="2">
        <f t="shared" si="3"/>
        <v>54</v>
      </c>
      <c r="AA16" s="2">
        <f t="shared" si="3"/>
        <v>15</v>
      </c>
      <c r="AB16" s="2">
        <f t="shared" si="3"/>
        <v>26</v>
      </c>
      <c r="AC16" s="2">
        <f t="shared" si="3"/>
        <v>-38</v>
      </c>
      <c r="AD16" s="2">
        <f t="shared" si="3"/>
        <v>-42</v>
      </c>
      <c r="AE16" s="2">
        <f t="shared" si="3"/>
        <v>-72</v>
      </c>
      <c r="AF16" s="2">
        <f t="shared" si="3"/>
        <v>10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20.937999999999999</v>
      </c>
      <c r="D17" s="2">
        <f t="shared" ref="D17:Q17" si="15">IF(D85="#N/A N/A",0,D85)</f>
        <v>24.015000000000001</v>
      </c>
      <c r="E17" s="2">
        <f t="shared" si="15"/>
        <v>21.408000000000001</v>
      </c>
      <c r="F17" s="2">
        <f t="shared" si="15"/>
        <v>20.373999999999999</v>
      </c>
      <c r="G17" s="2">
        <f t="shared" si="15"/>
        <v>23.35</v>
      </c>
      <c r="H17" s="2">
        <f t="shared" si="15"/>
        <v>23.289000000000001</v>
      </c>
      <c r="I17" s="2">
        <f t="shared" si="15"/>
        <v>26.175999999999998</v>
      </c>
      <c r="J17" s="2">
        <f t="shared" si="15"/>
        <v>30.457999999999998</v>
      </c>
      <c r="K17" s="2">
        <f t="shared" si="15"/>
        <v>34.133000000000003</v>
      </c>
      <c r="L17" s="2">
        <f t="shared" si="15"/>
        <v>64.533000000000001</v>
      </c>
      <c r="M17" s="2">
        <f t="shared" si="15"/>
        <v>95.278000000000006</v>
      </c>
      <c r="N17" s="2">
        <f t="shared" si="15"/>
        <v>54.368000000000002</v>
      </c>
      <c r="O17" s="2">
        <f t="shared" si="15"/>
        <v>53.517000000000003</v>
      </c>
      <c r="P17" s="2">
        <f t="shared" si="15"/>
        <v>58.012</v>
      </c>
      <c r="Q17" s="2">
        <f t="shared" si="15"/>
        <v>65.123999999999995</v>
      </c>
      <c r="S17" s="2">
        <f t="shared" si="3"/>
        <v>3.0770000000000017</v>
      </c>
      <c r="T17" s="2">
        <f t="shared" si="3"/>
        <v>-2.6069999999999993</v>
      </c>
      <c r="U17" s="2">
        <f t="shared" si="3"/>
        <v>-1.0340000000000025</v>
      </c>
      <c r="V17" s="2">
        <f t="shared" si="3"/>
        <v>2.9760000000000026</v>
      </c>
      <c r="W17" s="2">
        <f t="shared" si="3"/>
        <v>-6.0999999999999943E-2</v>
      </c>
      <c r="X17" s="2">
        <f t="shared" si="3"/>
        <v>2.8869999999999969</v>
      </c>
      <c r="Y17" s="2">
        <f t="shared" si="3"/>
        <v>4.282</v>
      </c>
      <c r="Z17" s="2">
        <f t="shared" si="3"/>
        <v>3.6750000000000043</v>
      </c>
      <c r="AA17" s="2">
        <f t="shared" si="3"/>
        <v>30.4</v>
      </c>
      <c r="AB17" s="2">
        <f t="shared" si="3"/>
        <v>30.745000000000005</v>
      </c>
      <c r="AC17" s="2">
        <f t="shared" si="3"/>
        <v>-40.910000000000004</v>
      </c>
      <c r="AD17" s="2">
        <f t="shared" si="3"/>
        <v>-0.85099999999999909</v>
      </c>
      <c r="AE17" s="2">
        <f t="shared" si="3"/>
        <v>4.4949999999999974</v>
      </c>
      <c r="AF17" s="2">
        <f t="shared" si="3"/>
        <v>7.1119999999999948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14.206</v>
      </c>
      <c r="D18" s="2">
        <f t="shared" ref="D18:Q18" si="16">IF(D87="#N/A N/A",0,D87)</f>
        <v>20.195</v>
      </c>
      <c r="E18" s="2">
        <f t="shared" si="16"/>
        <v>26.983000000000001</v>
      </c>
      <c r="F18" s="2">
        <f t="shared" si="16"/>
        <v>33.573999999999998</v>
      </c>
      <c r="G18" s="2">
        <f t="shared" si="16"/>
        <v>37.649000000000001</v>
      </c>
      <c r="H18" s="2">
        <f t="shared" si="16"/>
        <v>47.921999999999997</v>
      </c>
      <c r="I18" s="2">
        <f t="shared" si="16"/>
        <v>44.411000000000001</v>
      </c>
      <c r="J18" s="2">
        <f t="shared" si="16"/>
        <v>53.494999999999997</v>
      </c>
      <c r="K18" s="2">
        <f t="shared" si="16"/>
        <v>66.867000000000004</v>
      </c>
      <c r="L18" s="2">
        <f t="shared" si="16"/>
        <v>65.900999999999996</v>
      </c>
      <c r="M18" s="2">
        <f t="shared" si="16"/>
        <v>82.712000000000003</v>
      </c>
      <c r="N18" s="2">
        <f t="shared" si="16"/>
        <v>103.355</v>
      </c>
      <c r="O18" s="2">
        <f t="shared" si="16"/>
        <v>134.262</v>
      </c>
      <c r="P18" s="2">
        <f t="shared" si="16"/>
        <v>160.77000000000001</v>
      </c>
      <c r="Q18" s="2">
        <f t="shared" si="16"/>
        <v>196.14</v>
      </c>
      <c r="S18" s="2">
        <f t="shared" si="3"/>
        <v>5.9890000000000008</v>
      </c>
      <c r="T18" s="2">
        <f t="shared" si="3"/>
        <v>6.7880000000000003</v>
      </c>
      <c r="U18" s="2">
        <f t="shared" si="3"/>
        <v>6.5909999999999975</v>
      </c>
      <c r="V18" s="2">
        <f t="shared" si="3"/>
        <v>4.0750000000000028</v>
      </c>
      <c r="W18" s="2">
        <f t="shared" si="3"/>
        <v>10.272999999999996</v>
      </c>
      <c r="X18" s="2">
        <f t="shared" si="3"/>
        <v>-3.5109999999999957</v>
      </c>
      <c r="Y18" s="2">
        <f t="shared" si="3"/>
        <v>9.0839999999999961</v>
      </c>
      <c r="Z18" s="2">
        <f t="shared" si="3"/>
        <v>13.372000000000007</v>
      </c>
      <c r="AA18" s="2">
        <f t="shared" si="3"/>
        <v>-0.96600000000000819</v>
      </c>
      <c r="AB18" s="2">
        <f t="shared" si="3"/>
        <v>16.811000000000007</v>
      </c>
      <c r="AC18" s="2">
        <f t="shared" si="3"/>
        <v>20.643000000000001</v>
      </c>
      <c r="AD18" s="2">
        <f t="shared" si="3"/>
        <v>30.906999999999996</v>
      </c>
      <c r="AE18" s="2">
        <f t="shared" si="3"/>
        <v>26.50800000000001</v>
      </c>
      <c r="AF18" s="2">
        <f t="shared" si="3"/>
        <v>35.369999999999976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6.08</v>
      </c>
      <c r="D19" s="2">
        <f t="shared" ref="D19:Q19" si="17">IF(D89="#N/A N/A",0,D89)</f>
        <v>7.7190000000000003</v>
      </c>
      <c r="E19" s="2">
        <f t="shared" si="17"/>
        <v>8.9680999999999997</v>
      </c>
      <c r="F19" s="2">
        <f t="shared" si="17"/>
        <v>10.475999999999999</v>
      </c>
      <c r="G19" s="2">
        <f t="shared" si="17"/>
        <v>9.3681999999999999</v>
      </c>
      <c r="H19" s="2">
        <f t="shared" si="17"/>
        <v>8.9103999999999992</v>
      </c>
      <c r="I19" s="2">
        <f t="shared" si="17"/>
        <v>10.8223</v>
      </c>
      <c r="J19" s="2">
        <f t="shared" si="17"/>
        <v>13.8232</v>
      </c>
      <c r="K19" s="2">
        <f t="shared" si="17"/>
        <v>15.577</v>
      </c>
      <c r="L19" s="2">
        <f t="shared" si="17"/>
        <v>17.583300000000001</v>
      </c>
      <c r="M19" s="2">
        <f t="shared" si="17"/>
        <v>21.439900000000002</v>
      </c>
      <c r="N19" s="2">
        <f t="shared" si="17"/>
        <v>27.113700000000001</v>
      </c>
      <c r="O19" s="2">
        <f t="shared" si="17"/>
        <v>33.765900000000002</v>
      </c>
      <c r="P19" s="2">
        <f t="shared" si="17"/>
        <v>38.594700000000003</v>
      </c>
      <c r="Q19" s="2">
        <f t="shared" si="17"/>
        <v>41.021700000000003</v>
      </c>
      <c r="S19" s="2">
        <f t="shared" si="3"/>
        <v>1.6390000000000002</v>
      </c>
      <c r="T19" s="2">
        <f t="shared" si="3"/>
        <v>1.2490999999999994</v>
      </c>
      <c r="U19" s="2">
        <f t="shared" si="3"/>
        <v>1.5078999999999994</v>
      </c>
      <c r="V19" s="2">
        <f t="shared" si="3"/>
        <v>-1.1077999999999992</v>
      </c>
      <c r="W19" s="2">
        <f t="shared" si="3"/>
        <v>-0.45780000000000065</v>
      </c>
      <c r="X19" s="2">
        <f t="shared" si="3"/>
        <v>1.911900000000001</v>
      </c>
      <c r="Y19" s="2">
        <f t="shared" si="3"/>
        <v>3.0008999999999997</v>
      </c>
      <c r="Z19" s="2">
        <f t="shared" si="3"/>
        <v>1.7538</v>
      </c>
      <c r="AA19" s="2">
        <f t="shared" si="3"/>
        <v>2.0063000000000013</v>
      </c>
      <c r="AB19" s="2">
        <f t="shared" si="3"/>
        <v>3.8566000000000003</v>
      </c>
      <c r="AC19" s="2">
        <f t="shared" si="3"/>
        <v>5.6738</v>
      </c>
      <c r="AD19" s="2">
        <f t="shared" si="3"/>
        <v>6.6522000000000006</v>
      </c>
      <c r="AE19" s="2">
        <f t="shared" si="3"/>
        <v>4.8288000000000011</v>
      </c>
      <c r="AF19" s="2">
        <f t="shared" si="3"/>
        <v>2.4269999999999996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62</v>
      </c>
      <c r="N20" s="2">
        <f t="shared" si="18"/>
        <v>49</v>
      </c>
      <c r="O20" s="2">
        <f t="shared" si="18"/>
        <v>112</v>
      </c>
      <c r="P20" s="2">
        <f t="shared" si="18"/>
        <v>106</v>
      </c>
      <c r="Q20" s="2">
        <f t="shared" si="18"/>
        <v>112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62</v>
      </c>
      <c r="AC20" s="2">
        <f t="shared" si="3"/>
        <v>-13</v>
      </c>
      <c r="AD20" s="2">
        <f t="shared" si="3"/>
        <v>63</v>
      </c>
      <c r="AE20" s="2">
        <f t="shared" si="3"/>
        <v>-6</v>
      </c>
      <c r="AF20" s="2">
        <f t="shared" si="3"/>
        <v>6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1765.538</v>
      </c>
      <c r="D25" s="19">
        <f t="shared" ref="D25:Q25" si="25">SUM(D5:D24)</f>
        <v>1989.6660000000002</v>
      </c>
      <c r="E25" s="19">
        <f t="shared" si="25"/>
        <v>2590.8620999999998</v>
      </c>
      <c r="F25" s="19">
        <f t="shared" si="25"/>
        <v>2543.7209999999995</v>
      </c>
      <c r="G25" s="19">
        <f t="shared" si="25"/>
        <v>2701.0211999999997</v>
      </c>
      <c r="H25" s="19">
        <f t="shared" si="25"/>
        <v>2994.4664000000002</v>
      </c>
      <c r="I25" s="19">
        <f t="shared" si="25"/>
        <v>3291.2402999999999</v>
      </c>
      <c r="J25" s="19">
        <f t="shared" si="25"/>
        <v>3763.9821999999999</v>
      </c>
      <c r="K25" s="19">
        <f t="shared" si="25"/>
        <v>4227.1570000000002</v>
      </c>
      <c r="L25" s="19">
        <f t="shared" si="25"/>
        <v>4637.3393000000005</v>
      </c>
      <c r="M25" s="19">
        <f t="shared" si="25"/>
        <v>5238.996900000001</v>
      </c>
      <c r="N25" s="19">
        <f t="shared" si="25"/>
        <v>5525.1847000000007</v>
      </c>
      <c r="O25" s="19">
        <f t="shared" si="25"/>
        <v>6513.5568999999996</v>
      </c>
      <c r="P25" s="19">
        <f t="shared" si="25"/>
        <v>6889.3687</v>
      </c>
      <c r="Q25" s="19">
        <f t="shared" si="25"/>
        <v>7367.9677000000001</v>
      </c>
      <c r="S25" s="3">
        <f t="shared" si="24"/>
        <v>224.12800000000016</v>
      </c>
      <c r="T25" s="3">
        <f t="shared" si="24"/>
        <v>601.19609999999966</v>
      </c>
      <c r="U25" s="3">
        <f t="shared" si="24"/>
        <v>-47.141100000000279</v>
      </c>
      <c r="V25" s="3">
        <f t="shared" si="22"/>
        <v>157.30020000000013</v>
      </c>
      <c r="W25" s="3">
        <f t="shared" si="22"/>
        <v>293.44520000000057</v>
      </c>
      <c r="X25" s="3">
        <f t="shared" si="22"/>
        <v>296.77389999999968</v>
      </c>
      <c r="Y25" s="3">
        <f t="shared" si="22"/>
        <v>472.74189999999999</v>
      </c>
      <c r="Z25" s="3">
        <f t="shared" si="22"/>
        <v>463.17480000000023</v>
      </c>
      <c r="AA25" s="3">
        <f t="shared" si="22"/>
        <v>410.1823000000004</v>
      </c>
      <c r="AB25" s="3">
        <f t="shared" si="22"/>
        <v>601.65760000000046</v>
      </c>
      <c r="AC25" s="3">
        <f t="shared" si="22"/>
        <v>286.1877999999997</v>
      </c>
      <c r="AD25" s="3">
        <f t="shared" si="22"/>
        <v>988.37219999999888</v>
      </c>
      <c r="AE25" s="3">
        <f t="shared" si="22"/>
        <v>375.8118000000004</v>
      </c>
      <c r="AF25" s="3">
        <f t="shared" si="22"/>
        <v>478.59900000000016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9.3860698916163852E-3</v>
      </c>
      <c r="K29" s="4">
        <f t="shared" si="29"/>
        <v>2.1321422412273781E-2</v>
      </c>
      <c r="L29" s="4">
        <f t="shared" si="29"/>
        <v>2.9778929482257202E-2</v>
      </c>
      <c r="M29" s="4">
        <f t="shared" si="29"/>
        <v>3.2021397073168714E-2</v>
      </c>
      <c r="N29" s="4">
        <f t="shared" si="29"/>
        <v>3.7363456827063171E-2</v>
      </c>
      <c r="O29" s="4">
        <f t="shared" si="29"/>
        <v>3.8542842851345939E-2</v>
      </c>
      <c r="P29" s="4">
        <f t="shared" si="29"/>
        <v>4.0246938736200895E-2</v>
      </c>
      <c r="Q29" s="4">
        <f t="shared" si="29"/>
        <v>3.9131143313779732E-2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1.5511336295960827</v>
      </c>
      <c r="AA29" s="4">
        <f t="shared" si="30"/>
        <v>0.53219274595302279</v>
      </c>
      <c r="AB29" s="4">
        <f t="shared" si="30"/>
        <v>0.21481588761359927</v>
      </c>
      <c r="AC29" s="4">
        <f t="shared" si="30"/>
        <v>0.23056747734859329</v>
      </c>
      <c r="AD29" s="4">
        <f t="shared" si="30"/>
        <v>0.21609668668862619</v>
      </c>
      <c r="AE29" s="4">
        <f t="shared" si="30"/>
        <v>0.10446084660088996</v>
      </c>
      <c r="AF29" s="4">
        <f t="shared" si="30"/>
        <v>3.9819529998990161E-2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1.4438091958371896E-2</v>
      </c>
      <c r="D30" s="4">
        <f t="shared" si="31"/>
        <v>1.7578829813647112E-2</v>
      </c>
      <c r="E30" s="4">
        <f t="shared" si="31"/>
        <v>1.6147906907125628E-2</v>
      </c>
      <c r="F30" s="4">
        <f t="shared" si="31"/>
        <v>1.893682522572248E-2</v>
      </c>
      <c r="G30" s="4">
        <f t="shared" si="31"/>
        <v>1.8864716796743397E-2</v>
      </c>
      <c r="H30" s="4">
        <f t="shared" si="31"/>
        <v>1.8662089512842754E-2</v>
      </c>
      <c r="I30" s="4">
        <f t="shared" si="31"/>
        <v>1.7841905982981552E-2</v>
      </c>
      <c r="J30" s="4">
        <f t="shared" si="31"/>
        <v>1.6518941030061195E-2</v>
      </c>
      <c r="K30" s="4">
        <f t="shared" si="29"/>
        <v>1.5197684874254727E-2</v>
      </c>
      <c r="L30" s="4">
        <f t="shared" si="29"/>
        <v>1.5389643798546291E-2</v>
      </c>
      <c r="M30" s="4">
        <f t="shared" si="29"/>
        <v>1.5554504336507621E-2</v>
      </c>
      <c r="N30" s="4">
        <f t="shared" si="29"/>
        <v>1.7436159193013036E-2</v>
      </c>
      <c r="O30" s="4">
        <f t="shared" si="29"/>
        <v>1.7052280605701013E-2</v>
      </c>
      <c r="P30" s="4">
        <f t="shared" si="29"/>
        <v>1.7841547658786212E-2</v>
      </c>
      <c r="Q30" s="4">
        <f t="shared" si="29"/>
        <v>1.8618159794593019E-2</v>
      </c>
      <c r="S30" s="4">
        <f t="shared" si="30"/>
        <v>0.37209211094111644</v>
      </c>
      <c r="T30" s="4">
        <f t="shared" si="30"/>
        <v>0.1961630832570907</v>
      </c>
      <c r="U30" s="4">
        <f t="shared" si="30"/>
        <v>0.15137318641393976</v>
      </c>
      <c r="V30" s="4">
        <f t="shared" si="30"/>
        <v>5.7795308283163774E-2</v>
      </c>
      <c r="W30" s="4">
        <f t="shared" si="30"/>
        <v>9.6734309377085256E-2</v>
      </c>
      <c r="X30" s="4">
        <f t="shared" si="30"/>
        <v>5.0802569654456606E-2</v>
      </c>
      <c r="Y30" s="4">
        <f t="shared" si="30"/>
        <v>5.8836551888559623E-2</v>
      </c>
      <c r="Z30" s="4">
        <f t="shared" si="30"/>
        <v>3.3227720861411701E-2</v>
      </c>
      <c r="AA30" s="4">
        <f t="shared" si="30"/>
        <v>0.11089145899164127</v>
      </c>
      <c r="AB30" s="4">
        <f t="shared" si="30"/>
        <v>0.14184426976053344</v>
      </c>
      <c r="AC30" s="4">
        <f t="shared" si="30"/>
        <v>0.18220640569395016</v>
      </c>
      <c r="AD30" s="4">
        <f t="shared" si="30"/>
        <v>0.15293030787435907</v>
      </c>
      <c r="AE30" s="4">
        <f t="shared" si="30"/>
        <v>0.10665250155306069</v>
      </c>
      <c r="AF30" s="4">
        <f t="shared" si="30"/>
        <v>0.11602138028100259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1.5252608568265285E-2</v>
      </c>
      <c r="J31" s="4">
        <f t="shared" si="31"/>
        <v>2.476100976247975E-2</v>
      </c>
      <c r="K31" s="4">
        <f t="shared" si="29"/>
        <v>2.8600782984876123E-2</v>
      </c>
      <c r="L31" s="4">
        <f t="shared" si="29"/>
        <v>3.0189725388435559E-2</v>
      </c>
      <c r="M31" s="4">
        <f t="shared" si="29"/>
        <v>3.0540197494676884E-2</v>
      </c>
      <c r="N31" s="4">
        <f t="shared" si="29"/>
        <v>3.2397107014359175E-2</v>
      </c>
      <c r="O31" s="4">
        <f t="shared" si="29"/>
        <v>2.6483226084967493E-2</v>
      </c>
      <c r="P31" s="4">
        <f t="shared" si="29"/>
        <v>2.8885084928028312E-2</v>
      </c>
      <c r="Q31" s="4">
        <f t="shared" si="29"/>
        <v>2.5013681859653105E-2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0.85657370517928277</v>
      </c>
      <c r="Z31" s="4">
        <f t="shared" si="30"/>
        <v>0.29721030042918456</v>
      </c>
      <c r="AA31" s="4">
        <f t="shared" si="30"/>
        <v>0.1579818031430934</v>
      </c>
      <c r="AB31" s="4">
        <f t="shared" si="30"/>
        <v>0.14285714285714285</v>
      </c>
      <c r="AC31" s="4">
        <f t="shared" si="30"/>
        <v>0.11874999999999999</v>
      </c>
      <c r="AD31" s="4">
        <f t="shared" si="30"/>
        <v>-3.6312849162011177E-2</v>
      </c>
      <c r="AE31" s="4">
        <f t="shared" si="30"/>
        <v>0.15362318840579711</v>
      </c>
      <c r="AF31" s="4">
        <f t="shared" si="30"/>
        <v>-7.3869346733668281E-2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0.10009354489557006</v>
      </c>
      <c r="P32" s="4">
        <f t="shared" si="29"/>
        <v>0.10114076199753978</v>
      </c>
      <c r="Q32" s="4">
        <f t="shared" si="29"/>
        <v>0.10491359781612505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6.8762893713619613E-2</v>
      </c>
      <c r="AF32" s="4">
        <f t="shared" si="30"/>
        <v>0.10936342918156813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4.8610112045166964E-2</v>
      </c>
      <c r="D33" s="4">
        <f t="shared" si="31"/>
        <v>4.2600617390054406E-2</v>
      </c>
      <c r="E33" s="4">
        <f t="shared" si="31"/>
        <v>3.339583376513941E-2</v>
      </c>
      <c r="F33" s="4">
        <f t="shared" si="31"/>
        <v>3.4337492201385302E-2</v>
      </c>
      <c r="G33" s="4">
        <f t="shared" si="31"/>
        <v>3.4170779555525152E-2</v>
      </c>
      <c r="H33" s="4">
        <f t="shared" si="31"/>
        <v>3.0829198818193446E-2</v>
      </c>
      <c r="I33" s="4">
        <f t="shared" si="31"/>
        <v>2.8303615509326377E-2</v>
      </c>
      <c r="J33" s="4">
        <f t="shared" si="31"/>
        <v>2.4910054037981369E-2</v>
      </c>
      <c r="K33" s="4">
        <f t="shared" si="29"/>
        <v>2.3198570575921354E-2</v>
      </c>
      <c r="L33" s="4">
        <f t="shared" si="29"/>
        <v>2.1903077051101262E-2</v>
      </c>
      <c r="M33" s="4">
        <f t="shared" si="29"/>
        <v>2.0594591304301014E-2</v>
      </c>
      <c r="N33" s="4">
        <f t="shared" si="29"/>
        <v>2.0118241477067724E-2</v>
      </c>
      <c r="O33" s="4">
        <f t="shared" si="29"/>
        <v>1.672450270604069E-2</v>
      </c>
      <c r="P33" s="4">
        <f t="shared" si="29"/>
        <v>1.5706664095361887E-2</v>
      </c>
      <c r="Q33" s="4">
        <f t="shared" si="29"/>
        <v>1.55622289169373E-2</v>
      </c>
      <c r="S33" s="4">
        <f t="shared" si="30"/>
        <v>-1.2374305256166736E-2</v>
      </c>
      <c r="T33" s="4">
        <f t="shared" si="30"/>
        <v>2.0799660221092309E-2</v>
      </c>
      <c r="U33" s="4">
        <f t="shared" si="30"/>
        <v>9.4886967777726167E-3</v>
      </c>
      <c r="V33" s="4">
        <f t="shared" si="30"/>
        <v>5.6683267502432966E-2</v>
      </c>
      <c r="W33" s="4">
        <f t="shared" si="30"/>
        <v>2.2752882031709483E-4</v>
      </c>
      <c r="X33" s="4">
        <f t="shared" si="30"/>
        <v>9.0665857859332875E-3</v>
      </c>
      <c r="Y33" s="4">
        <f t="shared" si="30"/>
        <v>6.5160916332095168E-3</v>
      </c>
      <c r="Z33" s="4">
        <f t="shared" si="30"/>
        <v>4.5893281854928997E-2</v>
      </c>
      <c r="AA33" s="4">
        <f t="shared" si="30"/>
        <v>3.5772556697666935E-2</v>
      </c>
      <c r="AB33" s="4">
        <f t="shared" si="30"/>
        <v>6.2251407868310099E-2</v>
      </c>
      <c r="AC33" s="4">
        <f t="shared" si="30"/>
        <v>3.0233096992446366E-2</v>
      </c>
      <c r="AD33" s="4">
        <f t="shared" si="30"/>
        <v>-1.9980747951096101E-2</v>
      </c>
      <c r="AE33" s="4">
        <f t="shared" si="30"/>
        <v>-6.6736432400675977E-3</v>
      </c>
      <c r="AF33" s="4">
        <f t="shared" si="30"/>
        <v>5.963459601327064E-2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2.4583062102011815E-5</v>
      </c>
      <c r="M34" s="4">
        <f t="shared" si="29"/>
        <v>1.2706630920129001E-3</v>
      </c>
      <c r="N34" s="4">
        <f t="shared" si="29"/>
        <v>4.5480832523119089E-3</v>
      </c>
      <c r="O34" s="4">
        <f t="shared" si="29"/>
        <v>8.5091756855612943E-3</v>
      </c>
      <c r="P34" s="4">
        <f t="shared" si="29"/>
        <v>1.2611750623827115E-2</v>
      </c>
      <c r="Q34" s="4">
        <f t="shared" si="29"/>
        <v>1.969104723409686E-2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57.39473684210526</v>
      </c>
      <c r="AC34" s="4">
        <f t="shared" si="30"/>
        <v>2.7748234940663963</v>
      </c>
      <c r="AD34" s="4">
        <f t="shared" si="30"/>
        <v>1.2056190059294041</v>
      </c>
      <c r="AE34" s="4">
        <f t="shared" si="30"/>
        <v>0.56764997744700052</v>
      </c>
      <c r="AF34" s="4">
        <f t="shared" si="30"/>
        <v>0.66978949670261367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5.6442102494849719E-3</v>
      </c>
      <c r="N35" s="4">
        <f t="shared" si="29"/>
        <v>5.9664973733819246E-3</v>
      </c>
      <c r="O35" s="4">
        <f t="shared" si="29"/>
        <v>4.4281489273548837E-3</v>
      </c>
      <c r="P35" s="4">
        <f t="shared" si="29"/>
        <v>4.5930188059175869E-3</v>
      </c>
      <c r="Q35" s="4">
        <f t="shared" si="29"/>
        <v>3.9745016797508486E-3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0.11484612783226246</v>
      </c>
      <c r="AD35" s="4">
        <f t="shared" si="30"/>
        <v>-0.12506825213856704</v>
      </c>
      <c r="AE35" s="4">
        <f t="shared" si="30"/>
        <v>9.7077280449329145E-2</v>
      </c>
      <c r="AF35" s="4">
        <f t="shared" si="30"/>
        <v>-7.4550453496824001E-2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2.8162700969497747E-4</v>
      </c>
      <c r="M36" s="4">
        <f t="shared" si="29"/>
        <v>5.8942581164726391E-4</v>
      </c>
      <c r="N36" s="4">
        <f t="shared" si="29"/>
        <v>2.7309494287132154E-3</v>
      </c>
      <c r="O36" s="4">
        <f t="shared" si="29"/>
        <v>7.6554178869612704E-3</v>
      </c>
      <c r="P36" s="4">
        <f t="shared" si="29"/>
        <v>1.4233669915212988E-2</v>
      </c>
      <c r="Q36" s="4">
        <f t="shared" si="29"/>
        <v>1.8971581539370758E-2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1.3644716692189893</v>
      </c>
      <c r="AC36" s="4">
        <f t="shared" si="30"/>
        <v>3.886334196891192</v>
      </c>
      <c r="AD36" s="4">
        <f t="shared" si="30"/>
        <v>2.3046590231294317</v>
      </c>
      <c r="AE36" s="4">
        <f t="shared" si="30"/>
        <v>0.96656906786459196</v>
      </c>
      <c r="AF36" s="4">
        <f t="shared" si="30"/>
        <v>0.42545966286291187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0.91360253928264357</v>
      </c>
      <c r="D37" s="4">
        <f t="shared" si="31"/>
        <v>0.91372119742710578</v>
      </c>
      <c r="E37" s="4">
        <f t="shared" si="31"/>
        <v>0.78468089830022225</v>
      </c>
      <c r="F37" s="4">
        <f t="shared" si="31"/>
        <v>0.71155602363624015</v>
      </c>
      <c r="G37" s="4">
        <f t="shared" si="31"/>
        <v>0.74786528887666648</v>
      </c>
      <c r="H37" s="4">
        <f t="shared" si="31"/>
        <v>0.75372360164067953</v>
      </c>
      <c r="I37" s="4">
        <f t="shared" si="31"/>
        <v>0.7498692818023649</v>
      </c>
      <c r="J37" s="4">
        <f t="shared" si="31"/>
        <v>0.73459433469159341</v>
      </c>
      <c r="K37" s="4">
        <f t="shared" si="29"/>
        <v>0.70685806086691361</v>
      </c>
      <c r="L37" s="4">
        <f t="shared" si="29"/>
        <v>0.69738265647286146</v>
      </c>
      <c r="M37" s="4">
        <f t="shared" si="29"/>
        <v>0.68715444363022993</v>
      </c>
      <c r="N37" s="4">
        <f t="shared" si="29"/>
        <v>0.68649288774002426</v>
      </c>
      <c r="O37" s="4">
        <f t="shared" si="29"/>
        <v>0.6084233331868184</v>
      </c>
      <c r="P37" s="4">
        <f t="shared" si="29"/>
        <v>0.61108647008542305</v>
      </c>
      <c r="Q37" s="4">
        <f t="shared" si="29"/>
        <v>0.60559440291791722</v>
      </c>
      <c r="S37" s="4">
        <f t="shared" si="30"/>
        <v>0.12709237445753255</v>
      </c>
      <c r="T37" s="4">
        <f t="shared" si="30"/>
        <v>0.11826182618261827</v>
      </c>
      <c r="U37" s="4">
        <f t="shared" si="30"/>
        <v>-0.10969011313330054</v>
      </c>
      <c r="V37" s="4">
        <f t="shared" si="30"/>
        <v>0.11602209944751381</v>
      </c>
      <c r="W37" s="4">
        <f t="shared" si="30"/>
        <v>0.11732673267326732</v>
      </c>
      <c r="X37" s="4">
        <f t="shared" si="30"/>
        <v>9.3486929552503317E-2</v>
      </c>
      <c r="Y37" s="4">
        <f t="shared" si="30"/>
        <v>0.12034035656401945</v>
      </c>
      <c r="Z37" s="4">
        <f t="shared" si="30"/>
        <v>8.065099457504521E-2</v>
      </c>
      <c r="AA37" s="4">
        <f t="shared" si="30"/>
        <v>8.2329317269076302E-2</v>
      </c>
      <c r="AB37" s="4">
        <f t="shared" si="30"/>
        <v>0.11317254174397032</v>
      </c>
      <c r="AC37" s="4">
        <f t="shared" si="30"/>
        <v>5.3611111111111109E-2</v>
      </c>
      <c r="AD37" s="4">
        <f t="shared" si="30"/>
        <v>4.481940416556815E-2</v>
      </c>
      <c r="AE37" s="4">
        <f t="shared" si="30"/>
        <v>6.2326520312894269E-2</v>
      </c>
      <c r="AF37" s="4">
        <f t="shared" si="30"/>
        <v>5.9857482185273161E-2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3.5285552249191493E-3</v>
      </c>
      <c r="F38" s="4">
        <f t="shared" si="31"/>
        <v>4.6317972765094924E-3</v>
      </c>
      <c r="G38" s="4">
        <f t="shared" si="31"/>
        <v>4.9625674911400186E-3</v>
      </c>
      <c r="H38" s="4">
        <f t="shared" si="31"/>
        <v>4.7237130461707626E-3</v>
      </c>
      <c r="I38" s="4">
        <f t="shared" si="31"/>
        <v>5.6984596354146492E-3</v>
      </c>
      <c r="J38" s="4">
        <f t="shared" si="31"/>
        <v>6.3068842355311888E-3</v>
      </c>
      <c r="K38" s="4">
        <f t="shared" si="29"/>
        <v>7.627821725097979E-3</v>
      </c>
      <c r="L38" s="4">
        <f t="shared" si="29"/>
        <v>8.8128121226756038E-3</v>
      </c>
      <c r="M38" s="4">
        <f t="shared" si="29"/>
        <v>7.8463493650855164E-3</v>
      </c>
      <c r="N38" s="4">
        <f t="shared" si="29"/>
        <v>8.9099283866474165E-3</v>
      </c>
      <c r="O38" s="4">
        <f t="shared" si="29"/>
        <v>8.9593137660315837E-3</v>
      </c>
      <c r="P38" s="4">
        <f t="shared" si="29"/>
        <v>1.0335199508192965E-2</v>
      </c>
      <c r="Q38" s="4">
        <f t="shared" si="29"/>
        <v>1.005379000236388E-2</v>
      </c>
      <c r="S38" s="4">
        <f t="shared" si="30"/>
        <v>0</v>
      </c>
      <c r="T38" s="4">
        <f t="shared" si="30"/>
        <v>0</v>
      </c>
      <c r="U38" s="4">
        <f t="shared" si="30"/>
        <v>0.2887770728505798</v>
      </c>
      <c r="V38" s="4">
        <f t="shared" si="30"/>
        <v>0.13766762858597861</v>
      </c>
      <c r="W38" s="4">
        <f t="shared" si="30"/>
        <v>5.5282005371530864E-2</v>
      </c>
      <c r="X38" s="4">
        <f t="shared" si="30"/>
        <v>0.32591021562389533</v>
      </c>
      <c r="Y38" s="4">
        <f t="shared" si="30"/>
        <v>0.2657424686750201</v>
      </c>
      <c r="Z38" s="4">
        <f t="shared" si="30"/>
        <v>0.35827119929230378</v>
      </c>
      <c r="AA38" s="4">
        <f t="shared" si="30"/>
        <v>0.26746061282719275</v>
      </c>
      <c r="AB38" s="4">
        <f t="shared" si="30"/>
        <v>5.8480963100713814E-3</v>
      </c>
      <c r="AC38" s="4">
        <f t="shared" si="30"/>
        <v>0.19758192035419758</v>
      </c>
      <c r="AD38" s="4">
        <f t="shared" si="30"/>
        <v>0.18541916350118834</v>
      </c>
      <c r="AE38" s="4">
        <f t="shared" si="30"/>
        <v>0.22012783385026652</v>
      </c>
      <c r="AF38" s="4">
        <f t="shared" si="30"/>
        <v>4.0349423479347647E-2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0.14010780427101852</v>
      </c>
      <c r="F39" s="4">
        <f t="shared" si="31"/>
        <v>0.11990308685583051</v>
      </c>
      <c r="G39" s="4">
        <f t="shared" si="31"/>
        <v>7.5897219910750796E-2</v>
      </c>
      <c r="H39" s="4">
        <f t="shared" si="31"/>
        <v>7.5806494272234945E-2</v>
      </c>
      <c r="I39" s="4">
        <f t="shared" si="31"/>
        <v>6.8059448591462623E-2</v>
      </c>
      <c r="J39" s="4">
        <f t="shared" si="31"/>
        <v>7.0138482588998435E-2</v>
      </c>
      <c r="K39" s="4">
        <f t="shared" si="29"/>
        <v>7.9012915772941478E-2</v>
      </c>
      <c r="L39" s="4">
        <f t="shared" si="29"/>
        <v>7.8493286009932453E-2</v>
      </c>
      <c r="M39" s="4">
        <f t="shared" si="29"/>
        <v>6.7951939425656069E-2</v>
      </c>
      <c r="N39" s="4">
        <f t="shared" si="29"/>
        <v>7.1852801590506096E-2</v>
      </c>
      <c r="O39" s="4">
        <f t="shared" si="29"/>
        <v>5.9107490102681078E-2</v>
      </c>
      <c r="P39" s="4">
        <f t="shared" si="29"/>
        <v>5.1093215551085251E-2</v>
      </c>
      <c r="Q39" s="4">
        <f t="shared" si="29"/>
        <v>4.3974134142851902E-2</v>
      </c>
      <c r="S39" s="4">
        <f t="shared" si="30"/>
        <v>0</v>
      </c>
      <c r="T39" s="4">
        <f t="shared" si="30"/>
        <v>0</v>
      </c>
      <c r="U39" s="4">
        <f t="shared" si="30"/>
        <v>-0.15977961432506887</v>
      </c>
      <c r="V39" s="4">
        <f t="shared" si="30"/>
        <v>-0.32786885245901637</v>
      </c>
      <c r="W39" s="4">
        <f t="shared" si="30"/>
        <v>0.10731707317073171</v>
      </c>
      <c r="X39" s="4">
        <f t="shared" si="30"/>
        <v>-1.3215859030837005E-2</v>
      </c>
      <c r="Y39" s="4">
        <f t="shared" si="30"/>
        <v>0.17857142857142858</v>
      </c>
      <c r="Z39" s="4">
        <f t="shared" si="30"/>
        <v>0.26515151515151514</v>
      </c>
      <c r="AA39" s="4">
        <f t="shared" si="30"/>
        <v>8.9820359281437126E-2</v>
      </c>
      <c r="AB39" s="4">
        <f t="shared" si="30"/>
        <v>-2.197802197802198E-2</v>
      </c>
      <c r="AC39" s="4">
        <f t="shared" si="30"/>
        <v>0.1151685393258427</v>
      </c>
      <c r="AD39" s="4">
        <f t="shared" si="30"/>
        <v>-3.0226700251889168E-2</v>
      </c>
      <c r="AE39" s="4">
        <f t="shared" si="30"/>
        <v>-8.5714285714285715E-2</v>
      </c>
      <c r="AF39" s="4">
        <f t="shared" si="30"/>
        <v>-7.9545454545454544E-2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8.5308097861361384E-2</v>
      </c>
      <c r="G40" s="4">
        <f t="shared" si="31"/>
        <v>9.218735491598512E-2</v>
      </c>
      <c r="H40" s="4">
        <f t="shared" si="31"/>
        <v>8.9498416145193674E-2</v>
      </c>
      <c r="I40" s="4">
        <f t="shared" si="31"/>
        <v>9.023953674850177E-2</v>
      </c>
      <c r="J40" s="4">
        <f t="shared" si="31"/>
        <v>8.7407427165835161E-2</v>
      </c>
      <c r="K40" s="4">
        <f t="shared" si="29"/>
        <v>9.0604630961187385E-2</v>
      </c>
      <c r="L40" s="4">
        <f t="shared" si="29"/>
        <v>8.5825076461409661E-2</v>
      </c>
      <c r="M40" s="4">
        <f t="shared" si="29"/>
        <v>8.0931523360893751E-2</v>
      </c>
      <c r="N40" s="4">
        <f t="shared" si="29"/>
        <v>6.986191791923263E-2</v>
      </c>
      <c r="O40" s="4">
        <f t="shared" si="29"/>
        <v>5.2812926221616339E-2</v>
      </c>
      <c r="P40" s="4">
        <f t="shared" si="29"/>
        <v>3.9481121107656787E-2</v>
      </c>
      <c r="Q40" s="4">
        <f t="shared" si="29"/>
        <v>3.8273783420630356E-2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0.14746543778801843</v>
      </c>
      <c r="W40" s="4">
        <f t="shared" si="30"/>
        <v>7.6305220883534142E-2</v>
      </c>
      <c r="X40" s="4">
        <f t="shared" si="30"/>
        <v>0.10820895522388059</v>
      </c>
      <c r="Y40" s="4">
        <f t="shared" si="30"/>
        <v>0.10774410774410774</v>
      </c>
      <c r="Z40" s="4">
        <f t="shared" si="30"/>
        <v>0.1641337386018237</v>
      </c>
      <c r="AA40" s="4">
        <f t="shared" si="30"/>
        <v>3.91644908616188E-2</v>
      </c>
      <c r="AB40" s="4">
        <f t="shared" si="30"/>
        <v>6.5326633165829151E-2</v>
      </c>
      <c r="AC40" s="4">
        <f t="shared" si="30"/>
        <v>-8.9622641509433956E-2</v>
      </c>
      <c r="AD40" s="4">
        <f t="shared" si="30"/>
        <v>-0.10880829015544041</v>
      </c>
      <c r="AE40" s="4">
        <f t="shared" si="30"/>
        <v>-0.20930232558139536</v>
      </c>
      <c r="AF40" s="4">
        <f t="shared" si="30"/>
        <v>3.6764705882352942E-2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1.1859274623372591E-2</v>
      </c>
      <c r="D41" s="4">
        <f t="shared" si="31"/>
        <v>1.2069864992415812E-2</v>
      </c>
      <c r="E41" s="4">
        <f t="shared" si="31"/>
        <v>8.2628867047767618E-3</v>
      </c>
      <c r="F41" s="4">
        <f t="shared" si="31"/>
        <v>8.0095262019694788E-3</v>
      </c>
      <c r="G41" s="4">
        <f t="shared" si="31"/>
        <v>8.6448784630050301E-3</v>
      </c>
      <c r="H41" s="4">
        <f t="shared" si="31"/>
        <v>7.7773455731545357E-3</v>
      </c>
      <c r="I41" s="4">
        <f t="shared" si="31"/>
        <v>7.953232706830916E-3</v>
      </c>
      <c r="J41" s="4">
        <f t="shared" si="31"/>
        <v>8.0919617526352804E-3</v>
      </c>
      <c r="K41" s="4">
        <f t="shared" si="29"/>
        <v>8.0746941738856631E-3</v>
      </c>
      <c r="L41" s="4">
        <f t="shared" si="29"/>
        <v>1.3915953917799371E-2</v>
      </c>
      <c r="M41" s="4">
        <f t="shared" si="29"/>
        <v>1.8186305855611404E-2</v>
      </c>
      <c r="N41" s="4">
        <f t="shared" si="29"/>
        <v>9.8400330399814502E-3</v>
      </c>
      <c r="O41" s="4">
        <f t="shared" si="29"/>
        <v>8.2162481761693072E-3</v>
      </c>
      <c r="P41" s="4">
        <f t="shared" si="29"/>
        <v>8.4205102856521521E-3</v>
      </c>
      <c r="Q41" s="4">
        <f t="shared" si="29"/>
        <v>8.8388009627132311E-3</v>
      </c>
      <c r="S41" s="4">
        <f t="shared" si="30"/>
        <v>0.14695768459260683</v>
      </c>
      <c r="T41" s="4">
        <f t="shared" si="30"/>
        <v>-0.10855715178013739</v>
      </c>
      <c r="U41" s="4">
        <f t="shared" si="30"/>
        <v>-4.8299701046337927E-2</v>
      </c>
      <c r="V41" s="4">
        <f t="shared" si="30"/>
        <v>0.14606851870030446</v>
      </c>
      <c r="W41" s="4">
        <f t="shared" si="30"/>
        <v>-2.6124197002141301E-3</v>
      </c>
      <c r="X41" s="4">
        <f t="shared" si="30"/>
        <v>0.12396410322469821</v>
      </c>
      <c r="Y41" s="4">
        <f t="shared" si="30"/>
        <v>0.16358496332518338</v>
      </c>
      <c r="Z41" s="4">
        <f t="shared" si="30"/>
        <v>0.1206579552170203</v>
      </c>
      <c r="AA41" s="4">
        <f t="shared" si="30"/>
        <v>0.89063369759470301</v>
      </c>
      <c r="AB41" s="4">
        <f t="shared" si="30"/>
        <v>0.47642291540762099</v>
      </c>
      <c r="AC41" s="4">
        <f t="shared" si="30"/>
        <v>-0.42937509183652051</v>
      </c>
      <c r="AD41" s="4">
        <f t="shared" si="30"/>
        <v>-1.565258975868156E-2</v>
      </c>
      <c r="AE41" s="4">
        <f t="shared" si="30"/>
        <v>8.3992002541248528E-2</v>
      </c>
      <c r="AF41" s="4">
        <f t="shared" si="30"/>
        <v>0.12259532510515057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8.0462725809356695E-3</v>
      </c>
      <c r="D42" s="4">
        <f t="shared" si="31"/>
        <v>1.0149944764598681E-2</v>
      </c>
      <c r="E42" s="4">
        <f t="shared" si="31"/>
        <v>1.0414680117479045E-2</v>
      </c>
      <c r="F42" s="4">
        <f t="shared" si="31"/>
        <v>1.3198774551139847E-2</v>
      </c>
      <c r="G42" s="4">
        <f t="shared" si="31"/>
        <v>1.3938802109365156E-2</v>
      </c>
      <c r="H42" s="4">
        <f t="shared" si="31"/>
        <v>1.6003519024290938E-2</v>
      </c>
      <c r="I42" s="4">
        <f t="shared" si="31"/>
        <v>1.3493697193729672E-2</v>
      </c>
      <c r="J42" s="4">
        <f t="shared" si="31"/>
        <v>1.4212341386736632E-2</v>
      </c>
      <c r="K42" s="4">
        <f t="shared" si="29"/>
        <v>1.5818433050866103E-2</v>
      </c>
      <c r="L42" s="4">
        <f t="shared" si="29"/>
        <v>1.4210950663023511E-2</v>
      </c>
      <c r="M42" s="4">
        <f t="shared" si="29"/>
        <v>1.5787755094873217E-2</v>
      </c>
      <c r="N42" s="4">
        <f t="shared" si="29"/>
        <v>1.870616198586085E-2</v>
      </c>
      <c r="O42" s="4">
        <f t="shared" si="29"/>
        <v>2.0612700873158873E-2</v>
      </c>
      <c r="P42" s="4">
        <f t="shared" si="29"/>
        <v>2.3335955295874934E-2</v>
      </c>
      <c r="Q42" s="4">
        <f t="shared" si="29"/>
        <v>2.6620637872774602E-2</v>
      </c>
      <c r="S42" s="4">
        <f t="shared" si="30"/>
        <v>0.42158242995917222</v>
      </c>
      <c r="T42" s="4">
        <f t="shared" si="30"/>
        <v>0.33612280267392919</v>
      </c>
      <c r="U42" s="4">
        <f t="shared" si="30"/>
        <v>0.24426490753437341</v>
      </c>
      <c r="V42" s="4">
        <f t="shared" si="30"/>
        <v>0.12137368201584568</v>
      </c>
      <c r="W42" s="4">
        <f t="shared" si="30"/>
        <v>0.27286249302770316</v>
      </c>
      <c r="X42" s="4">
        <f t="shared" si="30"/>
        <v>-7.3264888777596848E-2</v>
      </c>
      <c r="Y42" s="4">
        <f t="shared" si="30"/>
        <v>0.2045439192992726</v>
      </c>
      <c r="Z42" s="4">
        <f t="shared" si="30"/>
        <v>0.24996728666230503</v>
      </c>
      <c r="AA42" s="4">
        <f t="shared" si="30"/>
        <v>-1.4446588003050953E-2</v>
      </c>
      <c r="AB42" s="4">
        <f t="shared" si="30"/>
        <v>0.25509476335715708</v>
      </c>
      <c r="AC42" s="4">
        <f t="shared" si="30"/>
        <v>0.24957684495599186</v>
      </c>
      <c r="AD42" s="4">
        <f t="shared" si="30"/>
        <v>0.2990372986309322</v>
      </c>
      <c r="AE42" s="4">
        <f t="shared" si="30"/>
        <v>0.19743486615721506</v>
      </c>
      <c r="AF42" s="4">
        <f t="shared" si="30"/>
        <v>0.22000373203955945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3.4437095095092829E-3</v>
      </c>
      <c r="D43" s="4">
        <f t="shared" si="31"/>
        <v>3.879545612178124E-3</v>
      </c>
      <c r="E43" s="4">
        <f t="shared" si="31"/>
        <v>3.4614347093193422E-3</v>
      </c>
      <c r="F43" s="4">
        <f t="shared" si="31"/>
        <v>4.1183761898415747E-3</v>
      </c>
      <c r="G43" s="4">
        <f t="shared" si="31"/>
        <v>3.4683918808190032E-3</v>
      </c>
      <c r="H43" s="4">
        <f t="shared" si="31"/>
        <v>2.9756219672393046E-3</v>
      </c>
      <c r="I43" s="4">
        <f t="shared" si="31"/>
        <v>3.2882132611222587E-3</v>
      </c>
      <c r="J43" s="4">
        <f t="shared" si="31"/>
        <v>3.6724934565312236E-3</v>
      </c>
      <c r="K43" s="4">
        <f t="shared" si="29"/>
        <v>3.6849826017817649E-3</v>
      </c>
      <c r="L43" s="4">
        <f t="shared" si="29"/>
        <v>3.7916785601605643E-3</v>
      </c>
      <c r="M43" s="4">
        <f t="shared" si="29"/>
        <v>4.0923673766632687E-3</v>
      </c>
      <c r="N43" s="4">
        <f t="shared" si="29"/>
        <v>4.9072929634370408E-3</v>
      </c>
      <c r="O43" s="4">
        <f t="shared" si="29"/>
        <v>5.1839418183327766E-3</v>
      </c>
      <c r="P43" s="4">
        <f t="shared" si="29"/>
        <v>5.6020662676973584E-3</v>
      </c>
      <c r="Q43" s="4">
        <f t="shared" si="29"/>
        <v>5.5675732671846539E-3</v>
      </c>
      <c r="S43" s="4">
        <f t="shared" si="30"/>
        <v>0.26957236842105264</v>
      </c>
      <c r="T43" s="4">
        <f t="shared" si="30"/>
        <v>0.16182147946625203</v>
      </c>
      <c r="U43" s="4">
        <f t="shared" si="30"/>
        <v>0.16814040878223921</v>
      </c>
      <c r="V43" s="4">
        <f t="shared" si="30"/>
        <v>-0.10574646811760208</v>
      </c>
      <c r="W43" s="4">
        <f t="shared" si="30"/>
        <v>-4.8867445186908977E-2</v>
      </c>
      <c r="X43" s="4">
        <f t="shared" si="30"/>
        <v>0.21456949182977209</v>
      </c>
      <c r="Y43" s="4">
        <f t="shared" si="30"/>
        <v>0.27728856158117954</v>
      </c>
      <c r="Z43" s="4">
        <f t="shared" si="30"/>
        <v>0.12687366167023556</v>
      </c>
      <c r="AA43" s="4">
        <f t="shared" si="30"/>
        <v>0.12879887012903649</v>
      </c>
      <c r="AB43" s="4">
        <f t="shared" si="30"/>
        <v>0.21933311721917956</v>
      </c>
      <c r="AC43" s="4">
        <f t="shared" si="30"/>
        <v>0.26463742834621429</v>
      </c>
      <c r="AD43" s="4">
        <f t="shared" si="30"/>
        <v>0.24534460438818753</v>
      </c>
      <c r="AE43" s="4">
        <f t="shared" si="30"/>
        <v>0.1430081828116532</v>
      </c>
      <c r="AF43" s="4">
        <f t="shared" si="30"/>
        <v>6.2884282038725509E-2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1.1834326529187294E-2</v>
      </c>
      <c r="N44" s="4">
        <f t="shared" si="29"/>
        <v>8.8684818083999972E-3</v>
      </c>
      <c r="O44" s="4">
        <f t="shared" si="29"/>
        <v>1.7194906211689041E-2</v>
      </c>
      <c r="P44" s="4">
        <f t="shared" si="29"/>
        <v>1.5386025137542718E-2</v>
      </c>
      <c r="Q44" s="4">
        <f t="shared" si="29"/>
        <v>1.5200935259257448E-2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-0.20967741935483872</v>
      </c>
      <c r="AD44" s="4">
        <f t="shared" si="30"/>
        <v>1.2857142857142858</v>
      </c>
      <c r="AE44" s="4">
        <f t="shared" si="30"/>
        <v>-5.3571428571428568E-2</v>
      </c>
      <c r="AF44" s="4">
        <f t="shared" si="30"/>
        <v>5.6603773584905662E-2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0.99999999999999989</v>
      </c>
      <c r="D49" s="12">
        <f t="shared" ref="D49:Q49" si="35">SUM(D29:D48)</f>
        <v>0.99999999999999978</v>
      </c>
      <c r="E49" s="12">
        <f t="shared" si="35"/>
        <v>1</v>
      </c>
      <c r="F49" s="12">
        <f t="shared" si="35"/>
        <v>1.0000000000000002</v>
      </c>
      <c r="G49" s="12">
        <f t="shared" si="35"/>
        <v>1.0000000000000002</v>
      </c>
      <c r="H49" s="12">
        <f t="shared" si="35"/>
        <v>1</v>
      </c>
      <c r="I49" s="12">
        <f t="shared" si="35"/>
        <v>1</v>
      </c>
      <c r="J49" s="12">
        <f t="shared" si="35"/>
        <v>1</v>
      </c>
      <c r="K49" s="12">
        <f t="shared" si="35"/>
        <v>0.99999999999999989</v>
      </c>
      <c r="L49" s="12">
        <f t="shared" si="35"/>
        <v>0.99999999999999989</v>
      </c>
      <c r="M49" s="12">
        <f t="shared" si="35"/>
        <v>0.99999999999999978</v>
      </c>
      <c r="N49" s="12">
        <f t="shared" si="35"/>
        <v>0.99999999999999978</v>
      </c>
      <c r="O49" s="12">
        <f t="shared" si="35"/>
        <v>1.0000000000000002</v>
      </c>
      <c r="P49" s="12">
        <f t="shared" si="35"/>
        <v>1</v>
      </c>
      <c r="Q49" s="12">
        <f t="shared" si="35"/>
        <v>0.99999999999999989</v>
      </c>
      <c r="S49" s="5">
        <f t="shared" si="33"/>
        <v>0.12694600739264755</v>
      </c>
      <c r="T49" s="6">
        <f t="shared" si="33"/>
        <v>0.30215930713999212</v>
      </c>
      <c r="U49" s="6">
        <f t="shared" si="33"/>
        <v>-1.8195140528706751E-2</v>
      </c>
      <c r="V49" s="6">
        <f t="shared" si="33"/>
        <v>6.1838621452588616E-2</v>
      </c>
      <c r="W49" s="6">
        <f t="shared" si="33"/>
        <v>0.10864231646904533</v>
      </c>
      <c r="X49" s="6">
        <f t="shared" si="33"/>
        <v>9.910744031056741E-2</v>
      </c>
      <c r="Y49" s="6">
        <f t="shared" si="33"/>
        <v>0.14363639750035875</v>
      </c>
      <c r="Z49" s="6">
        <f t="shared" si="33"/>
        <v>0.12305446077826836</v>
      </c>
      <c r="AA49" s="6">
        <f t="shared" si="33"/>
        <v>9.7035028507339652E-2</v>
      </c>
      <c r="AB49" s="6">
        <f t="shared" si="33"/>
        <v>0.1297419837276087</v>
      </c>
      <c r="AC49" s="6">
        <f t="shared" si="33"/>
        <v>5.4626449578544255E-2</v>
      </c>
      <c r="AD49" s="6">
        <f t="shared" si="33"/>
        <v>0.17888491582914845</v>
      </c>
      <c r="AE49" s="6">
        <f t="shared" si="33"/>
        <v>5.7696862984339695E-2</v>
      </c>
      <c r="AF49" s="6">
        <f t="shared" si="33"/>
        <v>6.9469209856630285E-2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INPUT!B111</f>
        <v>BS_ACCUM_DEPR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35.329000000000001</v>
      </c>
      <c r="K61">
        <v>90.129000000000005</v>
      </c>
      <c r="L61">
        <v>138.095</v>
      </c>
      <c r="M61">
        <v>167.76</v>
      </c>
      <c r="N61">
        <v>206.44</v>
      </c>
      <c r="O61">
        <v>251.05099999999999</v>
      </c>
      <c r="P61">
        <v>277.27600000000001</v>
      </c>
      <c r="Q61">
        <v>288.31700000000001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25.491</v>
      </c>
      <c r="D63">
        <v>34.975999999999999</v>
      </c>
      <c r="E63">
        <v>41.837000000000003</v>
      </c>
      <c r="F63">
        <v>48.17</v>
      </c>
      <c r="G63">
        <v>50.954000000000001</v>
      </c>
      <c r="H63">
        <v>55.883000000000003</v>
      </c>
      <c r="I63">
        <v>58.722000000000001</v>
      </c>
      <c r="J63">
        <v>62.177</v>
      </c>
      <c r="K63">
        <v>64.242999999999995</v>
      </c>
      <c r="L63">
        <v>71.367000000000004</v>
      </c>
      <c r="M63">
        <v>81.489999999999995</v>
      </c>
      <c r="N63">
        <v>96.337999999999994</v>
      </c>
      <c r="O63">
        <v>111.071</v>
      </c>
      <c r="P63">
        <v>122.917</v>
      </c>
      <c r="Q63">
        <v>137.178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50.2</v>
      </c>
      <c r="J65">
        <v>93.2</v>
      </c>
      <c r="K65">
        <v>120.9</v>
      </c>
      <c r="L65">
        <v>140</v>
      </c>
      <c r="M65">
        <v>160</v>
      </c>
      <c r="N65">
        <v>179</v>
      </c>
      <c r="O65">
        <v>172.5</v>
      </c>
      <c r="P65">
        <v>199</v>
      </c>
      <c r="Q65">
        <v>184.3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651.96500000000003</v>
      </c>
      <c r="P67">
        <v>696.79600000000005</v>
      </c>
      <c r="Q67">
        <v>773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85.822999999999993</v>
      </c>
      <c r="D69">
        <v>84.760999999999996</v>
      </c>
      <c r="E69">
        <v>86.524000000000001</v>
      </c>
      <c r="F69">
        <v>87.344999999999999</v>
      </c>
      <c r="G69">
        <v>92.296000000000006</v>
      </c>
      <c r="H69">
        <v>92.316999999999993</v>
      </c>
      <c r="I69">
        <v>93.153999999999996</v>
      </c>
      <c r="J69">
        <v>93.760999999999996</v>
      </c>
      <c r="K69">
        <v>98.063999999999993</v>
      </c>
      <c r="L69">
        <v>101.572</v>
      </c>
      <c r="M69">
        <v>107.895</v>
      </c>
      <c r="N69">
        <v>111.157</v>
      </c>
      <c r="O69">
        <v>108.93600000000001</v>
      </c>
      <c r="P69">
        <v>108.209</v>
      </c>
      <c r="Q69">
        <v>114.66200000000001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0.114</v>
      </c>
      <c r="M71">
        <v>6.657</v>
      </c>
      <c r="N71">
        <v>25.129000000000001</v>
      </c>
      <c r="O71">
        <v>55.424999999999997</v>
      </c>
      <c r="P71">
        <v>86.887</v>
      </c>
      <c r="Q71">
        <v>145.083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29.57</v>
      </c>
      <c r="N73">
        <v>32.966000000000001</v>
      </c>
      <c r="O73">
        <v>28.843</v>
      </c>
      <c r="P73">
        <v>31.643000000000001</v>
      </c>
      <c r="Q73">
        <v>29.283999999999999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1.306</v>
      </c>
      <c r="M75">
        <v>3.0880000000000001</v>
      </c>
      <c r="N75">
        <v>15.089</v>
      </c>
      <c r="O75">
        <v>49.863999999999997</v>
      </c>
      <c r="P75">
        <v>98.061000000000007</v>
      </c>
      <c r="Q75">
        <v>139.78200000000001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1613</v>
      </c>
      <c r="D77">
        <v>1818</v>
      </c>
      <c r="E77">
        <v>2033</v>
      </c>
      <c r="F77">
        <v>1810</v>
      </c>
      <c r="G77">
        <v>2020</v>
      </c>
      <c r="H77">
        <v>2257</v>
      </c>
      <c r="I77">
        <v>2468</v>
      </c>
      <c r="J77">
        <v>2765</v>
      </c>
      <c r="K77">
        <v>2988</v>
      </c>
      <c r="L77">
        <v>3234</v>
      </c>
      <c r="M77">
        <v>3600</v>
      </c>
      <c r="N77">
        <v>3793</v>
      </c>
      <c r="O77">
        <v>3963</v>
      </c>
      <c r="P77">
        <v>4210</v>
      </c>
      <c r="Q77">
        <v>4462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9.1419999999999995</v>
      </c>
      <c r="F79">
        <v>11.782</v>
      </c>
      <c r="G79">
        <v>13.404</v>
      </c>
      <c r="H79">
        <v>14.145</v>
      </c>
      <c r="I79">
        <v>18.754999999999999</v>
      </c>
      <c r="J79">
        <v>23.739000000000001</v>
      </c>
      <c r="K79">
        <v>32.244</v>
      </c>
      <c r="L79">
        <v>40.868000000000002</v>
      </c>
      <c r="M79">
        <v>41.106999999999999</v>
      </c>
      <c r="N79">
        <v>49.228999999999999</v>
      </c>
      <c r="O79">
        <v>58.356999999999999</v>
      </c>
      <c r="P79">
        <v>71.203000000000003</v>
      </c>
      <c r="Q79">
        <v>74.075999999999993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363</v>
      </c>
      <c r="F81">
        <v>305</v>
      </c>
      <c r="G81">
        <v>205</v>
      </c>
      <c r="H81">
        <v>227</v>
      </c>
      <c r="I81">
        <v>224</v>
      </c>
      <c r="J81">
        <v>264</v>
      </c>
      <c r="K81">
        <v>334</v>
      </c>
      <c r="L81">
        <v>364</v>
      </c>
      <c r="M81">
        <v>356</v>
      </c>
      <c r="N81">
        <v>397</v>
      </c>
      <c r="O81">
        <v>385</v>
      </c>
      <c r="P81">
        <v>352</v>
      </c>
      <c r="Q81">
        <v>324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217</v>
      </c>
      <c r="G83">
        <v>249</v>
      </c>
      <c r="H83">
        <v>268</v>
      </c>
      <c r="I83">
        <v>297</v>
      </c>
      <c r="J83">
        <v>329</v>
      </c>
      <c r="K83">
        <v>383</v>
      </c>
      <c r="L83">
        <v>398</v>
      </c>
      <c r="M83">
        <v>424</v>
      </c>
      <c r="N83">
        <v>386</v>
      </c>
      <c r="O83">
        <v>344</v>
      </c>
      <c r="P83">
        <v>272</v>
      </c>
      <c r="Q83">
        <v>282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20.937999999999999</v>
      </c>
      <c r="D85">
        <v>24.015000000000001</v>
      </c>
      <c r="E85">
        <v>21.408000000000001</v>
      </c>
      <c r="F85">
        <v>20.373999999999999</v>
      </c>
      <c r="G85">
        <v>23.35</v>
      </c>
      <c r="H85">
        <v>23.289000000000001</v>
      </c>
      <c r="I85">
        <v>26.175999999999998</v>
      </c>
      <c r="J85">
        <v>30.457999999999998</v>
      </c>
      <c r="K85">
        <v>34.133000000000003</v>
      </c>
      <c r="L85">
        <v>64.533000000000001</v>
      </c>
      <c r="M85">
        <v>95.278000000000006</v>
      </c>
      <c r="N85">
        <v>54.368000000000002</v>
      </c>
      <c r="O85">
        <v>53.517000000000003</v>
      </c>
      <c r="P85">
        <v>58.012</v>
      </c>
      <c r="Q85">
        <v>65.123999999999995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14.206</v>
      </c>
      <c r="D87">
        <v>20.195</v>
      </c>
      <c r="E87">
        <v>26.983000000000001</v>
      </c>
      <c r="F87">
        <v>33.573999999999998</v>
      </c>
      <c r="G87">
        <v>37.649000000000001</v>
      </c>
      <c r="H87">
        <v>47.921999999999997</v>
      </c>
      <c r="I87">
        <v>44.411000000000001</v>
      </c>
      <c r="J87">
        <v>53.494999999999997</v>
      </c>
      <c r="K87">
        <v>66.867000000000004</v>
      </c>
      <c r="L87">
        <v>65.900999999999996</v>
      </c>
      <c r="M87">
        <v>82.712000000000003</v>
      </c>
      <c r="N87">
        <v>103.355</v>
      </c>
      <c r="O87">
        <v>134.262</v>
      </c>
      <c r="P87">
        <v>160.77000000000001</v>
      </c>
      <c r="Q87">
        <v>196.14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6.08</v>
      </c>
      <c r="D89">
        <v>7.7190000000000003</v>
      </c>
      <c r="E89">
        <v>8.9680999999999997</v>
      </c>
      <c r="F89">
        <v>10.475999999999999</v>
      </c>
      <c r="G89">
        <v>9.3681999999999999</v>
      </c>
      <c r="H89">
        <v>8.9103999999999992</v>
      </c>
      <c r="I89">
        <v>10.8223</v>
      </c>
      <c r="J89">
        <v>13.8232</v>
      </c>
      <c r="K89">
        <v>15.577</v>
      </c>
      <c r="L89">
        <v>17.583300000000001</v>
      </c>
      <c r="M89">
        <v>21.439900000000002</v>
      </c>
      <c r="N89">
        <v>27.113700000000001</v>
      </c>
      <c r="O89">
        <v>33.765900000000002</v>
      </c>
      <c r="P89">
        <v>38.594700000000003</v>
      </c>
      <c r="Q89">
        <v>41.021700000000003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62</v>
      </c>
      <c r="N91">
        <v>49</v>
      </c>
      <c r="O91">
        <v>112</v>
      </c>
      <c r="P91">
        <v>106</v>
      </c>
      <c r="Q91">
        <v>112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7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11.179687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BS_NET_FIX_ASSET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142.54300000000001</v>
      </c>
      <c r="K5" s="2">
        <f t="shared" si="2"/>
        <v>136.648</v>
      </c>
      <c r="L5" s="2">
        <f t="shared" si="2"/>
        <v>173.43</v>
      </c>
      <c r="M5" s="2">
        <f t="shared" si="2"/>
        <v>191.07900000000001</v>
      </c>
      <c r="N5" s="2">
        <f t="shared" si="2"/>
        <v>166.57</v>
      </c>
      <c r="O5" s="2">
        <f t="shared" si="2"/>
        <v>129.42699999999999</v>
      </c>
      <c r="P5" s="2">
        <f t="shared" si="2"/>
        <v>111.367</v>
      </c>
      <c r="Q5" s="2">
        <f t="shared" si="2"/>
        <v>130.16900000000001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142.54300000000001</v>
      </c>
      <c r="Z5" s="2">
        <f t="shared" si="3"/>
        <v>-5.8950000000000102</v>
      </c>
      <c r="AA5" s="2">
        <f t="shared" si="3"/>
        <v>36.782000000000011</v>
      </c>
      <c r="AB5" s="2">
        <f t="shared" si="3"/>
        <v>17.649000000000001</v>
      </c>
      <c r="AC5" s="2">
        <f t="shared" si="3"/>
        <v>-24.509000000000015</v>
      </c>
      <c r="AD5" s="2">
        <f t="shared" si="3"/>
        <v>-37.143000000000001</v>
      </c>
      <c r="AE5" s="2">
        <f t="shared" si="3"/>
        <v>-18.059999999999988</v>
      </c>
      <c r="AF5" s="2">
        <f t="shared" si="3"/>
        <v>18.802000000000007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14.973000000000001</v>
      </c>
      <c r="D6" s="2">
        <f t="shared" ref="D6:Q6" si="4">IF(D63="#N/A N/A",0,D63)</f>
        <v>18.634</v>
      </c>
      <c r="E6" s="2">
        <f t="shared" si="4"/>
        <v>25.489000000000001</v>
      </c>
      <c r="F6" s="2">
        <f t="shared" si="4"/>
        <v>24.260999999999999</v>
      </c>
      <c r="G6" s="2">
        <f t="shared" si="4"/>
        <v>25.082000000000001</v>
      </c>
      <c r="H6" s="2">
        <f t="shared" si="4"/>
        <v>22.695</v>
      </c>
      <c r="I6" s="2">
        <f t="shared" si="4"/>
        <v>25.361000000000001</v>
      </c>
      <c r="J6" s="2">
        <f t="shared" si="4"/>
        <v>30.923000000000002</v>
      </c>
      <c r="K6" s="2">
        <f t="shared" si="4"/>
        <v>58.665999999999997</v>
      </c>
      <c r="L6" s="2">
        <f t="shared" si="4"/>
        <v>62.755000000000003</v>
      </c>
      <c r="M6" s="2">
        <f t="shared" si="4"/>
        <v>67.448999999999998</v>
      </c>
      <c r="N6" s="2">
        <f t="shared" si="4"/>
        <v>65.510000000000005</v>
      </c>
      <c r="O6" s="2">
        <f t="shared" si="4"/>
        <v>68.484999999999999</v>
      </c>
      <c r="P6" s="2">
        <f t="shared" si="4"/>
        <v>63.689</v>
      </c>
      <c r="Q6" s="2">
        <f t="shared" si="4"/>
        <v>81.361999999999995</v>
      </c>
      <c r="S6" s="2">
        <f t="shared" si="3"/>
        <v>3.6609999999999996</v>
      </c>
      <c r="T6" s="2">
        <f t="shared" si="3"/>
        <v>6.8550000000000004</v>
      </c>
      <c r="U6" s="2">
        <f t="shared" si="3"/>
        <v>-1.2280000000000015</v>
      </c>
      <c r="V6" s="2">
        <f t="shared" si="3"/>
        <v>0.82100000000000151</v>
      </c>
      <c r="W6" s="2">
        <f t="shared" si="3"/>
        <v>-2.3870000000000005</v>
      </c>
      <c r="X6" s="2">
        <f t="shared" si="3"/>
        <v>2.6660000000000004</v>
      </c>
      <c r="Y6" s="2">
        <f t="shared" si="3"/>
        <v>5.5620000000000012</v>
      </c>
      <c r="Z6" s="2">
        <f t="shared" si="3"/>
        <v>27.742999999999995</v>
      </c>
      <c r="AA6" s="2">
        <f t="shared" si="3"/>
        <v>4.0890000000000057</v>
      </c>
      <c r="AB6" s="2">
        <f t="shared" si="3"/>
        <v>4.6939999999999955</v>
      </c>
      <c r="AC6" s="2">
        <f t="shared" si="3"/>
        <v>-1.938999999999993</v>
      </c>
      <c r="AD6" s="2">
        <f t="shared" si="3"/>
        <v>2.9749999999999943</v>
      </c>
      <c r="AE6" s="2">
        <f t="shared" si="3"/>
        <v>-4.7959999999999994</v>
      </c>
      <c r="AF6" s="2">
        <f t="shared" si="3"/>
        <v>17.672999999999995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202.3</v>
      </c>
      <c r="J7" s="2">
        <f t="shared" si="5"/>
        <v>165.8</v>
      </c>
      <c r="K7" s="2">
        <f t="shared" si="5"/>
        <v>158.1</v>
      </c>
      <c r="L7" s="2">
        <f t="shared" si="5"/>
        <v>154.30000000000001</v>
      </c>
      <c r="M7" s="2">
        <f t="shared" si="5"/>
        <v>142.69999999999999</v>
      </c>
      <c r="N7" s="2">
        <f t="shared" si="5"/>
        <v>131.1</v>
      </c>
      <c r="O7" s="2">
        <f t="shared" si="5"/>
        <v>137.19999999999999</v>
      </c>
      <c r="P7" s="2">
        <f t="shared" si="5"/>
        <v>175.4</v>
      </c>
      <c r="Q7" s="2">
        <f t="shared" si="5"/>
        <v>163.69999999999999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202.3</v>
      </c>
      <c r="Y7" s="2">
        <f t="shared" si="3"/>
        <v>-36.5</v>
      </c>
      <c r="Z7" s="2">
        <f t="shared" si="3"/>
        <v>-7.7000000000000171</v>
      </c>
      <c r="AA7" s="2">
        <f t="shared" si="3"/>
        <v>-3.7999999999999829</v>
      </c>
      <c r="AB7" s="2">
        <f t="shared" si="3"/>
        <v>-11.600000000000023</v>
      </c>
      <c r="AC7" s="2">
        <f t="shared" si="3"/>
        <v>-11.599999999999994</v>
      </c>
      <c r="AD7" s="2">
        <f t="shared" si="3"/>
        <v>6.0999999999999943</v>
      </c>
      <c r="AE7" s="2">
        <f t="shared" si="3"/>
        <v>38.200000000000017</v>
      </c>
      <c r="AF7" s="2">
        <f t="shared" si="3"/>
        <v>-11.700000000000017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491.66199999999998</v>
      </c>
      <c r="P8" s="2">
        <f t="shared" si="6"/>
        <v>436.73200000000003</v>
      </c>
      <c r="Q8" s="2">
        <f t="shared" si="6"/>
        <v>530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491.66199999999998</v>
      </c>
      <c r="AE8" s="2">
        <f t="shared" si="3"/>
        <v>-54.92999999999995</v>
      </c>
      <c r="AF8" s="2">
        <f t="shared" si="3"/>
        <v>93.267999999999972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42.418999999999997</v>
      </c>
      <c r="D9" s="2">
        <f t="shared" ref="D9:Q9" si="7">IF(D69="#N/A N/A",0,D69)</f>
        <v>52.271999999999998</v>
      </c>
      <c r="E9" s="2">
        <f t="shared" si="7"/>
        <v>52.359000000000002</v>
      </c>
      <c r="F9" s="2">
        <f t="shared" si="7"/>
        <v>52.177</v>
      </c>
      <c r="G9" s="2">
        <f t="shared" si="7"/>
        <v>54.564</v>
      </c>
      <c r="H9" s="2">
        <f t="shared" si="7"/>
        <v>57.250999999999998</v>
      </c>
      <c r="I9" s="2">
        <f t="shared" si="7"/>
        <v>53.887</v>
      </c>
      <c r="J9" s="2">
        <f t="shared" si="7"/>
        <v>48.895000000000003</v>
      </c>
      <c r="K9" s="2">
        <f t="shared" si="7"/>
        <v>47.469000000000001</v>
      </c>
      <c r="L9" s="2">
        <f t="shared" si="7"/>
        <v>48.466999999999999</v>
      </c>
      <c r="M9" s="2">
        <f t="shared" si="7"/>
        <v>55.326999999999998</v>
      </c>
      <c r="N9" s="2">
        <f t="shared" si="7"/>
        <v>56.305</v>
      </c>
      <c r="O9" s="2">
        <f t="shared" si="7"/>
        <v>64.149000000000001</v>
      </c>
      <c r="P9" s="2">
        <f t="shared" si="7"/>
        <v>74.69</v>
      </c>
      <c r="Q9" s="2">
        <f t="shared" si="7"/>
        <v>96.316000000000003</v>
      </c>
      <c r="S9" s="2">
        <f t="shared" si="3"/>
        <v>9.8530000000000015</v>
      </c>
      <c r="T9" s="2">
        <f t="shared" si="3"/>
        <v>8.7000000000003297E-2</v>
      </c>
      <c r="U9" s="2">
        <f t="shared" si="3"/>
        <v>-0.18200000000000216</v>
      </c>
      <c r="V9" s="2">
        <f t="shared" si="3"/>
        <v>2.3870000000000005</v>
      </c>
      <c r="W9" s="2">
        <f t="shared" si="3"/>
        <v>2.6869999999999976</v>
      </c>
      <c r="X9" s="2">
        <f t="shared" si="3"/>
        <v>-3.3639999999999972</v>
      </c>
      <c r="Y9" s="2">
        <f t="shared" si="3"/>
        <v>-4.9919999999999973</v>
      </c>
      <c r="Z9" s="2">
        <f t="shared" si="3"/>
        <v>-1.4260000000000019</v>
      </c>
      <c r="AA9" s="2">
        <f t="shared" si="3"/>
        <v>0.99799999999999756</v>
      </c>
      <c r="AB9" s="2">
        <f t="shared" si="3"/>
        <v>6.8599999999999994</v>
      </c>
      <c r="AC9" s="2">
        <f t="shared" si="3"/>
        <v>0.97800000000000153</v>
      </c>
      <c r="AD9" s="2">
        <f t="shared" si="3"/>
        <v>7.8440000000000012</v>
      </c>
      <c r="AE9" s="2">
        <f t="shared" si="3"/>
        <v>10.540999999999997</v>
      </c>
      <c r="AF9" s="2">
        <f t="shared" si="3"/>
        <v>21.626000000000005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12.215999999999999</v>
      </c>
      <c r="M10" s="2">
        <f t="shared" si="8"/>
        <v>34.603999999999999</v>
      </c>
      <c r="N10" s="2">
        <f t="shared" si="8"/>
        <v>49.715000000000003</v>
      </c>
      <c r="O10" s="2">
        <f t="shared" si="8"/>
        <v>56.837000000000003</v>
      </c>
      <c r="P10" s="2">
        <f t="shared" si="8"/>
        <v>75.762</v>
      </c>
      <c r="Q10" s="2">
        <f t="shared" si="8"/>
        <v>95.272000000000006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12.215999999999999</v>
      </c>
      <c r="AB10" s="2">
        <f t="shared" si="3"/>
        <v>22.387999999999998</v>
      </c>
      <c r="AC10" s="2">
        <f t="shared" si="3"/>
        <v>15.111000000000004</v>
      </c>
      <c r="AD10" s="2">
        <f t="shared" si="3"/>
        <v>7.1219999999999999</v>
      </c>
      <c r="AE10" s="2">
        <f t="shared" si="3"/>
        <v>18.924999999999997</v>
      </c>
      <c r="AF10" s="2">
        <f t="shared" si="3"/>
        <v>19.510000000000005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11.941000000000001</v>
      </c>
      <c r="N11" s="2">
        <f t="shared" si="9"/>
        <v>11.895</v>
      </c>
      <c r="O11" s="2">
        <f t="shared" si="9"/>
        <v>19.838999999999999</v>
      </c>
      <c r="P11" s="2">
        <f t="shared" si="9"/>
        <v>44.12</v>
      </c>
      <c r="Q11" s="2">
        <f t="shared" si="9"/>
        <v>46.546999999999997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11.941000000000001</v>
      </c>
      <c r="AC11" s="2">
        <f t="shared" si="3"/>
        <v>-4.6000000000001151E-2</v>
      </c>
      <c r="AD11" s="2">
        <f t="shared" si="3"/>
        <v>7.9439999999999991</v>
      </c>
      <c r="AE11" s="2">
        <f t="shared" si="3"/>
        <v>24.280999999999999</v>
      </c>
      <c r="AF11" s="2">
        <f t="shared" si="3"/>
        <v>2.4269999999999996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1.9350000000000001</v>
      </c>
      <c r="M12" s="2">
        <f t="shared" si="10"/>
        <v>13.536</v>
      </c>
      <c r="N12" s="2">
        <f t="shared" si="10"/>
        <v>64.765000000000001</v>
      </c>
      <c r="O12" s="2">
        <f t="shared" si="10"/>
        <v>82.298000000000002</v>
      </c>
      <c r="P12" s="2">
        <f t="shared" si="10"/>
        <v>78.367999999999995</v>
      </c>
      <c r="Q12" s="2">
        <f t="shared" si="10"/>
        <v>61.851999999999997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1.9350000000000001</v>
      </c>
      <c r="AB12" s="2">
        <f t="shared" si="3"/>
        <v>11.600999999999999</v>
      </c>
      <c r="AC12" s="2">
        <f t="shared" si="3"/>
        <v>51.228999999999999</v>
      </c>
      <c r="AD12" s="2">
        <f t="shared" si="3"/>
        <v>17.533000000000001</v>
      </c>
      <c r="AE12" s="2">
        <f t="shared" si="3"/>
        <v>-3.9300000000000068</v>
      </c>
      <c r="AF12" s="2">
        <f t="shared" si="3"/>
        <v>-16.515999999999998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1856</v>
      </c>
      <c r="D13" s="2">
        <f t="shared" ref="D13:Q13" si="11">IF(D77="#N/A N/A",0,D77)</f>
        <v>2085</v>
      </c>
      <c r="E13" s="2">
        <f t="shared" si="11"/>
        <v>2169</v>
      </c>
      <c r="F13" s="2">
        <f t="shared" si="11"/>
        <v>2028</v>
      </c>
      <c r="G13" s="2">
        <f t="shared" si="11"/>
        <v>2168</v>
      </c>
      <c r="H13" s="2">
        <f t="shared" si="11"/>
        <v>2472</v>
      </c>
      <c r="I13" s="2">
        <f t="shared" si="11"/>
        <v>2872</v>
      </c>
      <c r="J13" s="2">
        <f t="shared" si="11"/>
        <v>2912</v>
      </c>
      <c r="K13" s="2">
        <f t="shared" si="11"/>
        <v>2971</v>
      </c>
      <c r="L13" s="2">
        <f t="shared" si="11"/>
        <v>3284</v>
      </c>
      <c r="M13" s="2">
        <f t="shared" si="11"/>
        <v>3403</v>
      </c>
      <c r="N13" s="2">
        <f t="shared" si="11"/>
        <v>3359</v>
      </c>
      <c r="O13" s="2">
        <f t="shared" si="11"/>
        <v>3329</v>
      </c>
      <c r="P13" s="2">
        <f t="shared" si="11"/>
        <v>3466</v>
      </c>
      <c r="Q13" s="2">
        <f t="shared" si="11"/>
        <v>3467</v>
      </c>
      <c r="S13" s="2">
        <f t="shared" si="3"/>
        <v>229</v>
      </c>
      <c r="T13" s="2">
        <f t="shared" si="3"/>
        <v>84</v>
      </c>
      <c r="U13" s="2">
        <f t="shared" si="3"/>
        <v>-141</v>
      </c>
      <c r="V13" s="2">
        <f t="shared" si="3"/>
        <v>140</v>
      </c>
      <c r="W13" s="2">
        <f t="shared" si="3"/>
        <v>304</v>
      </c>
      <c r="X13" s="2">
        <f t="shared" si="3"/>
        <v>400</v>
      </c>
      <c r="Y13" s="2">
        <f t="shared" si="3"/>
        <v>40</v>
      </c>
      <c r="Z13" s="2">
        <f t="shared" si="3"/>
        <v>59</v>
      </c>
      <c r="AA13" s="2">
        <f t="shared" si="3"/>
        <v>313</v>
      </c>
      <c r="AB13" s="2">
        <f t="shared" si="3"/>
        <v>119</v>
      </c>
      <c r="AC13" s="2">
        <f t="shared" si="3"/>
        <v>-44</v>
      </c>
      <c r="AD13" s="2">
        <f t="shared" si="3"/>
        <v>-30</v>
      </c>
      <c r="AE13" s="2">
        <f t="shared" si="3"/>
        <v>137</v>
      </c>
      <c r="AF13" s="2">
        <f t="shared" si="3"/>
        <v>1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4.0650000000000004</v>
      </c>
      <c r="F14" s="2">
        <f t="shared" si="12"/>
        <v>3.984</v>
      </c>
      <c r="G14" s="2">
        <f t="shared" si="12"/>
        <v>5.3879999999999999</v>
      </c>
      <c r="H14" s="2">
        <f t="shared" si="12"/>
        <v>7.5410000000000004</v>
      </c>
      <c r="I14" s="2">
        <f t="shared" si="12"/>
        <v>13.372999999999999</v>
      </c>
      <c r="J14" s="2">
        <f t="shared" si="12"/>
        <v>22.6</v>
      </c>
      <c r="K14" s="2">
        <f t="shared" si="12"/>
        <v>18.887</v>
      </c>
      <c r="L14" s="2">
        <f t="shared" si="12"/>
        <v>21.067</v>
      </c>
      <c r="M14" s="2">
        <f t="shared" si="12"/>
        <v>28.86</v>
      </c>
      <c r="N14" s="2">
        <f t="shared" si="12"/>
        <v>30.213999999999999</v>
      </c>
      <c r="O14" s="2">
        <f t="shared" si="12"/>
        <v>43.241</v>
      </c>
      <c r="P14" s="2">
        <f t="shared" si="12"/>
        <v>45.424999999999997</v>
      </c>
      <c r="Q14" s="2">
        <f t="shared" si="12"/>
        <v>40.484000000000002</v>
      </c>
      <c r="S14" s="2">
        <f t="shared" si="3"/>
        <v>0</v>
      </c>
      <c r="T14" s="2">
        <f t="shared" si="3"/>
        <v>4.0650000000000004</v>
      </c>
      <c r="U14" s="2">
        <f t="shared" si="3"/>
        <v>-8.1000000000000405E-2</v>
      </c>
      <c r="V14" s="2">
        <f t="shared" si="3"/>
        <v>1.4039999999999999</v>
      </c>
      <c r="W14" s="2">
        <f t="shared" si="3"/>
        <v>2.1530000000000005</v>
      </c>
      <c r="X14" s="2">
        <f t="shared" si="3"/>
        <v>5.831999999999999</v>
      </c>
      <c r="Y14" s="2">
        <f t="shared" si="3"/>
        <v>9.2270000000000021</v>
      </c>
      <c r="Z14" s="2">
        <f t="shared" si="3"/>
        <v>-3.713000000000001</v>
      </c>
      <c r="AA14" s="2">
        <f t="shared" si="3"/>
        <v>2.1799999999999997</v>
      </c>
      <c r="AB14" s="2">
        <f t="shared" si="3"/>
        <v>7.7929999999999993</v>
      </c>
      <c r="AC14" s="2">
        <f t="shared" si="3"/>
        <v>1.3539999999999992</v>
      </c>
      <c r="AD14" s="2">
        <f t="shared" si="3"/>
        <v>13.027000000000001</v>
      </c>
      <c r="AE14" s="2">
        <f t="shared" si="3"/>
        <v>2.1839999999999975</v>
      </c>
      <c r="AF14" s="2">
        <f t="shared" si="3"/>
        <v>-4.9409999999999954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467</v>
      </c>
      <c r="F15" s="2">
        <f t="shared" si="13"/>
        <v>444</v>
      </c>
      <c r="G15" s="2">
        <f t="shared" si="13"/>
        <v>211</v>
      </c>
      <c r="H15" s="2">
        <f t="shared" si="13"/>
        <v>220</v>
      </c>
      <c r="I15" s="2">
        <f t="shared" si="13"/>
        <v>245</v>
      </c>
      <c r="J15" s="2">
        <f t="shared" si="13"/>
        <v>251</v>
      </c>
      <c r="K15" s="2">
        <f t="shared" si="13"/>
        <v>355</v>
      </c>
      <c r="L15" s="2">
        <f t="shared" si="13"/>
        <v>384</v>
      </c>
      <c r="M15" s="2">
        <f t="shared" si="13"/>
        <v>390</v>
      </c>
      <c r="N15" s="2">
        <f t="shared" si="13"/>
        <v>415</v>
      </c>
      <c r="O15" s="2">
        <f t="shared" si="13"/>
        <v>247</v>
      </c>
      <c r="P15" s="2">
        <f t="shared" si="13"/>
        <v>169</v>
      </c>
      <c r="Q15" s="2">
        <f t="shared" si="13"/>
        <v>145</v>
      </c>
      <c r="S15" s="2">
        <f t="shared" si="3"/>
        <v>0</v>
      </c>
      <c r="T15" s="2">
        <f t="shared" si="3"/>
        <v>467</v>
      </c>
      <c r="U15" s="2">
        <f t="shared" si="3"/>
        <v>-23</v>
      </c>
      <c r="V15" s="2">
        <f t="shared" si="3"/>
        <v>-233</v>
      </c>
      <c r="W15" s="2">
        <f t="shared" si="3"/>
        <v>9</v>
      </c>
      <c r="X15" s="2">
        <f t="shared" si="3"/>
        <v>25</v>
      </c>
      <c r="Y15" s="2">
        <f t="shared" si="3"/>
        <v>6</v>
      </c>
      <c r="Z15" s="2">
        <f t="shared" si="3"/>
        <v>104</v>
      </c>
      <c r="AA15" s="2">
        <f t="shared" si="3"/>
        <v>29</v>
      </c>
      <c r="AB15" s="2">
        <f t="shared" si="3"/>
        <v>6</v>
      </c>
      <c r="AC15" s="2">
        <f t="shared" si="3"/>
        <v>25</v>
      </c>
      <c r="AD15" s="2">
        <f t="shared" si="3"/>
        <v>-168</v>
      </c>
      <c r="AE15" s="2">
        <f t="shared" si="3"/>
        <v>-78</v>
      </c>
      <c r="AF15" s="2">
        <f t="shared" si="3"/>
        <v>-24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339</v>
      </c>
      <c r="G16" s="2">
        <f t="shared" si="14"/>
        <v>356</v>
      </c>
      <c r="H16" s="2">
        <f t="shared" si="14"/>
        <v>387</v>
      </c>
      <c r="I16" s="2">
        <f t="shared" si="14"/>
        <v>392</v>
      </c>
      <c r="J16" s="2">
        <f t="shared" si="14"/>
        <v>357</v>
      </c>
      <c r="K16" s="2">
        <f t="shared" si="14"/>
        <v>389</v>
      </c>
      <c r="L16" s="2">
        <f t="shared" si="14"/>
        <v>359</v>
      </c>
      <c r="M16" s="2">
        <f t="shared" si="14"/>
        <v>348</v>
      </c>
      <c r="N16" s="2">
        <f t="shared" si="14"/>
        <v>286</v>
      </c>
      <c r="O16" s="2">
        <f t="shared" si="14"/>
        <v>483</v>
      </c>
      <c r="P16" s="2">
        <f t="shared" si="14"/>
        <v>142</v>
      </c>
      <c r="Q16" s="2">
        <f t="shared" si="14"/>
        <v>259</v>
      </c>
      <c r="S16" s="2">
        <f t="shared" si="3"/>
        <v>0</v>
      </c>
      <c r="T16" s="2">
        <f t="shared" si="3"/>
        <v>0</v>
      </c>
      <c r="U16" s="2">
        <f t="shared" si="3"/>
        <v>339</v>
      </c>
      <c r="V16" s="2">
        <f t="shared" si="3"/>
        <v>17</v>
      </c>
      <c r="W16" s="2">
        <f t="shared" si="3"/>
        <v>31</v>
      </c>
      <c r="X16" s="2">
        <f t="shared" si="3"/>
        <v>5</v>
      </c>
      <c r="Y16" s="2">
        <f t="shared" si="3"/>
        <v>-35</v>
      </c>
      <c r="Z16" s="2">
        <f t="shared" si="3"/>
        <v>32</v>
      </c>
      <c r="AA16" s="2">
        <f t="shared" si="3"/>
        <v>-30</v>
      </c>
      <c r="AB16" s="2">
        <f t="shared" si="3"/>
        <v>-11</v>
      </c>
      <c r="AC16" s="2">
        <f t="shared" si="3"/>
        <v>-62</v>
      </c>
      <c r="AD16" s="2">
        <f t="shared" si="3"/>
        <v>197</v>
      </c>
      <c r="AE16" s="2">
        <f t="shared" si="3"/>
        <v>-341</v>
      </c>
      <c r="AF16" s="2">
        <f t="shared" si="3"/>
        <v>117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9.1310000000000002</v>
      </c>
      <c r="D17" s="2">
        <f t="shared" ref="D17:Q17" si="15">IF(D85="#N/A N/A",0,D85)</f>
        <v>10.92</v>
      </c>
      <c r="E17" s="2">
        <f t="shared" si="15"/>
        <v>8.5050000000000008</v>
      </c>
      <c r="F17" s="2">
        <f t="shared" si="15"/>
        <v>11.712999999999999</v>
      </c>
      <c r="G17" s="2">
        <f t="shared" si="15"/>
        <v>13.881</v>
      </c>
      <c r="H17" s="2">
        <f t="shared" si="15"/>
        <v>14.17</v>
      </c>
      <c r="I17" s="2">
        <f t="shared" si="15"/>
        <v>16.562999999999999</v>
      </c>
      <c r="J17" s="2">
        <f t="shared" si="15"/>
        <v>14.497999999999999</v>
      </c>
      <c r="K17" s="2">
        <f t="shared" si="15"/>
        <v>27.085999999999999</v>
      </c>
      <c r="L17" s="2">
        <f t="shared" si="15"/>
        <v>47.435000000000002</v>
      </c>
      <c r="M17" s="2">
        <f t="shared" si="15"/>
        <v>28.588000000000001</v>
      </c>
      <c r="N17" s="2">
        <f t="shared" si="15"/>
        <v>30.155999999999999</v>
      </c>
      <c r="O17" s="2">
        <f t="shared" si="15"/>
        <v>25.742999999999999</v>
      </c>
      <c r="P17" s="2">
        <f t="shared" si="15"/>
        <v>22.439</v>
      </c>
      <c r="Q17" s="2">
        <f t="shared" si="15"/>
        <v>23.120999999999999</v>
      </c>
      <c r="S17" s="2">
        <f t="shared" si="3"/>
        <v>1.7889999999999997</v>
      </c>
      <c r="T17" s="2">
        <f t="shared" si="3"/>
        <v>-2.4149999999999991</v>
      </c>
      <c r="U17" s="2">
        <f t="shared" si="3"/>
        <v>3.2079999999999984</v>
      </c>
      <c r="V17" s="2">
        <f t="shared" si="3"/>
        <v>2.168000000000001</v>
      </c>
      <c r="W17" s="2">
        <f t="shared" si="3"/>
        <v>0.2889999999999997</v>
      </c>
      <c r="X17" s="2">
        <f t="shared" si="3"/>
        <v>2.3929999999999989</v>
      </c>
      <c r="Y17" s="2">
        <f t="shared" si="3"/>
        <v>-2.0649999999999995</v>
      </c>
      <c r="Z17" s="2">
        <f t="shared" si="3"/>
        <v>12.587999999999999</v>
      </c>
      <c r="AA17" s="2">
        <f t="shared" si="3"/>
        <v>20.349000000000004</v>
      </c>
      <c r="AB17" s="2">
        <f t="shared" si="3"/>
        <v>-18.847000000000001</v>
      </c>
      <c r="AC17" s="2">
        <f t="shared" si="3"/>
        <v>1.5679999999999978</v>
      </c>
      <c r="AD17" s="2">
        <f t="shared" si="3"/>
        <v>-4.4130000000000003</v>
      </c>
      <c r="AE17" s="2">
        <f t="shared" si="3"/>
        <v>-3.3039999999999985</v>
      </c>
      <c r="AF17" s="2">
        <f t="shared" si="3"/>
        <v>0.68199999999999861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25.405999999999999</v>
      </c>
      <c r="D18" s="2">
        <f t="shared" ref="D18:Q18" si="16">IF(D87="#N/A N/A",0,D87)</f>
        <v>26.216999999999999</v>
      </c>
      <c r="E18" s="2">
        <f t="shared" si="16"/>
        <v>25.693000000000001</v>
      </c>
      <c r="F18" s="2">
        <f t="shared" si="16"/>
        <v>31.155999999999999</v>
      </c>
      <c r="G18" s="2">
        <f t="shared" si="16"/>
        <v>33.429000000000002</v>
      </c>
      <c r="H18" s="2">
        <f t="shared" si="16"/>
        <v>35.901000000000003</v>
      </c>
      <c r="I18" s="2">
        <f t="shared" si="16"/>
        <v>33.720999999999997</v>
      </c>
      <c r="J18" s="2">
        <f t="shared" si="16"/>
        <v>45.286000000000001</v>
      </c>
      <c r="K18" s="2">
        <f t="shared" si="16"/>
        <v>48.872999999999998</v>
      </c>
      <c r="L18" s="2">
        <f t="shared" si="16"/>
        <v>51.74</v>
      </c>
      <c r="M18" s="2">
        <f t="shared" si="16"/>
        <v>58.798000000000002</v>
      </c>
      <c r="N18" s="2">
        <f t="shared" si="16"/>
        <v>77.709999999999994</v>
      </c>
      <c r="O18" s="2">
        <f t="shared" si="16"/>
        <v>80.245999999999995</v>
      </c>
      <c r="P18" s="2">
        <f t="shared" si="16"/>
        <v>137.83000000000001</v>
      </c>
      <c r="Q18" s="2">
        <f t="shared" si="16"/>
        <v>131.56899999999999</v>
      </c>
      <c r="S18" s="2">
        <f t="shared" si="3"/>
        <v>0.81099999999999994</v>
      </c>
      <c r="T18" s="2">
        <f t="shared" si="3"/>
        <v>-0.52399999999999736</v>
      </c>
      <c r="U18" s="2">
        <f t="shared" si="3"/>
        <v>5.4629999999999974</v>
      </c>
      <c r="V18" s="2">
        <f t="shared" si="3"/>
        <v>2.2730000000000032</v>
      </c>
      <c r="W18" s="2">
        <f t="shared" si="3"/>
        <v>2.4720000000000013</v>
      </c>
      <c r="X18" s="2">
        <f t="shared" si="3"/>
        <v>-2.1800000000000068</v>
      </c>
      <c r="Y18" s="2">
        <f t="shared" si="3"/>
        <v>11.565000000000005</v>
      </c>
      <c r="Z18" s="2">
        <f t="shared" si="3"/>
        <v>3.5869999999999962</v>
      </c>
      <c r="AA18" s="2">
        <f t="shared" si="3"/>
        <v>2.8670000000000044</v>
      </c>
      <c r="AB18" s="2">
        <f t="shared" si="3"/>
        <v>7.0579999999999998</v>
      </c>
      <c r="AC18" s="2">
        <f t="shared" si="3"/>
        <v>18.911999999999992</v>
      </c>
      <c r="AD18" s="2">
        <f t="shared" si="3"/>
        <v>2.5360000000000014</v>
      </c>
      <c r="AE18" s="2">
        <f t="shared" si="3"/>
        <v>57.584000000000017</v>
      </c>
      <c r="AF18" s="2">
        <f t="shared" si="3"/>
        <v>-6.2610000000000241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3.0539999999999998</v>
      </c>
      <c r="D19" s="2">
        <f t="shared" ref="D19:Q19" si="17">IF(D89="#N/A N/A",0,D89)</f>
        <v>2.992</v>
      </c>
      <c r="E19" s="2">
        <f t="shared" si="17"/>
        <v>2.6027</v>
      </c>
      <c r="F19" s="2">
        <f t="shared" si="17"/>
        <v>3.327</v>
      </c>
      <c r="G19" s="2">
        <f t="shared" si="17"/>
        <v>3.7904999999999998</v>
      </c>
      <c r="H19" s="2">
        <f t="shared" si="17"/>
        <v>6.1101000000000001</v>
      </c>
      <c r="I19" s="2">
        <f t="shared" si="17"/>
        <v>6.6409000000000002</v>
      </c>
      <c r="J19" s="2">
        <f t="shared" si="17"/>
        <v>6.4275000000000002</v>
      </c>
      <c r="K19" s="2">
        <f t="shared" si="17"/>
        <v>6.7584999999999997</v>
      </c>
      <c r="L19" s="2">
        <f t="shared" si="17"/>
        <v>8.8528000000000002</v>
      </c>
      <c r="M19" s="2">
        <f t="shared" si="17"/>
        <v>16.024699999999999</v>
      </c>
      <c r="N19" s="2">
        <f t="shared" si="17"/>
        <v>15.1671</v>
      </c>
      <c r="O19" s="2">
        <f t="shared" si="17"/>
        <v>12.247199999999999</v>
      </c>
      <c r="P19" s="2">
        <f t="shared" si="17"/>
        <v>9.3328000000000007</v>
      </c>
      <c r="Q19" s="2">
        <f t="shared" si="17"/>
        <v>9.7262000000000004</v>
      </c>
      <c r="S19" s="2">
        <f t="shared" si="3"/>
        <v>-6.1999999999999833E-2</v>
      </c>
      <c r="T19" s="2">
        <f t="shared" si="3"/>
        <v>-0.38929999999999998</v>
      </c>
      <c r="U19" s="2">
        <f t="shared" si="3"/>
        <v>0.72429999999999994</v>
      </c>
      <c r="V19" s="2">
        <f t="shared" si="3"/>
        <v>0.4634999999999998</v>
      </c>
      <c r="W19" s="2">
        <f t="shared" si="3"/>
        <v>2.3196000000000003</v>
      </c>
      <c r="X19" s="2">
        <f t="shared" si="3"/>
        <v>0.53080000000000016</v>
      </c>
      <c r="Y19" s="2">
        <f t="shared" si="3"/>
        <v>-0.21340000000000003</v>
      </c>
      <c r="Z19" s="2">
        <f t="shared" si="3"/>
        <v>0.33099999999999952</v>
      </c>
      <c r="AA19" s="2">
        <f t="shared" si="3"/>
        <v>2.0943000000000005</v>
      </c>
      <c r="AB19" s="2">
        <f t="shared" si="3"/>
        <v>7.1718999999999991</v>
      </c>
      <c r="AC19" s="2">
        <f t="shared" si="3"/>
        <v>-0.8575999999999997</v>
      </c>
      <c r="AD19" s="2">
        <f t="shared" si="3"/>
        <v>-2.9199000000000002</v>
      </c>
      <c r="AE19" s="2">
        <f t="shared" si="3"/>
        <v>-2.9143999999999988</v>
      </c>
      <c r="AF19" s="2">
        <f t="shared" si="3"/>
        <v>0.39339999999999975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29</v>
      </c>
      <c r="N20" s="2">
        <f t="shared" si="18"/>
        <v>29</v>
      </c>
      <c r="O20" s="2">
        <f t="shared" si="18"/>
        <v>60</v>
      </c>
      <c r="P20" s="2">
        <f t="shared" si="18"/>
        <v>59</v>
      </c>
      <c r="Q20" s="2">
        <f t="shared" si="18"/>
        <v>71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29</v>
      </c>
      <c r="AC20" s="2">
        <f t="shared" si="3"/>
        <v>0</v>
      </c>
      <c r="AD20" s="2">
        <f t="shared" si="3"/>
        <v>31</v>
      </c>
      <c r="AE20" s="2">
        <f t="shared" si="3"/>
        <v>-1</v>
      </c>
      <c r="AF20" s="2">
        <f t="shared" si="3"/>
        <v>12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1950.9830000000002</v>
      </c>
      <c r="D25" s="19">
        <f t="shared" ref="D25:Q25" si="25">SUM(D5:D24)</f>
        <v>2196.0350000000003</v>
      </c>
      <c r="E25" s="19">
        <f t="shared" si="25"/>
        <v>2754.7137000000002</v>
      </c>
      <c r="F25" s="19">
        <f t="shared" si="25"/>
        <v>2937.6180000000004</v>
      </c>
      <c r="G25" s="19">
        <f t="shared" si="25"/>
        <v>2871.1345000000001</v>
      </c>
      <c r="H25" s="19">
        <f t="shared" si="25"/>
        <v>3222.6680999999999</v>
      </c>
      <c r="I25" s="19">
        <f t="shared" si="25"/>
        <v>3860.8458999999998</v>
      </c>
      <c r="J25" s="19">
        <f t="shared" si="25"/>
        <v>3996.9724999999999</v>
      </c>
      <c r="K25" s="19">
        <f t="shared" si="25"/>
        <v>4217.4875000000002</v>
      </c>
      <c r="L25" s="19">
        <f t="shared" si="25"/>
        <v>4609.1977999999999</v>
      </c>
      <c r="M25" s="19">
        <f t="shared" si="25"/>
        <v>4818.9066999999995</v>
      </c>
      <c r="N25" s="19">
        <f t="shared" si="25"/>
        <v>4788.1070999999993</v>
      </c>
      <c r="O25" s="19">
        <f t="shared" si="25"/>
        <v>5330.3742000000002</v>
      </c>
      <c r="P25" s="19">
        <f t="shared" si="25"/>
        <v>5111.1548000000012</v>
      </c>
      <c r="Q25" s="19">
        <f t="shared" si="25"/>
        <v>5352.1182000000008</v>
      </c>
      <c r="S25" s="3">
        <f t="shared" si="24"/>
        <v>245.05200000000013</v>
      </c>
      <c r="T25" s="3">
        <f t="shared" si="24"/>
        <v>558.67869999999994</v>
      </c>
      <c r="U25" s="3">
        <f t="shared" si="24"/>
        <v>182.90430000000015</v>
      </c>
      <c r="V25" s="3">
        <f t="shared" si="22"/>
        <v>-66.483500000000276</v>
      </c>
      <c r="W25" s="3">
        <f t="shared" si="22"/>
        <v>351.53359999999975</v>
      </c>
      <c r="X25" s="3">
        <f t="shared" si="22"/>
        <v>638.17779999999993</v>
      </c>
      <c r="Y25" s="3">
        <f t="shared" si="22"/>
        <v>136.12660000000005</v>
      </c>
      <c r="Z25" s="3">
        <f t="shared" si="22"/>
        <v>220.51500000000033</v>
      </c>
      <c r="AA25" s="3">
        <f t="shared" si="22"/>
        <v>391.71029999999973</v>
      </c>
      <c r="AB25" s="3">
        <f t="shared" si="22"/>
        <v>209.70889999999963</v>
      </c>
      <c r="AC25" s="3">
        <f t="shared" si="22"/>
        <v>-30.799600000000282</v>
      </c>
      <c r="AD25" s="3">
        <f t="shared" si="22"/>
        <v>542.26710000000094</v>
      </c>
      <c r="AE25" s="3">
        <f t="shared" si="22"/>
        <v>-219.21939999999904</v>
      </c>
      <c r="AF25" s="3">
        <f t="shared" si="22"/>
        <v>240.96339999999964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3.5662742238031411E-2</v>
      </c>
      <c r="K29" s="4">
        <f t="shared" si="29"/>
        <v>3.2400333136731289E-2</v>
      </c>
      <c r="L29" s="4">
        <f t="shared" si="29"/>
        <v>3.7626938032470643E-2</v>
      </c>
      <c r="M29" s="4">
        <f t="shared" si="29"/>
        <v>3.965194013820604E-2</v>
      </c>
      <c r="N29" s="4">
        <f t="shared" si="29"/>
        <v>3.4788277814420655E-2</v>
      </c>
      <c r="O29" s="4">
        <f t="shared" si="29"/>
        <v>2.4281034528495202E-2</v>
      </c>
      <c r="P29" s="4">
        <f t="shared" si="29"/>
        <v>2.1789009403510921E-2</v>
      </c>
      <c r="Q29" s="4">
        <f t="shared" si="29"/>
        <v>2.4321024898142196E-2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-4.1355941715833185E-2</v>
      </c>
      <c r="AA29" s="4">
        <f t="shared" si="30"/>
        <v>0.26917335050641072</v>
      </c>
      <c r="AB29" s="4">
        <f t="shared" si="30"/>
        <v>0.10176440062272964</v>
      </c>
      <c r="AC29" s="4">
        <f t="shared" si="30"/>
        <v>-0.12826631916641815</v>
      </c>
      <c r="AD29" s="4">
        <f t="shared" si="30"/>
        <v>-0.22298733265293871</v>
      </c>
      <c r="AE29" s="4">
        <f t="shared" si="30"/>
        <v>-0.13953811801247026</v>
      </c>
      <c r="AF29" s="4">
        <f t="shared" si="30"/>
        <v>0.16882918638375827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7.6745927565745062E-3</v>
      </c>
      <c r="D30" s="4">
        <f t="shared" si="31"/>
        <v>8.4852928118176619E-3</v>
      </c>
      <c r="E30" s="4">
        <f t="shared" si="31"/>
        <v>9.2528671854356405E-3</v>
      </c>
      <c r="F30" s="4">
        <f t="shared" si="31"/>
        <v>8.2587320747626123E-3</v>
      </c>
      <c r="G30" s="4">
        <f t="shared" si="31"/>
        <v>8.7359195467854259E-3</v>
      </c>
      <c r="H30" s="4">
        <f t="shared" si="31"/>
        <v>7.0423013775448989E-3</v>
      </c>
      <c r="I30" s="4">
        <f t="shared" si="31"/>
        <v>6.5687677407689337E-3</v>
      </c>
      <c r="J30" s="4">
        <f t="shared" si="31"/>
        <v>7.7366056433963463E-3</v>
      </c>
      <c r="K30" s="4">
        <f t="shared" si="29"/>
        <v>1.3910177564248855E-2</v>
      </c>
      <c r="L30" s="4">
        <f t="shared" si="29"/>
        <v>1.361516748098769E-2</v>
      </c>
      <c r="M30" s="4">
        <f t="shared" si="29"/>
        <v>1.3996743286189791E-2</v>
      </c>
      <c r="N30" s="4">
        <f t="shared" si="29"/>
        <v>1.368181593097615E-2</v>
      </c>
      <c r="O30" s="4">
        <f t="shared" si="29"/>
        <v>1.2848066088868583E-2</v>
      </c>
      <c r="P30" s="4">
        <f t="shared" si="29"/>
        <v>1.2460784791726517E-2</v>
      </c>
      <c r="Q30" s="4">
        <f t="shared" si="29"/>
        <v>1.5201831678530564E-2</v>
      </c>
      <c r="S30" s="4">
        <f t="shared" si="30"/>
        <v>0.24450677886863015</v>
      </c>
      <c r="T30" s="4">
        <f t="shared" si="30"/>
        <v>0.36787592572716543</v>
      </c>
      <c r="U30" s="4">
        <f t="shared" si="30"/>
        <v>-4.8177645258739125E-2</v>
      </c>
      <c r="V30" s="4">
        <f t="shared" si="30"/>
        <v>3.384031985491124E-2</v>
      </c>
      <c r="W30" s="4">
        <f t="shared" si="30"/>
        <v>-9.5167849453791573E-2</v>
      </c>
      <c r="X30" s="4">
        <f t="shared" si="30"/>
        <v>0.11747080854813838</v>
      </c>
      <c r="Y30" s="4">
        <f t="shared" si="30"/>
        <v>0.21931311856787986</v>
      </c>
      <c r="Z30" s="4">
        <f t="shared" si="30"/>
        <v>0.89716392329334127</v>
      </c>
      <c r="AA30" s="4">
        <f t="shared" si="30"/>
        <v>6.9699655677905537E-2</v>
      </c>
      <c r="AB30" s="4">
        <f t="shared" si="30"/>
        <v>7.4798820811090669E-2</v>
      </c>
      <c r="AC30" s="4">
        <f t="shared" si="30"/>
        <v>-2.8747646369849708E-2</v>
      </c>
      <c r="AD30" s="4">
        <f t="shared" si="30"/>
        <v>4.5412914058922213E-2</v>
      </c>
      <c r="AE30" s="4">
        <f t="shared" si="30"/>
        <v>-7.0029933562093874E-2</v>
      </c>
      <c r="AF30" s="4">
        <f t="shared" si="30"/>
        <v>0.27748904834429799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5.2397843695341485E-2</v>
      </c>
      <c r="J31" s="4">
        <f t="shared" si="31"/>
        <v>4.1481396231772931E-2</v>
      </c>
      <c r="K31" s="4">
        <f t="shared" si="29"/>
        <v>3.7486773819720862E-2</v>
      </c>
      <c r="L31" s="4">
        <f t="shared" si="29"/>
        <v>3.3476541189011243E-2</v>
      </c>
      <c r="M31" s="4">
        <f t="shared" si="29"/>
        <v>2.9612526011346101E-2</v>
      </c>
      <c r="N31" s="4">
        <f t="shared" si="29"/>
        <v>2.7380339925980355E-2</v>
      </c>
      <c r="O31" s="4">
        <f t="shared" si="29"/>
        <v>2.5739281118387521E-2</v>
      </c>
      <c r="P31" s="4">
        <f t="shared" si="29"/>
        <v>3.4317097967762583E-2</v>
      </c>
      <c r="Q31" s="4">
        <f t="shared" si="29"/>
        <v>3.0586021063585621E-2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-0.18042511122095897</v>
      </c>
      <c r="Z31" s="4">
        <f t="shared" si="30"/>
        <v>-4.6441495778045939E-2</v>
      </c>
      <c r="AA31" s="4">
        <f t="shared" si="30"/>
        <v>-2.4035420619860741E-2</v>
      </c>
      <c r="AB31" s="4">
        <f t="shared" si="30"/>
        <v>-7.5178224238496572E-2</v>
      </c>
      <c r="AC31" s="4">
        <f t="shared" si="30"/>
        <v>-8.1289418360196181E-2</v>
      </c>
      <c r="AD31" s="4">
        <f t="shared" si="30"/>
        <v>4.652936689549958E-2</v>
      </c>
      <c r="AE31" s="4">
        <f t="shared" si="30"/>
        <v>0.27842565597667651</v>
      </c>
      <c r="AF31" s="4">
        <f t="shared" si="30"/>
        <v>-6.6704675028506369E-2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9.2237801991462434E-2</v>
      </c>
      <c r="P32" s="4">
        <f t="shared" si="29"/>
        <v>8.5446834832707458E-2</v>
      </c>
      <c r="Q32" s="4">
        <f t="shared" si="29"/>
        <v>9.9026213583997436E-2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-0.11172309432089515</v>
      </c>
      <c r="AF32" s="4">
        <f t="shared" si="30"/>
        <v>0.21355888737257625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2.1742372947380881E-2</v>
      </c>
      <c r="D33" s="4">
        <f t="shared" si="31"/>
        <v>2.3802899316267723E-2</v>
      </c>
      <c r="E33" s="4">
        <f t="shared" si="31"/>
        <v>1.9007056885802686E-2</v>
      </c>
      <c r="F33" s="4">
        <f t="shared" si="31"/>
        <v>1.7761669488680965E-2</v>
      </c>
      <c r="G33" s="4">
        <f t="shared" si="31"/>
        <v>1.9004334349366079E-2</v>
      </c>
      <c r="H33" s="4">
        <f t="shared" si="31"/>
        <v>1.7765093464015114E-2</v>
      </c>
      <c r="I33" s="4">
        <f t="shared" si="31"/>
        <v>1.395730401982633E-2</v>
      </c>
      <c r="J33" s="4">
        <f t="shared" si="31"/>
        <v>1.2233008858579839E-2</v>
      </c>
      <c r="K33" s="4">
        <f t="shared" si="29"/>
        <v>1.1255279357674444E-2</v>
      </c>
      <c r="L33" s="4">
        <f t="shared" si="29"/>
        <v>1.051527881923401E-2</v>
      </c>
      <c r="M33" s="4">
        <f t="shared" si="29"/>
        <v>1.1481234944847553E-2</v>
      </c>
      <c r="N33" s="4">
        <f t="shared" si="29"/>
        <v>1.1759344313747705E-2</v>
      </c>
      <c r="O33" s="4">
        <f t="shared" si="29"/>
        <v>1.203461475556444E-2</v>
      </c>
      <c r="P33" s="4">
        <f t="shared" si="29"/>
        <v>1.4613135959020451E-2</v>
      </c>
      <c r="Q33" s="4">
        <f t="shared" si="29"/>
        <v>1.7995865636898676E-2</v>
      </c>
      <c r="S33" s="4">
        <f t="shared" si="30"/>
        <v>0.23227798863716737</v>
      </c>
      <c r="T33" s="4">
        <f t="shared" si="30"/>
        <v>1.6643709825528638E-3</v>
      </c>
      <c r="U33" s="4">
        <f t="shared" si="30"/>
        <v>-3.4760022154739808E-3</v>
      </c>
      <c r="V33" s="4">
        <f t="shared" si="30"/>
        <v>4.5748126569177996E-2</v>
      </c>
      <c r="W33" s="4">
        <f t="shared" si="30"/>
        <v>4.9244923392713101E-2</v>
      </c>
      <c r="X33" s="4">
        <f t="shared" si="30"/>
        <v>-5.8758798972943657E-2</v>
      </c>
      <c r="Y33" s="4">
        <f t="shared" si="30"/>
        <v>-9.2638298662014909E-2</v>
      </c>
      <c r="Z33" s="4">
        <f t="shared" si="30"/>
        <v>-2.9164536251150463E-2</v>
      </c>
      <c r="AA33" s="4">
        <f t="shared" si="30"/>
        <v>2.1024247403568591E-2</v>
      </c>
      <c r="AB33" s="4">
        <f t="shared" si="30"/>
        <v>0.14153960426682072</v>
      </c>
      <c r="AC33" s="4">
        <f t="shared" si="30"/>
        <v>1.7676722034449754E-2</v>
      </c>
      <c r="AD33" s="4">
        <f t="shared" si="30"/>
        <v>0.13931267205399167</v>
      </c>
      <c r="AE33" s="4">
        <f t="shared" si="30"/>
        <v>0.16432056618185781</v>
      </c>
      <c r="AF33" s="4">
        <f t="shared" si="30"/>
        <v>0.28954344624447725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2.6503527360010456E-3</v>
      </c>
      <c r="M34" s="4">
        <f t="shared" si="29"/>
        <v>7.1808819207892123E-3</v>
      </c>
      <c r="N34" s="4">
        <f t="shared" si="29"/>
        <v>1.0383017539436412E-2</v>
      </c>
      <c r="O34" s="4">
        <f t="shared" si="29"/>
        <v>1.0662853651062622E-2</v>
      </c>
      <c r="P34" s="4">
        <f t="shared" si="29"/>
        <v>1.4822873296656948E-2</v>
      </c>
      <c r="Q34" s="4">
        <f t="shared" si="29"/>
        <v>1.7800802680329443E-2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1.83267845448592</v>
      </c>
      <c r="AC34" s="4">
        <f t="shared" si="30"/>
        <v>0.43668362039070641</v>
      </c>
      <c r="AD34" s="4">
        <f t="shared" si="30"/>
        <v>0.14325656240571255</v>
      </c>
      <c r="AE34" s="4">
        <f t="shared" si="30"/>
        <v>0.33296972042859396</v>
      </c>
      <c r="AF34" s="4">
        <f t="shared" si="30"/>
        <v>0.25751696100947713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2.4779479544602932E-3</v>
      </c>
      <c r="N35" s="4">
        <f t="shared" si="29"/>
        <v>2.4842802701719019E-3</v>
      </c>
      <c r="O35" s="4">
        <f t="shared" si="29"/>
        <v>3.7218775372280613E-3</v>
      </c>
      <c r="P35" s="4">
        <f t="shared" si="29"/>
        <v>8.6321001273528212E-3</v>
      </c>
      <c r="Q35" s="4">
        <f t="shared" si="29"/>
        <v>8.6969304975364689E-3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-3.8522736789214597E-3</v>
      </c>
      <c r="AD35" s="4">
        <f t="shared" si="30"/>
        <v>0.66784363177805794</v>
      </c>
      <c r="AE35" s="4">
        <f t="shared" si="30"/>
        <v>1.2239024144362116</v>
      </c>
      <c r="AF35" s="4">
        <f t="shared" si="30"/>
        <v>5.5009066183136897E-2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4.1981274919466468E-4</v>
      </c>
      <c r="M36" s="4">
        <f t="shared" si="29"/>
        <v>2.8089358941105875E-3</v>
      </c>
      <c r="N36" s="4">
        <f t="shared" si="29"/>
        <v>1.3526222084714858E-2</v>
      </c>
      <c r="O36" s="4">
        <f t="shared" si="29"/>
        <v>1.5439441381057262E-2</v>
      </c>
      <c r="P36" s="4">
        <f t="shared" si="29"/>
        <v>1.5332738503635221E-2</v>
      </c>
      <c r="Q36" s="4">
        <f t="shared" si="29"/>
        <v>1.1556545967164922E-2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5.9953488372093018</v>
      </c>
      <c r="AC36" s="4">
        <f t="shared" si="30"/>
        <v>3.7846483451536646</v>
      </c>
      <c r="AD36" s="4">
        <f t="shared" si="30"/>
        <v>0.27071720836871771</v>
      </c>
      <c r="AE36" s="4">
        <f t="shared" si="30"/>
        <v>-4.7753286835646148E-2</v>
      </c>
      <c r="AF36" s="4">
        <f t="shared" si="30"/>
        <v>-0.21074928542262147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0.95131531130717173</v>
      </c>
      <c r="D37" s="4">
        <f t="shared" si="31"/>
        <v>0.94943841969731801</v>
      </c>
      <c r="E37" s="4">
        <f t="shared" si="31"/>
        <v>0.78737765017105033</v>
      </c>
      <c r="F37" s="4">
        <f t="shared" si="31"/>
        <v>0.69035524700624784</v>
      </c>
      <c r="G37" s="4">
        <f t="shared" si="31"/>
        <v>0.75510220785546611</v>
      </c>
      <c r="H37" s="4">
        <f t="shared" si="31"/>
        <v>0.76706627033668162</v>
      </c>
      <c r="I37" s="4">
        <f t="shared" si="31"/>
        <v>0.74387843348008276</v>
      </c>
      <c r="J37" s="4">
        <f t="shared" si="31"/>
        <v>0.72855142235779713</v>
      </c>
      <c r="K37" s="4">
        <f t="shared" si="29"/>
        <v>0.70444784957868867</v>
      </c>
      <c r="L37" s="4">
        <f t="shared" si="29"/>
        <v>0.71248840741874864</v>
      </c>
      <c r="M37" s="4">
        <f t="shared" si="29"/>
        <v>0.70617677657050304</v>
      </c>
      <c r="N37" s="4">
        <f t="shared" si="29"/>
        <v>0.70152983837809324</v>
      </c>
      <c r="O37" s="4">
        <f t="shared" si="29"/>
        <v>0.6245340148914873</v>
      </c>
      <c r="P37" s="4">
        <f t="shared" si="29"/>
        <v>0.67812463829113512</v>
      </c>
      <c r="Q37" s="4">
        <f t="shared" si="29"/>
        <v>0.64778091036928132</v>
      </c>
      <c r="S37" s="4">
        <f t="shared" si="30"/>
        <v>0.12338362068965517</v>
      </c>
      <c r="T37" s="4">
        <f t="shared" si="30"/>
        <v>4.0287769784172658E-2</v>
      </c>
      <c r="U37" s="4">
        <f t="shared" si="30"/>
        <v>-6.5006915629322273E-2</v>
      </c>
      <c r="V37" s="4">
        <f t="shared" si="30"/>
        <v>6.9033530571992116E-2</v>
      </c>
      <c r="W37" s="4">
        <f t="shared" si="30"/>
        <v>0.14022140221402213</v>
      </c>
      <c r="X37" s="4">
        <f t="shared" si="30"/>
        <v>0.16181229773462782</v>
      </c>
      <c r="Y37" s="4">
        <f t="shared" si="30"/>
        <v>1.3927576601671309E-2</v>
      </c>
      <c r="Z37" s="4">
        <f t="shared" si="30"/>
        <v>2.0260989010989012E-2</v>
      </c>
      <c r="AA37" s="4">
        <f t="shared" si="30"/>
        <v>0.10535173342308987</v>
      </c>
      <c r="AB37" s="4">
        <f t="shared" si="30"/>
        <v>3.6236297198538367E-2</v>
      </c>
      <c r="AC37" s="4">
        <f t="shared" si="30"/>
        <v>-1.2929767851895386E-2</v>
      </c>
      <c r="AD37" s="4">
        <f t="shared" si="30"/>
        <v>-8.9312295325989881E-3</v>
      </c>
      <c r="AE37" s="4">
        <f t="shared" si="30"/>
        <v>4.1153499549414239E-2</v>
      </c>
      <c r="AF37" s="4">
        <f t="shared" si="30"/>
        <v>2.8851702250432774E-4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1.4756524425750669E-3</v>
      </c>
      <c r="F38" s="4">
        <f t="shared" si="31"/>
        <v>1.3562008402726289E-3</v>
      </c>
      <c r="G38" s="4">
        <f t="shared" si="31"/>
        <v>1.8766100995965182E-3</v>
      </c>
      <c r="H38" s="4">
        <f t="shared" si="31"/>
        <v>2.3399865471718916E-3</v>
      </c>
      <c r="I38" s="4">
        <f t="shared" si="31"/>
        <v>3.463748708540789E-3</v>
      </c>
      <c r="J38" s="4">
        <f t="shared" si="31"/>
        <v>5.6542795828592772E-3</v>
      </c>
      <c r="K38" s="4">
        <f t="shared" si="29"/>
        <v>4.4782586788935357E-3</v>
      </c>
      <c r="L38" s="4">
        <f t="shared" si="29"/>
        <v>4.5706435076403101E-3</v>
      </c>
      <c r="M38" s="4">
        <f t="shared" si="29"/>
        <v>5.9889103061489032E-3</v>
      </c>
      <c r="N38" s="4">
        <f t="shared" si="29"/>
        <v>6.3102180817968759E-3</v>
      </c>
      <c r="O38" s="4">
        <f t="shared" si="29"/>
        <v>8.1121884463571051E-3</v>
      </c>
      <c r="P38" s="4">
        <f t="shared" si="29"/>
        <v>8.8874240318450124E-3</v>
      </c>
      <c r="Q38" s="4">
        <f t="shared" si="29"/>
        <v>7.5641079825180231E-3</v>
      </c>
      <c r="S38" s="4">
        <f t="shared" si="30"/>
        <v>0</v>
      </c>
      <c r="T38" s="4">
        <f t="shared" si="30"/>
        <v>0</v>
      </c>
      <c r="U38" s="4">
        <f t="shared" si="30"/>
        <v>-1.9926199261992718E-2</v>
      </c>
      <c r="V38" s="4">
        <f t="shared" si="30"/>
        <v>0.35240963855421686</v>
      </c>
      <c r="W38" s="4">
        <f t="shared" si="30"/>
        <v>0.39959168522642918</v>
      </c>
      <c r="X38" s="4">
        <f t="shared" si="30"/>
        <v>0.77337223179949588</v>
      </c>
      <c r="Y38" s="4">
        <f t="shared" si="30"/>
        <v>0.68997233231137389</v>
      </c>
      <c r="Z38" s="4">
        <f t="shared" si="30"/>
        <v>-0.16429203539823012</v>
      </c>
      <c r="AA38" s="4">
        <f t="shared" si="30"/>
        <v>0.11542330703658599</v>
      </c>
      <c r="AB38" s="4">
        <f t="shared" si="30"/>
        <v>0.36991503298998429</v>
      </c>
      <c r="AC38" s="4">
        <f t="shared" si="30"/>
        <v>4.6916146916146886E-2</v>
      </c>
      <c r="AD38" s="4">
        <f t="shared" si="30"/>
        <v>0.43115774144436358</v>
      </c>
      <c r="AE38" s="4">
        <f t="shared" si="30"/>
        <v>5.0507620082791735E-2</v>
      </c>
      <c r="AF38" s="4">
        <f t="shared" si="30"/>
        <v>-0.10877270225646661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0.16952759918390065</v>
      </c>
      <c r="F39" s="4">
        <f t="shared" si="31"/>
        <v>0.15114286472917851</v>
      </c>
      <c r="G39" s="4">
        <f t="shared" si="31"/>
        <v>7.3490113402907453E-2</v>
      </c>
      <c r="H39" s="4">
        <f t="shared" si="31"/>
        <v>6.8266415644850309E-2</v>
      </c>
      <c r="I39" s="4">
        <f t="shared" si="31"/>
        <v>6.3457596170828787E-2</v>
      </c>
      <c r="J39" s="4">
        <f t="shared" si="31"/>
        <v>6.2797529880428249E-2</v>
      </c>
      <c r="K39" s="4">
        <f t="shared" si="29"/>
        <v>8.4173337798867209E-2</v>
      </c>
      <c r="L39" s="4">
        <f t="shared" si="29"/>
        <v>8.3311677359561354E-2</v>
      </c>
      <c r="M39" s="4">
        <f t="shared" si="29"/>
        <v>8.0931220353363559E-2</v>
      </c>
      <c r="N39" s="4">
        <f t="shared" si="29"/>
        <v>8.6673082145551847E-2</v>
      </c>
      <c r="O39" s="4">
        <f t="shared" si="29"/>
        <v>4.6338210176688904E-2</v>
      </c>
      <c r="P39" s="4">
        <f t="shared" si="29"/>
        <v>3.3064934757992451E-2</v>
      </c>
      <c r="Q39" s="4">
        <f t="shared" si="29"/>
        <v>2.7092077301282318E-2</v>
      </c>
      <c r="S39" s="4">
        <f t="shared" si="30"/>
        <v>0</v>
      </c>
      <c r="T39" s="4">
        <f t="shared" si="30"/>
        <v>0</v>
      </c>
      <c r="U39" s="4">
        <f t="shared" si="30"/>
        <v>-4.9250535331905779E-2</v>
      </c>
      <c r="V39" s="4">
        <f t="shared" si="30"/>
        <v>-0.52477477477477474</v>
      </c>
      <c r="W39" s="4">
        <f t="shared" si="30"/>
        <v>4.2654028436018961E-2</v>
      </c>
      <c r="X39" s="4">
        <f t="shared" si="30"/>
        <v>0.11363636363636363</v>
      </c>
      <c r="Y39" s="4">
        <f t="shared" si="30"/>
        <v>2.4489795918367346E-2</v>
      </c>
      <c r="Z39" s="4">
        <f t="shared" si="30"/>
        <v>0.41434262948207173</v>
      </c>
      <c r="AA39" s="4">
        <f t="shared" si="30"/>
        <v>8.1690140845070425E-2</v>
      </c>
      <c r="AB39" s="4">
        <f t="shared" si="30"/>
        <v>1.5625E-2</v>
      </c>
      <c r="AC39" s="4">
        <f t="shared" si="30"/>
        <v>6.4102564102564097E-2</v>
      </c>
      <c r="AD39" s="4">
        <f t="shared" si="30"/>
        <v>-0.40481927710843374</v>
      </c>
      <c r="AE39" s="4">
        <f t="shared" si="30"/>
        <v>-0.31578947368421051</v>
      </c>
      <c r="AF39" s="4">
        <f t="shared" si="30"/>
        <v>-0.14201183431952663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0.11539961969187279</v>
      </c>
      <c r="G40" s="4">
        <f t="shared" si="31"/>
        <v>0.12399279796888651</v>
      </c>
      <c r="H40" s="4">
        <f t="shared" si="31"/>
        <v>0.12008683115707758</v>
      </c>
      <c r="I40" s="4">
        <f t="shared" si="31"/>
        <v>0.10153215387332605</v>
      </c>
      <c r="J40" s="4">
        <f t="shared" si="31"/>
        <v>8.9317602260210696E-2</v>
      </c>
      <c r="K40" s="4">
        <f t="shared" si="29"/>
        <v>9.2235009588054501E-2</v>
      </c>
      <c r="L40" s="4">
        <f t="shared" si="29"/>
        <v>7.7887740031464911E-2</v>
      </c>
      <c r="M40" s="4">
        <f t="shared" si="29"/>
        <v>7.2215550469155176E-2</v>
      </c>
      <c r="N40" s="4">
        <f t="shared" si="29"/>
        <v>5.9731328900308023E-2</v>
      </c>
      <c r="O40" s="4">
        <f t="shared" si="29"/>
        <v>9.0612775365751991E-2</v>
      </c>
      <c r="P40" s="4">
        <f t="shared" si="29"/>
        <v>2.7782371216774723E-2</v>
      </c>
      <c r="Q40" s="4">
        <f t="shared" si="29"/>
        <v>4.83920553174629E-2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5.0147492625368731E-2</v>
      </c>
      <c r="W40" s="4">
        <f t="shared" si="30"/>
        <v>8.7078651685393263E-2</v>
      </c>
      <c r="X40" s="4">
        <f t="shared" si="30"/>
        <v>1.2919896640826873E-2</v>
      </c>
      <c r="Y40" s="4">
        <f t="shared" si="30"/>
        <v>-8.9285714285714288E-2</v>
      </c>
      <c r="Z40" s="4">
        <f t="shared" si="30"/>
        <v>8.9635854341736695E-2</v>
      </c>
      <c r="AA40" s="4">
        <f t="shared" si="30"/>
        <v>-7.7120822622107968E-2</v>
      </c>
      <c r="AB40" s="4">
        <f t="shared" si="30"/>
        <v>-3.0640668523676879E-2</v>
      </c>
      <c r="AC40" s="4">
        <f t="shared" si="30"/>
        <v>-0.17816091954022989</v>
      </c>
      <c r="AD40" s="4">
        <f t="shared" si="30"/>
        <v>0.68881118881118886</v>
      </c>
      <c r="AE40" s="4">
        <f t="shared" si="30"/>
        <v>-0.70600414078674945</v>
      </c>
      <c r="AF40" s="4">
        <f t="shared" si="30"/>
        <v>0.823943661971831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4.6802047993242382E-3</v>
      </c>
      <c r="D41" s="4">
        <f t="shared" si="31"/>
        <v>4.9725983420118528E-3</v>
      </c>
      <c r="E41" s="4">
        <f t="shared" si="31"/>
        <v>3.0874351842806748E-3</v>
      </c>
      <c r="F41" s="4">
        <f t="shared" si="31"/>
        <v>3.9872440868758286E-3</v>
      </c>
      <c r="G41" s="4">
        <f t="shared" si="31"/>
        <v>4.8346742376576225E-3</v>
      </c>
      <c r="H41" s="4">
        <f t="shared" si="31"/>
        <v>4.3969777713069496E-3</v>
      </c>
      <c r="I41" s="4">
        <f t="shared" si="31"/>
        <v>4.2899925117446409E-3</v>
      </c>
      <c r="J41" s="4">
        <f t="shared" si="31"/>
        <v>3.6272453713404331E-3</v>
      </c>
      <c r="K41" s="4">
        <f t="shared" si="29"/>
        <v>6.4223071200566681E-3</v>
      </c>
      <c r="L41" s="4">
        <f t="shared" si="29"/>
        <v>1.0291378686330191E-2</v>
      </c>
      <c r="M41" s="4">
        <f t="shared" si="29"/>
        <v>5.932465967851173E-3</v>
      </c>
      <c r="N41" s="4">
        <f t="shared" si="29"/>
        <v>6.2981047353765337E-3</v>
      </c>
      <c r="O41" s="4">
        <f t="shared" si="29"/>
        <v>4.8294920833137755E-3</v>
      </c>
      <c r="P41" s="4">
        <f t="shared" si="29"/>
        <v>4.3902016037549859E-3</v>
      </c>
      <c r="Q41" s="4">
        <f t="shared" si="29"/>
        <v>4.3199718571237822E-3</v>
      </c>
      <c r="S41" s="4">
        <f t="shared" si="30"/>
        <v>0.19592596648778882</v>
      </c>
      <c r="T41" s="4">
        <f t="shared" si="30"/>
        <v>-0.22115384615384609</v>
      </c>
      <c r="U41" s="4">
        <f t="shared" si="30"/>
        <v>0.3771898883009992</v>
      </c>
      <c r="V41" s="4">
        <f t="shared" si="30"/>
        <v>0.1850934858704005</v>
      </c>
      <c r="W41" s="4">
        <f t="shared" si="30"/>
        <v>2.0819825660975413E-2</v>
      </c>
      <c r="X41" s="4">
        <f t="shared" si="30"/>
        <v>0.16887791107974587</v>
      </c>
      <c r="Y41" s="4">
        <f t="shared" si="30"/>
        <v>-0.12467548149489825</v>
      </c>
      <c r="Z41" s="4">
        <f t="shared" si="30"/>
        <v>0.86825769071596082</v>
      </c>
      <c r="AA41" s="4">
        <f t="shared" si="30"/>
        <v>0.75127372074134258</v>
      </c>
      <c r="AB41" s="4">
        <f t="shared" si="30"/>
        <v>-0.39732265205017392</v>
      </c>
      <c r="AC41" s="4">
        <f t="shared" si="30"/>
        <v>5.4848188050930384E-2</v>
      </c>
      <c r="AD41" s="4">
        <f t="shared" si="30"/>
        <v>-0.14633903700756071</v>
      </c>
      <c r="AE41" s="4">
        <f t="shared" si="30"/>
        <v>-0.12834556966942465</v>
      </c>
      <c r="AF41" s="4">
        <f t="shared" si="30"/>
        <v>3.0393511297294826E-2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1.3022153447774786E-2</v>
      </c>
      <c r="D42" s="4">
        <f t="shared" si="31"/>
        <v>1.1938334316165268E-2</v>
      </c>
      <c r="E42" s="4">
        <f t="shared" si="31"/>
        <v>9.326922068162654E-3</v>
      </c>
      <c r="F42" s="4">
        <f t="shared" si="31"/>
        <v>1.0605871832212356E-2</v>
      </c>
      <c r="G42" s="4">
        <f t="shared" si="31"/>
        <v>1.1643132705904235E-2</v>
      </c>
      <c r="H42" s="4">
        <f t="shared" si="31"/>
        <v>1.1140148127571687E-2</v>
      </c>
      <c r="I42" s="4">
        <f t="shared" si="31"/>
        <v>8.7340963284755803E-3</v>
      </c>
      <c r="J42" s="4">
        <f t="shared" si="31"/>
        <v>1.1330075450856868E-2</v>
      </c>
      <c r="K42" s="4">
        <f t="shared" si="29"/>
        <v>1.1588178980969118E-2</v>
      </c>
      <c r="L42" s="4">
        <f t="shared" si="29"/>
        <v>1.1225380694228397E-2</v>
      </c>
      <c r="M42" s="4">
        <f t="shared" si="29"/>
        <v>1.2201522805992489E-2</v>
      </c>
      <c r="N42" s="4">
        <f t="shared" si="29"/>
        <v>1.6229795695255022E-2</v>
      </c>
      <c r="O42" s="4">
        <f t="shared" si="29"/>
        <v>1.5054477788820153E-2</v>
      </c>
      <c r="P42" s="4">
        <f t="shared" si="29"/>
        <v>2.6966508625408878E-2</v>
      </c>
      <c r="Q42" s="4">
        <f t="shared" si="29"/>
        <v>2.4582603575533882E-2</v>
      </c>
      <c r="S42" s="4">
        <f t="shared" si="30"/>
        <v>3.1921593324411558E-2</v>
      </c>
      <c r="T42" s="4">
        <f t="shared" si="30"/>
        <v>-1.9987031315558509E-2</v>
      </c>
      <c r="U42" s="4">
        <f t="shared" si="30"/>
        <v>0.21262600708364135</v>
      </c>
      <c r="V42" s="4">
        <f t="shared" si="30"/>
        <v>7.2955449993580793E-2</v>
      </c>
      <c r="W42" s="4">
        <f t="shared" si="30"/>
        <v>7.3947769900385929E-2</v>
      </c>
      <c r="X42" s="4">
        <f t="shared" si="30"/>
        <v>-6.0722542547561535E-2</v>
      </c>
      <c r="Y42" s="4">
        <f t="shared" si="30"/>
        <v>0.3429613593902911</v>
      </c>
      <c r="Z42" s="4">
        <f t="shared" si="30"/>
        <v>7.9207702159607735E-2</v>
      </c>
      <c r="AA42" s="4">
        <f t="shared" si="30"/>
        <v>5.8662247048472664E-2</v>
      </c>
      <c r="AB42" s="4">
        <f t="shared" si="30"/>
        <v>0.136412833397758</v>
      </c>
      <c r="AC42" s="4">
        <f t="shared" si="30"/>
        <v>0.32164359331950054</v>
      </c>
      <c r="AD42" s="4">
        <f t="shared" si="30"/>
        <v>3.263415261871061E-2</v>
      </c>
      <c r="AE42" s="4">
        <f t="shared" si="30"/>
        <v>0.71759340029409591</v>
      </c>
      <c r="AF42" s="4">
        <f t="shared" si="30"/>
        <v>-4.5425524196474089E-2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1.5653647417737621E-3</v>
      </c>
      <c r="D43" s="4">
        <f t="shared" si="31"/>
        <v>1.3624555164193648E-3</v>
      </c>
      <c r="E43" s="4">
        <f t="shared" si="31"/>
        <v>9.4481687879215896E-4</v>
      </c>
      <c r="F43" s="4">
        <f t="shared" si="31"/>
        <v>1.1325502498963445E-3</v>
      </c>
      <c r="G43" s="4">
        <f t="shared" si="31"/>
        <v>1.3202098334299558E-3</v>
      </c>
      <c r="H43" s="4">
        <f t="shared" si="31"/>
        <v>1.8959755737799993E-3</v>
      </c>
      <c r="I43" s="4">
        <f t="shared" si="31"/>
        <v>1.7200634710647219E-3</v>
      </c>
      <c r="J43" s="4">
        <f t="shared" si="31"/>
        <v>1.6080921247269028E-3</v>
      </c>
      <c r="K43" s="4">
        <f t="shared" si="29"/>
        <v>1.602494376094772E-3</v>
      </c>
      <c r="L43" s="4">
        <f t="shared" si="29"/>
        <v>1.9206812951268874E-3</v>
      </c>
      <c r="M43" s="4">
        <f t="shared" si="29"/>
        <v>3.3253808379398592E-3</v>
      </c>
      <c r="N43" s="4">
        <f t="shared" si="29"/>
        <v>3.167660973999517E-3</v>
      </c>
      <c r="O43" s="4">
        <f t="shared" si="29"/>
        <v>2.297624808404633E-3</v>
      </c>
      <c r="P43" s="4">
        <f t="shared" si="29"/>
        <v>1.8259670006472899E-3</v>
      </c>
      <c r="Q43" s="4">
        <f t="shared" si="29"/>
        <v>1.8172618086050489E-3</v>
      </c>
      <c r="S43" s="4">
        <f t="shared" si="30"/>
        <v>-2.0301244269810031E-2</v>
      </c>
      <c r="T43" s="4">
        <f t="shared" si="30"/>
        <v>-0.13011363636363635</v>
      </c>
      <c r="U43" s="4">
        <f t="shared" si="30"/>
        <v>0.27828793176316902</v>
      </c>
      <c r="V43" s="4">
        <f t="shared" si="30"/>
        <v>0.13931469792605947</v>
      </c>
      <c r="W43" s="4">
        <f t="shared" si="30"/>
        <v>0.61195092995647027</v>
      </c>
      <c r="X43" s="4">
        <f t="shared" si="30"/>
        <v>8.6872555277327734E-2</v>
      </c>
      <c r="Y43" s="4">
        <f t="shared" si="30"/>
        <v>-3.2134198677890052E-2</v>
      </c>
      <c r="Z43" s="4">
        <f t="shared" si="30"/>
        <v>5.1497471800855621E-2</v>
      </c>
      <c r="AA43" s="4">
        <f t="shared" si="30"/>
        <v>0.30987645187541624</v>
      </c>
      <c r="AB43" s="4">
        <f t="shared" si="30"/>
        <v>0.8101278691487438</v>
      </c>
      <c r="AC43" s="4">
        <f t="shared" si="30"/>
        <v>-5.3517382540702776E-2</v>
      </c>
      <c r="AD43" s="4">
        <f t="shared" si="30"/>
        <v>-0.19251537868148824</v>
      </c>
      <c r="AE43" s="4">
        <f t="shared" si="30"/>
        <v>-0.23796459598928726</v>
      </c>
      <c r="AF43" s="4">
        <f t="shared" si="30"/>
        <v>4.2152408709069063E-2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6.017962539096265E-3</v>
      </c>
      <c r="N44" s="4">
        <f t="shared" si="29"/>
        <v>6.0566732101710935E-3</v>
      </c>
      <c r="O44" s="4">
        <f t="shared" si="29"/>
        <v>1.1256245387049937E-2</v>
      </c>
      <c r="P44" s="4">
        <f t="shared" si="29"/>
        <v>1.154337959006837E-2</v>
      </c>
      <c r="Q44" s="4">
        <f t="shared" si="29"/>
        <v>1.3265775782007204E-2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0</v>
      </c>
      <c r="AD44" s="4">
        <f t="shared" si="30"/>
        <v>1.0689655172413792</v>
      </c>
      <c r="AE44" s="4">
        <f t="shared" si="30"/>
        <v>-1.6666666666666666E-2</v>
      </c>
      <c r="AF44" s="4">
        <f t="shared" si="30"/>
        <v>0.20338983050847459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0.99999999999999978</v>
      </c>
      <c r="D49" s="12">
        <f t="shared" ref="D49:Q49" si="35">SUM(D29:D48)</f>
        <v>0.99999999999999989</v>
      </c>
      <c r="E49" s="12">
        <f t="shared" si="35"/>
        <v>0.99999999999999989</v>
      </c>
      <c r="F49" s="12">
        <f t="shared" si="35"/>
        <v>0.99999999999999989</v>
      </c>
      <c r="G49" s="12">
        <f t="shared" si="35"/>
        <v>0.99999999999999989</v>
      </c>
      <c r="H49" s="12">
        <f t="shared" si="35"/>
        <v>1.0000000000000002</v>
      </c>
      <c r="I49" s="12">
        <f t="shared" si="35"/>
        <v>1.0000000000000002</v>
      </c>
      <c r="J49" s="12">
        <f t="shared" si="35"/>
        <v>1</v>
      </c>
      <c r="K49" s="12">
        <f t="shared" si="35"/>
        <v>0.99999999999999978</v>
      </c>
      <c r="L49" s="12">
        <f t="shared" si="35"/>
        <v>1</v>
      </c>
      <c r="M49" s="12">
        <f t="shared" si="35"/>
        <v>1</v>
      </c>
      <c r="N49" s="12">
        <f t="shared" si="35"/>
        <v>1.0000000000000002</v>
      </c>
      <c r="O49" s="12">
        <f t="shared" si="35"/>
        <v>1</v>
      </c>
      <c r="P49" s="12">
        <f t="shared" si="35"/>
        <v>0.99999999999999978</v>
      </c>
      <c r="Q49" s="12">
        <f t="shared" si="35"/>
        <v>0.99999999999999978</v>
      </c>
      <c r="S49" s="5">
        <f t="shared" si="33"/>
        <v>0.12560437482028297</v>
      </c>
      <c r="T49" s="6">
        <f t="shared" si="33"/>
        <v>0.25440336788803453</v>
      </c>
      <c r="U49" s="6">
        <f t="shared" si="33"/>
        <v>6.6396845523366055E-2</v>
      </c>
      <c r="V49" s="6">
        <f t="shared" si="33"/>
        <v>-2.2631771727978336E-2</v>
      </c>
      <c r="W49" s="6">
        <f t="shared" si="33"/>
        <v>0.12243717596650375</v>
      </c>
      <c r="X49" s="6">
        <f t="shared" si="33"/>
        <v>0.19802777704598248</v>
      </c>
      <c r="Y49" s="6">
        <f t="shared" si="33"/>
        <v>3.5258231881256916E-2</v>
      </c>
      <c r="Z49" s="6">
        <f t="shared" si="33"/>
        <v>5.5170507177620148E-2</v>
      </c>
      <c r="AA49" s="6">
        <f t="shared" si="33"/>
        <v>9.2877643383649552E-2</v>
      </c>
      <c r="AB49" s="6">
        <f t="shared" si="33"/>
        <v>4.5497917229761681E-2</v>
      </c>
      <c r="AC49" s="6">
        <f t="shared" si="33"/>
        <v>-6.3914082420396907E-3</v>
      </c>
      <c r="AD49" s="6">
        <f t="shared" si="33"/>
        <v>0.11325291783886811</v>
      </c>
      <c r="AE49" s="6">
        <f t="shared" si="33"/>
        <v>-4.1126456000030738E-2</v>
      </c>
      <c r="AF49" s="6">
        <f t="shared" si="33"/>
        <v>4.7144610059550451E-2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INPUT!B112</f>
        <v>BS_NET_FIX_ASSET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142.54300000000001</v>
      </c>
      <c r="K61">
        <v>136.648</v>
      </c>
      <c r="L61">
        <v>173.43</v>
      </c>
      <c r="M61">
        <v>191.07900000000001</v>
      </c>
      <c r="N61">
        <v>166.57</v>
      </c>
      <c r="O61">
        <v>129.42699999999999</v>
      </c>
      <c r="P61">
        <v>111.367</v>
      </c>
      <c r="Q61">
        <v>130.16900000000001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14.973000000000001</v>
      </c>
      <c r="D63">
        <v>18.634</v>
      </c>
      <c r="E63">
        <v>25.489000000000001</v>
      </c>
      <c r="F63">
        <v>24.260999999999999</v>
      </c>
      <c r="G63">
        <v>25.082000000000001</v>
      </c>
      <c r="H63">
        <v>22.695</v>
      </c>
      <c r="I63">
        <v>25.361000000000001</v>
      </c>
      <c r="J63">
        <v>30.923000000000002</v>
      </c>
      <c r="K63">
        <v>58.665999999999997</v>
      </c>
      <c r="L63">
        <v>62.755000000000003</v>
      </c>
      <c r="M63">
        <v>67.448999999999998</v>
      </c>
      <c r="N63">
        <v>65.510000000000005</v>
      </c>
      <c r="O63">
        <v>68.484999999999999</v>
      </c>
      <c r="P63">
        <v>63.689</v>
      </c>
      <c r="Q63">
        <v>81.361999999999995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202.3</v>
      </c>
      <c r="J65">
        <v>165.8</v>
      </c>
      <c r="K65">
        <v>158.1</v>
      </c>
      <c r="L65">
        <v>154.30000000000001</v>
      </c>
      <c r="M65">
        <v>142.69999999999999</v>
      </c>
      <c r="N65">
        <v>131.1</v>
      </c>
      <c r="O65">
        <v>137.19999999999999</v>
      </c>
      <c r="P65">
        <v>175.4</v>
      </c>
      <c r="Q65">
        <v>163.69999999999999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491.66199999999998</v>
      </c>
      <c r="P67">
        <v>436.73200000000003</v>
      </c>
      <c r="Q67">
        <v>530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42.418999999999997</v>
      </c>
      <c r="D69">
        <v>52.271999999999998</v>
      </c>
      <c r="E69">
        <v>52.359000000000002</v>
      </c>
      <c r="F69">
        <v>52.177</v>
      </c>
      <c r="G69">
        <v>54.564</v>
      </c>
      <c r="H69">
        <v>57.250999999999998</v>
      </c>
      <c r="I69">
        <v>53.887</v>
      </c>
      <c r="J69">
        <v>48.895000000000003</v>
      </c>
      <c r="K69">
        <v>47.469000000000001</v>
      </c>
      <c r="L69">
        <v>48.466999999999999</v>
      </c>
      <c r="M69">
        <v>55.326999999999998</v>
      </c>
      <c r="N69">
        <v>56.305</v>
      </c>
      <c r="O69">
        <v>64.149000000000001</v>
      </c>
      <c r="P69">
        <v>74.69</v>
      </c>
      <c r="Q69">
        <v>96.316000000000003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12.215999999999999</v>
      </c>
      <c r="M71">
        <v>34.603999999999999</v>
      </c>
      <c r="N71">
        <v>49.715000000000003</v>
      </c>
      <c r="O71">
        <v>56.837000000000003</v>
      </c>
      <c r="P71">
        <v>75.762</v>
      </c>
      <c r="Q71">
        <v>95.272000000000006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11.941000000000001</v>
      </c>
      <c r="N73">
        <v>11.895</v>
      </c>
      <c r="O73">
        <v>19.838999999999999</v>
      </c>
      <c r="P73">
        <v>44.12</v>
      </c>
      <c r="Q73">
        <v>46.546999999999997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1.9350000000000001</v>
      </c>
      <c r="M75">
        <v>13.536</v>
      </c>
      <c r="N75">
        <v>64.765000000000001</v>
      </c>
      <c r="O75">
        <v>82.298000000000002</v>
      </c>
      <c r="P75">
        <v>78.367999999999995</v>
      </c>
      <c r="Q75">
        <v>61.851999999999997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1856</v>
      </c>
      <c r="D77">
        <v>2085</v>
      </c>
      <c r="E77">
        <v>2169</v>
      </c>
      <c r="F77">
        <v>2028</v>
      </c>
      <c r="G77">
        <v>2168</v>
      </c>
      <c r="H77">
        <v>2472</v>
      </c>
      <c r="I77">
        <v>2872</v>
      </c>
      <c r="J77">
        <v>2912</v>
      </c>
      <c r="K77">
        <v>2971</v>
      </c>
      <c r="L77">
        <v>3284</v>
      </c>
      <c r="M77">
        <v>3403</v>
      </c>
      <c r="N77">
        <v>3359</v>
      </c>
      <c r="O77">
        <v>3329</v>
      </c>
      <c r="P77">
        <v>3466</v>
      </c>
      <c r="Q77">
        <v>3467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4.0650000000000004</v>
      </c>
      <c r="F79">
        <v>3.984</v>
      </c>
      <c r="G79">
        <v>5.3879999999999999</v>
      </c>
      <c r="H79">
        <v>7.5410000000000004</v>
      </c>
      <c r="I79">
        <v>13.372999999999999</v>
      </c>
      <c r="J79">
        <v>22.6</v>
      </c>
      <c r="K79">
        <v>18.887</v>
      </c>
      <c r="L79">
        <v>21.067</v>
      </c>
      <c r="M79">
        <v>28.86</v>
      </c>
      <c r="N79">
        <v>30.213999999999999</v>
      </c>
      <c r="O79">
        <v>43.241</v>
      </c>
      <c r="P79">
        <v>45.424999999999997</v>
      </c>
      <c r="Q79">
        <v>40.484000000000002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467</v>
      </c>
      <c r="F81">
        <v>444</v>
      </c>
      <c r="G81">
        <v>211</v>
      </c>
      <c r="H81">
        <v>220</v>
      </c>
      <c r="I81">
        <v>245</v>
      </c>
      <c r="J81">
        <v>251</v>
      </c>
      <c r="K81">
        <v>355</v>
      </c>
      <c r="L81">
        <v>384</v>
      </c>
      <c r="M81">
        <v>390</v>
      </c>
      <c r="N81">
        <v>415</v>
      </c>
      <c r="O81">
        <v>247</v>
      </c>
      <c r="P81">
        <v>169</v>
      </c>
      <c r="Q81">
        <v>145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339</v>
      </c>
      <c r="G83">
        <v>356</v>
      </c>
      <c r="H83">
        <v>387</v>
      </c>
      <c r="I83">
        <v>392</v>
      </c>
      <c r="J83">
        <v>357</v>
      </c>
      <c r="K83">
        <v>389</v>
      </c>
      <c r="L83">
        <v>359</v>
      </c>
      <c r="M83">
        <v>348</v>
      </c>
      <c r="N83">
        <v>286</v>
      </c>
      <c r="O83">
        <v>483</v>
      </c>
      <c r="P83">
        <v>142</v>
      </c>
      <c r="Q83">
        <v>259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9.1310000000000002</v>
      </c>
      <c r="D85">
        <v>10.92</v>
      </c>
      <c r="E85">
        <v>8.5050000000000008</v>
      </c>
      <c r="F85">
        <v>11.712999999999999</v>
      </c>
      <c r="G85">
        <v>13.881</v>
      </c>
      <c r="H85">
        <v>14.17</v>
      </c>
      <c r="I85">
        <v>16.562999999999999</v>
      </c>
      <c r="J85">
        <v>14.497999999999999</v>
      </c>
      <c r="K85">
        <v>27.085999999999999</v>
      </c>
      <c r="L85">
        <v>47.435000000000002</v>
      </c>
      <c r="M85">
        <v>28.588000000000001</v>
      </c>
      <c r="N85">
        <v>30.155999999999999</v>
      </c>
      <c r="O85">
        <v>25.742999999999999</v>
      </c>
      <c r="P85">
        <v>22.439</v>
      </c>
      <c r="Q85">
        <v>23.120999999999999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25.405999999999999</v>
      </c>
      <c r="D87">
        <v>26.216999999999999</v>
      </c>
      <c r="E87">
        <v>25.693000000000001</v>
      </c>
      <c r="F87">
        <v>31.155999999999999</v>
      </c>
      <c r="G87">
        <v>33.429000000000002</v>
      </c>
      <c r="H87">
        <v>35.901000000000003</v>
      </c>
      <c r="I87">
        <v>33.720999999999997</v>
      </c>
      <c r="J87">
        <v>45.286000000000001</v>
      </c>
      <c r="K87">
        <v>48.872999999999998</v>
      </c>
      <c r="L87">
        <v>51.74</v>
      </c>
      <c r="M87">
        <v>58.798000000000002</v>
      </c>
      <c r="N87">
        <v>77.709999999999994</v>
      </c>
      <c r="O87">
        <v>80.245999999999995</v>
      </c>
      <c r="P87">
        <v>137.83000000000001</v>
      </c>
      <c r="Q87">
        <v>131.56899999999999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3.0539999999999998</v>
      </c>
      <c r="D89">
        <v>2.992</v>
      </c>
      <c r="E89">
        <v>2.6027</v>
      </c>
      <c r="F89">
        <v>3.327</v>
      </c>
      <c r="G89">
        <v>3.7904999999999998</v>
      </c>
      <c r="H89">
        <v>6.1101000000000001</v>
      </c>
      <c r="I89">
        <v>6.6409000000000002</v>
      </c>
      <c r="J89">
        <v>6.4275000000000002</v>
      </c>
      <c r="K89">
        <v>6.7584999999999997</v>
      </c>
      <c r="L89">
        <v>8.8528000000000002</v>
      </c>
      <c r="M89">
        <v>16.024699999999999</v>
      </c>
      <c r="N89">
        <v>15.1671</v>
      </c>
      <c r="O89">
        <v>12.247199999999999</v>
      </c>
      <c r="P89">
        <v>9.3328000000000007</v>
      </c>
      <c r="Q89">
        <v>9.7262000000000004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29</v>
      </c>
      <c r="N91">
        <v>29</v>
      </c>
      <c r="O91">
        <v>60</v>
      </c>
      <c r="P91">
        <v>59</v>
      </c>
      <c r="Q91">
        <v>71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19" workbookViewId="0">
      <selection activeCell="B45" sqref="B4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10.179687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BS_LT_INVEST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13.051</v>
      </c>
      <c r="K5" s="2">
        <f t="shared" si="2"/>
        <v>17.071999999999999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13.051</v>
      </c>
      <c r="Z5" s="2">
        <f t="shared" si="3"/>
        <v>4.020999999999999</v>
      </c>
      <c r="AA5" s="2">
        <f t="shared" si="3"/>
        <v>-17.071999999999999</v>
      </c>
      <c r="AB5" s="2">
        <f t="shared" si="3"/>
        <v>0</v>
      </c>
      <c r="AC5" s="2">
        <f t="shared" si="3"/>
        <v>0</v>
      </c>
      <c r="AD5" s="2">
        <f t="shared" si="3"/>
        <v>0</v>
      </c>
      <c r="AE5" s="2">
        <f t="shared" si="3"/>
        <v>0</v>
      </c>
      <c r="AF5" s="2">
        <f t="shared" si="3"/>
        <v>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8.1980000000000004</v>
      </c>
      <c r="D6" s="2">
        <f t="shared" ref="D6:Q6" si="4">IF(D63="#N/A N/A",0,D63)</f>
        <v>8.0830000000000002</v>
      </c>
      <c r="E6" s="2">
        <f t="shared" si="4"/>
        <v>9.4380000000000006</v>
      </c>
      <c r="F6" s="2">
        <f t="shared" si="4"/>
        <v>10.529</v>
      </c>
      <c r="G6" s="2">
        <f t="shared" si="4"/>
        <v>10.17</v>
      </c>
      <c r="H6" s="2">
        <f t="shared" si="4"/>
        <v>10.657</v>
      </c>
      <c r="I6" s="2">
        <f t="shared" si="4"/>
        <v>8.782</v>
      </c>
      <c r="J6" s="2">
        <f t="shared" si="4"/>
        <v>8.6769999999999996</v>
      </c>
      <c r="K6" s="2">
        <f t="shared" si="4"/>
        <v>9.2910000000000004</v>
      </c>
      <c r="L6" s="2">
        <f t="shared" si="4"/>
        <v>8.657</v>
      </c>
      <c r="M6" s="2">
        <f t="shared" si="4"/>
        <v>9.9420000000000002</v>
      </c>
      <c r="N6" s="2">
        <f t="shared" si="4"/>
        <v>11.33</v>
      </c>
      <c r="O6" s="2">
        <f t="shared" si="4"/>
        <v>8.7140000000000004</v>
      </c>
      <c r="P6" s="2">
        <f t="shared" si="4"/>
        <v>8.1880000000000006</v>
      </c>
      <c r="Q6" s="2">
        <f t="shared" si="4"/>
        <v>8.33</v>
      </c>
      <c r="S6" s="2">
        <f t="shared" si="3"/>
        <v>-0.11500000000000021</v>
      </c>
      <c r="T6" s="2">
        <f t="shared" si="3"/>
        <v>1.3550000000000004</v>
      </c>
      <c r="U6" s="2">
        <f t="shared" si="3"/>
        <v>1.0909999999999993</v>
      </c>
      <c r="V6" s="2">
        <f t="shared" si="3"/>
        <v>-0.35899999999999999</v>
      </c>
      <c r="W6" s="2">
        <f t="shared" si="3"/>
        <v>0.4870000000000001</v>
      </c>
      <c r="X6" s="2">
        <f t="shared" si="3"/>
        <v>-1.875</v>
      </c>
      <c r="Y6" s="2">
        <f t="shared" si="3"/>
        <v>-0.10500000000000043</v>
      </c>
      <c r="Z6" s="2">
        <f t="shared" si="3"/>
        <v>0.61400000000000077</v>
      </c>
      <c r="AA6" s="2">
        <f t="shared" si="3"/>
        <v>-0.63400000000000034</v>
      </c>
      <c r="AB6" s="2">
        <f t="shared" si="3"/>
        <v>1.2850000000000001</v>
      </c>
      <c r="AC6" s="2">
        <f t="shared" si="3"/>
        <v>1.3879999999999999</v>
      </c>
      <c r="AD6" s="2">
        <f t="shared" si="3"/>
        <v>-2.6159999999999997</v>
      </c>
      <c r="AE6" s="2">
        <f t="shared" si="3"/>
        <v>-0.5259999999999998</v>
      </c>
      <c r="AF6" s="2">
        <f t="shared" si="3"/>
        <v>0.14199999999999946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0</v>
      </c>
      <c r="J7" s="2">
        <f t="shared" si="5"/>
        <v>0</v>
      </c>
      <c r="K7" s="2">
        <f t="shared" si="5"/>
        <v>0</v>
      </c>
      <c r="L7" s="2">
        <f t="shared" si="5"/>
        <v>0</v>
      </c>
      <c r="M7" s="2">
        <f t="shared" si="5"/>
        <v>0</v>
      </c>
      <c r="N7" s="2">
        <f t="shared" si="5"/>
        <v>0</v>
      </c>
      <c r="O7" s="2">
        <f t="shared" si="5"/>
        <v>0</v>
      </c>
      <c r="P7" s="2">
        <f t="shared" si="5"/>
        <v>0</v>
      </c>
      <c r="Q7" s="2">
        <f t="shared" si="5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0</v>
      </c>
      <c r="Y7" s="2">
        <f t="shared" si="3"/>
        <v>0</v>
      </c>
      <c r="Z7" s="2">
        <f t="shared" si="3"/>
        <v>0</v>
      </c>
      <c r="AA7" s="2">
        <f t="shared" si="3"/>
        <v>0</v>
      </c>
      <c r="AB7" s="2">
        <f t="shared" si="3"/>
        <v>0</v>
      </c>
      <c r="AC7" s="2">
        <f t="shared" si="3"/>
        <v>0</v>
      </c>
      <c r="AD7" s="2">
        <f t="shared" si="3"/>
        <v>0</v>
      </c>
      <c r="AE7" s="2">
        <f t="shared" si="3"/>
        <v>0</v>
      </c>
      <c r="AF7" s="2">
        <f t="shared" si="3"/>
        <v>0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0</v>
      </c>
      <c r="P8" s="2">
        <f t="shared" si="6"/>
        <v>0</v>
      </c>
      <c r="Q8" s="2">
        <f t="shared" si="6"/>
        <v>0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0</v>
      </c>
      <c r="AE8" s="2">
        <f t="shared" si="3"/>
        <v>0</v>
      </c>
      <c r="AF8" s="2">
        <f t="shared" si="3"/>
        <v>0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0</v>
      </c>
      <c r="D9" s="2">
        <f t="shared" ref="D9:Q9" si="7">IF(D69="#N/A N/A",0,D69)</f>
        <v>29.2</v>
      </c>
      <c r="E9" s="2">
        <f t="shared" si="7"/>
        <v>33</v>
      </c>
      <c r="F9" s="2">
        <f t="shared" si="7"/>
        <v>22.9</v>
      </c>
      <c r="G9" s="2">
        <f t="shared" si="7"/>
        <v>2.2000000000000002</v>
      </c>
      <c r="H9" s="2">
        <f t="shared" si="7"/>
        <v>16.649999999999999</v>
      </c>
      <c r="I9" s="2">
        <f t="shared" si="7"/>
        <v>19.93</v>
      </c>
      <c r="J9" s="2">
        <f t="shared" si="7"/>
        <v>13.4</v>
      </c>
      <c r="K9" s="2">
        <f t="shared" si="7"/>
        <v>28.08</v>
      </c>
      <c r="L9" s="2">
        <f t="shared" si="7"/>
        <v>23.7</v>
      </c>
      <c r="M9" s="2">
        <f t="shared" si="7"/>
        <v>22.07</v>
      </c>
      <c r="N9" s="2">
        <f t="shared" si="7"/>
        <v>19.021000000000001</v>
      </c>
      <c r="O9" s="2">
        <f t="shared" si="7"/>
        <v>15.87</v>
      </c>
      <c r="P9" s="2">
        <f t="shared" si="7"/>
        <v>36.808999999999997</v>
      </c>
      <c r="Q9" s="2">
        <f t="shared" si="7"/>
        <v>20.925999999999998</v>
      </c>
      <c r="S9" s="2">
        <f t="shared" si="3"/>
        <v>29.2</v>
      </c>
      <c r="T9" s="2">
        <f t="shared" si="3"/>
        <v>3.8000000000000007</v>
      </c>
      <c r="U9" s="2">
        <f t="shared" si="3"/>
        <v>-10.100000000000001</v>
      </c>
      <c r="V9" s="2">
        <f t="shared" si="3"/>
        <v>-20.7</v>
      </c>
      <c r="W9" s="2">
        <f t="shared" si="3"/>
        <v>14.45</v>
      </c>
      <c r="X9" s="2">
        <f t="shared" si="3"/>
        <v>3.2800000000000011</v>
      </c>
      <c r="Y9" s="2">
        <f t="shared" si="3"/>
        <v>-6.5299999999999994</v>
      </c>
      <c r="Z9" s="2">
        <f t="shared" si="3"/>
        <v>14.679999999999998</v>
      </c>
      <c r="AA9" s="2">
        <f t="shared" si="3"/>
        <v>-4.379999999999999</v>
      </c>
      <c r="AB9" s="2">
        <f t="shared" si="3"/>
        <v>-1.629999999999999</v>
      </c>
      <c r="AC9" s="2">
        <f t="shared" si="3"/>
        <v>-3.0489999999999995</v>
      </c>
      <c r="AD9" s="2">
        <f t="shared" si="3"/>
        <v>-3.1510000000000016</v>
      </c>
      <c r="AE9" s="2">
        <f t="shared" si="3"/>
        <v>20.939</v>
      </c>
      <c r="AF9" s="2">
        <f t="shared" si="3"/>
        <v>-15.882999999999999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0</v>
      </c>
      <c r="M10" s="2">
        <f t="shared" si="8"/>
        <v>10.227</v>
      </c>
      <c r="N10" s="2">
        <f t="shared" si="8"/>
        <v>6.5350000000000001</v>
      </c>
      <c r="O10" s="2">
        <f t="shared" si="8"/>
        <v>40.447000000000003</v>
      </c>
      <c r="P10" s="2">
        <f t="shared" si="8"/>
        <v>27.905000000000001</v>
      </c>
      <c r="Q10" s="2">
        <f t="shared" si="8"/>
        <v>15.856999999999999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0</v>
      </c>
      <c r="AB10" s="2">
        <f t="shared" si="3"/>
        <v>10.227</v>
      </c>
      <c r="AC10" s="2">
        <f t="shared" si="3"/>
        <v>-3.6920000000000002</v>
      </c>
      <c r="AD10" s="2">
        <f t="shared" si="3"/>
        <v>33.912000000000006</v>
      </c>
      <c r="AE10" s="2">
        <f t="shared" si="3"/>
        <v>-12.542000000000002</v>
      </c>
      <c r="AF10" s="2">
        <f t="shared" si="3"/>
        <v>-12.048000000000002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0</v>
      </c>
      <c r="N11" s="2">
        <f t="shared" si="9"/>
        <v>0</v>
      </c>
      <c r="O11" s="2">
        <f t="shared" si="9"/>
        <v>0</v>
      </c>
      <c r="P11" s="2">
        <f t="shared" si="9"/>
        <v>0</v>
      </c>
      <c r="Q11" s="2">
        <f t="shared" si="9"/>
        <v>0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0</v>
      </c>
      <c r="AD11" s="2">
        <f t="shared" si="3"/>
        <v>0</v>
      </c>
      <c r="AE11" s="2">
        <f t="shared" si="3"/>
        <v>0</v>
      </c>
      <c r="AF11" s="2">
        <f t="shared" si="3"/>
        <v>0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0</v>
      </c>
      <c r="M12" s="2">
        <f t="shared" si="10"/>
        <v>0</v>
      </c>
      <c r="N12" s="2">
        <f t="shared" si="10"/>
        <v>0</v>
      </c>
      <c r="O12" s="2">
        <f t="shared" si="10"/>
        <v>0</v>
      </c>
      <c r="P12" s="2">
        <f t="shared" si="10"/>
        <v>0</v>
      </c>
      <c r="Q12" s="2">
        <f t="shared" si="10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0</v>
      </c>
      <c r="D13" s="2">
        <f t="shared" ref="D13:Q13" si="11">IF(D77="#N/A N/A",0,D77)</f>
        <v>0</v>
      </c>
      <c r="E13" s="2">
        <f t="shared" si="11"/>
        <v>0</v>
      </c>
      <c r="F13" s="2">
        <f t="shared" si="11"/>
        <v>0</v>
      </c>
      <c r="G13" s="2">
        <f t="shared" si="11"/>
        <v>0</v>
      </c>
      <c r="H13" s="2">
        <f t="shared" si="11"/>
        <v>0</v>
      </c>
      <c r="I13" s="2">
        <f t="shared" si="11"/>
        <v>0</v>
      </c>
      <c r="J13" s="2">
        <f t="shared" si="11"/>
        <v>0</v>
      </c>
      <c r="K13" s="2">
        <f t="shared" si="11"/>
        <v>0</v>
      </c>
      <c r="L13" s="2">
        <f t="shared" si="11"/>
        <v>0</v>
      </c>
      <c r="M13" s="2">
        <f t="shared" si="11"/>
        <v>0</v>
      </c>
      <c r="N13" s="2">
        <f t="shared" si="11"/>
        <v>0</v>
      </c>
      <c r="O13" s="2">
        <f t="shared" si="11"/>
        <v>0</v>
      </c>
      <c r="P13" s="2">
        <f t="shared" si="11"/>
        <v>0</v>
      </c>
      <c r="Q13" s="2">
        <f t="shared" si="11"/>
        <v>0</v>
      </c>
      <c r="S13" s="2">
        <f t="shared" si="3"/>
        <v>0</v>
      </c>
      <c r="T13" s="2">
        <f t="shared" si="3"/>
        <v>0</v>
      </c>
      <c r="U13" s="2">
        <f t="shared" si="3"/>
        <v>0</v>
      </c>
      <c r="V13" s="2">
        <f t="shared" si="3"/>
        <v>0</v>
      </c>
      <c r="W13" s="2">
        <f t="shared" si="3"/>
        <v>0</v>
      </c>
      <c r="X13" s="2">
        <f t="shared" si="3"/>
        <v>0</v>
      </c>
      <c r="Y13" s="2">
        <f t="shared" si="3"/>
        <v>0</v>
      </c>
      <c r="Z13" s="2">
        <f t="shared" si="3"/>
        <v>0</v>
      </c>
      <c r="AA13" s="2">
        <f t="shared" si="3"/>
        <v>0</v>
      </c>
      <c r="AB13" s="2">
        <f t="shared" si="3"/>
        <v>0</v>
      </c>
      <c r="AC13" s="2">
        <f t="shared" si="3"/>
        <v>0</v>
      </c>
      <c r="AD13" s="2">
        <f t="shared" si="3"/>
        <v>0</v>
      </c>
      <c r="AE13" s="2">
        <f t="shared" si="3"/>
        <v>0</v>
      </c>
      <c r="AF13" s="2">
        <f t="shared" si="3"/>
        <v>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0.6</v>
      </c>
      <c r="F14" s="2">
        <f t="shared" si="12"/>
        <v>0</v>
      </c>
      <c r="G14" s="2">
        <f t="shared" si="12"/>
        <v>0</v>
      </c>
      <c r="H14" s="2">
        <f t="shared" si="12"/>
        <v>0</v>
      </c>
      <c r="I14" s="2">
        <f t="shared" si="12"/>
        <v>0</v>
      </c>
      <c r="J14" s="2">
        <f t="shared" si="12"/>
        <v>0</v>
      </c>
      <c r="K14" s="2">
        <f t="shared" si="12"/>
        <v>0</v>
      </c>
      <c r="L14" s="2">
        <f t="shared" si="12"/>
        <v>0</v>
      </c>
      <c r="M14" s="2">
        <f t="shared" si="12"/>
        <v>0</v>
      </c>
      <c r="N14" s="2">
        <f t="shared" si="12"/>
        <v>0</v>
      </c>
      <c r="O14" s="2">
        <f t="shared" si="12"/>
        <v>0</v>
      </c>
      <c r="P14" s="2">
        <f t="shared" si="12"/>
        <v>0</v>
      </c>
      <c r="Q14" s="2">
        <f t="shared" si="12"/>
        <v>0</v>
      </c>
      <c r="S14" s="2">
        <f t="shared" si="3"/>
        <v>0</v>
      </c>
      <c r="T14" s="2">
        <f t="shared" si="3"/>
        <v>0.6</v>
      </c>
      <c r="U14" s="2">
        <f t="shared" si="3"/>
        <v>-0.6</v>
      </c>
      <c r="V14" s="2">
        <f t="shared" si="3"/>
        <v>0</v>
      </c>
      <c r="W14" s="2">
        <f t="shared" si="3"/>
        <v>0</v>
      </c>
      <c r="X14" s="2">
        <f t="shared" si="3"/>
        <v>0</v>
      </c>
      <c r="Y14" s="2">
        <f t="shared" si="3"/>
        <v>0</v>
      </c>
      <c r="Z14" s="2">
        <f t="shared" si="3"/>
        <v>0</v>
      </c>
      <c r="AA14" s="2">
        <f t="shared" si="3"/>
        <v>0</v>
      </c>
      <c r="AB14" s="2">
        <f t="shared" si="3"/>
        <v>0</v>
      </c>
      <c r="AC14" s="2">
        <f t="shared" si="3"/>
        <v>0</v>
      </c>
      <c r="AD14" s="2">
        <f t="shared" si="3"/>
        <v>0</v>
      </c>
      <c r="AE14" s="2">
        <f t="shared" si="3"/>
        <v>0</v>
      </c>
      <c r="AF14" s="2">
        <f t="shared" si="3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0</v>
      </c>
      <c r="F15" s="2">
        <f t="shared" si="13"/>
        <v>0</v>
      </c>
      <c r="G15" s="2">
        <f t="shared" si="13"/>
        <v>0</v>
      </c>
      <c r="H15" s="2">
        <f t="shared" si="13"/>
        <v>0</v>
      </c>
      <c r="I15" s="2">
        <f t="shared" si="13"/>
        <v>0</v>
      </c>
      <c r="J15" s="2">
        <f t="shared" si="13"/>
        <v>0</v>
      </c>
      <c r="K15" s="2">
        <f t="shared" si="13"/>
        <v>0</v>
      </c>
      <c r="L15" s="2">
        <f t="shared" si="13"/>
        <v>0</v>
      </c>
      <c r="M15" s="2">
        <f t="shared" si="13"/>
        <v>0</v>
      </c>
      <c r="N15" s="2">
        <f t="shared" si="13"/>
        <v>0</v>
      </c>
      <c r="O15" s="2">
        <f t="shared" si="13"/>
        <v>0</v>
      </c>
      <c r="P15" s="2">
        <f t="shared" si="13"/>
        <v>0</v>
      </c>
      <c r="Q15" s="2">
        <f t="shared" si="13"/>
        <v>0</v>
      </c>
      <c r="S15" s="2">
        <f t="shared" si="3"/>
        <v>0</v>
      </c>
      <c r="T15" s="2">
        <f t="shared" si="3"/>
        <v>0</v>
      </c>
      <c r="U15" s="2">
        <f t="shared" si="3"/>
        <v>0</v>
      </c>
      <c r="V15" s="2">
        <f t="shared" si="3"/>
        <v>0</v>
      </c>
      <c r="W15" s="2">
        <f t="shared" si="3"/>
        <v>0</v>
      </c>
      <c r="X15" s="2">
        <f t="shared" si="3"/>
        <v>0</v>
      </c>
      <c r="Y15" s="2">
        <f t="shared" si="3"/>
        <v>0</v>
      </c>
      <c r="Z15" s="2">
        <f t="shared" si="3"/>
        <v>0</v>
      </c>
      <c r="AA15" s="2">
        <f t="shared" si="3"/>
        <v>0</v>
      </c>
      <c r="AB15" s="2">
        <f t="shared" si="3"/>
        <v>0</v>
      </c>
      <c r="AC15" s="2">
        <f t="shared" si="3"/>
        <v>0</v>
      </c>
      <c r="AD15" s="2">
        <f t="shared" si="3"/>
        <v>0</v>
      </c>
      <c r="AE15" s="2">
        <f t="shared" si="3"/>
        <v>0</v>
      </c>
      <c r="AF15" s="2">
        <f t="shared" si="3"/>
        <v>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0</v>
      </c>
      <c r="G16" s="2">
        <f t="shared" si="14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K16" s="2">
        <f t="shared" si="14"/>
        <v>0</v>
      </c>
      <c r="L16" s="2">
        <f t="shared" si="14"/>
        <v>0</v>
      </c>
      <c r="M16" s="2">
        <f t="shared" si="14"/>
        <v>0</v>
      </c>
      <c r="N16" s="2">
        <f t="shared" si="14"/>
        <v>0</v>
      </c>
      <c r="O16" s="2">
        <f t="shared" si="14"/>
        <v>0</v>
      </c>
      <c r="P16" s="2">
        <f t="shared" si="14"/>
        <v>0</v>
      </c>
      <c r="Q16" s="2">
        <f t="shared" si="14"/>
        <v>0</v>
      </c>
      <c r="S16" s="2">
        <f t="shared" si="3"/>
        <v>0</v>
      </c>
      <c r="T16" s="2">
        <f t="shared" si="3"/>
        <v>0</v>
      </c>
      <c r="U16" s="2">
        <f t="shared" si="3"/>
        <v>0</v>
      </c>
      <c r="V16" s="2">
        <f t="shared" si="3"/>
        <v>0</v>
      </c>
      <c r="W16" s="2">
        <f t="shared" si="3"/>
        <v>0</v>
      </c>
      <c r="X16" s="2">
        <f t="shared" si="3"/>
        <v>0</v>
      </c>
      <c r="Y16" s="2">
        <f t="shared" si="3"/>
        <v>0</v>
      </c>
      <c r="Z16" s="2">
        <f t="shared" si="3"/>
        <v>0</v>
      </c>
      <c r="AA16" s="2">
        <f t="shared" si="3"/>
        <v>0</v>
      </c>
      <c r="AB16" s="2">
        <f t="shared" si="3"/>
        <v>0</v>
      </c>
      <c r="AC16" s="2">
        <f t="shared" si="3"/>
        <v>0</v>
      </c>
      <c r="AD16" s="2">
        <f t="shared" si="3"/>
        <v>0</v>
      </c>
      <c r="AE16" s="2">
        <f t="shared" si="3"/>
        <v>0</v>
      </c>
      <c r="AF16" s="2">
        <f t="shared" si="3"/>
        <v>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7.6310000000000002</v>
      </c>
      <c r="D17" s="2">
        <f t="shared" ref="D17:Q17" si="15">IF(D85="#N/A N/A",0,D85)</f>
        <v>5.5600000000000005</v>
      </c>
      <c r="E17" s="2">
        <f t="shared" si="15"/>
        <v>6.0110000000000001</v>
      </c>
      <c r="F17" s="2">
        <f t="shared" si="15"/>
        <v>2.1999999999999999E-2</v>
      </c>
      <c r="G17" s="2">
        <f t="shared" si="15"/>
        <v>0</v>
      </c>
      <c r="H17" s="2">
        <f t="shared" si="15"/>
        <v>0</v>
      </c>
      <c r="I17" s="2">
        <f t="shared" si="15"/>
        <v>0</v>
      </c>
      <c r="J17" s="2">
        <f t="shared" si="15"/>
        <v>0</v>
      </c>
      <c r="K17" s="2">
        <f t="shared" si="15"/>
        <v>0</v>
      </c>
      <c r="L17" s="2">
        <f t="shared" si="15"/>
        <v>0</v>
      </c>
      <c r="M17" s="2">
        <f t="shared" si="15"/>
        <v>0</v>
      </c>
      <c r="N17" s="2">
        <f t="shared" si="15"/>
        <v>0</v>
      </c>
      <c r="O17" s="2">
        <f t="shared" si="15"/>
        <v>0</v>
      </c>
      <c r="P17" s="2">
        <f t="shared" si="15"/>
        <v>10.853</v>
      </c>
      <c r="Q17" s="2">
        <f t="shared" si="15"/>
        <v>11.691000000000001</v>
      </c>
      <c r="S17" s="2">
        <f t="shared" si="3"/>
        <v>-2.0709999999999997</v>
      </c>
      <c r="T17" s="2">
        <f t="shared" si="3"/>
        <v>0.45099999999999962</v>
      </c>
      <c r="U17" s="2">
        <f t="shared" si="3"/>
        <v>-5.9889999999999999</v>
      </c>
      <c r="V17" s="2">
        <f t="shared" si="3"/>
        <v>-2.1999999999999999E-2</v>
      </c>
      <c r="W17" s="2">
        <f t="shared" si="3"/>
        <v>0</v>
      </c>
      <c r="X17" s="2">
        <f t="shared" si="3"/>
        <v>0</v>
      </c>
      <c r="Y17" s="2">
        <f t="shared" si="3"/>
        <v>0</v>
      </c>
      <c r="Z17" s="2">
        <f t="shared" si="3"/>
        <v>0</v>
      </c>
      <c r="AA17" s="2">
        <f t="shared" si="3"/>
        <v>0</v>
      </c>
      <c r="AB17" s="2">
        <f t="shared" si="3"/>
        <v>0</v>
      </c>
      <c r="AC17" s="2">
        <f t="shared" si="3"/>
        <v>0</v>
      </c>
      <c r="AD17" s="2">
        <f t="shared" si="3"/>
        <v>0</v>
      </c>
      <c r="AE17" s="2">
        <f t="shared" si="3"/>
        <v>10.853</v>
      </c>
      <c r="AF17" s="2">
        <f t="shared" si="3"/>
        <v>0.83800000000000097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16">IF(D87="#N/A N/A",0,D87)</f>
        <v>0</v>
      </c>
      <c r="E18" s="2">
        <f t="shared" si="16"/>
        <v>0</v>
      </c>
      <c r="F18" s="2">
        <f t="shared" si="16"/>
        <v>0</v>
      </c>
      <c r="G18" s="2">
        <f t="shared" si="16"/>
        <v>0</v>
      </c>
      <c r="H18" s="2">
        <f t="shared" si="16"/>
        <v>0</v>
      </c>
      <c r="I18" s="2">
        <f t="shared" si="16"/>
        <v>1.3380000000000001</v>
      </c>
      <c r="J18" s="2">
        <f t="shared" si="16"/>
        <v>0</v>
      </c>
      <c r="K18" s="2">
        <f t="shared" si="16"/>
        <v>0</v>
      </c>
      <c r="L18" s="2">
        <f t="shared" si="16"/>
        <v>0</v>
      </c>
      <c r="M18" s="2">
        <f t="shared" si="16"/>
        <v>0</v>
      </c>
      <c r="N18" s="2">
        <f t="shared" si="16"/>
        <v>0</v>
      </c>
      <c r="O18" s="2">
        <f t="shared" si="16"/>
        <v>0</v>
      </c>
      <c r="P18" s="2">
        <f t="shared" si="16"/>
        <v>0</v>
      </c>
      <c r="Q18" s="2">
        <f t="shared" si="16"/>
        <v>0</v>
      </c>
      <c r="S18" s="2">
        <f t="shared" si="3"/>
        <v>0</v>
      </c>
      <c r="T18" s="2">
        <f t="shared" si="3"/>
        <v>0</v>
      </c>
      <c r="U18" s="2">
        <f t="shared" si="3"/>
        <v>0</v>
      </c>
      <c r="V18" s="2">
        <f t="shared" si="3"/>
        <v>0</v>
      </c>
      <c r="W18" s="2">
        <f t="shared" si="3"/>
        <v>0</v>
      </c>
      <c r="X18" s="2">
        <f t="shared" si="3"/>
        <v>1.3380000000000001</v>
      </c>
      <c r="Y18" s="2">
        <f t="shared" si="3"/>
        <v>-1.3380000000000001</v>
      </c>
      <c r="Z18" s="2">
        <f t="shared" si="3"/>
        <v>0</v>
      </c>
      <c r="AA18" s="2">
        <f t="shared" si="3"/>
        <v>0</v>
      </c>
      <c r="AB18" s="2">
        <f t="shared" si="3"/>
        <v>0</v>
      </c>
      <c r="AC18" s="2">
        <f t="shared" si="3"/>
        <v>0</v>
      </c>
      <c r="AD18" s="2">
        <f t="shared" si="3"/>
        <v>0</v>
      </c>
      <c r="AE18" s="2">
        <f t="shared" si="3"/>
        <v>0</v>
      </c>
      <c r="AF18" s="2">
        <f t="shared" si="3"/>
        <v>0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</v>
      </c>
      <c r="D19" s="2">
        <f t="shared" ref="D19:Q19" si="17">IF(D89="#N/A N/A",0,D89)</f>
        <v>0</v>
      </c>
      <c r="E19" s="2">
        <f t="shared" si="17"/>
        <v>0</v>
      </c>
      <c r="F19" s="2">
        <f t="shared" si="17"/>
        <v>0</v>
      </c>
      <c r="G19" s="2">
        <f t="shared" si="17"/>
        <v>0</v>
      </c>
      <c r="H19" s="2">
        <f t="shared" si="17"/>
        <v>0</v>
      </c>
      <c r="I19" s="2">
        <f t="shared" si="17"/>
        <v>0</v>
      </c>
      <c r="J19" s="2">
        <f t="shared" si="17"/>
        <v>0</v>
      </c>
      <c r="K19" s="2">
        <f t="shared" si="17"/>
        <v>0</v>
      </c>
      <c r="L19" s="2">
        <f t="shared" si="17"/>
        <v>0</v>
      </c>
      <c r="M19" s="2">
        <f t="shared" si="17"/>
        <v>0</v>
      </c>
      <c r="N19" s="2">
        <f t="shared" si="17"/>
        <v>0</v>
      </c>
      <c r="O19" s="2">
        <f t="shared" si="17"/>
        <v>0</v>
      </c>
      <c r="P19" s="2">
        <f t="shared" si="17"/>
        <v>0</v>
      </c>
      <c r="Q19" s="2">
        <f t="shared" si="17"/>
        <v>0</v>
      </c>
      <c r="S19" s="2">
        <f t="shared" si="3"/>
        <v>0</v>
      </c>
      <c r="T19" s="2">
        <f t="shared" si="3"/>
        <v>0</v>
      </c>
      <c r="U19" s="2">
        <f t="shared" si="3"/>
        <v>0</v>
      </c>
      <c r="V19" s="2">
        <f t="shared" si="3"/>
        <v>0</v>
      </c>
      <c r="W19" s="2">
        <f t="shared" si="3"/>
        <v>0</v>
      </c>
      <c r="X19" s="2">
        <f t="shared" si="3"/>
        <v>0</v>
      </c>
      <c r="Y19" s="2">
        <f t="shared" si="3"/>
        <v>0</v>
      </c>
      <c r="Z19" s="2">
        <f t="shared" si="3"/>
        <v>0</v>
      </c>
      <c r="AA19" s="2">
        <f t="shared" si="3"/>
        <v>0</v>
      </c>
      <c r="AB19" s="2">
        <f t="shared" si="3"/>
        <v>0</v>
      </c>
      <c r="AC19" s="2">
        <f t="shared" si="3"/>
        <v>0</v>
      </c>
      <c r="AD19" s="2">
        <f t="shared" si="3"/>
        <v>0</v>
      </c>
      <c r="AE19" s="2">
        <f t="shared" si="3"/>
        <v>0</v>
      </c>
      <c r="AF19" s="2">
        <f t="shared" si="3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0</v>
      </c>
      <c r="N20" s="2">
        <f t="shared" si="18"/>
        <v>0</v>
      </c>
      <c r="O20" s="2">
        <f t="shared" si="18"/>
        <v>0</v>
      </c>
      <c r="P20" s="2">
        <f t="shared" si="18"/>
        <v>0</v>
      </c>
      <c r="Q20" s="2">
        <f t="shared" si="18"/>
        <v>0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0</v>
      </c>
      <c r="AC20" s="2">
        <f t="shared" si="3"/>
        <v>0</v>
      </c>
      <c r="AD20" s="2">
        <f t="shared" si="3"/>
        <v>0</v>
      </c>
      <c r="AE20" s="2">
        <f t="shared" si="3"/>
        <v>0</v>
      </c>
      <c r="AF20" s="2">
        <f t="shared" si="3"/>
        <v>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15.829000000000001</v>
      </c>
      <c r="D25" s="19">
        <f t="shared" ref="D25:Q25" si="25">SUM(D5:D24)</f>
        <v>42.843000000000004</v>
      </c>
      <c r="E25" s="19">
        <f t="shared" si="25"/>
        <v>49.049000000000007</v>
      </c>
      <c r="F25" s="19">
        <f t="shared" si="25"/>
        <v>33.451000000000001</v>
      </c>
      <c r="G25" s="19">
        <f t="shared" si="25"/>
        <v>12.370000000000001</v>
      </c>
      <c r="H25" s="19">
        <f t="shared" si="25"/>
        <v>27.306999999999999</v>
      </c>
      <c r="I25" s="19">
        <f t="shared" si="25"/>
        <v>30.05</v>
      </c>
      <c r="J25" s="19">
        <f t="shared" si="25"/>
        <v>35.128</v>
      </c>
      <c r="K25" s="19">
        <f t="shared" si="25"/>
        <v>54.442999999999998</v>
      </c>
      <c r="L25" s="19">
        <f t="shared" si="25"/>
        <v>32.356999999999999</v>
      </c>
      <c r="M25" s="19">
        <f t="shared" si="25"/>
        <v>42.239000000000004</v>
      </c>
      <c r="N25" s="19">
        <f t="shared" si="25"/>
        <v>36.885999999999996</v>
      </c>
      <c r="O25" s="19">
        <f t="shared" si="25"/>
        <v>65.031000000000006</v>
      </c>
      <c r="P25" s="19">
        <f t="shared" si="25"/>
        <v>83.754999999999995</v>
      </c>
      <c r="Q25" s="19">
        <f t="shared" si="25"/>
        <v>56.804000000000002</v>
      </c>
      <c r="S25" s="3">
        <f t="shared" si="24"/>
        <v>27.014000000000003</v>
      </c>
      <c r="T25" s="3">
        <f t="shared" si="24"/>
        <v>6.2060000000000031</v>
      </c>
      <c r="U25" s="3">
        <f t="shared" si="24"/>
        <v>-15.598000000000006</v>
      </c>
      <c r="V25" s="3">
        <f t="shared" si="22"/>
        <v>-21.081</v>
      </c>
      <c r="W25" s="3">
        <f t="shared" si="22"/>
        <v>14.936999999999998</v>
      </c>
      <c r="X25" s="3">
        <f t="shared" si="22"/>
        <v>2.7430000000000021</v>
      </c>
      <c r="Y25" s="3">
        <f t="shared" si="22"/>
        <v>5.0779999999999994</v>
      </c>
      <c r="Z25" s="3">
        <f t="shared" si="22"/>
        <v>19.314999999999998</v>
      </c>
      <c r="AA25" s="3">
        <f t="shared" si="22"/>
        <v>-22.085999999999999</v>
      </c>
      <c r="AB25" s="3">
        <f t="shared" si="22"/>
        <v>9.882000000000005</v>
      </c>
      <c r="AC25" s="3">
        <f t="shared" si="22"/>
        <v>-5.3530000000000086</v>
      </c>
      <c r="AD25" s="3">
        <f t="shared" si="22"/>
        <v>28.14500000000001</v>
      </c>
      <c r="AE25" s="3">
        <f t="shared" si="22"/>
        <v>18.72399999999999</v>
      </c>
      <c r="AF25" s="3">
        <f t="shared" si="22"/>
        <v>-26.950999999999993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0.3715269870189023</v>
      </c>
      <c r="K29" s="4">
        <f t="shared" si="29"/>
        <v>0.31357566629318739</v>
      </c>
      <c r="L29" s="4">
        <f t="shared" si="29"/>
        <v>0</v>
      </c>
      <c r="M29" s="4">
        <f t="shared" si="29"/>
        <v>0</v>
      </c>
      <c r="N29" s="4">
        <f t="shared" si="29"/>
        <v>0</v>
      </c>
      <c r="O29" s="4">
        <f t="shared" si="29"/>
        <v>0</v>
      </c>
      <c r="P29" s="4">
        <f t="shared" si="29"/>
        <v>0</v>
      </c>
      <c r="Q29" s="4">
        <f t="shared" si="29"/>
        <v>0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0.30809899624549836</v>
      </c>
      <c r="AA29" s="4">
        <f t="shared" si="30"/>
        <v>-1</v>
      </c>
      <c r="AB29" s="4">
        <f t="shared" si="30"/>
        <v>0</v>
      </c>
      <c r="AC29" s="4">
        <f t="shared" si="30"/>
        <v>0</v>
      </c>
      <c r="AD29" s="4">
        <f t="shared" si="30"/>
        <v>0</v>
      </c>
      <c r="AE29" s="4">
        <f t="shared" si="30"/>
        <v>0</v>
      </c>
      <c r="AF29" s="4">
        <f t="shared" si="30"/>
        <v>0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0.51791016488723229</v>
      </c>
      <c r="D30" s="4">
        <f t="shared" si="31"/>
        <v>0.18866559297901639</v>
      </c>
      <c r="E30" s="4">
        <f t="shared" si="31"/>
        <v>0.1924198250728863</v>
      </c>
      <c r="F30" s="4">
        <f t="shared" si="31"/>
        <v>0.31475890107919047</v>
      </c>
      <c r="G30" s="4">
        <f t="shared" si="31"/>
        <v>0.82215036378334672</v>
      </c>
      <c r="H30" s="4">
        <f t="shared" si="31"/>
        <v>0.39026623210165895</v>
      </c>
      <c r="I30" s="4">
        <f t="shared" si="31"/>
        <v>0.29224625623960065</v>
      </c>
      <c r="J30" s="4">
        <f t="shared" si="31"/>
        <v>0.24701093145069458</v>
      </c>
      <c r="K30" s="4">
        <f t="shared" si="29"/>
        <v>0.17065554800433483</v>
      </c>
      <c r="L30" s="4">
        <f t="shared" si="29"/>
        <v>0.2675464350835986</v>
      </c>
      <c r="M30" s="4">
        <f t="shared" si="29"/>
        <v>0.23537489050403654</v>
      </c>
      <c r="N30" s="4">
        <f t="shared" si="29"/>
        <v>0.30716260911999138</v>
      </c>
      <c r="O30" s="4">
        <f t="shared" si="29"/>
        <v>0.13399763189863295</v>
      </c>
      <c r="P30" s="4">
        <f t="shared" si="29"/>
        <v>9.7761327681929452E-2</v>
      </c>
      <c r="Q30" s="4">
        <f t="shared" si="29"/>
        <v>0.14664460249278219</v>
      </c>
      <c r="S30" s="4">
        <f t="shared" si="30"/>
        <v>-1.4027811661380851E-2</v>
      </c>
      <c r="T30" s="4">
        <f t="shared" si="30"/>
        <v>0.16763577879500191</v>
      </c>
      <c r="U30" s="4">
        <f t="shared" si="30"/>
        <v>0.1155965246874337</v>
      </c>
      <c r="V30" s="4">
        <f t="shared" si="30"/>
        <v>-3.4096305442112257E-2</v>
      </c>
      <c r="W30" s="4">
        <f t="shared" si="30"/>
        <v>4.7885939036381525E-2</v>
      </c>
      <c r="X30" s="4">
        <f t="shared" si="30"/>
        <v>-0.17594069625598199</v>
      </c>
      <c r="Y30" s="4">
        <f t="shared" si="30"/>
        <v>-1.1956274197221638E-2</v>
      </c>
      <c r="Z30" s="4">
        <f t="shared" si="30"/>
        <v>7.076178402673744E-2</v>
      </c>
      <c r="AA30" s="4">
        <f t="shared" si="30"/>
        <v>-6.8238079862232306E-2</v>
      </c>
      <c r="AB30" s="4">
        <f t="shared" si="30"/>
        <v>0.14843479265334414</v>
      </c>
      <c r="AC30" s="4">
        <f t="shared" si="30"/>
        <v>0.13960973647153488</v>
      </c>
      <c r="AD30" s="4">
        <f t="shared" si="30"/>
        <v>-0.23089143865842893</v>
      </c>
      <c r="AE30" s="4">
        <f t="shared" si="30"/>
        <v>-6.0362634840486547E-2</v>
      </c>
      <c r="AF30" s="4">
        <f t="shared" si="30"/>
        <v>1.7342452369320891E-2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0</v>
      </c>
      <c r="J31" s="4">
        <f t="shared" si="31"/>
        <v>0</v>
      </c>
      <c r="K31" s="4">
        <f t="shared" si="29"/>
        <v>0</v>
      </c>
      <c r="L31" s="4">
        <f t="shared" si="29"/>
        <v>0</v>
      </c>
      <c r="M31" s="4">
        <f t="shared" si="29"/>
        <v>0</v>
      </c>
      <c r="N31" s="4">
        <f t="shared" si="29"/>
        <v>0</v>
      </c>
      <c r="O31" s="4">
        <f t="shared" si="29"/>
        <v>0</v>
      </c>
      <c r="P31" s="4">
        <f t="shared" si="29"/>
        <v>0</v>
      </c>
      <c r="Q31" s="4">
        <f t="shared" si="29"/>
        <v>0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0</v>
      </c>
      <c r="Z31" s="4">
        <f t="shared" si="30"/>
        <v>0</v>
      </c>
      <c r="AA31" s="4">
        <f t="shared" si="30"/>
        <v>0</v>
      </c>
      <c r="AB31" s="4">
        <f t="shared" si="30"/>
        <v>0</v>
      </c>
      <c r="AC31" s="4">
        <f t="shared" si="30"/>
        <v>0</v>
      </c>
      <c r="AD31" s="4">
        <f t="shared" si="30"/>
        <v>0</v>
      </c>
      <c r="AE31" s="4">
        <f t="shared" si="30"/>
        <v>0</v>
      </c>
      <c r="AF31" s="4">
        <f t="shared" si="30"/>
        <v>0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0</v>
      </c>
      <c r="P32" s="4">
        <f t="shared" si="29"/>
        <v>0</v>
      </c>
      <c r="Q32" s="4">
        <f t="shared" si="29"/>
        <v>0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0</v>
      </c>
      <c r="AF32" s="4">
        <f t="shared" si="30"/>
        <v>0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0</v>
      </c>
      <c r="D33" s="4">
        <f t="shared" si="31"/>
        <v>0.68155824755502636</v>
      </c>
      <c r="E33" s="4">
        <f t="shared" si="31"/>
        <v>0.67279659116393797</v>
      </c>
      <c r="F33" s="4">
        <f t="shared" si="31"/>
        <v>0.68458342052554477</v>
      </c>
      <c r="G33" s="4">
        <f t="shared" si="31"/>
        <v>0.1778496362166532</v>
      </c>
      <c r="H33" s="4">
        <f t="shared" si="31"/>
        <v>0.60973376789834111</v>
      </c>
      <c r="I33" s="4">
        <f t="shared" si="31"/>
        <v>0.66322795341098162</v>
      </c>
      <c r="J33" s="4">
        <f t="shared" si="31"/>
        <v>0.38146208153040312</v>
      </c>
      <c r="K33" s="4">
        <f t="shared" si="29"/>
        <v>0.51576878570247786</v>
      </c>
      <c r="L33" s="4">
        <f t="shared" si="29"/>
        <v>0.73245356491640135</v>
      </c>
      <c r="M33" s="4">
        <f t="shared" si="29"/>
        <v>0.5225029001633561</v>
      </c>
      <c r="N33" s="4">
        <f t="shared" si="29"/>
        <v>0.51566990185978423</v>
      </c>
      <c r="O33" s="4">
        <f t="shared" si="29"/>
        <v>0.24403745905798768</v>
      </c>
      <c r="P33" s="4">
        <f t="shared" si="29"/>
        <v>0.43948420989791653</v>
      </c>
      <c r="Q33" s="4">
        <f t="shared" si="29"/>
        <v>0.36838955003168788</v>
      </c>
      <c r="S33" s="4">
        <f t="shared" si="30"/>
        <v>0</v>
      </c>
      <c r="T33" s="4">
        <f t="shared" si="30"/>
        <v>0.13013698630136988</v>
      </c>
      <c r="U33" s="4">
        <f t="shared" si="30"/>
        <v>-0.30606060606060609</v>
      </c>
      <c r="V33" s="4">
        <f t="shared" si="30"/>
        <v>-0.90393013100436681</v>
      </c>
      <c r="W33" s="4">
        <f t="shared" si="30"/>
        <v>6.5681818181818175</v>
      </c>
      <c r="X33" s="4">
        <f t="shared" si="30"/>
        <v>0.19699699699699708</v>
      </c>
      <c r="Y33" s="4">
        <f t="shared" si="30"/>
        <v>-0.32764676367285495</v>
      </c>
      <c r="Z33" s="4">
        <f t="shared" si="30"/>
        <v>1.0955223880597014</v>
      </c>
      <c r="AA33" s="4">
        <f t="shared" si="30"/>
        <v>-0.15598290598290596</v>
      </c>
      <c r="AB33" s="4">
        <f t="shared" si="30"/>
        <v>-6.8776371308016837E-2</v>
      </c>
      <c r="AC33" s="4">
        <f t="shared" si="30"/>
        <v>-0.13815133665609422</v>
      </c>
      <c r="AD33" s="4">
        <f t="shared" si="30"/>
        <v>-0.16565900846432899</v>
      </c>
      <c r="AE33" s="4">
        <f t="shared" si="30"/>
        <v>1.3194076874606175</v>
      </c>
      <c r="AF33" s="4">
        <f t="shared" si="30"/>
        <v>-0.43149773153304899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0</v>
      </c>
      <c r="M34" s="4">
        <f t="shared" si="29"/>
        <v>0.24212220933260728</v>
      </c>
      <c r="N34" s="4">
        <f t="shared" si="29"/>
        <v>0.1771674890202245</v>
      </c>
      <c r="O34" s="4">
        <f t="shared" si="29"/>
        <v>0.62196490904337931</v>
      </c>
      <c r="P34" s="4">
        <f t="shared" si="29"/>
        <v>0.33317413885738167</v>
      </c>
      <c r="Q34" s="4">
        <f t="shared" si="29"/>
        <v>0.27915287655798887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</v>
      </c>
      <c r="AC34" s="4">
        <f t="shared" si="30"/>
        <v>-0.36100518236041851</v>
      </c>
      <c r="AD34" s="4">
        <f t="shared" si="30"/>
        <v>5.1892884468247908</v>
      </c>
      <c r="AE34" s="4">
        <f t="shared" si="30"/>
        <v>-0.3100848023339185</v>
      </c>
      <c r="AF34" s="4">
        <f t="shared" si="30"/>
        <v>-0.4317505823329153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0</v>
      </c>
      <c r="N35" s="4">
        <f t="shared" si="29"/>
        <v>0</v>
      </c>
      <c r="O35" s="4">
        <f t="shared" si="29"/>
        <v>0</v>
      </c>
      <c r="P35" s="4">
        <f t="shared" si="29"/>
        <v>0</v>
      </c>
      <c r="Q35" s="4">
        <f t="shared" si="29"/>
        <v>0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0</v>
      </c>
      <c r="AD35" s="4">
        <f t="shared" si="30"/>
        <v>0</v>
      </c>
      <c r="AE35" s="4">
        <f t="shared" si="30"/>
        <v>0</v>
      </c>
      <c r="AF35" s="4">
        <f t="shared" si="30"/>
        <v>0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0</v>
      </c>
      <c r="M36" s="4">
        <f t="shared" si="29"/>
        <v>0</v>
      </c>
      <c r="N36" s="4">
        <f t="shared" si="29"/>
        <v>0</v>
      </c>
      <c r="O36" s="4">
        <f t="shared" si="29"/>
        <v>0</v>
      </c>
      <c r="P36" s="4">
        <f t="shared" si="29"/>
        <v>0</v>
      </c>
      <c r="Q36" s="4">
        <f t="shared" si="29"/>
        <v>0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0</v>
      </c>
      <c r="AC36" s="4">
        <f t="shared" si="30"/>
        <v>0</v>
      </c>
      <c r="AD36" s="4">
        <f t="shared" si="30"/>
        <v>0</v>
      </c>
      <c r="AE36" s="4">
        <f t="shared" si="30"/>
        <v>0</v>
      </c>
      <c r="AF36" s="4">
        <f t="shared" si="30"/>
        <v>0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</v>
      </c>
      <c r="D37" s="4">
        <f t="shared" si="31"/>
        <v>0</v>
      </c>
      <c r="E37" s="4">
        <f t="shared" si="31"/>
        <v>0</v>
      </c>
      <c r="F37" s="4">
        <f t="shared" si="31"/>
        <v>0</v>
      </c>
      <c r="G37" s="4">
        <f t="shared" si="31"/>
        <v>0</v>
      </c>
      <c r="H37" s="4">
        <f t="shared" si="31"/>
        <v>0</v>
      </c>
      <c r="I37" s="4">
        <f t="shared" si="31"/>
        <v>0</v>
      </c>
      <c r="J37" s="4">
        <f t="shared" si="31"/>
        <v>0</v>
      </c>
      <c r="K37" s="4">
        <f t="shared" si="29"/>
        <v>0</v>
      </c>
      <c r="L37" s="4">
        <f t="shared" si="29"/>
        <v>0</v>
      </c>
      <c r="M37" s="4">
        <f t="shared" si="29"/>
        <v>0</v>
      </c>
      <c r="N37" s="4">
        <f t="shared" si="29"/>
        <v>0</v>
      </c>
      <c r="O37" s="4">
        <f t="shared" si="29"/>
        <v>0</v>
      </c>
      <c r="P37" s="4">
        <f t="shared" si="29"/>
        <v>0</v>
      </c>
      <c r="Q37" s="4">
        <f t="shared" si="29"/>
        <v>0</v>
      </c>
      <c r="S37" s="4">
        <f t="shared" si="30"/>
        <v>0</v>
      </c>
      <c r="T37" s="4">
        <f t="shared" si="30"/>
        <v>0</v>
      </c>
      <c r="U37" s="4">
        <f t="shared" si="30"/>
        <v>0</v>
      </c>
      <c r="V37" s="4">
        <f t="shared" si="30"/>
        <v>0</v>
      </c>
      <c r="W37" s="4">
        <f t="shared" si="30"/>
        <v>0</v>
      </c>
      <c r="X37" s="4">
        <f t="shared" si="30"/>
        <v>0</v>
      </c>
      <c r="Y37" s="4">
        <f t="shared" si="30"/>
        <v>0</v>
      </c>
      <c r="Z37" s="4">
        <f t="shared" si="30"/>
        <v>0</v>
      </c>
      <c r="AA37" s="4">
        <f t="shared" si="30"/>
        <v>0</v>
      </c>
      <c r="AB37" s="4">
        <f t="shared" si="30"/>
        <v>0</v>
      </c>
      <c r="AC37" s="4">
        <f t="shared" si="30"/>
        <v>0</v>
      </c>
      <c r="AD37" s="4">
        <f t="shared" si="30"/>
        <v>0</v>
      </c>
      <c r="AE37" s="4">
        <f t="shared" si="30"/>
        <v>0</v>
      </c>
      <c r="AF37" s="4">
        <f t="shared" si="30"/>
        <v>0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1.2232665293889781E-2</v>
      </c>
      <c r="F38" s="4">
        <f t="shared" si="31"/>
        <v>0</v>
      </c>
      <c r="G38" s="4">
        <f t="shared" si="31"/>
        <v>0</v>
      </c>
      <c r="H38" s="4">
        <f t="shared" si="31"/>
        <v>0</v>
      </c>
      <c r="I38" s="4">
        <f t="shared" si="31"/>
        <v>0</v>
      </c>
      <c r="J38" s="4">
        <f t="shared" si="31"/>
        <v>0</v>
      </c>
      <c r="K38" s="4">
        <f t="shared" si="29"/>
        <v>0</v>
      </c>
      <c r="L38" s="4">
        <f t="shared" si="29"/>
        <v>0</v>
      </c>
      <c r="M38" s="4">
        <f t="shared" si="29"/>
        <v>0</v>
      </c>
      <c r="N38" s="4">
        <f t="shared" si="29"/>
        <v>0</v>
      </c>
      <c r="O38" s="4">
        <f t="shared" si="29"/>
        <v>0</v>
      </c>
      <c r="P38" s="4">
        <f t="shared" si="29"/>
        <v>0</v>
      </c>
      <c r="Q38" s="4">
        <f t="shared" si="29"/>
        <v>0</v>
      </c>
      <c r="S38" s="4">
        <f t="shared" si="30"/>
        <v>0</v>
      </c>
      <c r="T38" s="4">
        <f t="shared" si="30"/>
        <v>0</v>
      </c>
      <c r="U38" s="4">
        <f t="shared" si="30"/>
        <v>-1</v>
      </c>
      <c r="V38" s="4">
        <f t="shared" si="30"/>
        <v>0</v>
      </c>
      <c r="W38" s="4">
        <f t="shared" si="30"/>
        <v>0</v>
      </c>
      <c r="X38" s="4">
        <f t="shared" si="30"/>
        <v>0</v>
      </c>
      <c r="Y38" s="4">
        <f t="shared" si="30"/>
        <v>0</v>
      </c>
      <c r="Z38" s="4">
        <f t="shared" si="30"/>
        <v>0</v>
      </c>
      <c r="AA38" s="4">
        <f t="shared" si="30"/>
        <v>0</v>
      </c>
      <c r="AB38" s="4">
        <f t="shared" si="30"/>
        <v>0</v>
      </c>
      <c r="AC38" s="4">
        <f t="shared" si="30"/>
        <v>0</v>
      </c>
      <c r="AD38" s="4">
        <f t="shared" si="30"/>
        <v>0</v>
      </c>
      <c r="AE38" s="4">
        <f t="shared" si="30"/>
        <v>0</v>
      </c>
      <c r="AF38" s="4">
        <f t="shared" si="30"/>
        <v>0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</v>
      </c>
      <c r="F39" s="4">
        <f t="shared" si="31"/>
        <v>0</v>
      </c>
      <c r="G39" s="4">
        <f t="shared" si="31"/>
        <v>0</v>
      </c>
      <c r="H39" s="4">
        <f t="shared" si="31"/>
        <v>0</v>
      </c>
      <c r="I39" s="4">
        <f t="shared" si="31"/>
        <v>0</v>
      </c>
      <c r="J39" s="4">
        <f t="shared" si="31"/>
        <v>0</v>
      </c>
      <c r="K39" s="4">
        <f t="shared" si="29"/>
        <v>0</v>
      </c>
      <c r="L39" s="4">
        <f t="shared" si="29"/>
        <v>0</v>
      </c>
      <c r="M39" s="4">
        <f t="shared" si="29"/>
        <v>0</v>
      </c>
      <c r="N39" s="4">
        <f t="shared" si="29"/>
        <v>0</v>
      </c>
      <c r="O39" s="4">
        <f t="shared" si="29"/>
        <v>0</v>
      </c>
      <c r="P39" s="4">
        <f t="shared" si="29"/>
        <v>0</v>
      </c>
      <c r="Q39" s="4">
        <f t="shared" si="29"/>
        <v>0</v>
      </c>
      <c r="S39" s="4">
        <f t="shared" si="30"/>
        <v>0</v>
      </c>
      <c r="T39" s="4">
        <f t="shared" si="30"/>
        <v>0</v>
      </c>
      <c r="U39" s="4">
        <f t="shared" si="30"/>
        <v>0</v>
      </c>
      <c r="V39" s="4">
        <f t="shared" si="30"/>
        <v>0</v>
      </c>
      <c r="W39" s="4">
        <f t="shared" si="30"/>
        <v>0</v>
      </c>
      <c r="X39" s="4">
        <f t="shared" si="30"/>
        <v>0</v>
      </c>
      <c r="Y39" s="4">
        <f t="shared" si="30"/>
        <v>0</v>
      </c>
      <c r="Z39" s="4">
        <f t="shared" si="30"/>
        <v>0</v>
      </c>
      <c r="AA39" s="4">
        <f t="shared" si="30"/>
        <v>0</v>
      </c>
      <c r="AB39" s="4">
        <f t="shared" si="30"/>
        <v>0</v>
      </c>
      <c r="AC39" s="4">
        <f t="shared" si="30"/>
        <v>0</v>
      </c>
      <c r="AD39" s="4">
        <f t="shared" si="30"/>
        <v>0</v>
      </c>
      <c r="AE39" s="4">
        <f t="shared" si="30"/>
        <v>0</v>
      </c>
      <c r="AF39" s="4">
        <f t="shared" si="30"/>
        <v>0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</v>
      </c>
      <c r="G40" s="4">
        <f t="shared" si="31"/>
        <v>0</v>
      </c>
      <c r="H40" s="4">
        <f t="shared" si="31"/>
        <v>0</v>
      </c>
      <c r="I40" s="4">
        <f t="shared" si="31"/>
        <v>0</v>
      </c>
      <c r="J40" s="4">
        <f t="shared" si="31"/>
        <v>0</v>
      </c>
      <c r="K40" s="4">
        <f t="shared" si="29"/>
        <v>0</v>
      </c>
      <c r="L40" s="4">
        <f t="shared" si="29"/>
        <v>0</v>
      </c>
      <c r="M40" s="4">
        <f t="shared" si="29"/>
        <v>0</v>
      </c>
      <c r="N40" s="4">
        <f t="shared" si="29"/>
        <v>0</v>
      </c>
      <c r="O40" s="4">
        <f t="shared" si="29"/>
        <v>0</v>
      </c>
      <c r="P40" s="4">
        <f t="shared" si="29"/>
        <v>0</v>
      </c>
      <c r="Q40" s="4">
        <f t="shared" si="29"/>
        <v>0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0</v>
      </c>
      <c r="W40" s="4">
        <f t="shared" si="30"/>
        <v>0</v>
      </c>
      <c r="X40" s="4">
        <f t="shared" si="30"/>
        <v>0</v>
      </c>
      <c r="Y40" s="4">
        <f t="shared" si="30"/>
        <v>0</v>
      </c>
      <c r="Z40" s="4">
        <f t="shared" si="30"/>
        <v>0</v>
      </c>
      <c r="AA40" s="4">
        <f t="shared" si="30"/>
        <v>0</v>
      </c>
      <c r="AB40" s="4">
        <f t="shared" si="30"/>
        <v>0</v>
      </c>
      <c r="AC40" s="4">
        <f t="shared" si="30"/>
        <v>0</v>
      </c>
      <c r="AD40" s="4">
        <f t="shared" si="30"/>
        <v>0</v>
      </c>
      <c r="AE40" s="4">
        <f t="shared" si="30"/>
        <v>0</v>
      </c>
      <c r="AF40" s="4">
        <f t="shared" si="30"/>
        <v>0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0.48208983511276771</v>
      </c>
      <c r="D41" s="4">
        <f t="shared" si="31"/>
        <v>0.12977615946595711</v>
      </c>
      <c r="E41" s="4">
        <f t="shared" si="31"/>
        <v>0.1225509184692858</v>
      </c>
      <c r="F41" s="4">
        <f t="shared" si="31"/>
        <v>6.5767839526471546E-4</v>
      </c>
      <c r="G41" s="4">
        <f t="shared" si="31"/>
        <v>0</v>
      </c>
      <c r="H41" s="4">
        <f t="shared" si="31"/>
        <v>0</v>
      </c>
      <c r="I41" s="4">
        <f t="shared" si="31"/>
        <v>0</v>
      </c>
      <c r="J41" s="4">
        <f t="shared" si="31"/>
        <v>0</v>
      </c>
      <c r="K41" s="4">
        <f t="shared" si="29"/>
        <v>0</v>
      </c>
      <c r="L41" s="4">
        <f t="shared" si="29"/>
        <v>0</v>
      </c>
      <c r="M41" s="4">
        <f t="shared" si="29"/>
        <v>0</v>
      </c>
      <c r="N41" s="4">
        <f t="shared" si="29"/>
        <v>0</v>
      </c>
      <c r="O41" s="4">
        <f t="shared" si="29"/>
        <v>0</v>
      </c>
      <c r="P41" s="4">
        <f t="shared" si="29"/>
        <v>0.12958032356277238</v>
      </c>
      <c r="Q41" s="4">
        <f t="shared" si="29"/>
        <v>0.20581297091754103</v>
      </c>
      <c r="S41" s="4">
        <f t="shared" si="30"/>
        <v>-0.27139300222775514</v>
      </c>
      <c r="T41" s="4">
        <f t="shared" si="30"/>
        <v>8.1115107913668993E-2</v>
      </c>
      <c r="U41" s="4">
        <f t="shared" si="30"/>
        <v>-0.99634004325403425</v>
      </c>
      <c r="V41" s="4">
        <f t="shared" si="30"/>
        <v>-1</v>
      </c>
      <c r="W41" s="4">
        <f t="shared" si="30"/>
        <v>0</v>
      </c>
      <c r="X41" s="4">
        <f t="shared" si="30"/>
        <v>0</v>
      </c>
      <c r="Y41" s="4">
        <f t="shared" si="30"/>
        <v>0</v>
      </c>
      <c r="Z41" s="4">
        <f t="shared" si="30"/>
        <v>0</v>
      </c>
      <c r="AA41" s="4">
        <f t="shared" si="30"/>
        <v>0</v>
      </c>
      <c r="AB41" s="4">
        <f t="shared" si="30"/>
        <v>0</v>
      </c>
      <c r="AC41" s="4">
        <f t="shared" si="30"/>
        <v>0</v>
      </c>
      <c r="AD41" s="4">
        <f t="shared" si="30"/>
        <v>0</v>
      </c>
      <c r="AE41" s="4">
        <f t="shared" si="30"/>
        <v>0</v>
      </c>
      <c r="AF41" s="4">
        <f t="shared" si="30"/>
        <v>7.7213673638625357E-2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0</v>
      </c>
      <c r="D42" s="4">
        <f t="shared" si="31"/>
        <v>0</v>
      </c>
      <c r="E42" s="4">
        <f t="shared" si="31"/>
        <v>0</v>
      </c>
      <c r="F42" s="4">
        <f t="shared" si="31"/>
        <v>0</v>
      </c>
      <c r="G42" s="4">
        <f t="shared" si="31"/>
        <v>0</v>
      </c>
      <c r="H42" s="4">
        <f t="shared" si="31"/>
        <v>0</v>
      </c>
      <c r="I42" s="4">
        <f t="shared" si="31"/>
        <v>4.4525790349417636E-2</v>
      </c>
      <c r="J42" s="4">
        <f t="shared" si="31"/>
        <v>0</v>
      </c>
      <c r="K42" s="4">
        <f t="shared" si="29"/>
        <v>0</v>
      </c>
      <c r="L42" s="4">
        <f t="shared" si="29"/>
        <v>0</v>
      </c>
      <c r="M42" s="4">
        <f t="shared" si="29"/>
        <v>0</v>
      </c>
      <c r="N42" s="4">
        <f t="shared" si="29"/>
        <v>0</v>
      </c>
      <c r="O42" s="4">
        <f t="shared" si="29"/>
        <v>0</v>
      </c>
      <c r="P42" s="4">
        <f t="shared" si="29"/>
        <v>0</v>
      </c>
      <c r="Q42" s="4">
        <f t="shared" si="29"/>
        <v>0</v>
      </c>
      <c r="S42" s="4">
        <f t="shared" si="30"/>
        <v>0</v>
      </c>
      <c r="T42" s="4">
        <f t="shared" si="30"/>
        <v>0</v>
      </c>
      <c r="U42" s="4">
        <f t="shared" si="30"/>
        <v>0</v>
      </c>
      <c r="V42" s="4">
        <f t="shared" si="30"/>
        <v>0</v>
      </c>
      <c r="W42" s="4">
        <f t="shared" si="30"/>
        <v>0</v>
      </c>
      <c r="X42" s="4">
        <f t="shared" si="30"/>
        <v>0</v>
      </c>
      <c r="Y42" s="4">
        <f t="shared" si="30"/>
        <v>-1</v>
      </c>
      <c r="Z42" s="4">
        <f t="shared" si="30"/>
        <v>0</v>
      </c>
      <c r="AA42" s="4">
        <f t="shared" si="30"/>
        <v>0</v>
      </c>
      <c r="AB42" s="4">
        <f t="shared" si="30"/>
        <v>0</v>
      </c>
      <c r="AC42" s="4">
        <f t="shared" si="30"/>
        <v>0</v>
      </c>
      <c r="AD42" s="4">
        <f t="shared" si="30"/>
        <v>0</v>
      </c>
      <c r="AE42" s="4">
        <f t="shared" si="30"/>
        <v>0</v>
      </c>
      <c r="AF42" s="4">
        <f t="shared" si="30"/>
        <v>0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0</v>
      </c>
      <c r="D43" s="4">
        <f t="shared" si="31"/>
        <v>0</v>
      </c>
      <c r="E43" s="4">
        <f t="shared" si="31"/>
        <v>0</v>
      </c>
      <c r="F43" s="4">
        <f t="shared" si="31"/>
        <v>0</v>
      </c>
      <c r="G43" s="4">
        <f t="shared" si="31"/>
        <v>0</v>
      </c>
      <c r="H43" s="4">
        <f t="shared" si="31"/>
        <v>0</v>
      </c>
      <c r="I43" s="4">
        <f t="shared" si="31"/>
        <v>0</v>
      </c>
      <c r="J43" s="4">
        <f t="shared" si="31"/>
        <v>0</v>
      </c>
      <c r="K43" s="4">
        <f t="shared" si="29"/>
        <v>0</v>
      </c>
      <c r="L43" s="4">
        <f t="shared" si="29"/>
        <v>0</v>
      </c>
      <c r="M43" s="4">
        <f t="shared" si="29"/>
        <v>0</v>
      </c>
      <c r="N43" s="4">
        <f t="shared" si="29"/>
        <v>0</v>
      </c>
      <c r="O43" s="4">
        <f t="shared" si="29"/>
        <v>0</v>
      </c>
      <c r="P43" s="4">
        <f t="shared" si="29"/>
        <v>0</v>
      </c>
      <c r="Q43" s="4">
        <f t="shared" si="29"/>
        <v>0</v>
      </c>
      <c r="S43" s="4">
        <f t="shared" si="30"/>
        <v>0</v>
      </c>
      <c r="T43" s="4">
        <f t="shared" si="30"/>
        <v>0</v>
      </c>
      <c r="U43" s="4">
        <f t="shared" si="30"/>
        <v>0</v>
      </c>
      <c r="V43" s="4">
        <f t="shared" si="30"/>
        <v>0</v>
      </c>
      <c r="W43" s="4">
        <f t="shared" si="30"/>
        <v>0</v>
      </c>
      <c r="X43" s="4">
        <f t="shared" si="30"/>
        <v>0</v>
      </c>
      <c r="Y43" s="4">
        <f t="shared" si="30"/>
        <v>0</v>
      </c>
      <c r="Z43" s="4">
        <f t="shared" si="30"/>
        <v>0</v>
      </c>
      <c r="AA43" s="4">
        <f t="shared" si="30"/>
        <v>0</v>
      </c>
      <c r="AB43" s="4">
        <f t="shared" si="30"/>
        <v>0</v>
      </c>
      <c r="AC43" s="4">
        <f t="shared" si="30"/>
        <v>0</v>
      </c>
      <c r="AD43" s="4">
        <f t="shared" si="30"/>
        <v>0</v>
      </c>
      <c r="AE43" s="4">
        <f t="shared" si="30"/>
        <v>0</v>
      </c>
      <c r="AF43" s="4">
        <f t="shared" si="30"/>
        <v>0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0</v>
      </c>
      <c r="N44" s="4">
        <f t="shared" si="29"/>
        <v>0</v>
      </c>
      <c r="O44" s="4">
        <f t="shared" si="29"/>
        <v>0</v>
      </c>
      <c r="P44" s="4">
        <f t="shared" si="29"/>
        <v>0</v>
      </c>
      <c r="Q44" s="4">
        <f t="shared" si="29"/>
        <v>0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0</v>
      </c>
      <c r="AD44" s="4">
        <f t="shared" si="30"/>
        <v>0</v>
      </c>
      <c r="AE44" s="4">
        <f t="shared" si="30"/>
        <v>0</v>
      </c>
      <c r="AF44" s="4">
        <f t="shared" si="30"/>
        <v>0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35">SUM(D29:D48)</f>
        <v>0.99999999999999989</v>
      </c>
      <c r="E49" s="12">
        <f t="shared" si="35"/>
        <v>0.99999999999999989</v>
      </c>
      <c r="F49" s="12">
        <f t="shared" si="35"/>
        <v>1</v>
      </c>
      <c r="G49" s="12">
        <f t="shared" si="35"/>
        <v>0.99999999999999989</v>
      </c>
      <c r="H49" s="12">
        <f t="shared" si="35"/>
        <v>1</v>
      </c>
      <c r="I49" s="12">
        <f t="shared" si="35"/>
        <v>0.99999999999999989</v>
      </c>
      <c r="J49" s="12">
        <f t="shared" si="35"/>
        <v>1</v>
      </c>
      <c r="K49" s="12">
        <f t="shared" si="35"/>
        <v>1</v>
      </c>
      <c r="L49" s="12">
        <f t="shared" si="35"/>
        <v>1</v>
      </c>
      <c r="M49" s="12">
        <f t="shared" si="35"/>
        <v>0.99999999999999989</v>
      </c>
      <c r="N49" s="12">
        <f t="shared" si="35"/>
        <v>1</v>
      </c>
      <c r="O49" s="12">
        <f t="shared" si="35"/>
        <v>1</v>
      </c>
      <c r="P49" s="12">
        <f t="shared" si="35"/>
        <v>1</v>
      </c>
      <c r="Q49" s="12">
        <f t="shared" si="35"/>
        <v>0.99999999999999989</v>
      </c>
      <c r="S49" s="5">
        <f t="shared" si="33"/>
        <v>1.7066144418472424</v>
      </c>
      <c r="T49" s="6">
        <f t="shared" si="33"/>
        <v>0.14485446864131837</v>
      </c>
      <c r="U49" s="6">
        <f t="shared" si="33"/>
        <v>-0.31800852209015484</v>
      </c>
      <c r="V49" s="6">
        <f t="shared" si="33"/>
        <v>-0.63020537502615759</v>
      </c>
      <c r="W49" s="6">
        <f t="shared" si="33"/>
        <v>1.2075181891673401</v>
      </c>
      <c r="X49" s="6">
        <f t="shared" si="33"/>
        <v>0.10045043395466371</v>
      </c>
      <c r="Y49" s="6">
        <f t="shared" si="33"/>
        <v>0.16898502495840265</v>
      </c>
      <c r="Z49" s="6">
        <f t="shared" si="33"/>
        <v>0.54984627647460704</v>
      </c>
      <c r="AA49" s="6">
        <f t="shared" si="33"/>
        <v>-0.40567198721598735</v>
      </c>
      <c r="AB49" s="6">
        <f t="shared" si="33"/>
        <v>0.30540532187780095</v>
      </c>
      <c r="AC49" s="6">
        <f t="shared" si="33"/>
        <v>-0.12673121996259401</v>
      </c>
      <c r="AD49" s="6">
        <f t="shared" si="33"/>
        <v>0.76302662256682785</v>
      </c>
      <c r="AE49" s="6">
        <f t="shared" si="33"/>
        <v>0.28792422075625451</v>
      </c>
      <c r="AF49" s="6">
        <f t="shared" si="33"/>
        <v>-0.32178377410303854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INPUT!B113</f>
        <v>BS_LT_INVEST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13.051</v>
      </c>
      <c r="K61">
        <v>17.071999999999999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8.1980000000000004</v>
      </c>
      <c r="D63">
        <v>8.0830000000000002</v>
      </c>
      <c r="E63">
        <v>9.4380000000000006</v>
      </c>
      <c r="F63">
        <v>10.529</v>
      </c>
      <c r="G63">
        <v>10.17</v>
      </c>
      <c r="H63">
        <v>10.657</v>
      </c>
      <c r="I63">
        <v>8.782</v>
      </c>
      <c r="J63">
        <v>8.6769999999999996</v>
      </c>
      <c r="K63">
        <v>9.2910000000000004</v>
      </c>
      <c r="L63">
        <v>8.657</v>
      </c>
      <c r="M63">
        <v>9.9420000000000002</v>
      </c>
      <c r="N63">
        <v>11.33</v>
      </c>
      <c r="O63">
        <v>8.7140000000000004</v>
      </c>
      <c r="P63">
        <v>8.1880000000000006</v>
      </c>
      <c r="Q63">
        <v>8.33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0</v>
      </c>
      <c r="P67">
        <v>0</v>
      </c>
      <c r="Q67">
        <v>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0</v>
      </c>
      <c r="D69">
        <v>29.2</v>
      </c>
      <c r="E69">
        <v>33</v>
      </c>
      <c r="F69">
        <v>22.9</v>
      </c>
      <c r="G69">
        <v>2.2000000000000002</v>
      </c>
      <c r="H69">
        <v>16.649999999999999</v>
      </c>
      <c r="I69">
        <v>19.93</v>
      </c>
      <c r="J69">
        <v>13.4</v>
      </c>
      <c r="K69">
        <v>28.08</v>
      </c>
      <c r="L69">
        <v>23.7</v>
      </c>
      <c r="M69">
        <v>22.07</v>
      </c>
      <c r="N69">
        <v>19.021000000000001</v>
      </c>
      <c r="O69">
        <v>15.87</v>
      </c>
      <c r="P69">
        <v>36.808999999999997</v>
      </c>
      <c r="Q69">
        <v>20.925999999999998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0</v>
      </c>
      <c r="M71">
        <v>10.227</v>
      </c>
      <c r="N71">
        <v>6.5350000000000001</v>
      </c>
      <c r="O71">
        <v>40.447000000000003</v>
      </c>
      <c r="P71">
        <v>27.905000000000001</v>
      </c>
      <c r="Q71">
        <v>15.856999999999999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0.6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0</v>
      </c>
      <c r="F81">
        <v>0</v>
      </c>
      <c r="G81">
        <v>0</v>
      </c>
      <c r="H81">
        <v>0</v>
      </c>
      <c r="I81" t="s">
        <v>89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 t="s">
        <v>89</v>
      </c>
      <c r="G83" t="s">
        <v>89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7.6310000000000002</v>
      </c>
      <c r="D85">
        <v>5.5600000000000005</v>
      </c>
      <c r="E85">
        <v>6.0110000000000001</v>
      </c>
      <c r="F85">
        <v>2.1999999999999999E-2</v>
      </c>
      <c r="G85">
        <v>0</v>
      </c>
      <c r="H85">
        <v>0</v>
      </c>
      <c r="I85" t="s">
        <v>89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10.853</v>
      </c>
      <c r="Q85">
        <v>11.691000000000001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1.3380000000000001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9.36328125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BS_OTHER_ASSET_DEF_CHNG_OTHER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1593.7619999999999</v>
      </c>
      <c r="K5" s="2">
        <f t="shared" si="2"/>
        <v>1538.335</v>
      </c>
      <c r="L5" s="2">
        <f t="shared" si="2"/>
        <v>1484.944</v>
      </c>
      <c r="M5" s="2">
        <f t="shared" si="2"/>
        <v>1470.0550000000001</v>
      </c>
      <c r="N5" s="2">
        <f t="shared" si="2"/>
        <v>1586.606</v>
      </c>
      <c r="O5" s="2">
        <f t="shared" si="2"/>
        <v>1555.414</v>
      </c>
      <c r="P5" s="2">
        <f t="shared" si="2"/>
        <v>1603.9459999999999</v>
      </c>
      <c r="Q5" s="2">
        <f t="shared" si="2"/>
        <v>1690.231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1593.7619999999999</v>
      </c>
      <c r="Z5" s="2">
        <f t="shared" si="3"/>
        <v>-55.426999999999907</v>
      </c>
      <c r="AA5" s="2">
        <f t="shared" si="3"/>
        <v>-53.391000000000076</v>
      </c>
      <c r="AB5" s="2">
        <f t="shared" si="3"/>
        <v>-14.888999999999896</v>
      </c>
      <c r="AC5" s="2">
        <f t="shared" si="3"/>
        <v>116.55099999999993</v>
      </c>
      <c r="AD5" s="2">
        <f t="shared" si="3"/>
        <v>-31.192000000000007</v>
      </c>
      <c r="AE5" s="2">
        <f t="shared" si="3"/>
        <v>48.531999999999925</v>
      </c>
      <c r="AF5" s="2">
        <f t="shared" si="3"/>
        <v>86.285000000000082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151.364</v>
      </c>
      <c r="D6" s="2">
        <f t="shared" ref="D6:Q6" si="4">IF(D63="#N/A N/A",0,D63)</f>
        <v>237.423</v>
      </c>
      <c r="E6" s="2">
        <f t="shared" si="4"/>
        <v>686.92100000000005</v>
      </c>
      <c r="F6" s="2">
        <f t="shared" si="4"/>
        <v>678.91899999999998</v>
      </c>
      <c r="G6" s="2">
        <f t="shared" si="4"/>
        <v>883.00900000000001</v>
      </c>
      <c r="H6" s="2">
        <f t="shared" si="4"/>
        <v>1049.5920000000001</v>
      </c>
      <c r="I6" s="2">
        <f t="shared" si="4"/>
        <v>1265.6849999999999</v>
      </c>
      <c r="J6" s="2">
        <f t="shared" si="4"/>
        <v>1241.6469999999999</v>
      </c>
      <c r="K6" s="2">
        <f t="shared" si="4"/>
        <v>1336.0630000000001</v>
      </c>
      <c r="L6" s="2">
        <f t="shared" si="4"/>
        <v>1466.6410000000001</v>
      </c>
      <c r="M6" s="2">
        <f t="shared" si="4"/>
        <v>1625.039</v>
      </c>
      <c r="N6" s="2">
        <f t="shared" si="4"/>
        <v>1696.45</v>
      </c>
      <c r="O6" s="2">
        <f t="shared" si="4"/>
        <v>2546.09</v>
      </c>
      <c r="P6" s="2">
        <f t="shared" si="4"/>
        <v>2504.0430000000001</v>
      </c>
      <c r="Q6" s="2">
        <f t="shared" si="4"/>
        <v>2975.8110000000001</v>
      </c>
      <c r="S6" s="2">
        <f t="shared" si="3"/>
        <v>86.058999999999997</v>
      </c>
      <c r="T6" s="2">
        <f t="shared" si="3"/>
        <v>449.49800000000005</v>
      </c>
      <c r="U6" s="2">
        <f t="shared" si="3"/>
        <v>-8.0020000000000664</v>
      </c>
      <c r="V6" s="2">
        <f t="shared" si="3"/>
        <v>204.09000000000003</v>
      </c>
      <c r="W6" s="2">
        <f t="shared" si="3"/>
        <v>166.58300000000008</v>
      </c>
      <c r="X6" s="2">
        <f t="shared" si="3"/>
        <v>216.09299999999985</v>
      </c>
      <c r="Y6" s="2">
        <f t="shared" si="3"/>
        <v>-24.038000000000011</v>
      </c>
      <c r="Z6" s="2">
        <f t="shared" si="3"/>
        <v>94.416000000000167</v>
      </c>
      <c r="AA6" s="2">
        <f t="shared" si="3"/>
        <v>130.57799999999997</v>
      </c>
      <c r="AB6" s="2">
        <f t="shared" si="3"/>
        <v>158.39799999999991</v>
      </c>
      <c r="AC6" s="2">
        <f t="shared" si="3"/>
        <v>71.411000000000058</v>
      </c>
      <c r="AD6" s="2">
        <f t="shared" si="3"/>
        <v>849.6400000000001</v>
      </c>
      <c r="AE6" s="2">
        <f t="shared" si="3"/>
        <v>-42.047000000000025</v>
      </c>
      <c r="AF6" s="2">
        <f t="shared" si="3"/>
        <v>471.76800000000003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4654.8</v>
      </c>
      <c r="J7" s="2">
        <f t="shared" si="5"/>
        <v>4252.3999999999996</v>
      </c>
      <c r="K7" s="2">
        <f t="shared" si="5"/>
        <v>4083.4</v>
      </c>
      <c r="L7" s="2">
        <f t="shared" si="5"/>
        <v>3915.9</v>
      </c>
      <c r="M7" s="2">
        <f t="shared" si="5"/>
        <v>3742.6</v>
      </c>
      <c r="N7" s="2">
        <f t="shared" si="5"/>
        <v>3580</v>
      </c>
      <c r="O7" s="2">
        <f t="shared" si="5"/>
        <v>3509.3</v>
      </c>
      <c r="P7" s="2">
        <f t="shared" si="5"/>
        <v>3789.1</v>
      </c>
      <c r="Q7" s="2">
        <f t="shared" si="5"/>
        <v>3546.6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4654.8</v>
      </c>
      <c r="Y7" s="2">
        <f t="shared" si="3"/>
        <v>-402.40000000000055</v>
      </c>
      <c r="Z7" s="2">
        <f t="shared" si="3"/>
        <v>-168.99999999999955</v>
      </c>
      <c r="AA7" s="2">
        <f t="shared" si="3"/>
        <v>-167.5</v>
      </c>
      <c r="AB7" s="2">
        <f t="shared" si="3"/>
        <v>-173.30000000000018</v>
      </c>
      <c r="AC7" s="2">
        <f t="shared" si="3"/>
        <v>-162.59999999999991</v>
      </c>
      <c r="AD7" s="2">
        <f t="shared" si="3"/>
        <v>-70.699999999999818</v>
      </c>
      <c r="AE7" s="2">
        <f t="shared" si="3"/>
        <v>279.79999999999973</v>
      </c>
      <c r="AF7" s="2">
        <f t="shared" si="3"/>
        <v>-242.5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927.90099999999995</v>
      </c>
      <c r="P8" s="2">
        <f t="shared" si="6"/>
        <v>930.17899999999997</v>
      </c>
      <c r="Q8" s="2">
        <f t="shared" si="6"/>
        <v>3312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927.90099999999995</v>
      </c>
      <c r="AE8" s="2">
        <f t="shared" si="3"/>
        <v>2.27800000000002</v>
      </c>
      <c r="AF8" s="2">
        <f t="shared" si="3"/>
        <v>2381.8209999999999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35.232999999999997</v>
      </c>
      <c r="D9" s="2">
        <f t="shared" ref="D9:Q9" si="7">IF(D69="#N/A N/A",0,D69)</f>
        <v>50.484000000000002</v>
      </c>
      <c r="E9" s="2">
        <f t="shared" si="7"/>
        <v>44.268999999999998</v>
      </c>
      <c r="F9" s="2">
        <f t="shared" si="7"/>
        <v>48.372999999999998</v>
      </c>
      <c r="G9" s="2">
        <f t="shared" si="7"/>
        <v>53.238</v>
      </c>
      <c r="H9" s="2">
        <f t="shared" si="7"/>
        <v>45.29</v>
      </c>
      <c r="I9" s="2">
        <f t="shared" si="7"/>
        <v>92.106999999999999</v>
      </c>
      <c r="J9" s="2">
        <f t="shared" si="7"/>
        <v>109.16200000000001</v>
      </c>
      <c r="K9" s="2">
        <f t="shared" si="7"/>
        <v>114.203</v>
      </c>
      <c r="L9" s="2">
        <f t="shared" si="7"/>
        <v>218.251</v>
      </c>
      <c r="M9" s="2">
        <f t="shared" si="7"/>
        <v>236.19399999999999</v>
      </c>
      <c r="N9" s="2">
        <f t="shared" si="7"/>
        <v>291.69299999999998</v>
      </c>
      <c r="O9" s="2">
        <f t="shared" si="7"/>
        <v>349.2</v>
      </c>
      <c r="P9" s="2">
        <f t="shared" si="7"/>
        <v>413.47500000000002</v>
      </c>
      <c r="Q9" s="2">
        <f t="shared" si="7"/>
        <v>604.51499999999999</v>
      </c>
      <c r="S9" s="2">
        <f t="shared" si="3"/>
        <v>15.251000000000005</v>
      </c>
      <c r="T9" s="2">
        <f t="shared" si="3"/>
        <v>-6.2150000000000034</v>
      </c>
      <c r="U9" s="2">
        <f t="shared" si="3"/>
        <v>4.1039999999999992</v>
      </c>
      <c r="V9" s="2">
        <f t="shared" si="3"/>
        <v>4.865000000000002</v>
      </c>
      <c r="W9" s="2">
        <f t="shared" si="3"/>
        <v>-7.9480000000000004</v>
      </c>
      <c r="X9" s="2">
        <f t="shared" si="3"/>
        <v>46.817</v>
      </c>
      <c r="Y9" s="2">
        <f t="shared" si="3"/>
        <v>17.055000000000007</v>
      </c>
      <c r="Z9" s="2">
        <f t="shared" si="3"/>
        <v>5.0409999999999968</v>
      </c>
      <c r="AA9" s="2">
        <f t="shared" si="3"/>
        <v>104.048</v>
      </c>
      <c r="AB9" s="2">
        <f t="shared" si="3"/>
        <v>17.942999999999984</v>
      </c>
      <c r="AC9" s="2">
        <f t="shared" si="3"/>
        <v>55.498999999999995</v>
      </c>
      <c r="AD9" s="2">
        <f t="shared" si="3"/>
        <v>57.507000000000005</v>
      </c>
      <c r="AE9" s="2">
        <f t="shared" si="3"/>
        <v>64.275000000000034</v>
      </c>
      <c r="AF9" s="2">
        <f t="shared" si="3"/>
        <v>191.03999999999996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1123.1310000000001</v>
      </c>
      <c r="M10" s="2">
        <f t="shared" si="8"/>
        <v>1425.162</v>
      </c>
      <c r="N10" s="2">
        <f t="shared" si="8"/>
        <v>1405.8869999999999</v>
      </c>
      <c r="O10" s="2">
        <f t="shared" si="8"/>
        <v>1528.115</v>
      </c>
      <c r="P10" s="2">
        <f t="shared" si="8"/>
        <v>1582.2370000000001</v>
      </c>
      <c r="Q10" s="2">
        <f t="shared" si="8"/>
        <v>2491.0369999999998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1123.1310000000001</v>
      </c>
      <c r="AB10" s="2">
        <f t="shared" si="3"/>
        <v>302.03099999999995</v>
      </c>
      <c r="AC10" s="2">
        <f t="shared" si="3"/>
        <v>-19.275000000000091</v>
      </c>
      <c r="AD10" s="2">
        <f t="shared" si="3"/>
        <v>122.22800000000007</v>
      </c>
      <c r="AE10" s="2">
        <f t="shared" si="3"/>
        <v>54.122000000000071</v>
      </c>
      <c r="AF10" s="2">
        <f t="shared" si="3"/>
        <v>908.79999999999973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587.41999999999996</v>
      </c>
      <c r="N11" s="2">
        <f t="shared" si="9"/>
        <v>576.99199999999996</v>
      </c>
      <c r="O11" s="2">
        <f t="shared" si="9"/>
        <v>781.48699999999997</v>
      </c>
      <c r="P11" s="2">
        <f t="shared" si="9"/>
        <v>1768.413</v>
      </c>
      <c r="Q11" s="2">
        <f t="shared" si="9"/>
        <v>1718.8820000000001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587.41999999999996</v>
      </c>
      <c r="AC11" s="2">
        <f t="shared" si="3"/>
        <v>-10.427999999999997</v>
      </c>
      <c r="AD11" s="2">
        <f t="shared" si="3"/>
        <v>204.495</v>
      </c>
      <c r="AE11" s="2">
        <f t="shared" si="3"/>
        <v>986.92600000000004</v>
      </c>
      <c r="AF11" s="2">
        <f t="shared" si="3"/>
        <v>-49.530999999999949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0.47</v>
      </c>
      <c r="M12" s="2">
        <f t="shared" si="10"/>
        <v>7.4960000000000004</v>
      </c>
      <c r="N12" s="2">
        <f t="shared" si="10"/>
        <v>996.38099999999997</v>
      </c>
      <c r="O12" s="2">
        <f t="shared" si="10"/>
        <v>1019.446</v>
      </c>
      <c r="P12" s="2">
        <f t="shared" si="10"/>
        <v>975.846</v>
      </c>
      <c r="Q12" s="2">
        <f t="shared" si="10"/>
        <v>1233.202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0.47</v>
      </c>
      <c r="AB12" s="2">
        <f t="shared" si="3"/>
        <v>7.0260000000000007</v>
      </c>
      <c r="AC12" s="2">
        <f t="shared" si="3"/>
        <v>988.88499999999999</v>
      </c>
      <c r="AD12" s="2">
        <f t="shared" si="3"/>
        <v>23.065000000000055</v>
      </c>
      <c r="AE12" s="2">
        <f t="shared" si="3"/>
        <v>-43.600000000000023</v>
      </c>
      <c r="AF12" s="2">
        <f t="shared" si="3"/>
        <v>257.35599999999999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4777</v>
      </c>
      <c r="D13" s="2">
        <f t="shared" ref="D13:Q13" si="11">IF(D77="#N/A N/A",0,D77)</f>
        <v>7704</v>
      </c>
      <c r="E13" s="2">
        <f t="shared" si="11"/>
        <v>8088</v>
      </c>
      <c r="F13" s="2">
        <f t="shared" si="11"/>
        <v>8223</v>
      </c>
      <c r="G13" s="2">
        <f t="shared" si="11"/>
        <v>10328</v>
      </c>
      <c r="H13" s="2">
        <f t="shared" si="11"/>
        <v>10963</v>
      </c>
      <c r="I13" s="2">
        <f t="shared" si="11"/>
        <v>13551</v>
      </c>
      <c r="J13" s="2">
        <f t="shared" si="11"/>
        <v>14916</v>
      </c>
      <c r="K13" s="2">
        <f t="shared" si="11"/>
        <v>15388</v>
      </c>
      <c r="L13" s="2">
        <f t="shared" si="11"/>
        <v>16231</v>
      </c>
      <c r="M13" s="2">
        <f t="shared" si="11"/>
        <v>15162</v>
      </c>
      <c r="N13" s="2">
        <f t="shared" si="11"/>
        <v>13973</v>
      </c>
      <c r="O13" s="2">
        <f t="shared" si="11"/>
        <v>14601</v>
      </c>
      <c r="P13" s="2">
        <f t="shared" si="11"/>
        <v>13960</v>
      </c>
      <c r="Q13" s="2">
        <f t="shared" si="11"/>
        <v>13958</v>
      </c>
      <c r="S13" s="2">
        <f t="shared" si="3"/>
        <v>2927</v>
      </c>
      <c r="T13" s="2">
        <f t="shared" si="3"/>
        <v>384</v>
      </c>
      <c r="U13" s="2">
        <f t="shared" si="3"/>
        <v>135</v>
      </c>
      <c r="V13" s="2">
        <f t="shared" si="3"/>
        <v>2105</v>
      </c>
      <c r="W13" s="2">
        <f t="shared" si="3"/>
        <v>635</v>
      </c>
      <c r="X13" s="2">
        <f t="shared" si="3"/>
        <v>2588</v>
      </c>
      <c r="Y13" s="2">
        <f t="shared" si="3"/>
        <v>1365</v>
      </c>
      <c r="Z13" s="2">
        <f t="shared" si="3"/>
        <v>472</v>
      </c>
      <c r="AA13" s="2">
        <f t="shared" si="3"/>
        <v>843</v>
      </c>
      <c r="AB13" s="2">
        <f t="shared" si="3"/>
        <v>-1069</v>
      </c>
      <c r="AC13" s="2">
        <f t="shared" si="3"/>
        <v>-1189</v>
      </c>
      <c r="AD13" s="2">
        <f t="shared" si="3"/>
        <v>628</v>
      </c>
      <c r="AE13" s="2">
        <f t="shared" si="3"/>
        <v>-641</v>
      </c>
      <c r="AF13" s="2">
        <f t="shared" si="3"/>
        <v>-2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56.613999999999997</v>
      </c>
      <c r="F14" s="2">
        <f t="shared" si="12"/>
        <v>89.879000000000005</v>
      </c>
      <c r="G14" s="2">
        <f t="shared" si="12"/>
        <v>91.741</v>
      </c>
      <c r="H14" s="2">
        <f t="shared" si="12"/>
        <v>182.80199999999999</v>
      </c>
      <c r="I14" s="2">
        <f t="shared" si="12"/>
        <v>220.92699999999999</v>
      </c>
      <c r="J14" s="2">
        <f t="shared" si="12"/>
        <v>370.976</v>
      </c>
      <c r="K14" s="2">
        <f t="shared" si="12"/>
        <v>360.072</v>
      </c>
      <c r="L14" s="2">
        <f t="shared" si="12"/>
        <v>442.959</v>
      </c>
      <c r="M14" s="2">
        <f t="shared" si="12"/>
        <v>442.35899999999998</v>
      </c>
      <c r="N14" s="2">
        <f t="shared" si="12"/>
        <v>444.35599999999999</v>
      </c>
      <c r="O14" s="2">
        <f t="shared" si="12"/>
        <v>778.67</v>
      </c>
      <c r="P14" s="2">
        <f t="shared" si="12"/>
        <v>760.12099999999998</v>
      </c>
      <c r="Q14" s="2">
        <f t="shared" si="12"/>
        <v>745.95600000000002</v>
      </c>
      <c r="S14" s="2">
        <f t="shared" si="3"/>
        <v>0</v>
      </c>
      <c r="T14" s="2">
        <f t="shared" si="3"/>
        <v>56.613999999999997</v>
      </c>
      <c r="U14" s="2">
        <f t="shared" si="3"/>
        <v>33.265000000000008</v>
      </c>
      <c r="V14" s="2">
        <f t="shared" si="3"/>
        <v>1.8619999999999948</v>
      </c>
      <c r="W14" s="2">
        <f t="shared" si="3"/>
        <v>91.060999999999993</v>
      </c>
      <c r="X14" s="2">
        <f t="shared" si="3"/>
        <v>38.125</v>
      </c>
      <c r="Y14" s="2">
        <f t="shared" si="3"/>
        <v>150.04900000000001</v>
      </c>
      <c r="Z14" s="2">
        <f t="shared" si="3"/>
        <v>-10.903999999999996</v>
      </c>
      <c r="AA14" s="2">
        <f t="shared" si="3"/>
        <v>82.887</v>
      </c>
      <c r="AB14" s="2">
        <f t="shared" si="3"/>
        <v>-0.60000000000002274</v>
      </c>
      <c r="AC14" s="2">
        <f t="shared" si="3"/>
        <v>1.9970000000000141</v>
      </c>
      <c r="AD14" s="2">
        <f t="shared" si="3"/>
        <v>334.31399999999996</v>
      </c>
      <c r="AE14" s="2">
        <f t="shared" si="3"/>
        <v>-18.548999999999978</v>
      </c>
      <c r="AF14" s="2">
        <f t="shared" si="3"/>
        <v>-14.164999999999964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1288</v>
      </c>
      <c r="F15" s="2">
        <f t="shared" si="13"/>
        <v>1228</v>
      </c>
      <c r="G15" s="2">
        <f t="shared" si="13"/>
        <v>1305</v>
      </c>
      <c r="H15" s="2">
        <f t="shared" si="13"/>
        <v>927</v>
      </c>
      <c r="I15" s="2">
        <f t="shared" si="13"/>
        <v>1497</v>
      </c>
      <c r="J15" s="2">
        <f t="shared" si="13"/>
        <v>1435</v>
      </c>
      <c r="K15" s="2">
        <f t="shared" si="13"/>
        <v>1800</v>
      </c>
      <c r="L15" s="2">
        <f t="shared" si="13"/>
        <v>1847</v>
      </c>
      <c r="M15" s="2">
        <f t="shared" si="13"/>
        <v>1933</v>
      </c>
      <c r="N15" s="2">
        <f t="shared" si="13"/>
        <v>2098</v>
      </c>
      <c r="O15" s="2">
        <f t="shared" si="13"/>
        <v>1377</v>
      </c>
      <c r="P15" s="2">
        <f t="shared" si="13"/>
        <v>1399</v>
      </c>
      <c r="Q15" s="2">
        <f t="shared" si="13"/>
        <v>1952</v>
      </c>
      <c r="S15" s="2">
        <f t="shared" si="3"/>
        <v>0</v>
      </c>
      <c r="T15" s="2">
        <f t="shared" si="3"/>
        <v>1288</v>
      </c>
      <c r="U15" s="2">
        <f t="shared" si="3"/>
        <v>-60</v>
      </c>
      <c r="V15" s="2">
        <f t="shared" si="3"/>
        <v>77</v>
      </c>
      <c r="W15" s="2">
        <f t="shared" si="3"/>
        <v>-378</v>
      </c>
      <c r="X15" s="2">
        <f t="shared" si="3"/>
        <v>570</v>
      </c>
      <c r="Y15" s="2">
        <f t="shared" si="3"/>
        <v>-62</v>
      </c>
      <c r="Z15" s="2">
        <f t="shared" si="3"/>
        <v>365</v>
      </c>
      <c r="AA15" s="2">
        <f t="shared" si="3"/>
        <v>47</v>
      </c>
      <c r="AB15" s="2">
        <f t="shared" si="3"/>
        <v>86</v>
      </c>
      <c r="AC15" s="2">
        <f t="shared" si="3"/>
        <v>165</v>
      </c>
      <c r="AD15" s="2">
        <f t="shared" si="3"/>
        <v>-721</v>
      </c>
      <c r="AE15" s="2">
        <f t="shared" si="3"/>
        <v>22</v>
      </c>
      <c r="AF15" s="2">
        <f t="shared" si="3"/>
        <v>553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685</v>
      </c>
      <c r="G16" s="2">
        <f t="shared" si="14"/>
        <v>896</v>
      </c>
      <c r="H16" s="2">
        <f t="shared" si="14"/>
        <v>1226</v>
      </c>
      <c r="I16" s="2">
        <f t="shared" si="14"/>
        <v>1342</v>
      </c>
      <c r="J16" s="2">
        <f t="shared" si="14"/>
        <v>1474</v>
      </c>
      <c r="K16" s="2">
        <f t="shared" si="14"/>
        <v>1713</v>
      </c>
      <c r="L16" s="2">
        <f t="shared" si="14"/>
        <v>1997</v>
      </c>
      <c r="M16" s="2">
        <f t="shared" si="14"/>
        <v>2088</v>
      </c>
      <c r="N16" s="2">
        <f t="shared" si="14"/>
        <v>1972</v>
      </c>
      <c r="O16" s="2">
        <f t="shared" si="14"/>
        <v>1885</v>
      </c>
      <c r="P16" s="2">
        <f t="shared" si="14"/>
        <v>1442</v>
      </c>
      <c r="Q16" s="2">
        <f t="shared" si="14"/>
        <v>6492</v>
      </c>
      <c r="S16" s="2">
        <f t="shared" si="3"/>
        <v>0</v>
      </c>
      <c r="T16" s="2">
        <f t="shared" si="3"/>
        <v>0</v>
      </c>
      <c r="U16" s="2">
        <f t="shared" si="3"/>
        <v>685</v>
      </c>
      <c r="V16" s="2">
        <f t="shared" si="3"/>
        <v>211</v>
      </c>
      <c r="W16" s="2">
        <f t="shared" si="3"/>
        <v>330</v>
      </c>
      <c r="X16" s="2">
        <f t="shared" si="3"/>
        <v>116</v>
      </c>
      <c r="Y16" s="2">
        <f t="shared" si="3"/>
        <v>132</v>
      </c>
      <c r="Z16" s="2">
        <f t="shared" si="3"/>
        <v>239</v>
      </c>
      <c r="AA16" s="2">
        <f t="shared" si="3"/>
        <v>284</v>
      </c>
      <c r="AB16" s="2">
        <f t="shared" si="3"/>
        <v>91</v>
      </c>
      <c r="AC16" s="2">
        <f t="shared" si="3"/>
        <v>-116</v>
      </c>
      <c r="AD16" s="2">
        <f t="shared" si="3"/>
        <v>-87</v>
      </c>
      <c r="AE16" s="2">
        <f t="shared" si="3"/>
        <v>-443</v>
      </c>
      <c r="AF16" s="2">
        <f t="shared" si="3"/>
        <v>5050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117.715</v>
      </c>
      <c r="D17" s="2">
        <f t="shared" ref="D17:Q17" si="15">IF(D85="#N/A N/A",0,D85)</f>
        <v>186.261</v>
      </c>
      <c r="E17" s="2">
        <f t="shared" si="15"/>
        <v>199.89500000000001</v>
      </c>
      <c r="F17" s="2">
        <f t="shared" si="15"/>
        <v>286.68799999999999</v>
      </c>
      <c r="G17" s="2">
        <f t="shared" si="15"/>
        <v>304.46199999999999</v>
      </c>
      <c r="H17" s="2">
        <f t="shared" si="15"/>
        <v>558.71400000000006</v>
      </c>
      <c r="I17" s="2">
        <f t="shared" si="15"/>
        <v>579.32600000000002</v>
      </c>
      <c r="J17" s="2">
        <f t="shared" si="15"/>
        <v>589.63800000000003</v>
      </c>
      <c r="K17" s="2">
        <f t="shared" si="15"/>
        <v>933.15499999999997</v>
      </c>
      <c r="L17" s="2">
        <f t="shared" si="15"/>
        <v>1024.7049999999999</v>
      </c>
      <c r="M17" s="2">
        <f t="shared" si="15"/>
        <v>1068.1690000000001</v>
      </c>
      <c r="N17" s="2">
        <f t="shared" si="15"/>
        <v>943.00099999999998</v>
      </c>
      <c r="O17" s="2">
        <f t="shared" si="15"/>
        <v>1042.5150000000001</v>
      </c>
      <c r="P17" s="2">
        <f t="shared" si="15"/>
        <v>1103.96</v>
      </c>
      <c r="Q17" s="2">
        <f t="shared" si="15"/>
        <v>1142.3389999999999</v>
      </c>
      <c r="S17" s="2">
        <f t="shared" si="3"/>
        <v>68.545999999999992</v>
      </c>
      <c r="T17" s="2">
        <f t="shared" si="3"/>
        <v>13.634000000000015</v>
      </c>
      <c r="U17" s="2">
        <f t="shared" si="3"/>
        <v>86.792999999999978</v>
      </c>
      <c r="V17" s="2">
        <f t="shared" si="3"/>
        <v>17.774000000000001</v>
      </c>
      <c r="W17" s="2">
        <f t="shared" si="3"/>
        <v>254.25200000000007</v>
      </c>
      <c r="X17" s="2">
        <f t="shared" si="3"/>
        <v>20.611999999999966</v>
      </c>
      <c r="Y17" s="2">
        <f t="shared" si="3"/>
        <v>10.312000000000012</v>
      </c>
      <c r="Z17" s="2">
        <f t="shared" si="3"/>
        <v>343.51699999999994</v>
      </c>
      <c r="AA17" s="2">
        <f t="shared" si="3"/>
        <v>91.549999999999955</v>
      </c>
      <c r="AB17" s="2">
        <f t="shared" si="3"/>
        <v>43.464000000000169</v>
      </c>
      <c r="AC17" s="2">
        <f t="shared" si="3"/>
        <v>-125.16800000000012</v>
      </c>
      <c r="AD17" s="2">
        <f t="shared" si="3"/>
        <v>99.514000000000124</v>
      </c>
      <c r="AE17" s="2">
        <f t="shared" si="3"/>
        <v>61.444999999999936</v>
      </c>
      <c r="AF17" s="2">
        <f t="shared" si="3"/>
        <v>38.378999999999905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91.26</v>
      </c>
      <c r="D18" s="2">
        <f t="shared" ref="D18:Q18" si="16">IF(D87="#N/A N/A",0,D87)</f>
        <v>113.03100000000001</v>
      </c>
      <c r="E18" s="2">
        <f t="shared" si="16"/>
        <v>134.63399999999999</v>
      </c>
      <c r="F18" s="2">
        <f t="shared" si="16"/>
        <v>147.32900000000001</v>
      </c>
      <c r="G18" s="2">
        <f t="shared" si="16"/>
        <v>141.392</v>
      </c>
      <c r="H18" s="2">
        <f t="shared" si="16"/>
        <v>129.82599999999999</v>
      </c>
      <c r="I18" s="2">
        <f t="shared" si="16"/>
        <v>98.8</v>
      </c>
      <c r="J18" s="2">
        <f t="shared" si="16"/>
        <v>95.837000000000003</v>
      </c>
      <c r="K18" s="2">
        <f t="shared" si="16"/>
        <v>122.71899999999999</v>
      </c>
      <c r="L18" s="2">
        <f t="shared" si="16"/>
        <v>122.26300000000001</v>
      </c>
      <c r="M18" s="2">
        <f t="shared" si="16"/>
        <v>193.27799999999999</v>
      </c>
      <c r="N18" s="2">
        <f t="shared" si="16"/>
        <v>290.66899999999998</v>
      </c>
      <c r="O18" s="2">
        <f t="shared" si="16"/>
        <v>288.29000000000002</v>
      </c>
      <c r="P18" s="2">
        <f t="shared" si="16"/>
        <v>571.82100000000003</v>
      </c>
      <c r="Q18" s="2">
        <f t="shared" si="16"/>
        <v>596.27</v>
      </c>
      <c r="S18" s="2">
        <f t="shared" si="3"/>
        <v>21.771000000000001</v>
      </c>
      <c r="T18" s="2">
        <f t="shared" si="3"/>
        <v>21.60299999999998</v>
      </c>
      <c r="U18" s="2">
        <f t="shared" si="3"/>
        <v>12.695000000000022</v>
      </c>
      <c r="V18" s="2">
        <f t="shared" si="3"/>
        <v>-5.9370000000000118</v>
      </c>
      <c r="W18" s="2">
        <f t="shared" si="3"/>
        <v>-11.566000000000003</v>
      </c>
      <c r="X18" s="2">
        <f t="shared" si="3"/>
        <v>-31.025999999999996</v>
      </c>
      <c r="Y18" s="2">
        <f t="shared" si="3"/>
        <v>-2.9629999999999939</v>
      </c>
      <c r="Z18" s="2">
        <f t="shared" si="3"/>
        <v>26.881999999999991</v>
      </c>
      <c r="AA18" s="2">
        <f t="shared" si="3"/>
        <v>-0.45599999999998886</v>
      </c>
      <c r="AB18" s="2">
        <f t="shared" si="3"/>
        <v>71.014999999999986</v>
      </c>
      <c r="AC18" s="2">
        <f t="shared" si="3"/>
        <v>97.390999999999991</v>
      </c>
      <c r="AD18" s="2">
        <f t="shared" si="3"/>
        <v>-2.3789999999999623</v>
      </c>
      <c r="AE18" s="2">
        <f t="shared" si="3"/>
        <v>283.53100000000001</v>
      </c>
      <c r="AF18" s="2">
        <f t="shared" si="3"/>
        <v>24.448999999999955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36.247</v>
      </c>
      <c r="D19" s="2">
        <f t="shared" ref="D19:Q19" si="17">IF(D89="#N/A N/A",0,D89)</f>
        <v>36</v>
      </c>
      <c r="E19" s="2">
        <f t="shared" si="17"/>
        <v>33.944200000000002</v>
      </c>
      <c r="F19" s="2">
        <f t="shared" si="17"/>
        <v>30.596</v>
      </c>
      <c r="G19" s="2">
        <f t="shared" si="17"/>
        <v>22.436800000000002</v>
      </c>
      <c r="H19" s="2">
        <f t="shared" si="17"/>
        <v>11.6716</v>
      </c>
      <c r="I19" s="2">
        <f t="shared" si="17"/>
        <v>7.9766000000000004</v>
      </c>
      <c r="J19" s="2">
        <f t="shared" si="17"/>
        <v>5.5184999999999995</v>
      </c>
      <c r="K19" s="2">
        <f t="shared" si="17"/>
        <v>4.0803000000000003</v>
      </c>
      <c r="L19" s="2">
        <f t="shared" si="17"/>
        <v>1.4152</v>
      </c>
      <c r="M19" s="2">
        <f t="shared" si="17"/>
        <v>1.2685999999999999</v>
      </c>
      <c r="N19" s="2">
        <f t="shared" si="17"/>
        <v>2.1543000000000001</v>
      </c>
      <c r="O19" s="2">
        <f t="shared" si="17"/>
        <v>2.8397999999999999</v>
      </c>
      <c r="P19" s="2">
        <f t="shared" si="17"/>
        <v>4.1146000000000003</v>
      </c>
      <c r="Q19" s="2">
        <f t="shared" si="17"/>
        <v>6.3718000000000004</v>
      </c>
      <c r="S19" s="2">
        <f t="shared" si="3"/>
        <v>-0.24699999999999989</v>
      </c>
      <c r="T19" s="2">
        <f t="shared" si="3"/>
        <v>-2.0557999999999979</v>
      </c>
      <c r="U19" s="2">
        <f t="shared" si="3"/>
        <v>-3.3482000000000021</v>
      </c>
      <c r="V19" s="2">
        <f t="shared" si="3"/>
        <v>-8.1591999999999985</v>
      </c>
      <c r="W19" s="2">
        <f t="shared" si="3"/>
        <v>-10.765200000000002</v>
      </c>
      <c r="X19" s="2">
        <f t="shared" si="3"/>
        <v>-3.6949999999999994</v>
      </c>
      <c r="Y19" s="2">
        <f t="shared" si="3"/>
        <v>-2.4581000000000008</v>
      </c>
      <c r="Z19" s="2">
        <f t="shared" si="3"/>
        <v>-1.4381999999999993</v>
      </c>
      <c r="AA19" s="2">
        <f t="shared" si="3"/>
        <v>-2.6651000000000002</v>
      </c>
      <c r="AB19" s="2">
        <f t="shared" si="3"/>
        <v>-0.14660000000000006</v>
      </c>
      <c r="AC19" s="2">
        <f t="shared" si="3"/>
        <v>0.88570000000000015</v>
      </c>
      <c r="AD19" s="2">
        <f t="shared" si="3"/>
        <v>0.68549999999999978</v>
      </c>
      <c r="AE19" s="2">
        <f t="shared" si="3"/>
        <v>1.2748000000000004</v>
      </c>
      <c r="AF19" s="2">
        <f t="shared" si="3"/>
        <v>2.2572000000000001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419</v>
      </c>
      <c r="N20" s="2">
        <f t="shared" si="18"/>
        <v>407</v>
      </c>
      <c r="O20" s="2">
        <f t="shared" si="18"/>
        <v>393</v>
      </c>
      <c r="P20" s="2">
        <f t="shared" si="18"/>
        <v>396</v>
      </c>
      <c r="Q20" s="2">
        <f t="shared" si="18"/>
        <v>1099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419</v>
      </c>
      <c r="AC20" s="2">
        <f t="shared" si="3"/>
        <v>-12</v>
      </c>
      <c r="AD20" s="2">
        <f t="shared" si="3"/>
        <v>-14</v>
      </c>
      <c r="AE20" s="2">
        <f t="shared" si="3"/>
        <v>3</v>
      </c>
      <c r="AF20" s="2">
        <f t="shared" si="3"/>
        <v>703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5208.8190000000004</v>
      </c>
      <c r="D25" s="19">
        <f t="shared" ref="D25:Q25" si="25">SUM(D5:D24)</f>
        <v>8327.1990000000005</v>
      </c>
      <c r="E25" s="19">
        <f t="shared" si="25"/>
        <v>10532.2772</v>
      </c>
      <c r="F25" s="19">
        <f t="shared" si="25"/>
        <v>11417.784</v>
      </c>
      <c r="G25" s="19">
        <f t="shared" si="25"/>
        <v>14025.278799999998</v>
      </c>
      <c r="H25" s="19">
        <f t="shared" si="25"/>
        <v>15093.895599999998</v>
      </c>
      <c r="I25" s="19">
        <f t="shared" si="25"/>
        <v>23309.621600000002</v>
      </c>
      <c r="J25" s="19">
        <f t="shared" si="25"/>
        <v>26083.940499999993</v>
      </c>
      <c r="K25" s="19">
        <f t="shared" si="25"/>
        <v>27393.027300000002</v>
      </c>
      <c r="L25" s="19">
        <f t="shared" si="25"/>
        <v>29875.679199999995</v>
      </c>
      <c r="M25" s="19">
        <f t="shared" si="25"/>
        <v>30401.0406</v>
      </c>
      <c r="N25" s="19">
        <f t="shared" si="25"/>
        <v>30264.189299999998</v>
      </c>
      <c r="O25" s="19">
        <f t="shared" si="25"/>
        <v>32585.267800000001</v>
      </c>
      <c r="P25" s="19">
        <f t="shared" si="25"/>
        <v>33204.255600000004</v>
      </c>
      <c r="Q25" s="19">
        <f t="shared" si="25"/>
        <v>43564.214799999994</v>
      </c>
      <c r="S25" s="3">
        <f t="shared" si="24"/>
        <v>3118.38</v>
      </c>
      <c r="T25" s="3">
        <f t="shared" si="24"/>
        <v>2205.0781999999999</v>
      </c>
      <c r="U25" s="3">
        <f t="shared" si="24"/>
        <v>885.5067999999992</v>
      </c>
      <c r="V25" s="3">
        <f t="shared" si="22"/>
        <v>2607.4947999999986</v>
      </c>
      <c r="W25" s="3">
        <f t="shared" si="22"/>
        <v>1068.6167999999998</v>
      </c>
      <c r="X25" s="3">
        <f t="shared" si="22"/>
        <v>8215.7260000000042</v>
      </c>
      <c r="Y25" s="3">
        <f t="shared" si="22"/>
        <v>2774.3188999999911</v>
      </c>
      <c r="Z25" s="3">
        <f t="shared" si="22"/>
        <v>1309.0868000000082</v>
      </c>
      <c r="AA25" s="3">
        <f t="shared" si="22"/>
        <v>2482.6518999999935</v>
      </c>
      <c r="AB25" s="3">
        <f t="shared" si="22"/>
        <v>525.36140000000523</v>
      </c>
      <c r="AC25" s="3">
        <f t="shared" si="22"/>
        <v>-136.85130000000208</v>
      </c>
      <c r="AD25" s="3">
        <f t="shared" si="22"/>
        <v>2321.0785000000033</v>
      </c>
      <c r="AE25" s="3">
        <f t="shared" si="22"/>
        <v>618.98780000000261</v>
      </c>
      <c r="AF25" s="3">
        <f t="shared" si="22"/>
        <v>10359.95919999999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6.1101274172895785E-2</v>
      </c>
      <c r="K29" s="4">
        <f t="shared" si="29"/>
        <v>5.6157904095543318E-2</v>
      </c>
      <c r="L29" s="4">
        <f t="shared" si="29"/>
        <v>4.9704108484335319E-2</v>
      </c>
      <c r="M29" s="4">
        <f t="shared" si="29"/>
        <v>4.8355417149766905E-2</v>
      </c>
      <c r="N29" s="4">
        <f t="shared" si="29"/>
        <v>5.2425194155126441E-2</v>
      </c>
      <c r="O29" s="4">
        <f t="shared" si="29"/>
        <v>4.7733657109916401E-2</v>
      </c>
      <c r="P29" s="4">
        <f t="shared" si="29"/>
        <v>4.8305434680487154E-2</v>
      </c>
      <c r="Q29" s="4">
        <f t="shared" si="29"/>
        <v>3.8798610459518719E-2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-3.4777463636352174E-2</v>
      </c>
      <c r="AA29" s="4">
        <f t="shared" si="30"/>
        <v>-3.4707004651132606E-2</v>
      </c>
      <c r="AB29" s="4">
        <f t="shared" si="30"/>
        <v>-1.002664073527345E-2</v>
      </c>
      <c r="AC29" s="4">
        <f t="shared" si="30"/>
        <v>7.9283428171054771E-2</v>
      </c>
      <c r="AD29" s="4">
        <f t="shared" si="30"/>
        <v>-1.9659575219052497E-2</v>
      </c>
      <c r="AE29" s="4">
        <f t="shared" si="30"/>
        <v>3.1201982237526425E-2</v>
      </c>
      <c r="AF29" s="4">
        <f t="shared" si="30"/>
        <v>5.3795451966587457E-2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2.9059178289742835E-2</v>
      </c>
      <c r="D30" s="4">
        <f t="shared" si="31"/>
        <v>2.8511748067987806E-2</v>
      </c>
      <c r="E30" s="4">
        <f t="shared" si="31"/>
        <v>6.5220558380290256E-2</v>
      </c>
      <c r="F30" s="4">
        <f t="shared" si="31"/>
        <v>5.9461538245950352E-2</v>
      </c>
      <c r="G30" s="4">
        <f t="shared" si="31"/>
        <v>6.2958391957242246E-2</v>
      </c>
      <c r="H30" s="4">
        <f t="shared" si="31"/>
        <v>6.9537515550326195E-2</v>
      </c>
      <c r="I30" s="4">
        <f t="shared" si="31"/>
        <v>5.4298822251151423E-2</v>
      </c>
      <c r="J30" s="4">
        <f t="shared" si="31"/>
        <v>4.7601971795634183E-2</v>
      </c>
      <c r="K30" s="4">
        <f t="shared" si="29"/>
        <v>4.877383523069026E-2</v>
      </c>
      <c r="L30" s="4">
        <f t="shared" si="29"/>
        <v>4.9091469692846355E-2</v>
      </c>
      <c r="M30" s="4">
        <f t="shared" si="29"/>
        <v>5.3453400539190753E-2</v>
      </c>
      <c r="N30" s="4">
        <f t="shared" si="29"/>
        <v>5.605469828329418E-2</v>
      </c>
      <c r="O30" s="4">
        <f t="shared" si="29"/>
        <v>7.8136230631193404E-2</v>
      </c>
      <c r="P30" s="4">
        <f t="shared" si="29"/>
        <v>7.5413315394427929E-2</v>
      </c>
      <c r="Q30" s="4">
        <f t="shared" si="29"/>
        <v>6.8308610947350315E-2</v>
      </c>
      <c r="S30" s="4">
        <f t="shared" si="30"/>
        <v>0.56855659205623532</v>
      </c>
      <c r="T30" s="4">
        <f t="shared" si="30"/>
        <v>1.8932369652476806</v>
      </c>
      <c r="U30" s="4">
        <f t="shared" si="30"/>
        <v>-1.164908337348846E-2</v>
      </c>
      <c r="V30" s="4">
        <f t="shared" si="30"/>
        <v>0.30061023479973314</v>
      </c>
      <c r="W30" s="4">
        <f t="shared" si="30"/>
        <v>0.18865379628067219</v>
      </c>
      <c r="X30" s="4">
        <f t="shared" si="30"/>
        <v>0.2058828573388515</v>
      </c>
      <c r="Y30" s="4">
        <f t="shared" si="30"/>
        <v>-1.8992087288701383E-2</v>
      </c>
      <c r="Z30" s="4">
        <f t="shared" si="30"/>
        <v>7.6040935950395058E-2</v>
      </c>
      <c r="AA30" s="4">
        <f t="shared" si="30"/>
        <v>9.7733415265597479E-2</v>
      </c>
      <c r="AB30" s="4">
        <f t="shared" si="30"/>
        <v>0.10800052637284782</v>
      </c>
      <c r="AC30" s="4">
        <f t="shared" si="30"/>
        <v>4.3944176109004189E-2</v>
      </c>
      <c r="AD30" s="4">
        <f t="shared" si="30"/>
        <v>0.50083409472722451</v>
      </c>
      <c r="AE30" s="4">
        <f t="shared" si="30"/>
        <v>-1.6514341598293864E-2</v>
      </c>
      <c r="AF30" s="4">
        <f t="shared" si="30"/>
        <v>0.188402515452011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0.19969436140482005</v>
      </c>
      <c r="J31" s="4">
        <f t="shared" si="31"/>
        <v>0.16302751495695217</v>
      </c>
      <c r="K31" s="4">
        <f t="shared" si="29"/>
        <v>0.14906713140098976</v>
      </c>
      <c r="L31" s="4">
        <f t="shared" si="29"/>
        <v>0.13107317071472641</v>
      </c>
      <c r="M31" s="4">
        <f t="shared" si="29"/>
        <v>0.12310762809875658</v>
      </c>
      <c r="N31" s="4">
        <f t="shared" si="29"/>
        <v>0.11829162065147406</v>
      </c>
      <c r="O31" s="4">
        <f t="shared" si="29"/>
        <v>0.10769590790350969</v>
      </c>
      <c r="P31" s="4">
        <f t="shared" si="29"/>
        <v>0.11411489074310099</v>
      </c>
      <c r="Q31" s="4">
        <f t="shared" si="29"/>
        <v>8.1410855590584419E-2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-8.6448397353269854E-2</v>
      </c>
      <c r="Z31" s="4">
        <f t="shared" si="30"/>
        <v>-3.9742263192549983E-2</v>
      </c>
      <c r="AA31" s="4">
        <f t="shared" si="30"/>
        <v>-4.1019738453249743E-2</v>
      </c>
      <c r="AB31" s="4">
        <f t="shared" si="30"/>
        <v>-4.4255471283740695E-2</v>
      </c>
      <c r="AC31" s="4">
        <f t="shared" si="30"/>
        <v>-4.3445732912948197E-2</v>
      </c>
      <c r="AD31" s="4">
        <f t="shared" si="30"/>
        <v>-1.9748603351955257E-2</v>
      </c>
      <c r="AE31" s="4">
        <f t="shared" si="30"/>
        <v>7.9731000484427009E-2</v>
      </c>
      <c r="AF31" s="4">
        <f t="shared" si="30"/>
        <v>-6.3999366604206812E-2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2.8476089430819407E-2</v>
      </c>
      <c r="P32" s="4">
        <f t="shared" si="29"/>
        <v>2.8013848923630135E-2</v>
      </c>
      <c r="Q32" s="4">
        <f t="shared" si="29"/>
        <v>7.6025701718833702E-2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2.4550032816001064E-3</v>
      </c>
      <c r="AF32" s="4">
        <f t="shared" si="30"/>
        <v>2.5606050018329807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6.7641052607126479E-3</v>
      </c>
      <c r="D33" s="4">
        <f t="shared" si="31"/>
        <v>6.0625427589757371E-3</v>
      </c>
      <c r="E33" s="4">
        <f t="shared" si="31"/>
        <v>4.2031745993164702E-3</v>
      </c>
      <c r="F33" s="4">
        <f t="shared" si="31"/>
        <v>4.236636461155685E-3</v>
      </c>
      <c r="G33" s="4">
        <f t="shared" si="31"/>
        <v>3.7958603717738577E-3</v>
      </c>
      <c r="H33" s="4">
        <f t="shared" si="31"/>
        <v>3.0005507657015996E-3</v>
      </c>
      <c r="I33" s="4">
        <f t="shared" si="31"/>
        <v>3.9514583969050788E-3</v>
      </c>
      <c r="J33" s="4">
        <f t="shared" si="31"/>
        <v>4.1850271817634316E-3</v>
      </c>
      <c r="K33" s="4">
        <f t="shared" si="29"/>
        <v>4.1690536335865294E-3</v>
      </c>
      <c r="L33" s="4">
        <f t="shared" si="29"/>
        <v>7.3053067191858195E-3</v>
      </c>
      <c r="M33" s="4">
        <f t="shared" si="29"/>
        <v>7.769273529406753E-3</v>
      </c>
      <c r="N33" s="4">
        <f t="shared" si="29"/>
        <v>9.6382228219805636E-3</v>
      </c>
      <c r="O33" s="4">
        <f t="shared" si="29"/>
        <v>1.0716499313226451E-2</v>
      </c>
      <c r="P33" s="4">
        <f t="shared" si="29"/>
        <v>1.2452470098441236E-2</v>
      </c>
      <c r="Q33" s="4">
        <f t="shared" si="29"/>
        <v>1.3876412160193464E-2</v>
      </c>
      <c r="S33" s="4">
        <f t="shared" si="30"/>
        <v>0.43286123804387949</v>
      </c>
      <c r="T33" s="4">
        <f t="shared" si="30"/>
        <v>-0.12310831154425171</v>
      </c>
      <c r="U33" s="4">
        <f t="shared" si="30"/>
        <v>9.2705956764327163E-2</v>
      </c>
      <c r="V33" s="4">
        <f t="shared" si="30"/>
        <v>0.10057263349389127</v>
      </c>
      <c r="W33" s="4">
        <f t="shared" si="30"/>
        <v>-0.149291859198317</v>
      </c>
      <c r="X33" s="4">
        <f t="shared" si="30"/>
        <v>1.0337160521086333</v>
      </c>
      <c r="Y33" s="4">
        <f t="shared" si="30"/>
        <v>0.18516507974421062</v>
      </c>
      <c r="Z33" s="4">
        <f t="shared" si="30"/>
        <v>4.6179073303896929E-2</v>
      </c>
      <c r="AA33" s="4">
        <f t="shared" si="30"/>
        <v>0.9110793937111985</v>
      </c>
      <c r="AB33" s="4">
        <f t="shared" si="30"/>
        <v>8.2212681728835071E-2</v>
      </c>
      <c r="AC33" s="4">
        <f t="shared" si="30"/>
        <v>0.23497209920658441</v>
      </c>
      <c r="AD33" s="4">
        <f t="shared" si="30"/>
        <v>0.19714905739938912</v>
      </c>
      <c r="AE33" s="4">
        <f t="shared" si="30"/>
        <v>0.18406357388316161</v>
      </c>
      <c r="AF33" s="4">
        <f t="shared" si="30"/>
        <v>0.46203518955196798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3.7593488418499292E-2</v>
      </c>
      <c r="M34" s="4">
        <f t="shared" si="29"/>
        <v>4.6878724276299938E-2</v>
      </c>
      <c r="N34" s="4">
        <f t="shared" si="29"/>
        <v>4.6453813319228744E-2</v>
      </c>
      <c r="O34" s="4">
        <f t="shared" si="29"/>
        <v>4.6895885876377545E-2</v>
      </c>
      <c r="P34" s="4">
        <f t="shared" si="29"/>
        <v>4.7651632943097808E-2</v>
      </c>
      <c r="Q34" s="4">
        <f t="shared" si="29"/>
        <v>5.7180807950657705E-2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0.26891876370610368</v>
      </c>
      <c r="AC34" s="4">
        <f t="shared" si="30"/>
        <v>-1.3524778235737474E-2</v>
      </c>
      <c r="AD34" s="4">
        <f t="shared" si="30"/>
        <v>8.6940131034713361E-2</v>
      </c>
      <c r="AE34" s="4">
        <f t="shared" si="30"/>
        <v>3.5417491484606899E-2</v>
      </c>
      <c r="AF34" s="4">
        <f t="shared" si="30"/>
        <v>0.57437665785846226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1.93223649061539E-2</v>
      </c>
      <c r="N35" s="4">
        <f t="shared" si="29"/>
        <v>1.906517284439534E-2</v>
      </c>
      <c r="O35" s="4">
        <f t="shared" si="29"/>
        <v>2.3982831898039517E-2</v>
      </c>
      <c r="P35" s="4">
        <f t="shared" si="29"/>
        <v>5.3258625078166179E-2</v>
      </c>
      <c r="Q35" s="4">
        <f t="shared" si="29"/>
        <v>3.9456283279550815E-2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-1.7752204555513938E-2</v>
      </c>
      <c r="AD35" s="4">
        <f t="shared" si="30"/>
        <v>0.35441565914258782</v>
      </c>
      <c r="AE35" s="4">
        <f t="shared" si="30"/>
        <v>1.2628821720642827</v>
      </c>
      <c r="AF35" s="4">
        <f t="shared" si="30"/>
        <v>-2.8008728730223059E-2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1.5731859913665162E-5</v>
      </c>
      <c r="M36" s="4">
        <f t="shared" si="29"/>
        <v>2.4657050719507283E-4</v>
      </c>
      <c r="N36" s="4">
        <f t="shared" si="29"/>
        <v>3.2922771864898427E-2</v>
      </c>
      <c r="O36" s="4">
        <f t="shared" si="29"/>
        <v>3.1285487854729246E-2</v>
      </c>
      <c r="P36" s="4">
        <f t="shared" si="29"/>
        <v>2.9389184680291398E-2</v>
      </c>
      <c r="Q36" s="4">
        <f t="shared" si="29"/>
        <v>2.8307683397061943E-2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14.948936170212768</v>
      </c>
      <c r="AC36" s="4">
        <f t="shared" si="30"/>
        <v>131.92169156883671</v>
      </c>
      <c r="AD36" s="4">
        <f t="shared" si="30"/>
        <v>2.3148775418238662E-2</v>
      </c>
      <c r="AE36" s="4">
        <f t="shared" si="30"/>
        <v>-4.2768327110999524E-2</v>
      </c>
      <c r="AF36" s="4">
        <f t="shared" si="30"/>
        <v>0.26372603873971917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0.91709848240071301</v>
      </c>
      <c r="D37" s="4">
        <f t="shared" si="31"/>
        <v>0.92516102953706281</v>
      </c>
      <c r="E37" s="4">
        <f t="shared" si="31"/>
        <v>0.76792509790760155</v>
      </c>
      <c r="F37" s="4">
        <f t="shared" si="31"/>
        <v>0.72019228950206104</v>
      </c>
      <c r="G37" s="4">
        <f t="shared" si="31"/>
        <v>0.73638464855329655</v>
      </c>
      <c r="H37" s="4">
        <f t="shared" si="31"/>
        <v>0.72632011579568645</v>
      </c>
      <c r="I37" s="4">
        <f t="shared" si="31"/>
        <v>0.58134791857796608</v>
      </c>
      <c r="J37" s="4">
        <f t="shared" si="31"/>
        <v>0.57184611351187542</v>
      </c>
      <c r="K37" s="4">
        <f t="shared" si="29"/>
        <v>0.56174879218260043</v>
      </c>
      <c r="L37" s="4">
        <f t="shared" si="29"/>
        <v>0.5432847196993601</v>
      </c>
      <c r="M37" s="4">
        <f t="shared" si="29"/>
        <v>0.49873292824062082</v>
      </c>
      <c r="N37" s="4">
        <f t="shared" si="29"/>
        <v>0.46170078641425893</v>
      </c>
      <c r="O37" s="4">
        <f t="shared" si="29"/>
        <v>0.44808592918791357</v>
      </c>
      <c r="P37" s="4">
        <f t="shared" si="29"/>
        <v>0.42042803694114433</v>
      </c>
      <c r="Q37" s="4">
        <f t="shared" si="29"/>
        <v>0.32040058713510894</v>
      </c>
      <c r="S37" s="4">
        <f t="shared" si="30"/>
        <v>0.61272765333891566</v>
      </c>
      <c r="T37" s="4">
        <f t="shared" si="30"/>
        <v>4.9844236760124609E-2</v>
      </c>
      <c r="U37" s="4">
        <f t="shared" si="30"/>
        <v>1.669139465875371E-2</v>
      </c>
      <c r="V37" s="4">
        <f t="shared" si="30"/>
        <v>0.25598929830961936</v>
      </c>
      <c r="W37" s="4">
        <f t="shared" si="30"/>
        <v>6.1483346243222312E-2</v>
      </c>
      <c r="X37" s="4">
        <f t="shared" si="30"/>
        <v>0.23606677004469578</v>
      </c>
      <c r="Y37" s="4">
        <f t="shared" si="30"/>
        <v>0.10073057338941775</v>
      </c>
      <c r="Z37" s="4">
        <f t="shared" si="30"/>
        <v>3.1643872351836952E-2</v>
      </c>
      <c r="AA37" s="4">
        <f t="shared" si="30"/>
        <v>5.4782947751494671E-2</v>
      </c>
      <c r="AB37" s="4">
        <f t="shared" si="30"/>
        <v>-6.5861622820528612E-2</v>
      </c>
      <c r="AC37" s="4">
        <f t="shared" si="30"/>
        <v>-7.8419733544387291E-2</v>
      </c>
      <c r="AD37" s="4">
        <f t="shared" si="30"/>
        <v>4.49438202247191E-2</v>
      </c>
      <c r="AE37" s="4">
        <f t="shared" si="30"/>
        <v>-4.390110266420108E-2</v>
      </c>
      <c r="AF37" s="4">
        <f t="shared" si="30"/>
        <v>-1.4326647564469913E-4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5.375285792895766E-3</v>
      </c>
      <c r="F38" s="4">
        <f t="shared" si="31"/>
        <v>7.8718427323550711E-3</v>
      </c>
      <c r="G38" s="4">
        <f t="shared" si="31"/>
        <v>6.541117742343918E-3</v>
      </c>
      <c r="H38" s="4">
        <f t="shared" si="31"/>
        <v>1.2110988762900945E-2</v>
      </c>
      <c r="I38" s="4">
        <f t="shared" si="31"/>
        <v>9.4779316366079471E-3</v>
      </c>
      <c r="J38" s="4">
        <f t="shared" si="31"/>
        <v>1.4222390976547431E-2</v>
      </c>
      <c r="K38" s="4">
        <f t="shared" si="29"/>
        <v>1.3144658896463043E-2</v>
      </c>
      <c r="L38" s="4">
        <f t="shared" si="29"/>
        <v>1.4826742415951503E-2</v>
      </c>
      <c r="M38" s="4">
        <f t="shared" si="29"/>
        <v>1.4550784817543383E-2</v>
      </c>
      <c r="N38" s="4">
        <f t="shared" si="29"/>
        <v>1.4682567426314639E-2</v>
      </c>
      <c r="O38" s="4">
        <f t="shared" si="29"/>
        <v>2.3896381787600344E-2</v>
      </c>
      <c r="P38" s="4">
        <f t="shared" si="29"/>
        <v>2.2892276494823751E-2</v>
      </c>
      <c r="Q38" s="4">
        <f t="shared" si="29"/>
        <v>1.712313657952123E-2</v>
      </c>
      <c r="S38" s="4">
        <f t="shared" si="30"/>
        <v>0</v>
      </c>
      <c r="T38" s="4">
        <f t="shared" si="30"/>
        <v>0</v>
      </c>
      <c r="U38" s="4">
        <f t="shared" si="30"/>
        <v>0.58757551135761488</v>
      </c>
      <c r="V38" s="4">
        <f t="shared" si="30"/>
        <v>2.0716741396766707E-2</v>
      </c>
      <c r="W38" s="4">
        <f t="shared" si="30"/>
        <v>0.99258782877884477</v>
      </c>
      <c r="X38" s="4">
        <f t="shared" si="30"/>
        <v>0.20855898731961359</v>
      </c>
      <c r="Y38" s="4">
        <f t="shared" si="30"/>
        <v>0.67917909535729004</v>
      </c>
      <c r="Z38" s="4">
        <f t="shared" si="30"/>
        <v>-2.9392736996463373E-2</v>
      </c>
      <c r="AA38" s="4">
        <f t="shared" si="30"/>
        <v>0.23019562754115844</v>
      </c>
      <c r="AB38" s="4">
        <f t="shared" si="30"/>
        <v>-1.354527168428732E-3</v>
      </c>
      <c r="AC38" s="4">
        <f t="shared" si="30"/>
        <v>4.5144328475288488E-3</v>
      </c>
      <c r="AD38" s="4">
        <f t="shared" si="30"/>
        <v>0.75235621888755855</v>
      </c>
      <c r="AE38" s="4">
        <f t="shared" si="30"/>
        <v>-2.3821387750908574E-2</v>
      </c>
      <c r="AF38" s="4">
        <f t="shared" si="30"/>
        <v>-1.8635190976173482E-2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0.12229074259458343</v>
      </c>
      <c r="F39" s="4">
        <f t="shared" si="31"/>
        <v>0.10755151787772478</v>
      </c>
      <c r="G39" s="4">
        <f t="shared" si="31"/>
        <v>9.3046278695008908E-2</v>
      </c>
      <c r="H39" s="4">
        <f t="shared" si="31"/>
        <v>6.1415556630721638E-2</v>
      </c>
      <c r="I39" s="4">
        <f t="shared" si="31"/>
        <v>6.4222406767855886E-2</v>
      </c>
      <c r="J39" s="4">
        <f t="shared" si="31"/>
        <v>5.5014693811312763E-2</v>
      </c>
      <c r="K39" s="4">
        <f t="shared" si="29"/>
        <v>6.5710152451824849E-2</v>
      </c>
      <c r="L39" s="4">
        <f t="shared" si="29"/>
        <v>6.1822862256467138E-2</v>
      </c>
      <c r="M39" s="4">
        <f t="shared" si="29"/>
        <v>6.3583349840991954E-2</v>
      </c>
      <c r="N39" s="4">
        <f t="shared" si="29"/>
        <v>6.9322854784020269E-2</v>
      </c>
      <c r="O39" s="4">
        <f t="shared" si="29"/>
        <v>4.2258360693908426E-2</v>
      </c>
      <c r="P39" s="4">
        <f t="shared" si="29"/>
        <v>4.21331535587866E-2</v>
      </c>
      <c r="Q39" s="4">
        <f t="shared" si="29"/>
        <v>4.4807418404336767E-2</v>
      </c>
      <c r="S39" s="4">
        <f t="shared" si="30"/>
        <v>0</v>
      </c>
      <c r="T39" s="4">
        <f t="shared" si="30"/>
        <v>0</v>
      </c>
      <c r="U39" s="4">
        <f t="shared" si="30"/>
        <v>-4.6583850931677016E-2</v>
      </c>
      <c r="V39" s="4">
        <f t="shared" si="30"/>
        <v>6.2703583061889251E-2</v>
      </c>
      <c r="W39" s="4">
        <f t="shared" si="30"/>
        <v>-0.28965517241379313</v>
      </c>
      <c r="X39" s="4">
        <f t="shared" si="30"/>
        <v>0.61488673139158578</v>
      </c>
      <c r="Y39" s="4">
        <f t="shared" si="30"/>
        <v>-4.1416165664662656E-2</v>
      </c>
      <c r="Z39" s="4">
        <f t="shared" si="30"/>
        <v>0.25435540069686413</v>
      </c>
      <c r="AA39" s="4">
        <f t="shared" si="30"/>
        <v>2.6111111111111113E-2</v>
      </c>
      <c r="AB39" s="4">
        <f t="shared" si="30"/>
        <v>4.6561992420140766E-2</v>
      </c>
      <c r="AC39" s="4">
        <f t="shared" si="30"/>
        <v>8.5359544749094671E-2</v>
      </c>
      <c r="AD39" s="4">
        <f t="shared" si="30"/>
        <v>-0.34366062917063872</v>
      </c>
      <c r="AE39" s="4">
        <f t="shared" si="30"/>
        <v>1.597676107480029E-2</v>
      </c>
      <c r="AF39" s="4">
        <f t="shared" si="30"/>
        <v>0.39528234453180844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5.9994128457851369E-2</v>
      </c>
      <c r="G40" s="4">
        <f t="shared" si="31"/>
        <v>6.388464805419769E-2</v>
      </c>
      <c r="H40" s="4">
        <f t="shared" si="31"/>
        <v>8.1224889351957638E-2</v>
      </c>
      <c r="I40" s="4">
        <f t="shared" si="31"/>
        <v>5.7572792172653708E-2</v>
      </c>
      <c r="J40" s="4">
        <f t="shared" si="31"/>
        <v>5.6509866674477362E-2</v>
      </c>
      <c r="K40" s="4">
        <f t="shared" si="29"/>
        <v>6.2534161749986647E-2</v>
      </c>
      <c r="L40" s="4">
        <f t="shared" si="29"/>
        <v>6.6843668611892185E-2</v>
      </c>
      <c r="M40" s="4">
        <f t="shared" si="29"/>
        <v>6.8681859528189962E-2</v>
      </c>
      <c r="N40" s="4">
        <f t="shared" si="29"/>
        <v>6.5159518414722575E-2</v>
      </c>
      <c r="O40" s="4">
        <f t="shared" si="29"/>
        <v>5.7848227965154236E-2</v>
      </c>
      <c r="P40" s="4">
        <f t="shared" si="29"/>
        <v>4.3428168285754305E-2</v>
      </c>
      <c r="Q40" s="4">
        <f t="shared" si="29"/>
        <v>0.14902139358655445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0.30802919708029197</v>
      </c>
      <c r="W40" s="4">
        <f t="shared" si="30"/>
        <v>0.36830357142857145</v>
      </c>
      <c r="X40" s="4">
        <f t="shared" si="30"/>
        <v>9.461663947797716E-2</v>
      </c>
      <c r="Y40" s="4">
        <f t="shared" si="30"/>
        <v>9.8360655737704916E-2</v>
      </c>
      <c r="Z40" s="4">
        <f t="shared" si="30"/>
        <v>0.16214382632293081</v>
      </c>
      <c r="AA40" s="4">
        <f t="shared" si="30"/>
        <v>0.16579100992410975</v>
      </c>
      <c r="AB40" s="4">
        <f t="shared" si="30"/>
        <v>4.5568352528793189E-2</v>
      </c>
      <c r="AC40" s="4">
        <f t="shared" si="30"/>
        <v>-5.5555555555555552E-2</v>
      </c>
      <c r="AD40" s="4">
        <f t="shared" si="30"/>
        <v>-4.4117647058823532E-2</v>
      </c>
      <c r="AE40" s="4">
        <f t="shared" si="30"/>
        <v>-0.2350132625994695</v>
      </c>
      <c r="AF40" s="4">
        <f t="shared" si="30"/>
        <v>3.5020804438280169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2.2599172672346648E-2</v>
      </c>
      <c r="D41" s="4">
        <f t="shared" si="31"/>
        <v>2.236778537416963E-2</v>
      </c>
      <c r="E41" s="4">
        <f t="shared" si="31"/>
        <v>1.8979276390484672E-2</v>
      </c>
      <c r="F41" s="4">
        <f t="shared" si="31"/>
        <v>2.510890029098466E-2</v>
      </c>
      <c r="G41" s="4">
        <f t="shared" si="31"/>
        <v>2.1708088968612874E-2</v>
      </c>
      <c r="H41" s="4">
        <f t="shared" si="31"/>
        <v>3.7015891377968728E-2</v>
      </c>
      <c r="I41" s="4">
        <f t="shared" si="31"/>
        <v>2.4853513709549021E-2</v>
      </c>
      <c r="J41" s="4">
        <f t="shared" si="31"/>
        <v>2.2605403504888388E-2</v>
      </c>
      <c r="K41" s="4">
        <f t="shared" si="29"/>
        <v>3.4065420728434784E-2</v>
      </c>
      <c r="L41" s="4">
        <f t="shared" si="29"/>
        <v>3.4298969176238848E-2</v>
      </c>
      <c r="M41" s="4">
        <f t="shared" si="29"/>
        <v>3.5135935445578137E-2</v>
      </c>
      <c r="N41" s="4">
        <f t="shared" si="29"/>
        <v>3.1158971107810247E-2</v>
      </c>
      <c r="O41" s="4">
        <f t="shared" si="29"/>
        <v>3.1993445823391392E-2</v>
      </c>
      <c r="P41" s="4">
        <f t="shared" si="29"/>
        <v>3.3247545534494681E-2</v>
      </c>
      <c r="Q41" s="4">
        <f t="shared" si="29"/>
        <v>2.6221957752352285E-2</v>
      </c>
      <c r="S41" s="4">
        <f t="shared" si="30"/>
        <v>0.58230471902476311</v>
      </c>
      <c r="T41" s="4">
        <f t="shared" si="30"/>
        <v>7.3198361439056031E-2</v>
      </c>
      <c r="U41" s="4">
        <f t="shared" si="30"/>
        <v>0.43419295129943208</v>
      </c>
      <c r="V41" s="4">
        <f t="shared" si="30"/>
        <v>6.1997711798191767E-2</v>
      </c>
      <c r="W41" s="4">
        <f t="shared" si="30"/>
        <v>0.83508615196641967</v>
      </c>
      <c r="X41" s="4">
        <f t="shared" si="30"/>
        <v>3.6891862383974565E-2</v>
      </c>
      <c r="Y41" s="4">
        <f t="shared" si="30"/>
        <v>1.7799995166797297E-2</v>
      </c>
      <c r="Z41" s="4">
        <f t="shared" si="30"/>
        <v>0.58258965670462204</v>
      </c>
      <c r="AA41" s="4">
        <f t="shared" si="30"/>
        <v>9.8108031355991193E-2</v>
      </c>
      <c r="AB41" s="4">
        <f t="shared" si="30"/>
        <v>4.2416110002391101E-2</v>
      </c>
      <c r="AC41" s="4">
        <f t="shared" si="30"/>
        <v>-0.11717995935100167</v>
      </c>
      <c r="AD41" s="4">
        <f t="shared" si="30"/>
        <v>0.10552905034034972</v>
      </c>
      <c r="AE41" s="4">
        <f t="shared" si="30"/>
        <v>5.8939199915588679E-2</v>
      </c>
      <c r="AF41" s="4">
        <f t="shared" si="30"/>
        <v>3.476484655241123E-2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1.752028626834605E-2</v>
      </c>
      <c r="D42" s="4">
        <f t="shared" si="31"/>
        <v>1.3573711880789686E-2</v>
      </c>
      <c r="E42" s="4">
        <f t="shared" si="31"/>
        <v>1.2782990557825422E-2</v>
      </c>
      <c r="F42" s="4">
        <f t="shared" si="31"/>
        <v>1.2903467082579247E-2</v>
      </c>
      <c r="G42" s="4">
        <f t="shared" si="31"/>
        <v>1.0081225622409732E-2</v>
      </c>
      <c r="H42" s="4">
        <f t="shared" si="31"/>
        <v>8.6012255179504487E-3</v>
      </c>
      <c r="I42" s="4">
        <f t="shared" si="31"/>
        <v>4.238593045199841E-3</v>
      </c>
      <c r="J42" s="4">
        <f t="shared" si="31"/>
        <v>3.6741764535155271E-3</v>
      </c>
      <c r="K42" s="4">
        <f t="shared" si="29"/>
        <v>4.4799356659641623E-3</v>
      </c>
      <c r="L42" s="4">
        <f t="shared" si="29"/>
        <v>4.0923923162222205E-3</v>
      </c>
      <c r="M42" s="4">
        <f t="shared" si="29"/>
        <v>6.3576113246597218E-3</v>
      </c>
      <c r="N42" s="4">
        <f t="shared" si="29"/>
        <v>9.6043874533919861E-3</v>
      </c>
      <c r="O42" s="4">
        <f t="shared" si="29"/>
        <v>8.8472496764319987E-3</v>
      </c>
      <c r="P42" s="4">
        <f t="shared" si="29"/>
        <v>1.7221316655567486E-2</v>
      </c>
      <c r="Q42" s="4">
        <f t="shared" si="29"/>
        <v>1.3687151317599327E-2</v>
      </c>
      <c r="S42" s="4">
        <f t="shared" si="30"/>
        <v>0.23856015779092701</v>
      </c>
      <c r="T42" s="4">
        <f t="shared" si="30"/>
        <v>0.19112455874936946</v>
      </c>
      <c r="U42" s="4">
        <f t="shared" si="30"/>
        <v>9.4292674955806288E-2</v>
      </c>
      <c r="V42" s="4">
        <f t="shared" si="30"/>
        <v>-4.0297565313007024E-2</v>
      </c>
      <c r="W42" s="4">
        <f t="shared" si="30"/>
        <v>-8.1800950548828813E-2</v>
      </c>
      <c r="X42" s="4">
        <f t="shared" si="30"/>
        <v>-0.23898140588171859</v>
      </c>
      <c r="Y42" s="4">
        <f t="shared" si="30"/>
        <v>-2.9989878542510059E-2</v>
      </c>
      <c r="Z42" s="4">
        <f t="shared" si="30"/>
        <v>0.28049709402422851</v>
      </c>
      <c r="AA42" s="4">
        <f t="shared" si="30"/>
        <v>-3.7158060284062685E-3</v>
      </c>
      <c r="AB42" s="4">
        <f t="shared" si="30"/>
        <v>0.58083802949379604</v>
      </c>
      <c r="AC42" s="4">
        <f t="shared" si="30"/>
        <v>0.50389076873725924</v>
      </c>
      <c r="AD42" s="4">
        <f t="shared" si="30"/>
        <v>-8.1845673257208793E-3</v>
      </c>
      <c r="AE42" s="4">
        <f t="shared" si="30"/>
        <v>0.98349231676436921</v>
      </c>
      <c r="AF42" s="4">
        <f t="shared" si="30"/>
        <v>4.2756387051192515E-2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6.9587751081387154E-3</v>
      </c>
      <c r="D43" s="4">
        <f t="shared" si="31"/>
        <v>4.3231823810143122E-3</v>
      </c>
      <c r="E43" s="4">
        <f t="shared" si="31"/>
        <v>3.222873777002375E-3</v>
      </c>
      <c r="F43" s="4">
        <f t="shared" si="31"/>
        <v>2.6796793493378403E-3</v>
      </c>
      <c r="G43" s="4">
        <f t="shared" si="31"/>
        <v>1.5997400351143113E-3</v>
      </c>
      <c r="H43" s="4">
        <f t="shared" si="31"/>
        <v>7.7326624678654865E-4</v>
      </c>
      <c r="I43" s="4">
        <f t="shared" si="31"/>
        <v>3.4220203729090132E-4</v>
      </c>
      <c r="J43" s="4">
        <f t="shared" si="31"/>
        <v>2.1156696013779056E-4</v>
      </c>
      <c r="K43" s="4">
        <f t="shared" si="29"/>
        <v>1.4895396391621161E-4</v>
      </c>
      <c r="L43" s="4">
        <f t="shared" si="29"/>
        <v>4.7369634361316887E-5</v>
      </c>
      <c r="M43" s="4">
        <f t="shared" si="29"/>
        <v>4.172883476889932E-5</v>
      </c>
      <c r="N43" s="4">
        <f t="shared" si="29"/>
        <v>7.1183139209349329E-5</v>
      </c>
      <c r="O43" s="4">
        <f t="shared" si="29"/>
        <v>8.7149813143472154E-5</v>
      </c>
      <c r="P43" s="4">
        <f t="shared" si="29"/>
        <v>1.2391785106003099E-4</v>
      </c>
      <c r="Q43" s="4">
        <f t="shared" si="29"/>
        <v>1.4626224825243497E-4</v>
      </c>
      <c r="S43" s="4">
        <f t="shared" si="30"/>
        <v>-6.8143570502386371E-3</v>
      </c>
      <c r="T43" s="4">
        <f t="shared" si="30"/>
        <v>-5.7105555555555493E-2</v>
      </c>
      <c r="U43" s="4">
        <f t="shared" si="30"/>
        <v>-9.8638353533151521E-2</v>
      </c>
      <c r="V43" s="4">
        <f t="shared" si="30"/>
        <v>-0.26667538240292843</v>
      </c>
      <c r="W43" s="4">
        <f t="shared" si="30"/>
        <v>-0.47980104114668765</v>
      </c>
      <c r="X43" s="4">
        <f t="shared" si="30"/>
        <v>-0.31658041742348947</v>
      </c>
      <c r="Y43" s="4">
        <f t="shared" si="30"/>
        <v>-0.30816387934709033</v>
      </c>
      <c r="Z43" s="4">
        <f t="shared" si="30"/>
        <v>-0.26061429736341385</v>
      </c>
      <c r="AA43" s="4">
        <f t="shared" si="30"/>
        <v>-0.65316275764036957</v>
      </c>
      <c r="AB43" s="4">
        <f t="shared" si="30"/>
        <v>-0.10358959864330135</v>
      </c>
      <c r="AC43" s="4">
        <f t="shared" si="30"/>
        <v>0.69817121236008217</v>
      </c>
      <c r="AD43" s="4">
        <f t="shared" si="30"/>
        <v>0.31820080768695158</v>
      </c>
      <c r="AE43" s="4">
        <f t="shared" si="30"/>
        <v>0.44890485245439837</v>
      </c>
      <c r="AF43" s="4">
        <f t="shared" si="30"/>
        <v>0.54858309434695962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1.3782422960877201E-2</v>
      </c>
      <c r="N44" s="4">
        <f t="shared" si="29"/>
        <v>1.3448237319874285E-2</v>
      </c>
      <c r="O44" s="4">
        <f t="shared" si="29"/>
        <v>1.2060665034644889E-2</v>
      </c>
      <c r="P44" s="4">
        <f t="shared" si="29"/>
        <v>1.1926182136725871E-2</v>
      </c>
      <c r="Q44" s="4">
        <f t="shared" si="29"/>
        <v>2.5227127472523623E-2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-2.8639618138424822E-2</v>
      </c>
      <c r="AD44" s="4">
        <f t="shared" si="30"/>
        <v>-3.4398034398034398E-2</v>
      </c>
      <c r="AE44" s="4">
        <f t="shared" si="30"/>
        <v>7.6335877862595417E-3</v>
      </c>
      <c r="AF44" s="4">
        <f t="shared" si="30"/>
        <v>1.7752525252525253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0.99999999999999989</v>
      </c>
      <c r="D49" s="12">
        <f t="shared" ref="D49:Q49" si="35">SUM(D29:D48)</f>
        <v>1</v>
      </c>
      <c r="E49" s="12">
        <f t="shared" si="35"/>
        <v>0.99999999999999989</v>
      </c>
      <c r="F49" s="12">
        <f t="shared" si="35"/>
        <v>1</v>
      </c>
      <c r="G49" s="12">
        <f t="shared" si="35"/>
        <v>1</v>
      </c>
      <c r="H49" s="12">
        <f t="shared" si="35"/>
        <v>1</v>
      </c>
      <c r="I49" s="12">
        <f t="shared" si="35"/>
        <v>0.99999999999999978</v>
      </c>
      <c r="J49" s="12">
        <f t="shared" si="35"/>
        <v>1.0000000000000002</v>
      </c>
      <c r="K49" s="12">
        <f t="shared" si="35"/>
        <v>0.99999999999999989</v>
      </c>
      <c r="L49" s="12">
        <f t="shared" si="35"/>
        <v>1.0000000000000002</v>
      </c>
      <c r="M49" s="12">
        <f t="shared" si="35"/>
        <v>0.99999999999999989</v>
      </c>
      <c r="N49" s="12">
        <f t="shared" si="35"/>
        <v>1.0000000000000002</v>
      </c>
      <c r="O49" s="12">
        <f t="shared" si="35"/>
        <v>1</v>
      </c>
      <c r="P49" s="12">
        <f t="shared" si="35"/>
        <v>1</v>
      </c>
      <c r="Q49" s="12">
        <f t="shared" si="35"/>
        <v>1</v>
      </c>
      <c r="S49" s="5">
        <f t="shared" si="33"/>
        <v>0.59867313492751428</v>
      </c>
      <c r="T49" s="6">
        <f t="shared" si="33"/>
        <v>0.26480431174996538</v>
      </c>
      <c r="U49" s="6">
        <f t="shared" si="33"/>
        <v>8.4075531168131351E-2</v>
      </c>
      <c r="V49" s="6">
        <f t="shared" si="33"/>
        <v>0.22837135472172171</v>
      </c>
      <c r="W49" s="6">
        <f t="shared" si="33"/>
        <v>7.6192196621431868E-2</v>
      </c>
      <c r="X49" s="6">
        <f t="shared" si="33"/>
        <v>0.54430785913213853</v>
      </c>
      <c r="Y49" s="6">
        <f t="shared" si="33"/>
        <v>0.11902033193022708</v>
      </c>
      <c r="Z49" s="6">
        <f t="shared" si="33"/>
        <v>5.0187463048384451E-2</v>
      </c>
      <c r="AA49" s="6">
        <f t="shared" si="33"/>
        <v>9.0630797129895649E-2</v>
      </c>
      <c r="AB49" s="6">
        <f t="shared" si="33"/>
        <v>1.7584919040100195E-2</v>
      </c>
      <c r="AC49" s="6">
        <f t="shared" si="33"/>
        <v>-4.5015334113267845E-3</v>
      </c>
      <c r="AD49" s="6">
        <f t="shared" si="33"/>
        <v>7.6693893135277316E-2</v>
      </c>
      <c r="AE49" s="6">
        <f t="shared" si="33"/>
        <v>1.899594024511907E-2</v>
      </c>
      <c r="AF49" s="6">
        <f t="shared" si="33"/>
        <v>0.31200697057638566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INPUT!B114</f>
        <v>BS_OTHER_ASSET_DEF_CHNG_OTHER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1593.7619999999999</v>
      </c>
      <c r="K61">
        <v>1538.335</v>
      </c>
      <c r="L61">
        <v>1484.944</v>
      </c>
      <c r="M61">
        <v>1470.0550000000001</v>
      </c>
      <c r="N61">
        <v>1586.606</v>
      </c>
      <c r="O61">
        <v>1555.414</v>
      </c>
      <c r="P61">
        <v>1603.9459999999999</v>
      </c>
      <c r="Q61">
        <v>1690.231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151.364</v>
      </c>
      <c r="D63">
        <v>237.423</v>
      </c>
      <c r="E63">
        <v>686.92100000000005</v>
      </c>
      <c r="F63">
        <v>678.91899999999998</v>
      </c>
      <c r="G63">
        <v>883.00900000000001</v>
      </c>
      <c r="H63">
        <v>1049.5920000000001</v>
      </c>
      <c r="I63">
        <v>1265.6849999999999</v>
      </c>
      <c r="J63">
        <v>1241.6469999999999</v>
      </c>
      <c r="K63">
        <v>1336.0630000000001</v>
      </c>
      <c r="L63">
        <v>1466.6410000000001</v>
      </c>
      <c r="M63">
        <v>1625.039</v>
      </c>
      <c r="N63">
        <v>1696.45</v>
      </c>
      <c r="O63">
        <v>2546.09</v>
      </c>
      <c r="P63">
        <v>2504.0430000000001</v>
      </c>
      <c r="Q63">
        <v>2975.8110000000001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4654.8</v>
      </c>
      <c r="J65">
        <v>4252.3999999999996</v>
      </c>
      <c r="K65">
        <v>4083.4</v>
      </c>
      <c r="L65">
        <v>3915.9</v>
      </c>
      <c r="M65">
        <v>3742.6</v>
      </c>
      <c r="N65">
        <v>3580</v>
      </c>
      <c r="O65">
        <v>3509.3</v>
      </c>
      <c r="P65">
        <v>3789.1</v>
      </c>
      <c r="Q65">
        <v>3546.6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927.90099999999995</v>
      </c>
      <c r="P67">
        <v>930.17899999999997</v>
      </c>
      <c r="Q67">
        <v>3312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35.232999999999997</v>
      </c>
      <c r="D69">
        <v>50.484000000000002</v>
      </c>
      <c r="E69">
        <v>44.268999999999998</v>
      </c>
      <c r="F69">
        <v>48.372999999999998</v>
      </c>
      <c r="G69">
        <v>53.238</v>
      </c>
      <c r="H69">
        <v>45.29</v>
      </c>
      <c r="I69">
        <v>92.106999999999999</v>
      </c>
      <c r="J69">
        <v>109.16200000000001</v>
      </c>
      <c r="K69">
        <v>114.203</v>
      </c>
      <c r="L69">
        <v>218.251</v>
      </c>
      <c r="M69">
        <v>236.19399999999999</v>
      </c>
      <c r="N69">
        <v>291.69299999999998</v>
      </c>
      <c r="O69">
        <v>349.2</v>
      </c>
      <c r="P69">
        <v>413.47500000000002</v>
      </c>
      <c r="Q69">
        <v>604.51499999999999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1123.1310000000001</v>
      </c>
      <c r="M71">
        <v>1425.162</v>
      </c>
      <c r="N71">
        <v>1405.8869999999999</v>
      </c>
      <c r="O71">
        <v>1528.115</v>
      </c>
      <c r="P71">
        <v>1582.2370000000001</v>
      </c>
      <c r="Q71">
        <v>2491.0369999999998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587.41999999999996</v>
      </c>
      <c r="N73">
        <v>576.99199999999996</v>
      </c>
      <c r="O73">
        <v>781.48699999999997</v>
      </c>
      <c r="P73">
        <v>1768.413</v>
      </c>
      <c r="Q73">
        <v>1718.8820000000001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0.47</v>
      </c>
      <c r="M75">
        <v>7.4960000000000004</v>
      </c>
      <c r="N75">
        <v>996.38099999999997</v>
      </c>
      <c r="O75">
        <v>1019.446</v>
      </c>
      <c r="P75">
        <v>975.846</v>
      </c>
      <c r="Q75">
        <v>1233.202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4777</v>
      </c>
      <c r="D77">
        <v>7704</v>
      </c>
      <c r="E77">
        <v>8088</v>
      </c>
      <c r="F77">
        <v>8223</v>
      </c>
      <c r="G77">
        <v>10328</v>
      </c>
      <c r="H77">
        <v>10963</v>
      </c>
      <c r="I77">
        <v>13551</v>
      </c>
      <c r="J77">
        <v>14916</v>
      </c>
      <c r="K77">
        <v>15388</v>
      </c>
      <c r="L77">
        <v>16231</v>
      </c>
      <c r="M77">
        <v>15162</v>
      </c>
      <c r="N77">
        <v>13973</v>
      </c>
      <c r="O77">
        <v>14601</v>
      </c>
      <c r="P77">
        <v>13960</v>
      </c>
      <c r="Q77">
        <v>13958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56.613999999999997</v>
      </c>
      <c r="F79">
        <v>89.879000000000005</v>
      </c>
      <c r="G79">
        <v>91.741</v>
      </c>
      <c r="H79">
        <v>182.80199999999999</v>
      </c>
      <c r="I79">
        <v>220.92699999999999</v>
      </c>
      <c r="J79">
        <v>370.976</v>
      </c>
      <c r="K79">
        <v>360.072</v>
      </c>
      <c r="L79">
        <v>442.959</v>
      </c>
      <c r="M79">
        <v>442.35899999999998</v>
      </c>
      <c r="N79">
        <v>444.35599999999999</v>
      </c>
      <c r="O79">
        <v>778.67</v>
      </c>
      <c r="P79">
        <v>760.12099999999998</v>
      </c>
      <c r="Q79">
        <v>745.95600000000002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1288</v>
      </c>
      <c r="F81">
        <v>1228</v>
      </c>
      <c r="G81">
        <v>1305</v>
      </c>
      <c r="H81">
        <v>927</v>
      </c>
      <c r="I81">
        <v>1497</v>
      </c>
      <c r="J81">
        <v>1435</v>
      </c>
      <c r="K81">
        <v>1800</v>
      </c>
      <c r="L81">
        <v>1847</v>
      </c>
      <c r="M81">
        <v>1933</v>
      </c>
      <c r="N81">
        <v>2098</v>
      </c>
      <c r="O81">
        <v>1377</v>
      </c>
      <c r="P81">
        <v>1399</v>
      </c>
      <c r="Q81">
        <v>1952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685</v>
      </c>
      <c r="G83">
        <v>896</v>
      </c>
      <c r="H83">
        <v>1226</v>
      </c>
      <c r="I83">
        <v>1342</v>
      </c>
      <c r="J83">
        <v>1474</v>
      </c>
      <c r="K83">
        <v>1713</v>
      </c>
      <c r="L83">
        <v>1997</v>
      </c>
      <c r="M83">
        <v>2088</v>
      </c>
      <c r="N83">
        <v>1972</v>
      </c>
      <c r="O83">
        <v>1885</v>
      </c>
      <c r="P83">
        <v>1442</v>
      </c>
      <c r="Q83">
        <v>6492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117.715</v>
      </c>
      <c r="D85">
        <v>186.261</v>
      </c>
      <c r="E85">
        <v>199.89500000000001</v>
      </c>
      <c r="F85">
        <v>286.68799999999999</v>
      </c>
      <c r="G85">
        <v>304.46199999999999</v>
      </c>
      <c r="H85">
        <v>558.71400000000006</v>
      </c>
      <c r="I85">
        <v>579.32600000000002</v>
      </c>
      <c r="J85">
        <v>589.63800000000003</v>
      </c>
      <c r="K85">
        <v>933.15499999999997</v>
      </c>
      <c r="L85">
        <v>1024.7049999999999</v>
      </c>
      <c r="M85">
        <v>1068.1690000000001</v>
      </c>
      <c r="N85">
        <v>943.00099999999998</v>
      </c>
      <c r="O85">
        <v>1042.5150000000001</v>
      </c>
      <c r="P85">
        <v>1103.96</v>
      </c>
      <c r="Q85">
        <v>1142.3389999999999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91.26</v>
      </c>
      <c r="D87">
        <v>113.03100000000001</v>
      </c>
      <c r="E87">
        <v>134.63399999999999</v>
      </c>
      <c r="F87">
        <v>147.32900000000001</v>
      </c>
      <c r="G87">
        <v>141.392</v>
      </c>
      <c r="H87">
        <v>129.82599999999999</v>
      </c>
      <c r="I87">
        <v>98.8</v>
      </c>
      <c r="J87">
        <v>95.837000000000003</v>
      </c>
      <c r="K87">
        <v>122.71899999999999</v>
      </c>
      <c r="L87">
        <v>122.26300000000001</v>
      </c>
      <c r="M87">
        <v>193.27799999999999</v>
      </c>
      <c r="N87">
        <v>290.66899999999998</v>
      </c>
      <c r="O87">
        <v>288.29000000000002</v>
      </c>
      <c r="P87">
        <v>571.82100000000003</v>
      </c>
      <c r="Q87">
        <v>596.27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36.247</v>
      </c>
      <c r="D89">
        <v>36</v>
      </c>
      <c r="E89">
        <v>33.944200000000002</v>
      </c>
      <c r="F89">
        <v>30.596</v>
      </c>
      <c r="G89">
        <v>22.436800000000002</v>
      </c>
      <c r="H89">
        <v>11.6716</v>
      </c>
      <c r="I89">
        <v>7.9766000000000004</v>
      </c>
      <c r="J89">
        <v>5.5184999999999995</v>
      </c>
      <c r="K89">
        <v>4.0803000000000003</v>
      </c>
      <c r="L89">
        <v>1.4152</v>
      </c>
      <c r="M89">
        <v>1.2685999999999999</v>
      </c>
      <c r="N89">
        <v>2.1543000000000001</v>
      </c>
      <c r="O89">
        <v>2.8397999999999999</v>
      </c>
      <c r="P89">
        <v>4.1146000000000003</v>
      </c>
      <c r="Q89">
        <v>6.3718000000000004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419</v>
      </c>
      <c r="N91">
        <v>407</v>
      </c>
      <c r="O91">
        <v>393</v>
      </c>
      <c r="P91">
        <v>396</v>
      </c>
      <c r="Q91">
        <v>1099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8.6328125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BS_TOT_ASSET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3182.2489999999998</v>
      </c>
      <c r="K5" s="2">
        <f t="shared" si="2"/>
        <v>3062.223</v>
      </c>
      <c r="L5" s="2">
        <f t="shared" si="2"/>
        <v>3024.0230000000001</v>
      </c>
      <c r="M5" s="2">
        <f t="shared" si="2"/>
        <v>3314.7910000000002</v>
      </c>
      <c r="N5" s="2">
        <f t="shared" si="2"/>
        <v>3177.5279999999998</v>
      </c>
      <c r="O5" s="2">
        <f t="shared" si="2"/>
        <v>2940.8180000000002</v>
      </c>
      <c r="P5" s="2">
        <f t="shared" si="2"/>
        <v>2863.982</v>
      </c>
      <c r="Q5" s="2">
        <f t="shared" si="2"/>
        <v>3010.1709999999998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3182.2489999999998</v>
      </c>
      <c r="Z5" s="2">
        <f t="shared" si="3"/>
        <v>-120.02599999999984</v>
      </c>
      <c r="AA5" s="2">
        <f t="shared" si="3"/>
        <v>-38.199999999999818</v>
      </c>
      <c r="AB5" s="2">
        <f t="shared" si="3"/>
        <v>290.76800000000003</v>
      </c>
      <c r="AC5" s="2">
        <f t="shared" si="3"/>
        <v>-137.26300000000037</v>
      </c>
      <c r="AD5" s="2">
        <f t="shared" si="3"/>
        <v>-236.70999999999958</v>
      </c>
      <c r="AE5" s="2">
        <f t="shared" si="3"/>
        <v>-76.83600000000024</v>
      </c>
      <c r="AF5" s="2">
        <f t="shared" si="3"/>
        <v>146.18899999999985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480.66399999999999</v>
      </c>
      <c r="D6" s="2">
        <f t="shared" ref="D6:Q6" si="4">IF(D63="#N/A N/A",0,D63)</f>
        <v>562.04999999999995</v>
      </c>
      <c r="E6" s="2">
        <f t="shared" si="4"/>
        <v>1154.3040000000001</v>
      </c>
      <c r="F6" s="2">
        <f t="shared" si="4"/>
        <v>1206.6389999999999</v>
      </c>
      <c r="G6" s="2">
        <f t="shared" si="4"/>
        <v>1368.09</v>
      </c>
      <c r="H6" s="2">
        <f t="shared" si="4"/>
        <v>1791.9469999999999</v>
      </c>
      <c r="I6" s="2">
        <f t="shared" si="4"/>
        <v>1902.653</v>
      </c>
      <c r="J6" s="2">
        <f t="shared" si="4"/>
        <v>2006.079</v>
      </c>
      <c r="K6" s="2">
        <f t="shared" si="4"/>
        <v>2244.7660000000001</v>
      </c>
      <c r="L6" s="2">
        <f t="shared" si="4"/>
        <v>2320.1309999999999</v>
      </c>
      <c r="M6" s="2">
        <f t="shared" si="4"/>
        <v>2388.2220000000002</v>
      </c>
      <c r="N6" s="2">
        <f t="shared" si="4"/>
        <v>2497.0709999999999</v>
      </c>
      <c r="O6" s="2">
        <f t="shared" si="4"/>
        <v>3359.1379999999999</v>
      </c>
      <c r="P6" s="2">
        <f t="shared" si="4"/>
        <v>3242.03</v>
      </c>
      <c r="Q6" s="2">
        <f t="shared" si="4"/>
        <v>3987.3409999999999</v>
      </c>
      <c r="S6" s="2">
        <f t="shared" si="3"/>
        <v>81.385999999999967</v>
      </c>
      <c r="T6" s="2">
        <f t="shared" si="3"/>
        <v>592.25400000000013</v>
      </c>
      <c r="U6" s="2">
        <f t="shared" si="3"/>
        <v>52.334999999999809</v>
      </c>
      <c r="V6" s="2">
        <f t="shared" si="3"/>
        <v>161.45100000000002</v>
      </c>
      <c r="W6" s="2">
        <f t="shared" si="3"/>
        <v>423.85699999999997</v>
      </c>
      <c r="X6" s="2">
        <f t="shared" si="3"/>
        <v>110.70600000000013</v>
      </c>
      <c r="Y6" s="2">
        <f t="shared" si="3"/>
        <v>103.42599999999993</v>
      </c>
      <c r="Z6" s="2">
        <f t="shared" si="3"/>
        <v>238.68700000000013</v>
      </c>
      <c r="AA6" s="2">
        <f t="shared" si="3"/>
        <v>75.364999999999782</v>
      </c>
      <c r="AB6" s="2">
        <f t="shared" si="3"/>
        <v>68.091000000000349</v>
      </c>
      <c r="AC6" s="2">
        <f t="shared" si="3"/>
        <v>108.84899999999971</v>
      </c>
      <c r="AD6" s="2">
        <f t="shared" si="3"/>
        <v>862.06700000000001</v>
      </c>
      <c r="AE6" s="2">
        <f t="shared" si="3"/>
        <v>-117.10799999999972</v>
      </c>
      <c r="AF6" s="2">
        <f t="shared" si="3"/>
        <v>745.31099999999969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6276.3</v>
      </c>
      <c r="J7" s="2">
        <f t="shared" si="5"/>
        <v>5976</v>
      </c>
      <c r="K7" s="2">
        <f t="shared" si="5"/>
        <v>5943.8</v>
      </c>
      <c r="L7" s="2">
        <f t="shared" si="5"/>
        <v>5949.6</v>
      </c>
      <c r="M7" s="2">
        <f t="shared" si="5"/>
        <v>5720</v>
      </c>
      <c r="N7" s="2">
        <f t="shared" si="5"/>
        <v>5924.6</v>
      </c>
      <c r="O7" s="2">
        <f t="shared" si="5"/>
        <v>6099.9</v>
      </c>
      <c r="P7" s="2">
        <f t="shared" si="5"/>
        <v>6755.3</v>
      </c>
      <c r="Q7" s="2">
        <f t="shared" si="5"/>
        <v>6948.4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6276.3</v>
      </c>
      <c r="Y7" s="2">
        <f t="shared" si="3"/>
        <v>-300.30000000000018</v>
      </c>
      <c r="Z7" s="2">
        <f t="shared" si="3"/>
        <v>-32.199999999999818</v>
      </c>
      <c r="AA7" s="2">
        <f t="shared" si="3"/>
        <v>5.8000000000001819</v>
      </c>
      <c r="AB7" s="2">
        <f t="shared" si="3"/>
        <v>-229.60000000000036</v>
      </c>
      <c r="AC7" s="2">
        <f t="shared" si="3"/>
        <v>204.60000000000036</v>
      </c>
      <c r="AD7" s="2">
        <f t="shared" si="3"/>
        <v>175.29999999999927</v>
      </c>
      <c r="AE7" s="2">
        <f t="shared" si="3"/>
        <v>655.40000000000055</v>
      </c>
      <c r="AF7" s="2">
        <f t="shared" si="3"/>
        <v>193.09999999999945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2216.3670000000002</v>
      </c>
      <c r="P8" s="2">
        <f t="shared" si="6"/>
        <v>2161.2820000000002</v>
      </c>
      <c r="Q8" s="2">
        <f t="shared" si="6"/>
        <v>4846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2216.3670000000002</v>
      </c>
      <c r="AE8" s="2">
        <f t="shared" si="3"/>
        <v>-55.085000000000036</v>
      </c>
      <c r="AF8" s="2">
        <f t="shared" si="3"/>
        <v>2684.7179999999998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374.459</v>
      </c>
      <c r="D9" s="2">
        <f t="shared" ref="D9:Q9" si="7">IF(D69="#N/A N/A",0,D69)</f>
        <v>460.226</v>
      </c>
      <c r="E9" s="2">
        <f t="shared" si="7"/>
        <v>542.92399999999998</v>
      </c>
      <c r="F9" s="2">
        <f t="shared" si="7"/>
        <v>547.28</v>
      </c>
      <c r="G9" s="2">
        <f t="shared" si="7"/>
        <v>548.07100000000003</v>
      </c>
      <c r="H9" s="2">
        <f t="shared" si="7"/>
        <v>592.56500000000005</v>
      </c>
      <c r="I9" s="2">
        <f t="shared" si="7"/>
        <v>641.25199999999995</v>
      </c>
      <c r="J9" s="2">
        <f t="shared" si="7"/>
        <v>756.31500000000005</v>
      </c>
      <c r="K9" s="2">
        <f t="shared" si="7"/>
        <v>864.40899999999999</v>
      </c>
      <c r="L9" s="2">
        <f t="shared" si="7"/>
        <v>966.524</v>
      </c>
      <c r="M9" s="2">
        <f t="shared" si="7"/>
        <v>1026.317</v>
      </c>
      <c r="N9" s="2">
        <f t="shared" si="7"/>
        <v>1109.6179999999999</v>
      </c>
      <c r="O9" s="2">
        <f t="shared" si="7"/>
        <v>1194.606</v>
      </c>
      <c r="P9" s="2">
        <f t="shared" si="7"/>
        <v>1300.2760000000001</v>
      </c>
      <c r="Q9" s="2">
        <f t="shared" si="7"/>
        <v>1504.6790000000001</v>
      </c>
      <c r="S9" s="2">
        <f t="shared" si="3"/>
        <v>85.766999999999996</v>
      </c>
      <c r="T9" s="2">
        <f t="shared" si="3"/>
        <v>82.697999999999979</v>
      </c>
      <c r="U9" s="2">
        <f t="shared" si="3"/>
        <v>4.3559999999999945</v>
      </c>
      <c r="V9" s="2">
        <f t="shared" si="3"/>
        <v>0.79100000000005366</v>
      </c>
      <c r="W9" s="2">
        <f t="shared" si="3"/>
        <v>44.494000000000028</v>
      </c>
      <c r="X9" s="2">
        <f t="shared" si="3"/>
        <v>48.686999999999898</v>
      </c>
      <c r="Y9" s="2">
        <f t="shared" si="3"/>
        <v>115.0630000000001</v>
      </c>
      <c r="Z9" s="2">
        <f t="shared" si="3"/>
        <v>108.09399999999994</v>
      </c>
      <c r="AA9" s="2">
        <f t="shared" si="3"/>
        <v>102.11500000000001</v>
      </c>
      <c r="AB9" s="2">
        <f t="shared" si="3"/>
        <v>59.793000000000006</v>
      </c>
      <c r="AC9" s="2">
        <f t="shared" si="3"/>
        <v>83.300999999999931</v>
      </c>
      <c r="AD9" s="2">
        <f t="shared" si="3"/>
        <v>84.988000000000056</v>
      </c>
      <c r="AE9" s="2">
        <f t="shared" si="3"/>
        <v>105.67000000000007</v>
      </c>
      <c r="AF9" s="2">
        <f t="shared" si="3"/>
        <v>204.40300000000002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1166.213</v>
      </c>
      <c r="M10" s="2">
        <f t="shared" si="8"/>
        <v>1538.136</v>
      </c>
      <c r="N10" s="2">
        <f t="shared" si="8"/>
        <v>1580.9380000000001</v>
      </c>
      <c r="O10" s="2">
        <f t="shared" si="8"/>
        <v>1746.0429999999999</v>
      </c>
      <c r="P10" s="2">
        <f t="shared" si="8"/>
        <v>1803.49</v>
      </c>
      <c r="Q10" s="2">
        <f t="shared" si="8"/>
        <v>2756.2739999999999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1166.213</v>
      </c>
      <c r="AB10" s="2">
        <f t="shared" si="3"/>
        <v>371.923</v>
      </c>
      <c r="AC10" s="2">
        <f t="shared" si="3"/>
        <v>42.802000000000135</v>
      </c>
      <c r="AD10" s="2">
        <f t="shared" si="3"/>
        <v>165.10499999999979</v>
      </c>
      <c r="AE10" s="2">
        <f t="shared" si="3"/>
        <v>57.447000000000116</v>
      </c>
      <c r="AF10" s="2">
        <f t="shared" si="3"/>
        <v>952.78399999999988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1027.45</v>
      </c>
      <c r="N11" s="2">
        <f t="shared" si="9"/>
        <v>930.05399999999997</v>
      </c>
      <c r="O11" s="2">
        <f t="shared" si="9"/>
        <v>1122.636</v>
      </c>
      <c r="P11" s="2">
        <f t="shared" si="9"/>
        <v>2253.973</v>
      </c>
      <c r="Q11" s="2">
        <f t="shared" si="9"/>
        <v>2198.5590000000002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1027.45</v>
      </c>
      <c r="AC11" s="2">
        <f t="shared" si="3"/>
        <v>-97.396000000000072</v>
      </c>
      <c r="AD11" s="2">
        <f t="shared" si="3"/>
        <v>192.58199999999999</v>
      </c>
      <c r="AE11" s="2">
        <f t="shared" si="3"/>
        <v>1131.337</v>
      </c>
      <c r="AF11" s="2">
        <f t="shared" si="3"/>
        <v>-55.41399999999976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35.646000000000001</v>
      </c>
      <c r="M12" s="2">
        <f t="shared" si="10"/>
        <v>125.273</v>
      </c>
      <c r="N12" s="2">
        <f t="shared" si="10"/>
        <v>1376.3130000000001</v>
      </c>
      <c r="O12" s="2">
        <f t="shared" si="10"/>
        <v>1758.8810000000001</v>
      </c>
      <c r="P12" s="2">
        <f t="shared" si="10"/>
        <v>2441.473</v>
      </c>
      <c r="Q12" s="2">
        <f t="shared" si="10"/>
        <v>2382.9650000000001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35.646000000000001</v>
      </c>
      <c r="AB12" s="2">
        <f t="shared" si="3"/>
        <v>89.626999999999995</v>
      </c>
      <c r="AC12" s="2">
        <f t="shared" si="3"/>
        <v>1251.0400000000002</v>
      </c>
      <c r="AD12" s="2">
        <f t="shared" si="3"/>
        <v>382.56799999999998</v>
      </c>
      <c r="AE12" s="2">
        <f t="shared" si="3"/>
        <v>682.59199999999987</v>
      </c>
      <c r="AF12" s="2">
        <f t="shared" si="3"/>
        <v>-58.507999999999811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11731</v>
      </c>
      <c r="D13" s="2">
        <f t="shared" ref="D13:Q13" si="11">IF(D77="#N/A N/A",0,D77)</f>
        <v>16183</v>
      </c>
      <c r="E13" s="2">
        <f t="shared" si="11"/>
        <v>17544</v>
      </c>
      <c r="F13" s="2">
        <f t="shared" si="11"/>
        <v>19700</v>
      </c>
      <c r="G13" s="2">
        <f t="shared" si="11"/>
        <v>22376</v>
      </c>
      <c r="H13" s="2">
        <f t="shared" si="11"/>
        <v>25733</v>
      </c>
      <c r="I13" s="2">
        <f t="shared" si="11"/>
        <v>28373</v>
      </c>
      <c r="J13" s="2">
        <f t="shared" si="11"/>
        <v>31077</v>
      </c>
      <c r="K13" s="2">
        <f t="shared" si="11"/>
        <v>32545</v>
      </c>
      <c r="L13" s="2">
        <f t="shared" si="11"/>
        <v>34883</v>
      </c>
      <c r="M13" s="2">
        <f t="shared" si="11"/>
        <v>34309</v>
      </c>
      <c r="N13" s="2">
        <f t="shared" si="11"/>
        <v>35494</v>
      </c>
      <c r="O13" s="2">
        <f t="shared" si="11"/>
        <v>35337</v>
      </c>
      <c r="P13" s="2">
        <f t="shared" si="11"/>
        <v>31997</v>
      </c>
      <c r="Q13" s="2">
        <f t="shared" si="11"/>
        <v>32872</v>
      </c>
      <c r="S13" s="2">
        <f t="shared" si="3"/>
        <v>4452</v>
      </c>
      <c r="T13" s="2">
        <f t="shared" si="3"/>
        <v>1361</v>
      </c>
      <c r="U13" s="2">
        <f t="shared" si="3"/>
        <v>2156</v>
      </c>
      <c r="V13" s="2">
        <f t="shared" si="3"/>
        <v>2676</v>
      </c>
      <c r="W13" s="2">
        <f t="shared" si="3"/>
        <v>3357</v>
      </c>
      <c r="X13" s="2">
        <f t="shared" si="3"/>
        <v>2640</v>
      </c>
      <c r="Y13" s="2">
        <f t="shared" si="3"/>
        <v>2704</v>
      </c>
      <c r="Z13" s="2">
        <f t="shared" si="3"/>
        <v>1468</v>
      </c>
      <c r="AA13" s="2">
        <f t="shared" si="3"/>
        <v>2338</v>
      </c>
      <c r="AB13" s="2">
        <f t="shared" si="3"/>
        <v>-574</v>
      </c>
      <c r="AC13" s="2">
        <f t="shared" si="3"/>
        <v>1185</v>
      </c>
      <c r="AD13" s="2">
        <f t="shared" si="3"/>
        <v>-157</v>
      </c>
      <c r="AE13" s="2">
        <f t="shared" si="3"/>
        <v>-3340</v>
      </c>
      <c r="AF13" s="2">
        <f t="shared" si="3"/>
        <v>875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94.057000000000002</v>
      </c>
      <c r="F14" s="2">
        <f t="shared" si="12"/>
        <v>151.124</v>
      </c>
      <c r="G14" s="2">
        <f t="shared" si="12"/>
        <v>215.827</v>
      </c>
      <c r="H14" s="2">
        <f t="shared" si="12"/>
        <v>393.02499999999998</v>
      </c>
      <c r="I14" s="2">
        <f t="shared" si="12"/>
        <v>401.017</v>
      </c>
      <c r="J14" s="2">
        <f t="shared" si="12"/>
        <v>582.22699999999998</v>
      </c>
      <c r="K14" s="2">
        <f t="shared" si="12"/>
        <v>572.81899999999996</v>
      </c>
      <c r="L14" s="2">
        <f t="shared" si="12"/>
        <v>694.61500000000001</v>
      </c>
      <c r="M14" s="2">
        <f t="shared" si="12"/>
        <v>709.721</v>
      </c>
      <c r="N14" s="2">
        <f t="shared" si="12"/>
        <v>700.91399999999999</v>
      </c>
      <c r="O14" s="2">
        <f t="shared" si="12"/>
        <v>1110.3399999999999</v>
      </c>
      <c r="P14" s="2">
        <f t="shared" si="12"/>
        <v>1080.29</v>
      </c>
      <c r="Q14" s="2">
        <f t="shared" si="12"/>
        <v>1085.5709999999999</v>
      </c>
      <c r="S14" s="2">
        <f t="shared" si="3"/>
        <v>0</v>
      </c>
      <c r="T14" s="2">
        <f t="shared" si="3"/>
        <v>94.057000000000002</v>
      </c>
      <c r="U14" s="2">
        <f t="shared" si="3"/>
        <v>57.066999999999993</v>
      </c>
      <c r="V14" s="2">
        <f t="shared" si="3"/>
        <v>64.703000000000003</v>
      </c>
      <c r="W14" s="2">
        <f t="shared" si="3"/>
        <v>177.19799999999998</v>
      </c>
      <c r="X14" s="2">
        <f t="shared" si="3"/>
        <v>7.9920000000000186</v>
      </c>
      <c r="Y14" s="2">
        <f t="shared" si="3"/>
        <v>181.20999999999998</v>
      </c>
      <c r="Z14" s="2">
        <f t="shared" si="3"/>
        <v>-9.4080000000000155</v>
      </c>
      <c r="AA14" s="2">
        <f t="shared" si="3"/>
        <v>121.79600000000005</v>
      </c>
      <c r="AB14" s="2">
        <f t="shared" si="3"/>
        <v>15.105999999999995</v>
      </c>
      <c r="AC14" s="2">
        <f t="shared" si="3"/>
        <v>-8.8070000000000164</v>
      </c>
      <c r="AD14" s="2">
        <f t="shared" si="3"/>
        <v>409.42599999999993</v>
      </c>
      <c r="AE14" s="2">
        <f t="shared" si="3"/>
        <v>-30.049999999999955</v>
      </c>
      <c r="AF14" s="2">
        <f t="shared" si="3"/>
        <v>5.2809999999999491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5487</v>
      </c>
      <c r="F15" s="2">
        <f t="shared" si="13"/>
        <v>5182</v>
      </c>
      <c r="G15" s="2">
        <f t="shared" si="13"/>
        <v>5414</v>
      </c>
      <c r="H15" s="2">
        <f t="shared" si="13"/>
        <v>5203</v>
      </c>
      <c r="I15" s="2">
        <f t="shared" si="13"/>
        <v>5884</v>
      </c>
      <c r="J15" s="2">
        <f t="shared" si="13"/>
        <v>5327</v>
      </c>
      <c r="K15" s="2">
        <f t="shared" si="13"/>
        <v>5417</v>
      </c>
      <c r="L15" s="2">
        <f t="shared" si="13"/>
        <v>5666</v>
      </c>
      <c r="M15" s="2">
        <f t="shared" si="13"/>
        <v>5767</v>
      </c>
      <c r="N15" s="2">
        <f t="shared" si="13"/>
        <v>5438</v>
      </c>
      <c r="O15" s="2">
        <f t="shared" si="13"/>
        <v>4078</v>
      </c>
      <c r="P15" s="2">
        <f t="shared" si="13"/>
        <v>3412</v>
      </c>
      <c r="Q15" s="2">
        <f t="shared" si="13"/>
        <v>4144</v>
      </c>
      <c r="S15" s="2">
        <f t="shared" si="3"/>
        <v>0</v>
      </c>
      <c r="T15" s="2">
        <f t="shared" si="3"/>
        <v>5487</v>
      </c>
      <c r="U15" s="2">
        <f t="shared" si="3"/>
        <v>-305</v>
      </c>
      <c r="V15" s="2">
        <f t="shared" si="3"/>
        <v>232</v>
      </c>
      <c r="W15" s="2">
        <f t="shared" si="3"/>
        <v>-211</v>
      </c>
      <c r="X15" s="2">
        <f t="shared" si="3"/>
        <v>681</v>
      </c>
      <c r="Y15" s="2">
        <f t="shared" si="3"/>
        <v>-557</v>
      </c>
      <c r="Z15" s="2">
        <f t="shared" si="3"/>
        <v>90</v>
      </c>
      <c r="AA15" s="2">
        <f t="shared" si="3"/>
        <v>249</v>
      </c>
      <c r="AB15" s="2">
        <f t="shared" si="3"/>
        <v>101</v>
      </c>
      <c r="AC15" s="2">
        <f t="shared" si="3"/>
        <v>-329</v>
      </c>
      <c r="AD15" s="2">
        <f t="shared" si="3"/>
        <v>-1360</v>
      </c>
      <c r="AE15" s="2">
        <f t="shared" si="3"/>
        <v>-666</v>
      </c>
      <c r="AF15" s="2">
        <f t="shared" si="3"/>
        <v>732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6010</v>
      </c>
      <c r="G16" s="2">
        <f t="shared" si="14"/>
        <v>5655</v>
      </c>
      <c r="H16" s="2">
        <f t="shared" si="14"/>
        <v>4558</v>
      </c>
      <c r="I16" s="2">
        <f t="shared" si="14"/>
        <v>4981</v>
      </c>
      <c r="J16" s="2">
        <f t="shared" si="14"/>
        <v>5048</v>
      </c>
      <c r="K16" s="2">
        <f t="shared" si="14"/>
        <v>5295</v>
      </c>
      <c r="L16" s="2">
        <f t="shared" si="14"/>
        <v>6223</v>
      </c>
      <c r="M16" s="2">
        <f t="shared" si="14"/>
        <v>6667</v>
      </c>
      <c r="N16" s="2">
        <f t="shared" si="14"/>
        <v>5875</v>
      </c>
      <c r="O16" s="2">
        <f t="shared" si="14"/>
        <v>4162</v>
      </c>
      <c r="P16" s="2">
        <f t="shared" si="14"/>
        <v>3377</v>
      </c>
      <c r="Q16" s="2">
        <f t="shared" si="14"/>
        <v>9132</v>
      </c>
      <c r="S16" s="2">
        <f t="shared" si="3"/>
        <v>0</v>
      </c>
      <c r="T16" s="2">
        <f t="shared" si="3"/>
        <v>0</v>
      </c>
      <c r="U16" s="2">
        <f t="shared" si="3"/>
        <v>6010</v>
      </c>
      <c r="V16" s="2">
        <f t="shared" si="3"/>
        <v>-355</v>
      </c>
      <c r="W16" s="2">
        <f t="shared" si="3"/>
        <v>-1097</v>
      </c>
      <c r="X16" s="2">
        <f t="shared" si="3"/>
        <v>423</v>
      </c>
      <c r="Y16" s="2">
        <f t="shared" si="3"/>
        <v>67</v>
      </c>
      <c r="Z16" s="2">
        <f t="shared" si="3"/>
        <v>247</v>
      </c>
      <c r="AA16" s="2">
        <f t="shared" si="3"/>
        <v>928</v>
      </c>
      <c r="AB16" s="2">
        <f t="shared" si="3"/>
        <v>444</v>
      </c>
      <c r="AC16" s="2">
        <f t="shared" si="3"/>
        <v>-792</v>
      </c>
      <c r="AD16" s="2">
        <f t="shared" si="3"/>
        <v>-1713</v>
      </c>
      <c r="AE16" s="2">
        <f t="shared" si="3"/>
        <v>-785</v>
      </c>
      <c r="AF16" s="2">
        <f t="shared" si="3"/>
        <v>5755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364.38799999999998</v>
      </c>
      <c r="D17" s="2">
        <f t="shared" ref="D17:Q17" si="15">IF(D85="#N/A N/A",0,D85)</f>
        <v>436.13400000000001</v>
      </c>
      <c r="E17" s="2">
        <f t="shared" si="15"/>
        <v>468.40199999999999</v>
      </c>
      <c r="F17" s="2">
        <f t="shared" si="15"/>
        <v>555.98500000000001</v>
      </c>
      <c r="G17" s="2">
        <f t="shared" si="15"/>
        <v>613.25199999999995</v>
      </c>
      <c r="H17" s="2">
        <f t="shared" si="15"/>
        <v>937.50300000000004</v>
      </c>
      <c r="I17" s="2">
        <f t="shared" si="15"/>
        <v>1021.712</v>
      </c>
      <c r="J17" s="2">
        <f t="shared" si="15"/>
        <v>1100.7470000000001</v>
      </c>
      <c r="K17" s="2">
        <f t="shared" si="15"/>
        <v>1590.4770000000001</v>
      </c>
      <c r="L17" s="2">
        <f t="shared" si="15"/>
        <v>1760.2059999999999</v>
      </c>
      <c r="M17" s="2">
        <f t="shared" si="15"/>
        <v>1841.9090000000001</v>
      </c>
      <c r="N17" s="2">
        <f t="shared" si="15"/>
        <v>1723.402</v>
      </c>
      <c r="O17" s="2">
        <f t="shared" si="15"/>
        <v>1487.402</v>
      </c>
      <c r="P17" s="2">
        <f t="shared" si="15"/>
        <v>1506.424</v>
      </c>
      <c r="Q17" s="2">
        <f t="shared" si="15"/>
        <v>1598.4639999999999</v>
      </c>
      <c r="S17" s="2">
        <f t="shared" si="3"/>
        <v>71.746000000000038</v>
      </c>
      <c r="T17" s="2">
        <f t="shared" si="3"/>
        <v>32.267999999999972</v>
      </c>
      <c r="U17" s="2">
        <f t="shared" si="3"/>
        <v>87.583000000000027</v>
      </c>
      <c r="V17" s="2">
        <f t="shared" si="3"/>
        <v>57.266999999999939</v>
      </c>
      <c r="W17" s="2">
        <f t="shared" si="3"/>
        <v>324.25100000000009</v>
      </c>
      <c r="X17" s="2">
        <f t="shared" si="3"/>
        <v>84.208999999999946</v>
      </c>
      <c r="Y17" s="2">
        <f t="shared" si="3"/>
        <v>79.035000000000082</v>
      </c>
      <c r="Z17" s="2">
        <f t="shared" si="3"/>
        <v>489.73</v>
      </c>
      <c r="AA17" s="2">
        <f t="shared" si="3"/>
        <v>169.72899999999981</v>
      </c>
      <c r="AB17" s="2">
        <f t="shared" si="3"/>
        <v>81.703000000000202</v>
      </c>
      <c r="AC17" s="2">
        <f t="shared" si="3"/>
        <v>-118.50700000000006</v>
      </c>
      <c r="AD17" s="2">
        <f t="shared" si="3"/>
        <v>-236</v>
      </c>
      <c r="AE17" s="2">
        <f t="shared" si="3"/>
        <v>19.021999999999935</v>
      </c>
      <c r="AF17" s="2">
        <f t="shared" si="3"/>
        <v>92.039999999999964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352.09</v>
      </c>
      <c r="D18" s="2">
        <f t="shared" ref="D18:Q18" si="16">IF(D87="#N/A N/A",0,D87)</f>
        <v>415.02</v>
      </c>
      <c r="E18" s="2">
        <f t="shared" si="16"/>
        <v>464.74700000000001</v>
      </c>
      <c r="F18" s="2">
        <f t="shared" si="16"/>
        <v>534.56200000000001</v>
      </c>
      <c r="G18" s="2">
        <f t="shared" si="16"/>
        <v>558.50099999999998</v>
      </c>
      <c r="H18" s="2">
        <f t="shared" si="16"/>
        <v>564.46400000000006</v>
      </c>
      <c r="I18" s="2">
        <f t="shared" si="16"/>
        <v>454.95400000000001</v>
      </c>
      <c r="J18" s="2">
        <f t="shared" si="16"/>
        <v>433.23399999999998</v>
      </c>
      <c r="K18" s="2">
        <f t="shared" si="16"/>
        <v>527.74099999999999</v>
      </c>
      <c r="L18" s="2">
        <f t="shared" si="16"/>
        <v>565.279</v>
      </c>
      <c r="M18" s="2">
        <f t="shared" si="16"/>
        <v>695.29300000000001</v>
      </c>
      <c r="N18" s="2">
        <f t="shared" si="16"/>
        <v>857.97799999999995</v>
      </c>
      <c r="O18" s="2">
        <f t="shared" si="16"/>
        <v>900.99599999999998</v>
      </c>
      <c r="P18" s="2">
        <f t="shared" si="16"/>
        <v>1271.558</v>
      </c>
      <c r="Q18" s="2">
        <f t="shared" si="16"/>
        <v>1348.819</v>
      </c>
      <c r="S18" s="2">
        <f t="shared" si="3"/>
        <v>62.930000000000007</v>
      </c>
      <c r="T18" s="2">
        <f t="shared" si="3"/>
        <v>49.727000000000032</v>
      </c>
      <c r="U18" s="2">
        <f t="shared" si="3"/>
        <v>69.814999999999998</v>
      </c>
      <c r="V18" s="2">
        <f t="shared" si="3"/>
        <v>23.938999999999965</v>
      </c>
      <c r="W18" s="2">
        <f t="shared" si="3"/>
        <v>5.9630000000000791</v>
      </c>
      <c r="X18" s="2">
        <f t="shared" si="3"/>
        <v>-109.51000000000005</v>
      </c>
      <c r="Y18" s="2">
        <f t="shared" si="3"/>
        <v>-21.720000000000027</v>
      </c>
      <c r="Z18" s="2">
        <f t="shared" si="3"/>
        <v>94.507000000000005</v>
      </c>
      <c r="AA18" s="2">
        <f t="shared" si="3"/>
        <v>37.538000000000011</v>
      </c>
      <c r="AB18" s="2">
        <f t="shared" si="3"/>
        <v>130.01400000000001</v>
      </c>
      <c r="AC18" s="2">
        <f t="shared" si="3"/>
        <v>162.68499999999995</v>
      </c>
      <c r="AD18" s="2">
        <f t="shared" si="3"/>
        <v>43.018000000000029</v>
      </c>
      <c r="AE18" s="2">
        <f t="shared" si="3"/>
        <v>370.56200000000001</v>
      </c>
      <c r="AF18" s="2">
        <f t="shared" si="3"/>
        <v>77.260999999999967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74.456000000000003</v>
      </c>
      <c r="D19" s="2">
        <f t="shared" ref="D19:Q19" si="17">IF(D89="#N/A N/A",0,D89)</f>
        <v>85.739000000000004</v>
      </c>
      <c r="E19" s="2">
        <f t="shared" si="17"/>
        <v>93.071299999999994</v>
      </c>
      <c r="F19" s="2">
        <f t="shared" si="17"/>
        <v>117.845</v>
      </c>
      <c r="G19" s="2">
        <f t="shared" si="17"/>
        <v>140.1344</v>
      </c>
      <c r="H19" s="2">
        <f t="shared" si="17"/>
        <v>111.37609999999999</v>
      </c>
      <c r="I19" s="2">
        <f t="shared" si="17"/>
        <v>119.4115</v>
      </c>
      <c r="J19" s="2">
        <f t="shared" si="17"/>
        <v>123.6075</v>
      </c>
      <c r="K19" s="2">
        <f t="shared" si="17"/>
        <v>111.3763</v>
      </c>
      <c r="L19" s="2">
        <f t="shared" si="17"/>
        <v>144.3537</v>
      </c>
      <c r="M19" s="2">
        <f t="shared" si="17"/>
        <v>145.13990000000001</v>
      </c>
      <c r="N19" s="2">
        <f t="shared" si="17"/>
        <v>179.97389999999999</v>
      </c>
      <c r="O19" s="2">
        <f t="shared" si="17"/>
        <v>172.0393</v>
      </c>
      <c r="P19" s="2">
        <f t="shared" si="17"/>
        <v>241.23740000000001</v>
      </c>
      <c r="Q19" s="2">
        <f t="shared" si="17"/>
        <v>240.86170000000001</v>
      </c>
      <c r="S19" s="2">
        <f t="shared" si="3"/>
        <v>11.283000000000001</v>
      </c>
      <c r="T19" s="2">
        <f t="shared" si="3"/>
        <v>7.3322999999999894</v>
      </c>
      <c r="U19" s="2">
        <f t="shared" si="3"/>
        <v>24.773700000000005</v>
      </c>
      <c r="V19" s="2">
        <f t="shared" si="3"/>
        <v>22.289400000000001</v>
      </c>
      <c r="W19" s="2">
        <f t="shared" si="3"/>
        <v>-28.758300000000006</v>
      </c>
      <c r="X19" s="2">
        <f t="shared" si="3"/>
        <v>8.0354000000000099</v>
      </c>
      <c r="Y19" s="2">
        <f t="shared" si="3"/>
        <v>4.195999999999998</v>
      </c>
      <c r="Z19" s="2">
        <f t="shared" si="3"/>
        <v>-12.231200000000001</v>
      </c>
      <c r="AA19" s="2">
        <f t="shared" si="3"/>
        <v>32.977400000000003</v>
      </c>
      <c r="AB19" s="2">
        <f t="shared" si="3"/>
        <v>0.786200000000008</v>
      </c>
      <c r="AC19" s="2">
        <f t="shared" si="3"/>
        <v>34.833999999999975</v>
      </c>
      <c r="AD19" s="2">
        <f t="shared" si="3"/>
        <v>-7.934599999999989</v>
      </c>
      <c r="AE19" s="2">
        <f t="shared" si="3"/>
        <v>69.198100000000011</v>
      </c>
      <c r="AF19" s="2">
        <f t="shared" si="3"/>
        <v>-0.37569999999999482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1371</v>
      </c>
      <c r="N20" s="2">
        <f t="shared" si="18"/>
        <v>1271</v>
      </c>
      <c r="O20" s="2">
        <f t="shared" si="18"/>
        <v>1447</v>
      </c>
      <c r="P20" s="2">
        <f t="shared" si="18"/>
        <v>1398</v>
      </c>
      <c r="Q20" s="2">
        <f t="shared" si="18"/>
        <v>2122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1371</v>
      </c>
      <c r="AC20" s="2">
        <f t="shared" si="3"/>
        <v>-100</v>
      </c>
      <c r="AD20" s="2">
        <f t="shared" si="3"/>
        <v>176</v>
      </c>
      <c r="AE20" s="2">
        <f t="shared" si="3"/>
        <v>-49</v>
      </c>
      <c r="AF20" s="2">
        <f t="shared" si="3"/>
        <v>724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13377.057000000001</v>
      </c>
      <c r="D25" s="19">
        <f t="shared" ref="D25:Q25" si="25">SUM(D5:D24)</f>
        <v>18142.169000000005</v>
      </c>
      <c r="E25" s="19">
        <f t="shared" si="25"/>
        <v>25848.505299999997</v>
      </c>
      <c r="F25" s="19">
        <f t="shared" si="25"/>
        <v>34005.435000000005</v>
      </c>
      <c r="G25" s="19">
        <f t="shared" si="25"/>
        <v>36888.875399999997</v>
      </c>
      <c r="H25" s="19">
        <f t="shared" si="25"/>
        <v>39884.880099999995</v>
      </c>
      <c r="I25" s="19">
        <f t="shared" si="25"/>
        <v>50055.299500000001</v>
      </c>
      <c r="J25" s="19">
        <f t="shared" si="25"/>
        <v>55612.458499999993</v>
      </c>
      <c r="K25" s="19">
        <f t="shared" si="25"/>
        <v>58174.611300000011</v>
      </c>
      <c r="L25" s="19">
        <f t="shared" si="25"/>
        <v>63398.590700000001</v>
      </c>
      <c r="M25" s="19">
        <f t="shared" si="25"/>
        <v>66646.251900000003</v>
      </c>
      <c r="N25" s="19">
        <f t="shared" si="25"/>
        <v>68136.389899999995</v>
      </c>
      <c r="O25" s="19">
        <f t="shared" si="25"/>
        <v>69133.166299999997</v>
      </c>
      <c r="P25" s="19">
        <f t="shared" si="25"/>
        <v>67105.315399999992</v>
      </c>
      <c r="Q25" s="19">
        <f t="shared" si="25"/>
        <v>80178.104699999996</v>
      </c>
      <c r="S25" s="3">
        <f t="shared" si="24"/>
        <v>4765.1120000000046</v>
      </c>
      <c r="T25" s="3">
        <f t="shared" si="24"/>
        <v>7706.3362999999918</v>
      </c>
      <c r="U25" s="3">
        <f t="shared" si="24"/>
        <v>8156.9297000000079</v>
      </c>
      <c r="V25" s="3">
        <f t="shared" si="22"/>
        <v>2883.4403999999922</v>
      </c>
      <c r="W25" s="3">
        <f t="shared" si="22"/>
        <v>2996.0046999999977</v>
      </c>
      <c r="X25" s="3">
        <f t="shared" si="22"/>
        <v>10170.419400000006</v>
      </c>
      <c r="Y25" s="3">
        <f t="shared" si="22"/>
        <v>5557.1589999999924</v>
      </c>
      <c r="Z25" s="3">
        <f t="shared" si="22"/>
        <v>2562.152800000018</v>
      </c>
      <c r="AA25" s="3">
        <f t="shared" si="22"/>
        <v>5223.9793999999893</v>
      </c>
      <c r="AB25" s="3">
        <f t="shared" si="22"/>
        <v>3247.6612000000023</v>
      </c>
      <c r="AC25" s="3">
        <f t="shared" si="22"/>
        <v>1490.1379999999917</v>
      </c>
      <c r="AD25" s="3">
        <f t="shared" si="22"/>
        <v>996.77640000000247</v>
      </c>
      <c r="AE25" s="3">
        <f t="shared" si="22"/>
        <v>-2027.8509000000049</v>
      </c>
      <c r="AF25" s="3">
        <f t="shared" si="22"/>
        <v>13072.789300000004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5.7221872325604883E-2</v>
      </c>
      <c r="K29" s="4">
        <f t="shared" si="29"/>
        <v>5.2638478050303694E-2</v>
      </c>
      <c r="L29" s="4">
        <f t="shared" si="29"/>
        <v>4.7698583937134741E-2</v>
      </c>
      <c r="M29" s="4">
        <f t="shared" si="29"/>
        <v>4.9737095568010481E-2</v>
      </c>
      <c r="N29" s="4">
        <f t="shared" si="29"/>
        <v>4.6634815913544604E-2</v>
      </c>
      <c r="O29" s="4">
        <f t="shared" si="29"/>
        <v>4.2538453789870756E-2</v>
      </c>
      <c r="P29" s="4">
        <f t="shared" si="29"/>
        <v>4.2678914225027252E-2</v>
      </c>
      <c r="Q29" s="4">
        <f t="shared" si="29"/>
        <v>3.7543553957318725E-2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-3.7717350213638166E-2</v>
      </c>
      <c r="AA29" s="4">
        <f t="shared" si="30"/>
        <v>-1.2474597702388042E-2</v>
      </c>
      <c r="AB29" s="4">
        <f t="shared" si="30"/>
        <v>9.6152707833240689E-2</v>
      </c>
      <c r="AC29" s="4">
        <f t="shared" si="30"/>
        <v>-4.1409247219508068E-2</v>
      </c>
      <c r="AD29" s="4">
        <f t="shared" si="30"/>
        <v>-7.4495016251626925E-2</v>
      </c>
      <c r="AE29" s="4">
        <f t="shared" si="30"/>
        <v>-2.6127424410487231E-2</v>
      </c>
      <c r="AF29" s="4">
        <f t="shared" si="30"/>
        <v>5.1043966058445848E-2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3.5931969191728794E-2</v>
      </c>
      <c r="D30" s="4">
        <f t="shared" si="31"/>
        <v>3.0980308914551495E-2</v>
      </c>
      <c r="E30" s="4">
        <f t="shared" si="31"/>
        <v>4.4656508629920669E-2</v>
      </c>
      <c r="F30" s="4">
        <f t="shared" si="31"/>
        <v>3.5483710177505443E-2</v>
      </c>
      <c r="G30" s="4">
        <f t="shared" si="31"/>
        <v>3.7086790669687911E-2</v>
      </c>
      <c r="H30" s="4">
        <f t="shared" si="31"/>
        <v>4.4927977607233681E-2</v>
      </c>
      <c r="I30" s="4">
        <f t="shared" si="31"/>
        <v>3.8011020191778093E-2</v>
      </c>
      <c r="J30" s="4">
        <f t="shared" si="31"/>
        <v>3.6072474659612469E-2</v>
      </c>
      <c r="K30" s="4">
        <f t="shared" si="29"/>
        <v>3.8586695292625012E-2</v>
      </c>
      <c r="L30" s="4">
        <f t="shared" si="29"/>
        <v>3.6595939663371727E-2</v>
      </c>
      <c r="M30" s="4">
        <f t="shared" si="29"/>
        <v>3.5834303234087796E-2</v>
      </c>
      <c r="N30" s="4">
        <f t="shared" si="29"/>
        <v>3.6648125967119957E-2</v>
      </c>
      <c r="O30" s="4">
        <f t="shared" si="29"/>
        <v>4.8589384513696141E-2</v>
      </c>
      <c r="P30" s="4">
        <f t="shared" si="29"/>
        <v>4.8312566309762113E-2</v>
      </c>
      <c r="Q30" s="4">
        <f t="shared" si="29"/>
        <v>4.973104583750531E-2</v>
      </c>
      <c r="S30" s="4">
        <f t="shared" si="30"/>
        <v>0.16931994074863099</v>
      </c>
      <c r="T30" s="4">
        <f t="shared" si="30"/>
        <v>1.0537389911929547</v>
      </c>
      <c r="U30" s="4">
        <f t="shared" si="30"/>
        <v>4.5339009481037758E-2</v>
      </c>
      <c r="V30" s="4">
        <f t="shared" si="30"/>
        <v>0.13380223911211228</v>
      </c>
      <c r="W30" s="4">
        <f t="shared" si="30"/>
        <v>0.30981660563267038</v>
      </c>
      <c r="X30" s="4">
        <f t="shared" si="30"/>
        <v>6.1779728976359312E-2</v>
      </c>
      <c r="Y30" s="4">
        <f t="shared" si="30"/>
        <v>5.4358834742856382E-2</v>
      </c>
      <c r="Z30" s="4">
        <f t="shared" si="30"/>
        <v>0.11898185465278294</v>
      </c>
      <c r="AA30" s="4">
        <f t="shared" si="30"/>
        <v>3.3573655338685539E-2</v>
      </c>
      <c r="AB30" s="4">
        <f t="shared" si="30"/>
        <v>2.9347911820496494E-2</v>
      </c>
      <c r="AC30" s="4">
        <f t="shared" si="30"/>
        <v>4.5577421194511941E-2</v>
      </c>
      <c r="AD30" s="4">
        <f t="shared" si="30"/>
        <v>0.34523127295939926</v>
      </c>
      <c r="AE30" s="4">
        <f t="shared" si="30"/>
        <v>-3.4862515323871697E-2</v>
      </c>
      <c r="AF30" s="4">
        <f t="shared" si="30"/>
        <v>0.22989022310095825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0.12538732287477372</v>
      </c>
      <c r="J31" s="4">
        <f t="shared" si="31"/>
        <v>0.10745793588679416</v>
      </c>
      <c r="K31" s="4">
        <f t="shared" si="29"/>
        <v>0.10217171833514252</v>
      </c>
      <c r="L31" s="4">
        <f t="shared" si="29"/>
        <v>9.3844357332062908E-2</v>
      </c>
      <c r="M31" s="4">
        <f t="shared" si="29"/>
        <v>8.5826281852768374E-2</v>
      </c>
      <c r="N31" s="4">
        <f t="shared" si="29"/>
        <v>8.6952067884653234E-2</v>
      </c>
      <c r="O31" s="4">
        <f t="shared" si="29"/>
        <v>8.8234060820095842E-2</v>
      </c>
      <c r="P31" s="4">
        <f t="shared" si="29"/>
        <v>0.1006671373159212</v>
      </c>
      <c r="Q31" s="4">
        <f t="shared" si="29"/>
        <v>8.6662063489759689E-2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-4.784666124946229E-2</v>
      </c>
      <c r="Z31" s="4">
        <f t="shared" si="30"/>
        <v>-5.3882195448460204E-3</v>
      </c>
      <c r="AA31" s="4">
        <f t="shared" si="30"/>
        <v>9.758067229718668E-4</v>
      </c>
      <c r="AB31" s="4">
        <f t="shared" si="30"/>
        <v>-3.8590829635605811E-2</v>
      </c>
      <c r="AC31" s="4">
        <f t="shared" si="30"/>
        <v>3.5769230769230831E-2</v>
      </c>
      <c r="AD31" s="4">
        <f t="shared" si="30"/>
        <v>2.9588495425851409E-2</v>
      </c>
      <c r="AE31" s="4">
        <f t="shared" si="30"/>
        <v>0.10744438433416952</v>
      </c>
      <c r="AF31" s="4">
        <f t="shared" si="30"/>
        <v>2.8584962918005042E-2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3.2059387969909897E-2</v>
      </c>
      <c r="P32" s="4">
        <f t="shared" si="29"/>
        <v>3.2207314534133023E-2</v>
      </c>
      <c r="Q32" s="4">
        <f t="shared" si="29"/>
        <v>6.0440440917531445E-2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-2.4853735865946403E-2</v>
      </c>
      <c r="AF32" s="4">
        <f t="shared" si="30"/>
        <v>1.2421877385736797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2.7992629469994781E-2</v>
      </c>
      <c r="D33" s="4">
        <f t="shared" si="31"/>
        <v>2.5367749578344236E-2</v>
      </c>
      <c r="E33" s="4">
        <f t="shared" si="31"/>
        <v>2.1004077168051957E-2</v>
      </c>
      <c r="F33" s="4">
        <f t="shared" si="31"/>
        <v>1.6093897931315975E-2</v>
      </c>
      <c r="G33" s="4">
        <f t="shared" si="31"/>
        <v>1.4857351818320817E-2</v>
      </c>
      <c r="H33" s="4">
        <f t="shared" si="31"/>
        <v>1.4856883072339989E-2</v>
      </c>
      <c r="I33" s="4">
        <f t="shared" si="31"/>
        <v>1.2810871304445994E-2</v>
      </c>
      <c r="J33" s="4">
        <f t="shared" si="31"/>
        <v>1.3599740425070403E-2</v>
      </c>
      <c r="K33" s="4">
        <f t="shared" si="29"/>
        <v>1.4858870230216731E-2</v>
      </c>
      <c r="L33" s="4">
        <f t="shared" si="29"/>
        <v>1.5245196925173921E-2</v>
      </c>
      <c r="M33" s="4">
        <f t="shared" si="29"/>
        <v>1.5399470649001342E-2</v>
      </c>
      <c r="N33" s="4">
        <f t="shared" si="29"/>
        <v>1.6285247892183968E-2</v>
      </c>
      <c r="O33" s="4">
        <f t="shared" si="29"/>
        <v>1.7279781383309795E-2</v>
      </c>
      <c r="P33" s="4">
        <f t="shared" si="29"/>
        <v>1.9376646875874756E-2</v>
      </c>
      <c r="Q33" s="4">
        <f t="shared" si="29"/>
        <v>1.876670701596168E-2</v>
      </c>
      <c r="S33" s="4">
        <f t="shared" si="30"/>
        <v>0.22904243188172801</v>
      </c>
      <c r="T33" s="4">
        <f t="shared" si="30"/>
        <v>0.17968997840191553</v>
      </c>
      <c r="U33" s="4">
        <f t="shared" si="30"/>
        <v>8.0232224031356048E-3</v>
      </c>
      <c r="V33" s="4">
        <f t="shared" si="30"/>
        <v>1.4453296301711258E-3</v>
      </c>
      <c r="W33" s="4">
        <f t="shared" si="30"/>
        <v>8.1182912432878271E-2</v>
      </c>
      <c r="X33" s="4">
        <f t="shared" si="30"/>
        <v>8.2163138221123241E-2</v>
      </c>
      <c r="Y33" s="4">
        <f t="shared" si="30"/>
        <v>0.17943491794177657</v>
      </c>
      <c r="Z33" s="4">
        <f t="shared" si="30"/>
        <v>0.14292193067703263</v>
      </c>
      <c r="AA33" s="4">
        <f t="shared" si="30"/>
        <v>0.11813273577669831</v>
      </c>
      <c r="AB33" s="4">
        <f t="shared" si="30"/>
        <v>6.1863957853090047E-2</v>
      </c>
      <c r="AC33" s="4">
        <f t="shared" si="30"/>
        <v>8.116498119002212E-2</v>
      </c>
      <c r="AD33" s="4">
        <f t="shared" si="30"/>
        <v>7.6592124496898992E-2</v>
      </c>
      <c r="AE33" s="4">
        <f t="shared" si="30"/>
        <v>8.8455942796202322E-2</v>
      </c>
      <c r="AF33" s="4">
        <f t="shared" si="30"/>
        <v>0.15719970221706778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1.839493570950939E-2</v>
      </c>
      <c r="M34" s="4">
        <f t="shared" si="29"/>
        <v>2.3079107318861841E-2</v>
      </c>
      <c r="N34" s="4">
        <f t="shared" si="29"/>
        <v>2.320255009577489E-2</v>
      </c>
      <c r="O34" s="4">
        <f t="shared" si="29"/>
        <v>2.5256227849063523E-2</v>
      </c>
      <c r="P34" s="4">
        <f t="shared" si="29"/>
        <v>2.6875516332049015E-2</v>
      </c>
      <c r="Q34" s="4">
        <f t="shared" si="29"/>
        <v>3.4376891425820892E-2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0.31891515529324405</v>
      </c>
      <c r="AC34" s="4">
        <f t="shared" si="30"/>
        <v>2.7827188233030199E-2</v>
      </c>
      <c r="AD34" s="4">
        <f t="shared" si="30"/>
        <v>0.10443483552169647</v>
      </c>
      <c r="AE34" s="4">
        <f t="shared" si="30"/>
        <v>3.2901251572842204E-2</v>
      </c>
      <c r="AF34" s="4">
        <f t="shared" si="30"/>
        <v>0.52830012919395164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1.5416470854829872E-2</v>
      </c>
      <c r="N35" s="4">
        <f t="shared" si="29"/>
        <v>1.3649886666507995E-2</v>
      </c>
      <c r="O35" s="4">
        <f t="shared" si="29"/>
        <v>1.6238747045497322E-2</v>
      </c>
      <c r="P35" s="4">
        <f t="shared" si="29"/>
        <v>3.3588591105854486E-2</v>
      </c>
      <c r="Q35" s="4">
        <f t="shared" si="29"/>
        <v>2.7420940021297364E-2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-9.4793907246094766E-2</v>
      </c>
      <c r="AD35" s="4">
        <f t="shared" si="30"/>
        <v>0.20706539620280112</v>
      </c>
      <c r="AE35" s="4">
        <f t="shared" si="30"/>
        <v>1.0077505086243448</v>
      </c>
      <c r="AF35" s="4">
        <f t="shared" si="30"/>
        <v>-2.4585032739966168E-2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5.6225224577428976E-4</v>
      </c>
      <c r="M36" s="4">
        <f t="shared" si="29"/>
        <v>1.8796705955492748E-3</v>
      </c>
      <c r="N36" s="4">
        <f t="shared" si="29"/>
        <v>2.0199382474180662E-2</v>
      </c>
      <c r="O36" s="4">
        <f t="shared" si="29"/>
        <v>2.5441927429844916E-2</v>
      </c>
      <c r="P36" s="4">
        <f t="shared" si="29"/>
        <v>3.6382706577667026E-2</v>
      </c>
      <c r="Q36" s="4">
        <f t="shared" si="29"/>
        <v>2.9720894612266884E-2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2.5143634629411431</v>
      </c>
      <c r="AC36" s="4">
        <f t="shared" si="30"/>
        <v>9.9865094633320854</v>
      </c>
      <c r="AD36" s="4">
        <f t="shared" si="30"/>
        <v>0.27796584061910334</v>
      </c>
      <c r="AE36" s="4">
        <f t="shared" si="30"/>
        <v>0.38808310511057875</v>
      </c>
      <c r="AF36" s="4">
        <f t="shared" si="30"/>
        <v>-2.396422159901003E-2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0.87694924227354343</v>
      </c>
      <c r="D37" s="4">
        <f t="shared" si="31"/>
        <v>0.89201021112745649</v>
      </c>
      <c r="E37" s="4">
        <f t="shared" si="31"/>
        <v>0.67872396474700614</v>
      </c>
      <c r="F37" s="4">
        <f t="shared" si="31"/>
        <v>0.57931915883446272</v>
      </c>
      <c r="G37" s="4">
        <f t="shared" si="31"/>
        <v>0.60657853505612702</v>
      </c>
      <c r="H37" s="4">
        <f t="shared" si="31"/>
        <v>0.64518183169867427</v>
      </c>
      <c r="I37" s="4">
        <f t="shared" si="31"/>
        <v>0.56683308827270129</v>
      </c>
      <c r="J37" s="4">
        <f t="shared" si="31"/>
        <v>0.55881363345948831</v>
      </c>
      <c r="K37" s="4">
        <f t="shared" si="29"/>
        <v>0.55943648393573353</v>
      </c>
      <c r="L37" s="4">
        <f t="shared" si="29"/>
        <v>0.55021727793706299</v>
      </c>
      <c r="M37" s="4">
        <f t="shared" si="29"/>
        <v>0.51479264057458574</v>
      </c>
      <c r="N37" s="4">
        <f t="shared" si="29"/>
        <v>0.52092574983929407</v>
      </c>
      <c r="O37" s="4">
        <f t="shared" si="29"/>
        <v>0.51114395435986271</v>
      </c>
      <c r="P37" s="4">
        <f t="shared" si="29"/>
        <v>0.4768176680084571</v>
      </c>
      <c r="Q37" s="4">
        <f t="shared" si="29"/>
        <v>0.40998724181615637</v>
      </c>
      <c r="S37" s="4">
        <f t="shared" si="30"/>
        <v>0.37950728838121217</v>
      </c>
      <c r="T37" s="4">
        <f t="shared" si="30"/>
        <v>8.4100599394426254E-2</v>
      </c>
      <c r="U37" s="4">
        <f t="shared" si="30"/>
        <v>0.12289101687186503</v>
      </c>
      <c r="V37" s="4">
        <f t="shared" si="30"/>
        <v>0.13583756345177664</v>
      </c>
      <c r="W37" s="4">
        <f t="shared" si="30"/>
        <v>0.1500268144440472</v>
      </c>
      <c r="X37" s="4">
        <f t="shared" si="30"/>
        <v>0.10259200248707885</v>
      </c>
      <c r="Y37" s="4">
        <f t="shared" si="30"/>
        <v>9.5301871497550483E-2</v>
      </c>
      <c r="Z37" s="4">
        <f t="shared" si="30"/>
        <v>4.7237506837854361E-2</v>
      </c>
      <c r="AA37" s="4">
        <f t="shared" si="30"/>
        <v>7.183899216469504E-2</v>
      </c>
      <c r="AB37" s="4">
        <f t="shared" si="30"/>
        <v>-1.6455006736805895E-2</v>
      </c>
      <c r="AC37" s="4">
        <f t="shared" si="30"/>
        <v>3.4539042233816201E-2</v>
      </c>
      <c r="AD37" s="4">
        <f t="shared" si="30"/>
        <v>-4.4232828083619769E-3</v>
      </c>
      <c r="AE37" s="4">
        <f t="shared" si="30"/>
        <v>-9.45184933638962E-2</v>
      </c>
      <c r="AF37" s="4">
        <f t="shared" si="30"/>
        <v>2.7346313716910962E-2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3.6387790670433856E-3</v>
      </c>
      <c r="F38" s="4">
        <f t="shared" si="31"/>
        <v>4.4441131248578345E-3</v>
      </c>
      <c r="G38" s="4">
        <f t="shared" si="31"/>
        <v>5.8507340671057704E-3</v>
      </c>
      <c r="H38" s="4">
        <f t="shared" si="31"/>
        <v>9.8539847434567073E-3</v>
      </c>
      <c r="I38" s="4">
        <f t="shared" si="31"/>
        <v>8.011479383916182E-3</v>
      </c>
      <c r="J38" s="4">
        <f t="shared" si="31"/>
        <v>1.0469362723822038E-2</v>
      </c>
      <c r="K38" s="4">
        <f t="shared" si="29"/>
        <v>9.8465462372586549E-3</v>
      </c>
      <c r="L38" s="4">
        <f t="shared" si="29"/>
        <v>1.095631609994132E-2</v>
      </c>
      <c r="M38" s="4">
        <f t="shared" si="29"/>
        <v>1.064907597601899E-2</v>
      </c>
      <c r="N38" s="4">
        <f t="shared" si="29"/>
        <v>1.0286925988134866E-2</v>
      </c>
      <c r="O38" s="4">
        <f t="shared" si="29"/>
        <v>1.6060887406512438E-2</v>
      </c>
      <c r="P38" s="4">
        <f t="shared" si="29"/>
        <v>1.6098426682903275E-2</v>
      </c>
      <c r="Q38" s="4">
        <f t="shared" si="29"/>
        <v>1.3539494405135272E-2</v>
      </c>
      <c r="S38" s="4">
        <f t="shared" si="30"/>
        <v>0</v>
      </c>
      <c r="T38" s="4">
        <f t="shared" si="30"/>
        <v>0</v>
      </c>
      <c r="U38" s="4">
        <f t="shared" si="30"/>
        <v>0.60672783524883833</v>
      </c>
      <c r="V38" s="4">
        <f t="shared" si="30"/>
        <v>0.42814509938858158</v>
      </c>
      <c r="W38" s="4">
        <f t="shared" si="30"/>
        <v>0.82101868626260843</v>
      </c>
      <c r="X38" s="4">
        <f t="shared" si="30"/>
        <v>2.0334584313974988E-2</v>
      </c>
      <c r="Y38" s="4">
        <f t="shared" si="30"/>
        <v>0.45187610500302977</v>
      </c>
      <c r="Z38" s="4">
        <f t="shared" si="30"/>
        <v>-1.6158646026378055E-2</v>
      </c>
      <c r="AA38" s="4">
        <f t="shared" si="30"/>
        <v>0.2126256286889926</v>
      </c>
      <c r="AB38" s="4">
        <f t="shared" si="30"/>
        <v>2.1747298863399142E-2</v>
      </c>
      <c r="AC38" s="4">
        <f t="shared" si="30"/>
        <v>-1.2409101604715115E-2</v>
      </c>
      <c r="AD38" s="4">
        <f t="shared" si="30"/>
        <v>0.58413157676976057</v>
      </c>
      <c r="AE38" s="4">
        <f t="shared" si="30"/>
        <v>-2.7063782264891798E-2</v>
      </c>
      <c r="AF38" s="4">
        <f t="shared" si="30"/>
        <v>4.8885021614565993E-3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0.2122753302876666</v>
      </c>
      <c r="F39" s="4">
        <f t="shared" si="31"/>
        <v>0.1523874051309739</v>
      </c>
      <c r="G39" s="4">
        <f t="shared" si="31"/>
        <v>0.14676511390748442</v>
      </c>
      <c r="H39" s="4">
        <f t="shared" si="31"/>
        <v>0.13045043602876472</v>
      </c>
      <c r="I39" s="4">
        <f t="shared" si="31"/>
        <v>0.11754999088558045</v>
      </c>
      <c r="J39" s="4">
        <f t="shared" si="31"/>
        <v>9.5787888967361526E-2</v>
      </c>
      <c r="K39" s="4">
        <f t="shared" si="29"/>
        <v>9.3116221646331807E-2</v>
      </c>
      <c r="L39" s="4">
        <f t="shared" si="29"/>
        <v>8.9371071776836827E-2</v>
      </c>
      <c r="M39" s="4">
        <f t="shared" si="29"/>
        <v>8.6531497805055105E-2</v>
      </c>
      <c r="N39" s="4">
        <f t="shared" si="29"/>
        <v>7.9810509596722853E-2</v>
      </c>
      <c r="O39" s="4">
        <f t="shared" si="29"/>
        <v>5.8987606358194535E-2</v>
      </c>
      <c r="P39" s="4">
        <f t="shared" si="29"/>
        <v>5.0845450612396648E-2</v>
      </c>
      <c r="Q39" s="4">
        <f t="shared" si="29"/>
        <v>5.1684933380571667E-2</v>
      </c>
      <c r="S39" s="4">
        <f t="shared" si="30"/>
        <v>0</v>
      </c>
      <c r="T39" s="4">
        <f t="shared" si="30"/>
        <v>0</v>
      </c>
      <c r="U39" s="4">
        <f t="shared" si="30"/>
        <v>-5.558593038090031E-2</v>
      </c>
      <c r="V39" s="4">
        <f t="shared" si="30"/>
        <v>4.477035893477422E-2</v>
      </c>
      <c r="W39" s="4">
        <f t="shared" si="30"/>
        <v>-3.8973032877724419E-2</v>
      </c>
      <c r="X39" s="4">
        <f t="shared" si="30"/>
        <v>0.13088602729194695</v>
      </c>
      <c r="Y39" s="4">
        <f t="shared" si="30"/>
        <v>-9.4663494221617947E-2</v>
      </c>
      <c r="Z39" s="4">
        <f t="shared" si="30"/>
        <v>1.6895062887178524E-2</v>
      </c>
      <c r="AA39" s="4">
        <f t="shared" si="30"/>
        <v>4.5966402067565075E-2</v>
      </c>
      <c r="AB39" s="4">
        <f t="shared" si="30"/>
        <v>1.7825626544299328E-2</v>
      </c>
      <c r="AC39" s="4">
        <f t="shared" si="30"/>
        <v>-5.7048725507196113E-2</v>
      </c>
      <c r="AD39" s="4">
        <f t="shared" si="30"/>
        <v>-0.25009194556822362</v>
      </c>
      <c r="AE39" s="4">
        <f t="shared" si="30"/>
        <v>-0.16331535066208927</v>
      </c>
      <c r="AF39" s="4">
        <f t="shared" si="30"/>
        <v>0.21453692848769051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0.17673645404036145</v>
      </c>
      <c r="G40" s="4">
        <f t="shared" si="31"/>
        <v>0.15329824882652834</v>
      </c>
      <c r="H40" s="4">
        <f t="shared" si="31"/>
        <v>0.11427889437230628</v>
      </c>
      <c r="I40" s="4">
        <f t="shared" si="31"/>
        <v>9.9509942998143475E-2</v>
      </c>
      <c r="J40" s="4">
        <f t="shared" si="31"/>
        <v>9.0771027502767221E-2</v>
      </c>
      <c r="K40" s="4">
        <f t="shared" si="29"/>
        <v>9.1019086877852484E-2</v>
      </c>
      <c r="L40" s="4">
        <f t="shared" si="29"/>
        <v>9.8156756030225126E-2</v>
      </c>
      <c r="M40" s="4">
        <f t="shared" si="29"/>
        <v>0.10003563306160958</v>
      </c>
      <c r="N40" s="4">
        <f t="shared" si="29"/>
        <v>8.6224116197268622E-2</v>
      </c>
      <c r="O40" s="4">
        <f t="shared" si="29"/>
        <v>6.0202652688279956E-2</v>
      </c>
      <c r="P40" s="4">
        <f t="shared" si="29"/>
        <v>5.0323882390991642E-2</v>
      </c>
      <c r="Q40" s="4">
        <f t="shared" si="29"/>
        <v>0.11389643137822889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-5.9068219633943431E-2</v>
      </c>
      <c r="W40" s="4">
        <f t="shared" si="30"/>
        <v>-0.19398762157382848</v>
      </c>
      <c r="X40" s="4">
        <f t="shared" si="30"/>
        <v>9.2803861342694166E-2</v>
      </c>
      <c r="Y40" s="4">
        <f t="shared" si="30"/>
        <v>1.345111423408954E-2</v>
      </c>
      <c r="Z40" s="4">
        <f t="shared" si="30"/>
        <v>4.8930269413629157E-2</v>
      </c>
      <c r="AA40" s="4">
        <f t="shared" si="30"/>
        <v>0.17525967894239849</v>
      </c>
      <c r="AB40" s="4">
        <f t="shared" si="30"/>
        <v>7.134822432910172E-2</v>
      </c>
      <c r="AC40" s="4">
        <f t="shared" si="30"/>
        <v>-0.11879406029698515</v>
      </c>
      <c r="AD40" s="4">
        <f t="shared" si="30"/>
        <v>-0.2915744680851064</v>
      </c>
      <c r="AE40" s="4">
        <f t="shared" si="30"/>
        <v>-0.18861124459394521</v>
      </c>
      <c r="AF40" s="4">
        <f t="shared" si="30"/>
        <v>1.7041753035238378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2.7239773292436441E-2</v>
      </c>
      <c r="D41" s="4">
        <f t="shared" si="31"/>
        <v>2.403979369831688E-2</v>
      </c>
      <c r="E41" s="4">
        <f t="shared" si="31"/>
        <v>1.812104779613698E-2</v>
      </c>
      <c r="F41" s="4">
        <f t="shared" si="31"/>
        <v>1.6349886422567451E-2</v>
      </c>
      <c r="G41" s="4">
        <f t="shared" si="31"/>
        <v>1.6624307283707541E-2</v>
      </c>
      <c r="H41" s="4">
        <f t="shared" si="31"/>
        <v>2.3505222972953106E-2</v>
      </c>
      <c r="I41" s="4">
        <f t="shared" si="31"/>
        <v>2.0411664902734224E-2</v>
      </c>
      <c r="J41" s="4">
        <f t="shared" si="31"/>
        <v>1.9793172783397091E-2</v>
      </c>
      <c r="K41" s="4">
        <f t="shared" si="29"/>
        <v>2.7339709960382663E-2</v>
      </c>
      <c r="L41" s="4">
        <f t="shared" si="29"/>
        <v>2.7764118737737178E-2</v>
      </c>
      <c r="M41" s="4">
        <f t="shared" si="29"/>
        <v>2.7637098073627756E-2</v>
      </c>
      <c r="N41" s="4">
        <f t="shared" si="29"/>
        <v>2.5293415200443429E-2</v>
      </c>
      <c r="O41" s="4">
        <f t="shared" si="29"/>
        <v>2.1515027874544207E-2</v>
      </c>
      <c r="P41" s="4">
        <f t="shared" si="29"/>
        <v>2.2448653896051877E-2</v>
      </c>
      <c r="Q41" s="4">
        <f t="shared" si="29"/>
        <v>1.9936415383986994E-2</v>
      </c>
      <c r="S41" s="4">
        <f t="shared" si="30"/>
        <v>0.19689451902916683</v>
      </c>
      <c r="T41" s="4">
        <f t="shared" si="30"/>
        <v>7.3986435361608982E-2</v>
      </c>
      <c r="U41" s="4">
        <f t="shared" si="30"/>
        <v>0.18698254917784302</v>
      </c>
      <c r="V41" s="4">
        <f t="shared" si="30"/>
        <v>0.10300098024227261</v>
      </c>
      <c r="W41" s="4">
        <f t="shared" si="30"/>
        <v>0.52874022424712863</v>
      </c>
      <c r="X41" s="4">
        <f t="shared" si="30"/>
        <v>8.9822645900866388E-2</v>
      </c>
      <c r="Y41" s="4">
        <f t="shared" si="30"/>
        <v>7.7355458289615944E-2</v>
      </c>
      <c r="Z41" s="4">
        <f t="shared" si="30"/>
        <v>0.44490695863808849</v>
      </c>
      <c r="AA41" s="4">
        <f t="shared" si="30"/>
        <v>0.10671578400693617</v>
      </c>
      <c r="AB41" s="4">
        <f t="shared" si="30"/>
        <v>4.6416726224089801E-2</v>
      </c>
      <c r="AC41" s="4">
        <f t="shared" si="30"/>
        <v>-6.4339226313569267E-2</v>
      </c>
      <c r="AD41" s="4">
        <f t="shared" si="30"/>
        <v>-0.13693845080834302</v>
      </c>
      <c r="AE41" s="4">
        <f t="shared" si="30"/>
        <v>1.2788741712058968E-2</v>
      </c>
      <c r="AF41" s="4">
        <f t="shared" si="30"/>
        <v>6.1098336192200842E-2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2.6320438045528246E-2</v>
      </c>
      <c r="D42" s="4">
        <f t="shared" si="31"/>
        <v>2.2875985776562871E-2</v>
      </c>
      <c r="E42" s="4">
        <f t="shared" si="31"/>
        <v>1.7979646970148023E-2</v>
      </c>
      <c r="F42" s="4">
        <f t="shared" si="31"/>
        <v>1.5719898892632898E-2</v>
      </c>
      <c r="G42" s="4">
        <f t="shared" si="31"/>
        <v>1.5140092885564086E-2</v>
      </c>
      <c r="H42" s="4">
        <f t="shared" si="31"/>
        <v>1.4152330371428148E-2</v>
      </c>
      <c r="I42" s="4">
        <f t="shared" si="31"/>
        <v>9.0890276263355489E-3</v>
      </c>
      <c r="J42" s="4">
        <f t="shared" si="31"/>
        <v>7.7902328306525062E-3</v>
      </c>
      <c r="K42" s="4">
        <f t="shared" si="29"/>
        <v>9.0716721299347967E-3</v>
      </c>
      <c r="L42" s="4">
        <f t="shared" si="29"/>
        <v>8.9162707523717868E-3</v>
      </c>
      <c r="M42" s="4">
        <f t="shared" si="29"/>
        <v>1.0432589683261693E-2</v>
      </c>
      <c r="N42" s="4">
        <f t="shared" si="29"/>
        <v>1.2592067194331938E-2</v>
      </c>
      <c r="O42" s="4">
        <f t="shared" si="29"/>
        <v>1.3032760514543365E-2</v>
      </c>
      <c r="P42" s="4">
        <f t="shared" si="29"/>
        <v>1.8948692699237355E-2</v>
      </c>
      <c r="Q42" s="4">
        <f t="shared" si="29"/>
        <v>1.6822784787029268E-2</v>
      </c>
      <c r="S42" s="4">
        <f t="shared" si="30"/>
        <v>0.17873271038654892</v>
      </c>
      <c r="T42" s="4">
        <f t="shared" si="30"/>
        <v>0.11981832200857798</v>
      </c>
      <c r="U42" s="4">
        <f t="shared" si="30"/>
        <v>0.15022151837451345</v>
      </c>
      <c r="V42" s="4">
        <f t="shared" si="30"/>
        <v>4.4782457413733046E-2</v>
      </c>
      <c r="W42" s="4">
        <f t="shared" si="30"/>
        <v>1.0676793774765093E-2</v>
      </c>
      <c r="X42" s="4">
        <f t="shared" si="30"/>
        <v>-0.19400705802318666</v>
      </c>
      <c r="Y42" s="4">
        <f t="shared" si="30"/>
        <v>-4.7741090308031198E-2</v>
      </c>
      <c r="Z42" s="4">
        <f t="shared" si="30"/>
        <v>0.21814308202957294</v>
      </c>
      <c r="AA42" s="4">
        <f t="shared" si="30"/>
        <v>7.112958818814534E-2</v>
      </c>
      <c r="AB42" s="4">
        <f t="shared" si="30"/>
        <v>0.22999969926354952</v>
      </c>
      <c r="AC42" s="4">
        <f t="shared" si="30"/>
        <v>0.23398049455409439</v>
      </c>
      <c r="AD42" s="4">
        <f t="shared" si="30"/>
        <v>5.0138814748163743E-2</v>
      </c>
      <c r="AE42" s="4">
        <f t="shared" si="30"/>
        <v>0.41128040524042286</v>
      </c>
      <c r="AF42" s="4">
        <f t="shared" si="30"/>
        <v>6.0760893329285783E-2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5.5659477267683017E-3</v>
      </c>
      <c r="D43" s="4">
        <f t="shared" si="31"/>
        <v>4.7259509047677803E-3</v>
      </c>
      <c r="E43" s="4">
        <f t="shared" si="31"/>
        <v>3.6006453340263356E-3</v>
      </c>
      <c r="F43" s="4">
        <f t="shared" si="31"/>
        <v>3.4654754453221958E-3</v>
      </c>
      <c r="G43" s="4">
        <f t="shared" si="31"/>
        <v>3.7988254854741388E-3</v>
      </c>
      <c r="H43" s="4">
        <f t="shared" si="31"/>
        <v>2.792439132843225E-3</v>
      </c>
      <c r="I43" s="4">
        <f t="shared" si="31"/>
        <v>2.3855915595910079E-3</v>
      </c>
      <c r="J43" s="4">
        <f t="shared" si="31"/>
        <v>2.2226584354295364E-3</v>
      </c>
      <c r="K43" s="4">
        <f t="shared" si="29"/>
        <v>1.9145173042178964E-3</v>
      </c>
      <c r="L43" s="4">
        <f t="shared" si="29"/>
        <v>2.2769228527977359E-3</v>
      </c>
      <c r="M43" s="4">
        <f t="shared" si="29"/>
        <v>2.1777653785808771E-3</v>
      </c>
      <c r="N43" s="4">
        <f t="shared" si="29"/>
        <v>2.6413771006086133E-3</v>
      </c>
      <c r="O43" s="4">
        <f t="shared" si="29"/>
        <v>2.4885204773269585E-3</v>
      </c>
      <c r="P43" s="4">
        <f t="shared" si="29"/>
        <v>3.5949074758390904E-3</v>
      </c>
      <c r="Q43" s="4">
        <f t="shared" si="29"/>
        <v>3.0040832332121716E-3</v>
      </c>
      <c r="S43" s="4">
        <f t="shared" si="30"/>
        <v>0.1515391640700548</v>
      </c>
      <c r="T43" s="4">
        <f t="shared" si="30"/>
        <v>8.5518842067203824E-2</v>
      </c>
      <c r="U43" s="4">
        <f t="shared" si="30"/>
        <v>0.26617979978790463</v>
      </c>
      <c r="V43" s="4">
        <f t="shared" si="30"/>
        <v>0.18914166914166916</v>
      </c>
      <c r="W43" s="4">
        <f t="shared" si="30"/>
        <v>-0.20521941793021561</v>
      </c>
      <c r="X43" s="4">
        <f t="shared" si="30"/>
        <v>7.2146537722186446E-2</v>
      </c>
      <c r="Y43" s="4">
        <f t="shared" si="30"/>
        <v>3.5138994150479629E-2</v>
      </c>
      <c r="Z43" s="4">
        <f t="shared" si="30"/>
        <v>-9.8951924438242023E-2</v>
      </c>
      <c r="AA43" s="4">
        <f t="shared" si="30"/>
        <v>0.29608992218272651</v>
      </c>
      <c r="AB43" s="4">
        <f t="shared" si="30"/>
        <v>5.4463446382046875E-3</v>
      </c>
      <c r="AC43" s="4">
        <f t="shared" si="30"/>
        <v>0.24000292131936132</v>
      </c>
      <c r="AD43" s="4">
        <f t="shared" si="30"/>
        <v>-4.4087503799161931E-2</v>
      </c>
      <c r="AE43" s="4">
        <f t="shared" si="30"/>
        <v>0.40222263168938732</v>
      </c>
      <c r="AF43" s="4">
        <f t="shared" si="30"/>
        <v>-1.5573870386598214E-3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2.0571299374151301E-2</v>
      </c>
      <c r="N44" s="4">
        <f t="shared" si="29"/>
        <v>1.8653761989230369E-2</v>
      </c>
      <c r="O44" s="4">
        <f t="shared" si="29"/>
        <v>2.0930619519447646E-2</v>
      </c>
      <c r="P44" s="4">
        <f t="shared" si="29"/>
        <v>2.0832924957834266E-2</v>
      </c>
      <c r="Q44" s="4">
        <f t="shared" si="29"/>
        <v>2.6466078338217441E-2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-7.2939460247994164E-2</v>
      </c>
      <c r="AD44" s="4">
        <f t="shared" si="30"/>
        <v>0.13847364280094415</v>
      </c>
      <c r="AE44" s="4">
        <f t="shared" si="30"/>
        <v>-3.3863165169315826E-2</v>
      </c>
      <c r="AF44" s="4">
        <f t="shared" si="30"/>
        <v>0.51788268955650929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35">SUM(D29:D48)</f>
        <v>0.99999999999999978</v>
      </c>
      <c r="E49" s="12">
        <f t="shared" si="35"/>
        <v>1</v>
      </c>
      <c r="F49" s="12">
        <f t="shared" si="35"/>
        <v>0.99999999999999978</v>
      </c>
      <c r="G49" s="12">
        <f t="shared" si="35"/>
        <v>1</v>
      </c>
      <c r="H49" s="12">
        <f t="shared" si="35"/>
        <v>1.0000000000000002</v>
      </c>
      <c r="I49" s="12">
        <f t="shared" si="35"/>
        <v>1.0000000000000002</v>
      </c>
      <c r="J49" s="12">
        <f t="shared" si="35"/>
        <v>1.0000000000000002</v>
      </c>
      <c r="K49" s="12">
        <f t="shared" si="35"/>
        <v>0.99999999999999989</v>
      </c>
      <c r="L49" s="12">
        <f t="shared" si="35"/>
        <v>0.99999999999999978</v>
      </c>
      <c r="M49" s="12">
        <f t="shared" si="35"/>
        <v>0.99999999999999989</v>
      </c>
      <c r="N49" s="12">
        <f t="shared" si="35"/>
        <v>1.0000000000000002</v>
      </c>
      <c r="O49" s="12">
        <f t="shared" si="35"/>
        <v>1</v>
      </c>
      <c r="P49" s="12">
        <f t="shared" si="35"/>
        <v>1.0000000000000002</v>
      </c>
      <c r="Q49" s="12">
        <f t="shared" si="35"/>
        <v>1.0000000000000002</v>
      </c>
      <c r="S49" s="5">
        <f t="shared" si="33"/>
        <v>0.35621527216337678</v>
      </c>
      <c r="T49" s="6">
        <f t="shared" si="33"/>
        <v>0.42477480504122683</v>
      </c>
      <c r="U49" s="6">
        <f t="shared" si="33"/>
        <v>0.31556678443608144</v>
      </c>
      <c r="V49" s="6">
        <f t="shared" si="33"/>
        <v>8.4793516095294522E-2</v>
      </c>
      <c r="W49" s="6">
        <f t="shared" si="33"/>
        <v>8.1217024577550492E-2</v>
      </c>
      <c r="X49" s="6">
        <f t="shared" si="33"/>
        <v>0.25499435812519861</v>
      </c>
      <c r="Y49" s="6">
        <f t="shared" si="33"/>
        <v>0.1110203925560368</v>
      </c>
      <c r="Z49" s="6">
        <f t="shared" si="33"/>
        <v>4.6071561464955169E-2</v>
      </c>
      <c r="AA49" s="6">
        <f t="shared" si="33"/>
        <v>8.979826909475179E-2</v>
      </c>
      <c r="AB49" s="6">
        <f t="shared" si="33"/>
        <v>5.1226078752567634E-2</v>
      </c>
      <c r="AC49" s="6">
        <f t="shared" si="33"/>
        <v>2.2358916781034938E-2</v>
      </c>
      <c r="AD49" s="6">
        <f t="shared" si="33"/>
        <v>1.4629134321071545E-2</v>
      </c>
      <c r="AE49" s="6">
        <f t="shared" si="33"/>
        <v>-2.9332533261969298E-2</v>
      </c>
      <c r="AF49" s="6">
        <f t="shared" si="33"/>
        <v>0.19481004182866871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INPUT!B115</f>
        <v>BS_TOT_ASSET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3182.2489999999998</v>
      </c>
      <c r="K61">
        <v>3062.223</v>
      </c>
      <c r="L61">
        <v>3024.0230000000001</v>
      </c>
      <c r="M61">
        <v>3314.7910000000002</v>
      </c>
      <c r="N61">
        <v>3177.5279999999998</v>
      </c>
      <c r="O61">
        <v>2940.8180000000002</v>
      </c>
      <c r="P61">
        <v>2863.982</v>
      </c>
      <c r="Q61">
        <v>3010.1709999999998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480.66399999999999</v>
      </c>
      <c r="D63">
        <v>562.04999999999995</v>
      </c>
      <c r="E63">
        <v>1154.3040000000001</v>
      </c>
      <c r="F63">
        <v>1206.6389999999999</v>
      </c>
      <c r="G63">
        <v>1368.09</v>
      </c>
      <c r="H63">
        <v>1791.9469999999999</v>
      </c>
      <c r="I63">
        <v>1902.653</v>
      </c>
      <c r="J63">
        <v>2006.079</v>
      </c>
      <c r="K63">
        <v>2244.7660000000001</v>
      </c>
      <c r="L63">
        <v>2320.1309999999999</v>
      </c>
      <c r="M63">
        <v>2388.2220000000002</v>
      </c>
      <c r="N63">
        <v>2497.0709999999999</v>
      </c>
      <c r="O63">
        <v>3359.1379999999999</v>
      </c>
      <c r="P63">
        <v>3242.03</v>
      </c>
      <c r="Q63">
        <v>3987.3409999999999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6276.3</v>
      </c>
      <c r="J65">
        <v>5976</v>
      </c>
      <c r="K65">
        <v>5943.8</v>
      </c>
      <c r="L65">
        <v>5949.6</v>
      </c>
      <c r="M65">
        <v>5720</v>
      </c>
      <c r="N65">
        <v>5924.6</v>
      </c>
      <c r="O65">
        <v>6099.9</v>
      </c>
      <c r="P65">
        <v>6755.3</v>
      </c>
      <c r="Q65">
        <v>6948.4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2216.3670000000002</v>
      </c>
      <c r="P67">
        <v>2161.2820000000002</v>
      </c>
      <c r="Q67">
        <v>4846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374.459</v>
      </c>
      <c r="D69">
        <v>460.226</v>
      </c>
      <c r="E69">
        <v>542.92399999999998</v>
      </c>
      <c r="F69">
        <v>547.28</v>
      </c>
      <c r="G69">
        <v>548.07100000000003</v>
      </c>
      <c r="H69">
        <v>592.56500000000005</v>
      </c>
      <c r="I69">
        <v>641.25199999999995</v>
      </c>
      <c r="J69">
        <v>756.31500000000005</v>
      </c>
      <c r="K69">
        <v>864.40899999999999</v>
      </c>
      <c r="L69">
        <v>966.524</v>
      </c>
      <c r="M69">
        <v>1026.317</v>
      </c>
      <c r="N69">
        <v>1109.6179999999999</v>
      </c>
      <c r="O69">
        <v>1194.606</v>
      </c>
      <c r="P69">
        <v>1300.2760000000001</v>
      </c>
      <c r="Q69">
        <v>1504.6790000000001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1166.213</v>
      </c>
      <c r="M71">
        <v>1538.136</v>
      </c>
      <c r="N71">
        <v>1580.9380000000001</v>
      </c>
      <c r="O71">
        <v>1746.0429999999999</v>
      </c>
      <c r="P71">
        <v>1803.49</v>
      </c>
      <c r="Q71">
        <v>2756.2739999999999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1027.45</v>
      </c>
      <c r="N73">
        <v>930.05399999999997</v>
      </c>
      <c r="O73">
        <v>1122.636</v>
      </c>
      <c r="P73">
        <v>2253.973</v>
      </c>
      <c r="Q73">
        <v>2198.5590000000002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35.646000000000001</v>
      </c>
      <c r="M75">
        <v>125.273</v>
      </c>
      <c r="N75">
        <v>1376.3130000000001</v>
      </c>
      <c r="O75">
        <v>1758.8810000000001</v>
      </c>
      <c r="P75">
        <v>2441.473</v>
      </c>
      <c r="Q75">
        <v>2382.9650000000001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11731</v>
      </c>
      <c r="D77">
        <v>16183</v>
      </c>
      <c r="E77">
        <v>17544</v>
      </c>
      <c r="F77">
        <v>19700</v>
      </c>
      <c r="G77">
        <v>22376</v>
      </c>
      <c r="H77">
        <v>25733</v>
      </c>
      <c r="I77">
        <v>28373</v>
      </c>
      <c r="J77">
        <v>31077</v>
      </c>
      <c r="K77">
        <v>32545</v>
      </c>
      <c r="L77">
        <v>34883</v>
      </c>
      <c r="M77">
        <v>34309</v>
      </c>
      <c r="N77">
        <v>35494</v>
      </c>
      <c r="O77">
        <v>35337</v>
      </c>
      <c r="P77">
        <v>31997</v>
      </c>
      <c r="Q77">
        <v>32872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94.057000000000002</v>
      </c>
      <c r="F79">
        <v>151.124</v>
      </c>
      <c r="G79">
        <v>215.827</v>
      </c>
      <c r="H79">
        <v>393.02499999999998</v>
      </c>
      <c r="I79">
        <v>401.017</v>
      </c>
      <c r="J79">
        <v>582.22699999999998</v>
      </c>
      <c r="K79">
        <v>572.81899999999996</v>
      </c>
      <c r="L79">
        <v>694.61500000000001</v>
      </c>
      <c r="M79">
        <v>709.721</v>
      </c>
      <c r="N79">
        <v>700.91399999999999</v>
      </c>
      <c r="O79">
        <v>1110.3399999999999</v>
      </c>
      <c r="P79">
        <v>1080.29</v>
      </c>
      <c r="Q79">
        <v>1085.5709999999999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5487</v>
      </c>
      <c r="F81">
        <v>5182</v>
      </c>
      <c r="G81">
        <v>5414</v>
      </c>
      <c r="H81">
        <v>5203</v>
      </c>
      <c r="I81">
        <v>5884</v>
      </c>
      <c r="J81">
        <v>5327</v>
      </c>
      <c r="K81">
        <v>5417</v>
      </c>
      <c r="L81">
        <v>5666</v>
      </c>
      <c r="M81">
        <v>5767</v>
      </c>
      <c r="N81">
        <v>5438</v>
      </c>
      <c r="O81">
        <v>4078</v>
      </c>
      <c r="P81">
        <v>3412</v>
      </c>
      <c r="Q81">
        <v>4144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6010</v>
      </c>
      <c r="G83">
        <v>5655</v>
      </c>
      <c r="H83">
        <v>4558</v>
      </c>
      <c r="I83">
        <v>4981</v>
      </c>
      <c r="J83">
        <v>5048</v>
      </c>
      <c r="K83">
        <v>5295</v>
      </c>
      <c r="L83">
        <v>6223</v>
      </c>
      <c r="M83">
        <v>6667</v>
      </c>
      <c r="N83">
        <v>5875</v>
      </c>
      <c r="O83">
        <v>4162</v>
      </c>
      <c r="P83">
        <v>3377</v>
      </c>
      <c r="Q83">
        <v>9132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364.38799999999998</v>
      </c>
      <c r="D85">
        <v>436.13400000000001</v>
      </c>
      <c r="E85">
        <v>468.40199999999999</v>
      </c>
      <c r="F85">
        <v>555.98500000000001</v>
      </c>
      <c r="G85">
        <v>613.25199999999995</v>
      </c>
      <c r="H85">
        <v>937.50300000000004</v>
      </c>
      <c r="I85">
        <v>1021.712</v>
      </c>
      <c r="J85">
        <v>1100.7470000000001</v>
      </c>
      <c r="K85">
        <v>1590.4770000000001</v>
      </c>
      <c r="L85">
        <v>1760.2059999999999</v>
      </c>
      <c r="M85">
        <v>1841.9090000000001</v>
      </c>
      <c r="N85">
        <v>1723.402</v>
      </c>
      <c r="O85">
        <v>1487.402</v>
      </c>
      <c r="P85">
        <v>1506.424</v>
      </c>
      <c r="Q85">
        <v>1598.4639999999999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352.09</v>
      </c>
      <c r="D87">
        <v>415.02</v>
      </c>
      <c r="E87">
        <v>464.74700000000001</v>
      </c>
      <c r="F87">
        <v>534.56200000000001</v>
      </c>
      <c r="G87">
        <v>558.50099999999998</v>
      </c>
      <c r="H87">
        <v>564.46400000000006</v>
      </c>
      <c r="I87">
        <v>454.95400000000001</v>
      </c>
      <c r="J87">
        <v>433.23399999999998</v>
      </c>
      <c r="K87">
        <v>527.74099999999999</v>
      </c>
      <c r="L87">
        <v>565.279</v>
      </c>
      <c r="M87">
        <v>695.29300000000001</v>
      </c>
      <c r="N87">
        <v>857.97799999999995</v>
      </c>
      <c r="O87">
        <v>900.99599999999998</v>
      </c>
      <c r="P87">
        <v>1271.558</v>
      </c>
      <c r="Q87">
        <v>1348.819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74.456000000000003</v>
      </c>
      <c r="D89">
        <v>85.739000000000004</v>
      </c>
      <c r="E89">
        <v>93.071299999999994</v>
      </c>
      <c r="F89">
        <v>117.845</v>
      </c>
      <c r="G89">
        <v>140.1344</v>
      </c>
      <c r="H89">
        <v>111.37609999999999</v>
      </c>
      <c r="I89">
        <v>119.4115</v>
      </c>
      <c r="J89">
        <v>123.6075</v>
      </c>
      <c r="K89">
        <v>111.3763</v>
      </c>
      <c r="L89">
        <v>144.3537</v>
      </c>
      <c r="M89">
        <v>145.13990000000001</v>
      </c>
      <c r="N89">
        <v>179.97389999999999</v>
      </c>
      <c r="O89">
        <v>172.0393</v>
      </c>
      <c r="P89">
        <v>241.23740000000001</v>
      </c>
      <c r="Q89">
        <v>240.86170000000001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1371</v>
      </c>
      <c r="N91">
        <v>1271</v>
      </c>
      <c r="O91">
        <v>1447</v>
      </c>
      <c r="P91">
        <v>1398</v>
      </c>
      <c r="Q91">
        <v>2122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40" workbookViewId="0">
      <selection activeCell="C4" sqref="C4:AF49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9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BS_ACCT_PAYABLE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184.39400000000001</v>
      </c>
      <c r="K5" s="2">
        <f t="shared" si="2"/>
        <v>257.41800000000001</v>
      </c>
      <c r="L5" s="2">
        <f t="shared" si="2"/>
        <v>279.80099999999999</v>
      </c>
      <c r="M5" s="2">
        <f t="shared" si="2"/>
        <v>288.37700000000001</v>
      </c>
      <c r="N5" s="2">
        <f t="shared" si="2"/>
        <v>248.471</v>
      </c>
      <c r="O5" s="2">
        <f t="shared" si="2"/>
        <v>265.07900000000001</v>
      </c>
      <c r="P5" s="2">
        <f t="shared" si="2"/>
        <v>215.995</v>
      </c>
      <c r="Q5" s="2">
        <f t="shared" si="2"/>
        <v>246.67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184.39400000000001</v>
      </c>
      <c r="Z5" s="2">
        <f t="shared" si="3"/>
        <v>73.024000000000001</v>
      </c>
      <c r="AA5" s="2">
        <f t="shared" si="3"/>
        <v>22.382999999999981</v>
      </c>
      <c r="AB5" s="2">
        <f t="shared" si="3"/>
        <v>8.5760000000000218</v>
      </c>
      <c r="AC5" s="2">
        <f t="shared" si="3"/>
        <v>-39.906000000000006</v>
      </c>
      <c r="AD5" s="2">
        <f t="shared" si="3"/>
        <v>16.608000000000004</v>
      </c>
      <c r="AE5" s="2">
        <f t="shared" si="3"/>
        <v>-49.084000000000003</v>
      </c>
      <c r="AF5" s="2">
        <f t="shared" si="3"/>
        <v>30.674999999999983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6.4820000000000002</v>
      </c>
      <c r="D6" s="2">
        <f t="shared" ref="D6:Q6" si="4">IF(D63="#N/A N/A",0,D63)</f>
        <v>20.739000000000001</v>
      </c>
      <c r="E6" s="2">
        <f t="shared" si="4"/>
        <v>37.661999999999999</v>
      </c>
      <c r="F6" s="2">
        <f t="shared" si="4"/>
        <v>36.9</v>
      </c>
      <c r="G6" s="2">
        <f t="shared" si="4"/>
        <v>44.920999999999999</v>
      </c>
      <c r="H6" s="2">
        <f t="shared" si="4"/>
        <v>59.826999999999998</v>
      </c>
      <c r="I6" s="2">
        <f t="shared" si="4"/>
        <v>74.174999999999997</v>
      </c>
      <c r="J6" s="2">
        <f t="shared" si="4"/>
        <v>87.3</v>
      </c>
      <c r="K6" s="2">
        <f t="shared" si="4"/>
        <v>98.421000000000006</v>
      </c>
      <c r="L6" s="2">
        <f t="shared" si="4"/>
        <v>98.893000000000001</v>
      </c>
      <c r="M6" s="2">
        <f t="shared" si="4"/>
        <v>149.54900000000001</v>
      </c>
      <c r="N6" s="2">
        <f t="shared" si="4"/>
        <v>133.07300000000001</v>
      </c>
      <c r="O6" s="2">
        <f t="shared" si="4"/>
        <v>55.811</v>
      </c>
      <c r="P6" s="2">
        <f t="shared" si="4"/>
        <v>56.84</v>
      </c>
      <c r="Q6" s="2">
        <f t="shared" si="4"/>
        <v>95.27</v>
      </c>
      <c r="S6" s="2">
        <f t="shared" si="3"/>
        <v>14.257000000000001</v>
      </c>
      <c r="T6" s="2">
        <f t="shared" si="3"/>
        <v>16.922999999999998</v>
      </c>
      <c r="U6" s="2">
        <f t="shared" si="3"/>
        <v>-0.76200000000000045</v>
      </c>
      <c r="V6" s="2">
        <f t="shared" si="3"/>
        <v>8.0210000000000008</v>
      </c>
      <c r="W6" s="2">
        <f t="shared" si="3"/>
        <v>14.905999999999999</v>
      </c>
      <c r="X6" s="2">
        <f t="shared" si="3"/>
        <v>14.347999999999999</v>
      </c>
      <c r="Y6" s="2">
        <f t="shared" si="3"/>
        <v>13.125</v>
      </c>
      <c r="Z6" s="2">
        <f t="shared" si="3"/>
        <v>11.121000000000009</v>
      </c>
      <c r="AA6" s="2">
        <f t="shared" si="3"/>
        <v>0.4719999999999942</v>
      </c>
      <c r="AB6" s="2">
        <f t="shared" si="3"/>
        <v>50.656000000000006</v>
      </c>
      <c r="AC6" s="2">
        <f t="shared" si="3"/>
        <v>-16.475999999999999</v>
      </c>
      <c r="AD6" s="2">
        <f t="shared" si="3"/>
        <v>-77.262</v>
      </c>
      <c r="AE6" s="2">
        <f t="shared" si="3"/>
        <v>1.0290000000000035</v>
      </c>
      <c r="AF6" s="2">
        <f t="shared" si="3"/>
        <v>38.429999999999993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224</v>
      </c>
      <c r="J7" s="2">
        <f t="shared" si="5"/>
        <v>292.3</v>
      </c>
      <c r="K7" s="2">
        <f t="shared" si="5"/>
        <v>565.29999999999995</v>
      </c>
      <c r="L7" s="2">
        <f t="shared" si="5"/>
        <v>517.79999999999995</v>
      </c>
      <c r="M7" s="2">
        <f t="shared" si="5"/>
        <v>767.8</v>
      </c>
      <c r="N7" s="2">
        <f t="shared" si="5"/>
        <v>919.4</v>
      </c>
      <c r="O7" s="2">
        <f t="shared" si="5"/>
        <v>1036.0999999999999</v>
      </c>
      <c r="P7" s="2">
        <f t="shared" si="5"/>
        <v>1306.0999999999999</v>
      </c>
      <c r="Q7" s="2">
        <f t="shared" si="5"/>
        <v>1653.3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224</v>
      </c>
      <c r="Y7" s="2">
        <f t="shared" si="3"/>
        <v>68.300000000000011</v>
      </c>
      <c r="Z7" s="2">
        <f t="shared" si="3"/>
        <v>272.99999999999994</v>
      </c>
      <c r="AA7" s="2">
        <f t="shared" si="3"/>
        <v>-47.5</v>
      </c>
      <c r="AB7" s="2">
        <f t="shared" si="3"/>
        <v>250</v>
      </c>
      <c r="AC7" s="2">
        <f t="shared" si="3"/>
        <v>151.60000000000002</v>
      </c>
      <c r="AD7" s="2">
        <f t="shared" si="3"/>
        <v>116.69999999999993</v>
      </c>
      <c r="AE7" s="2">
        <f t="shared" si="3"/>
        <v>270</v>
      </c>
      <c r="AF7" s="2">
        <f t="shared" si="3"/>
        <v>347.20000000000005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99.304000000000002</v>
      </c>
      <c r="P8" s="2">
        <f t="shared" si="6"/>
        <v>130.55099999999999</v>
      </c>
      <c r="Q8" s="2">
        <f t="shared" si="6"/>
        <v>170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99.304000000000002</v>
      </c>
      <c r="AE8" s="2">
        <f t="shared" si="3"/>
        <v>31.246999999999986</v>
      </c>
      <c r="AF8" s="2">
        <f t="shared" si="3"/>
        <v>39.449000000000012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16.373999999999999</v>
      </c>
      <c r="D9" s="2">
        <f t="shared" ref="D9:Q9" si="7">IF(D69="#N/A N/A",0,D69)</f>
        <v>25.222000000000001</v>
      </c>
      <c r="E9" s="2">
        <f t="shared" si="7"/>
        <v>28.317</v>
      </c>
      <c r="F9" s="2">
        <f t="shared" si="7"/>
        <v>30.256</v>
      </c>
      <c r="G9" s="2">
        <f t="shared" si="7"/>
        <v>23.24</v>
      </c>
      <c r="H9" s="2">
        <f t="shared" si="7"/>
        <v>27.992000000000001</v>
      </c>
      <c r="I9" s="2">
        <f t="shared" si="7"/>
        <v>23.288</v>
      </c>
      <c r="J9" s="2">
        <f t="shared" si="7"/>
        <v>28.626000000000001</v>
      </c>
      <c r="K9" s="2">
        <f t="shared" si="7"/>
        <v>33.637999999999998</v>
      </c>
      <c r="L9" s="2">
        <f t="shared" si="7"/>
        <v>43.984000000000002</v>
      </c>
      <c r="M9" s="2">
        <f t="shared" si="7"/>
        <v>47.917000000000002</v>
      </c>
      <c r="N9" s="2">
        <f t="shared" si="7"/>
        <v>40.31</v>
      </c>
      <c r="O9" s="2">
        <f t="shared" si="7"/>
        <v>31.344000000000001</v>
      </c>
      <c r="P9" s="2">
        <f t="shared" si="7"/>
        <v>47.17</v>
      </c>
      <c r="Q9" s="2">
        <f t="shared" si="7"/>
        <v>81.171999999999997</v>
      </c>
      <c r="S9" s="2">
        <f t="shared" si="3"/>
        <v>8.8480000000000025</v>
      </c>
      <c r="T9" s="2">
        <f t="shared" si="3"/>
        <v>3.0949999999999989</v>
      </c>
      <c r="U9" s="2">
        <f t="shared" si="3"/>
        <v>1.9390000000000001</v>
      </c>
      <c r="V9" s="2">
        <f t="shared" si="3"/>
        <v>-7.0160000000000018</v>
      </c>
      <c r="W9" s="2">
        <f t="shared" si="3"/>
        <v>4.7520000000000024</v>
      </c>
      <c r="X9" s="2">
        <f t="shared" si="3"/>
        <v>-4.7040000000000006</v>
      </c>
      <c r="Y9" s="2">
        <f t="shared" si="3"/>
        <v>5.338000000000001</v>
      </c>
      <c r="Z9" s="2">
        <f t="shared" si="3"/>
        <v>5.0119999999999969</v>
      </c>
      <c r="AA9" s="2">
        <f t="shared" si="3"/>
        <v>10.346000000000004</v>
      </c>
      <c r="AB9" s="2">
        <f t="shared" si="3"/>
        <v>3.9329999999999998</v>
      </c>
      <c r="AC9" s="2">
        <f t="shared" si="3"/>
        <v>-7.6069999999999993</v>
      </c>
      <c r="AD9" s="2">
        <f t="shared" si="3"/>
        <v>-8.9660000000000011</v>
      </c>
      <c r="AE9" s="2">
        <f t="shared" si="3"/>
        <v>15.826000000000001</v>
      </c>
      <c r="AF9" s="2">
        <f t="shared" si="3"/>
        <v>34.001999999999995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4.1139999999999999</v>
      </c>
      <c r="M10" s="2">
        <f t="shared" si="8"/>
        <v>8.0069999999999997</v>
      </c>
      <c r="N10" s="2">
        <f t="shared" si="8"/>
        <v>7.95</v>
      </c>
      <c r="O10" s="2">
        <f t="shared" si="8"/>
        <v>8.9600000000000009</v>
      </c>
      <c r="P10" s="2">
        <f t="shared" si="8"/>
        <v>12.28</v>
      </c>
      <c r="Q10" s="2">
        <f t="shared" si="8"/>
        <v>16.074000000000002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4.1139999999999999</v>
      </c>
      <c r="AB10" s="2">
        <f t="shared" si="3"/>
        <v>3.8929999999999998</v>
      </c>
      <c r="AC10" s="2">
        <f t="shared" si="3"/>
        <v>-5.6999999999999496E-2</v>
      </c>
      <c r="AD10" s="2">
        <f t="shared" si="3"/>
        <v>1.0100000000000007</v>
      </c>
      <c r="AE10" s="2">
        <f t="shared" si="3"/>
        <v>3.3199999999999985</v>
      </c>
      <c r="AF10" s="2">
        <f t="shared" si="3"/>
        <v>3.7940000000000023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16.861000000000001</v>
      </c>
      <c r="N11" s="2">
        <f t="shared" si="9"/>
        <v>28.286000000000001</v>
      </c>
      <c r="O11" s="2">
        <f t="shared" si="9"/>
        <v>49.121000000000002</v>
      </c>
      <c r="P11" s="2">
        <f t="shared" si="9"/>
        <v>54.344999999999999</v>
      </c>
      <c r="Q11" s="2">
        <f t="shared" si="9"/>
        <v>43.942999999999998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16.861000000000001</v>
      </c>
      <c r="AC11" s="2">
        <f t="shared" si="3"/>
        <v>11.425000000000001</v>
      </c>
      <c r="AD11" s="2">
        <f t="shared" si="3"/>
        <v>20.835000000000001</v>
      </c>
      <c r="AE11" s="2">
        <f t="shared" si="3"/>
        <v>5.2239999999999966</v>
      </c>
      <c r="AF11" s="2">
        <f t="shared" si="3"/>
        <v>-10.402000000000001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6.5170000000000003</v>
      </c>
      <c r="M12" s="2">
        <f t="shared" si="10"/>
        <v>15.653</v>
      </c>
      <c r="N12" s="2">
        <f t="shared" si="10"/>
        <v>34.128</v>
      </c>
      <c r="O12" s="2">
        <f t="shared" si="10"/>
        <v>34.057000000000002</v>
      </c>
      <c r="P12" s="2">
        <f t="shared" si="10"/>
        <v>43.65</v>
      </c>
      <c r="Q12" s="2">
        <f t="shared" si="10"/>
        <v>20.268999999999998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6.5170000000000003</v>
      </c>
      <c r="AB12" s="2">
        <f t="shared" si="3"/>
        <v>9.1359999999999992</v>
      </c>
      <c r="AC12" s="2">
        <f t="shared" si="3"/>
        <v>18.475000000000001</v>
      </c>
      <c r="AD12" s="2">
        <f t="shared" si="3"/>
        <v>-7.0999999999997954E-2</v>
      </c>
      <c r="AE12" s="2">
        <f t="shared" si="3"/>
        <v>9.5929999999999964</v>
      </c>
      <c r="AF12" s="2">
        <f t="shared" si="3"/>
        <v>-23.381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1056</v>
      </c>
      <c r="D13" s="2">
        <f t="shared" ref="D13:Q13" si="11">IF(D77="#N/A N/A",0,D77)</f>
        <v>1317</v>
      </c>
      <c r="E13" s="2">
        <f t="shared" si="11"/>
        <v>1508</v>
      </c>
      <c r="F13" s="2">
        <f t="shared" si="11"/>
        <v>1686</v>
      </c>
      <c r="G13" s="2">
        <f t="shared" si="11"/>
        <v>1956</v>
      </c>
      <c r="H13" s="2">
        <f t="shared" si="11"/>
        <v>2318</v>
      </c>
      <c r="I13" s="2">
        <f t="shared" si="11"/>
        <v>2443</v>
      </c>
      <c r="J13" s="2">
        <f t="shared" si="11"/>
        <v>2365</v>
      </c>
      <c r="K13" s="2">
        <f t="shared" si="11"/>
        <v>2736</v>
      </c>
      <c r="L13" s="2">
        <f t="shared" si="11"/>
        <v>2895</v>
      </c>
      <c r="M13" s="2">
        <f t="shared" si="11"/>
        <v>2469</v>
      </c>
      <c r="N13" s="2">
        <f t="shared" si="11"/>
        <v>2216</v>
      </c>
      <c r="O13" s="2">
        <f t="shared" si="11"/>
        <v>2057</v>
      </c>
      <c r="P13" s="2">
        <f t="shared" si="11"/>
        <v>1964</v>
      </c>
      <c r="Q13" s="2">
        <f t="shared" si="11"/>
        <v>2538</v>
      </c>
      <c r="S13" s="2">
        <f t="shared" si="3"/>
        <v>261</v>
      </c>
      <c r="T13" s="2">
        <f t="shared" si="3"/>
        <v>191</v>
      </c>
      <c r="U13" s="2">
        <f t="shared" si="3"/>
        <v>178</v>
      </c>
      <c r="V13" s="2">
        <f t="shared" si="3"/>
        <v>270</v>
      </c>
      <c r="W13" s="2">
        <f t="shared" si="3"/>
        <v>362</v>
      </c>
      <c r="X13" s="2">
        <f t="shared" si="3"/>
        <v>125</v>
      </c>
      <c r="Y13" s="2">
        <f t="shared" si="3"/>
        <v>-78</v>
      </c>
      <c r="Z13" s="2">
        <f t="shared" si="3"/>
        <v>371</v>
      </c>
      <c r="AA13" s="2">
        <f t="shared" si="3"/>
        <v>159</v>
      </c>
      <c r="AB13" s="2">
        <f t="shared" si="3"/>
        <v>-426</v>
      </c>
      <c r="AC13" s="2">
        <f t="shared" si="3"/>
        <v>-253</v>
      </c>
      <c r="AD13" s="2">
        <f t="shared" si="3"/>
        <v>-159</v>
      </c>
      <c r="AE13" s="2">
        <f t="shared" si="3"/>
        <v>-93</v>
      </c>
      <c r="AF13" s="2">
        <f t="shared" si="3"/>
        <v>574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4.1870000000000003</v>
      </c>
      <c r="F14" s="2">
        <f t="shared" si="12"/>
        <v>7.0620000000000003</v>
      </c>
      <c r="G14" s="2">
        <f t="shared" si="12"/>
        <v>19.454999999999998</v>
      </c>
      <c r="H14" s="2">
        <f t="shared" si="12"/>
        <v>74.260000000000005</v>
      </c>
      <c r="I14" s="2">
        <f t="shared" si="12"/>
        <v>27.74</v>
      </c>
      <c r="J14" s="2">
        <f t="shared" si="12"/>
        <v>27.074999999999999</v>
      </c>
      <c r="K14" s="2">
        <f t="shared" si="12"/>
        <v>29.866</v>
      </c>
      <c r="L14" s="2">
        <f t="shared" si="12"/>
        <v>38.685000000000002</v>
      </c>
      <c r="M14" s="2">
        <f t="shared" si="12"/>
        <v>44.664999999999999</v>
      </c>
      <c r="N14" s="2">
        <f t="shared" si="12"/>
        <v>45.543999999999997</v>
      </c>
      <c r="O14" s="2">
        <f t="shared" si="12"/>
        <v>65.754999999999995</v>
      </c>
      <c r="P14" s="2">
        <f t="shared" si="12"/>
        <v>63.738</v>
      </c>
      <c r="Q14" s="2">
        <f t="shared" si="12"/>
        <v>70.585999999999999</v>
      </c>
      <c r="S14" s="2">
        <f t="shared" si="3"/>
        <v>0</v>
      </c>
      <c r="T14" s="2">
        <f t="shared" si="3"/>
        <v>4.1870000000000003</v>
      </c>
      <c r="U14" s="2">
        <f t="shared" si="3"/>
        <v>2.875</v>
      </c>
      <c r="V14" s="2">
        <f t="shared" si="3"/>
        <v>12.392999999999997</v>
      </c>
      <c r="W14" s="2">
        <f t="shared" si="3"/>
        <v>54.805000000000007</v>
      </c>
      <c r="X14" s="2">
        <f t="shared" si="3"/>
        <v>-46.52000000000001</v>
      </c>
      <c r="Y14" s="2">
        <f t="shared" si="3"/>
        <v>-0.66499999999999915</v>
      </c>
      <c r="Z14" s="2">
        <f t="shared" si="3"/>
        <v>2.7910000000000004</v>
      </c>
      <c r="AA14" s="2">
        <f t="shared" si="3"/>
        <v>8.8190000000000026</v>
      </c>
      <c r="AB14" s="2">
        <f t="shared" si="3"/>
        <v>5.9799999999999969</v>
      </c>
      <c r="AC14" s="2">
        <f t="shared" si="3"/>
        <v>0.87899999999999778</v>
      </c>
      <c r="AD14" s="2">
        <f t="shared" si="3"/>
        <v>20.210999999999999</v>
      </c>
      <c r="AE14" s="2">
        <f t="shared" si="3"/>
        <v>-2.0169999999999959</v>
      </c>
      <c r="AF14" s="2">
        <f t="shared" si="3"/>
        <v>6.847999999999999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1899</v>
      </c>
      <c r="F15" s="2">
        <f t="shared" si="13"/>
        <v>1444</v>
      </c>
      <c r="G15" s="2">
        <f t="shared" si="13"/>
        <v>1177</v>
      </c>
      <c r="H15" s="2">
        <f t="shared" si="13"/>
        <v>1117</v>
      </c>
      <c r="I15" s="2">
        <f t="shared" si="13"/>
        <v>1387</v>
      </c>
      <c r="J15" s="2">
        <f t="shared" si="13"/>
        <v>1045</v>
      </c>
      <c r="K15" s="2">
        <f t="shared" si="13"/>
        <v>921</v>
      </c>
      <c r="L15" s="2">
        <f t="shared" si="13"/>
        <v>761</v>
      </c>
      <c r="M15" s="2">
        <f t="shared" si="13"/>
        <v>756</v>
      </c>
      <c r="N15" s="2">
        <f t="shared" si="13"/>
        <v>747</v>
      </c>
      <c r="O15" s="2">
        <f t="shared" si="13"/>
        <v>742</v>
      </c>
      <c r="P15" s="2">
        <f t="shared" si="13"/>
        <v>438</v>
      </c>
      <c r="Q15" s="2">
        <f t="shared" si="13"/>
        <v>535</v>
      </c>
      <c r="S15" s="2">
        <f t="shared" si="3"/>
        <v>0</v>
      </c>
      <c r="T15" s="2">
        <f t="shared" si="3"/>
        <v>1899</v>
      </c>
      <c r="U15" s="2">
        <f t="shared" si="3"/>
        <v>-455</v>
      </c>
      <c r="V15" s="2">
        <f t="shared" si="3"/>
        <v>-267</v>
      </c>
      <c r="W15" s="2">
        <f t="shared" si="3"/>
        <v>-60</v>
      </c>
      <c r="X15" s="2">
        <f t="shared" si="3"/>
        <v>270</v>
      </c>
      <c r="Y15" s="2">
        <f t="shared" si="3"/>
        <v>-342</v>
      </c>
      <c r="Z15" s="2">
        <f t="shared" si="3"/>
        <v>-124</v>
      </c>
      <c r="AA15" s="2">
        <f t="shared" si="3"/>
        <v>-160</v>
      </c>
      <c r="AB15" s="2">
        <f t="shared" si="3"/>
        <v>-5</v>
      </c>
      <c r="AC15" s="2">
        <f t="shared" si="3"/>
        <v>-9</v>
      </c>
      <c r="AD15" s="2">
        <f t="shared" si="3"/>
        <v>-5</v>
      </c>
      <c r="AE15" s="2">
        <f t="shared" si="3"/>
        <v>-304</v>
      </c>
      <c r="AF15" s="2">
        <f t="shared" si="3"/>
        <v>97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298</v>
      </c>
      <c r="G16" s="2">
        <f t="shared" si="14"/>
        <v>388</v>
      </c>
      <c r="H16" s="2">
        <f t="shared" si="14"/>
        <v>466</v>
      </c>
      <c r="I16" s="2">
        <f t="shared" si="14"/>
        <v>490</v>
      </c>
      <c r="J16" s="2">
        <f t="shared" si="14"/>
        <v>495</v>
      </c>
      <c r="K16" s="2">
        <f t="shared" si="14"/>
        <v>511</v>
      </c>
      <c r="L16" s="2">
        <f t="shared" si="14"/>
        <v>457</v>
      </c>
      <c r="M16" s="2">
        <f t="shared" si="14"/>
        <v>485</v>
      </c>
      <c r="N16" s="2">
        <f t="shared" si="14"/>
        <v>259</v>
      </c>
      <c r="O16" s="2">
        <f t="shared" si="14"/>
        <v>218</v>
      </c>
      <c r="P16" s="2">
        <f t="shared" si="14"/>
        <v>314</v>
      </c>
      <c r="Q16" s="2">
        <f t="shared" si="14"/>
        <v>591</v>
      </c>
      <c r="S16" s="2">
        <f t="shared" si="3"/>
        <v>0</v>
      </c>
      <c r="T16" s="2">
        <f t="shared" si="3"/>
        <v>0</v>
      </c>
      <c r="U16" s="2">
        <f t="shared" si="3"/>
        <v>298</v>
      </c>
      <c r="V16" s="2">
        <f t="shared" si="3"/>
        <v>90</v>
      </c>
      <c r="W16" s="2">
        <f t="shared" si="3"/>
        <v>78</v>
      </c>
      <c r="X16" s="2">
        <f t="shared" si="3"/>
        <v>24</v>
      </c>
      <c r="Y16" s="2">
        <f t="shared" si="3"/>
        <v>5</v>
      </c>
      <c r="Z16" s="2">
        <f t="shared" si="3"/>
        <v>16</v>
      </c>
      <c r="AA16" s="2">
        <f t="shared" si="3"/>
        <v>-54</v>
      </c>
      <c r="AB16" s="2">
        <f t="shared" si="3"/>
        <v>28</v>
      </c>
      <c r="AC16" s="2">
        <f t="shared" si="3"/>
        <v>-226</v>
      </c>
      <c r="AD16" s="2">
        <f t="shared" si="3"/>
        <v>-41</v>
      </c>
      <c r="AE16" s="2">
        <f t="shared" si="3"/>
        <v>96</v>
      </c>
      <c r="AF16" s="2">
        <f t="shared" si="3"/>
        <v>277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32.905000000000001</v>
      </c>
      <c r="D17" s="2">
        <f t="shared" ref="D17:Q17" si="15">IF(D85="#N/A N/A",0,D85)</f>
        <v>45.156999999999996</v>
      </c>
      <c r="E17" s="2">
        <f t="shared" si="15"/>
        <v>52.667999999999999</v>
      </c>
      <c r="F17" s="2">
        <f t="shared" si="15"/>
        <v>57.933</v>
      </c>
      <c r="G17" s="2">
        <f t="shared" si="15"/>
        <v>72.125</v>
      </c>
      <c r="H17" s="2">
        <f t="shared" si="15"/>
        <v>100.447</v>
      </c>
      <c r="I17" s="2">
        <f t="shared" si="15"/>
        <v>157.40700000000001</v>
      </c>
      <c r="J17" s="2">
        <f t="shared" si="15"/>
        <v>0</v>
      </c>
      <c r="K17" s="2">
        <f t="shared" si="15"/>
        <v>0</v>
      </c>
      <c r="L17" s="2">
        <f t="shared" si="15"/>
        <v>0</v>
      </c>
      <c r="M17" s="2">
        <f t="shared" si="15"/>
        <v>0</v>
      </c>
      <c r="N17" s="2">
        <f t="shared" si="15"/>
        <v>0</v>
      </c>
      <c r="O17" s="2">
        <f t="shared" si="15"/>
        <v>0</v>
      </c>
      <c r="P17" s="2">
        <f t="shared" si="15"/>
        <v>0</v>
      </c>
      <c r="Q17" s="2">
        <f t="shared" si="15"/>
        <v>0</v>
      </c>
      <c r="S17" s="2">
        <f t="shared" si="3"/>
        <v>12.251999999999995</v>
      </c>
      <c r="T17" s="2">
        <f t="shared" si="3"/>
        <v>7.5110000000000028</v>
      </c>
      <c r="U17" s="2">
        <f t="shared" si="3"/>
        <v>5.2650000000000006</v>
      </c>
      <c r="V17" s="2">
        <f t="shared" si="3"/>
        <v>14.192</v>
      </c>
      <c r="W17" s="2">
        <f t="shared" si="3"/>
        <v>28.322000000000003</v>
      </c>
      <c r="X17" s="2">
        <f t="shared" si="3"/>
        <v>56.960000000000008</v>
      </c>
      <c r="Y17" s="2">
        <f t="shared" si="3"/>
        <v>-157.40700000000001</v>
      </c>
      <c r="Z17" s="2">
        <f t="shared" si="3"/>
        <v>0</v>
      </c>
      <c r="AA17" s="2">
        <f t="shared" si="3"/>
        <v>0</v>
      </c>
      <c r="AB17" s="2">
        <f t="shared" si="3"/>
        <v>0</v>
      </c>
      <c r="AC17" s="2">
        <f t="shared" si="3"/>
        <v>0</v>
      </c>
      <c r="AD17" s="2">
        <f t="shared" si="3"/>
        <v>0</v>
      </c>
      <c r="AE17" s="2">
        <f t="shared" si="3"/>
        <v>0</v>
      </c>
      <c r="AF17" s="2">
        <f t="shared" si="3"/>
        <v>0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10.867000000000001</v>
      </c>
      <c r="D18" s="2">
        <f t="shared" ref="D18:Q18" si="16">IF(D87="#N/A N/A",0,D87)</f>
        <v>21.577999999999999</v>
      </c>
      <c r="E18" s="2">
        <f t="shared" si="16"/>
        <v>27.475999999999999</v>
      </c>
      <c r="F18" s="2">
        <f t="shared" si="16"/>
        <v>38.151000000000003</v>
      </c>
      <c r="G18" s="2">
        <f t="shared" si="16"/>
        <v>54.484000000000002</v>
      </c>
      <c r="H18" s="2">
        <f t="shared" si="16"/>
        <v>54.424999999999997</v>
      </c>
      <c r="I18" s="2">
        <f t="shared" si="16"/>
        <v>42.612000000000002</v>
      </c>
      <c r="J18" s="2">
        <f t="shared" si="16"/>
        <v>44.368000000000002</v>
      </c>
      <c r="K18" s="2">
        <f t="shared" si="16"/>
        <v>49.2</v>
      </c>
      <c r="L18" s="2">
        <f t="shared" si="16"/>
        <v>55.47</v>
      </c>
      <c r="M18" s="2">
        <f t="shared" si="16"/>
        <v>73.128</v>
      </c>
      <c r="N18" s="2">
        <f t="shared" si="16"/>
        <v>0</v>
      </c>
      <c r="O18" s="2">
        <f t="shared" si="16"/>
        <v>0</v>
      </c>
      <c r="P18" s="2">
        <f t="shared" si="16"/>
        <v>0</v>
      </c>
      <c r="Q18" s="2">
        <f t="shared" si="16"/>
        <v>0</v>
      </c>
      <c r="S18" s="2">
        <f t="shared" si="3"/>
        <v>10.710999999999999</v>
      </c>
      <c r="T18" s="2">
        <f t="shared" si="3"/>
        <v>5.8979999999999997</v>
      </c>
      <c r="U18" s="2">
        <f t="shared" si="3"/>
        <v>10.675000000000004</v>
      </c>
      <c r="V18" s="2">
        <f t="shared" si="3"/>
        <v>16.332999999999998</v>
      </c>
      <c r="W18" s="2">
        <f t="shared" si="3"/>
        <v>-5.9000000000004604E-2</v>
      </c>
      <c r="X18" s="2">
        <f t="shared" si="3"/>
        <v>-11.812999999999995</v>
      </c>
      <c r="Y18" s="2">
        <f t="shared" si="3"/>
        <v>1.7560000000000002</v>
      </c>
      <c r="Z18" s="2">
        <f t="shared" si="3"/>
        <v>4.8320000000000007</v>
      </c>
      <c r="AA18" s="2">
        <f t="shared" si="3"/>
        <v>6.269999999999996</v>
      </c>
      <c r="AB18" s="2">
        <f t="shared" si="3"/>
        <v>17.658000000000001</v>
      </c>
      <c r="AC18" s="2">
        <f t="shared" si="3"/>
        <v>-73.128</v>
      </c>
      <c r="AD18" s="2">
        <f t="shared" si="3"/>
        <v>0</v>
      </c>
      <c r="AE18" s="2">
        <f t="shared" si="3"/>
        <v>0</v>
      </c>
      <c r="AF18" s="2">
        <f t="shared" si="3"/>
        <v>0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12.701000000000001</v>
      </c>
      <c r="D19" s="2">
        <f t="shared" ref="D19:Q19" si="17">IF(D89="#N/A N/A",0,D89)</f>
        <v>16.344999999999999</v>
      </c>
      <c r="E19" s="2">
        <f t="shared" si="17"/>
        <v>14.393800000000001</v>
      </c>
      <c r="F19" s="2">
        <f t="shared" si="17"/>
        <v>24.457999999999998</v>
      </c>
      <c r="G19" s="2">
        <f t="shared" si="17"/>
        <v>34.201900000000002</v>
      </c>
      <c r="H19" s="2">
        <f t="shared" si="17"/>
        <v>36.497900000000001</v>
      </c>
      <c r="I19" s="2">
        <f t="shared" si="17"/>
        <v>41.7913</v>
      </c>
      <c r="J19" s="2">
        <f t="shared" si="17"/>
        <v>42.872199999999999</v>
      </c>
      <c r="K19" s="2">
        <f t="shared" si="17"/>
        <v>41.598700000000001</v>
      </c>
      <c r="L19" s="2">
        <f t="shared" si="17"/>
        <v>45.0381</v>
      </c>
      <c r="M19" s="2">
        <f t="shared" si="17"/>
        <v>43.663800000000002</v>
      </c>
      <c r="N19" s="2">
        <f t="shared" si="17"/>
        <v>39.111899999999999</v>
      </c>
      <c r="O19" s="2">
        <f t="shared" si="17"/>
        <v>41.402500000000003</v>
      </c>
      <c r="P19" s="2">
        <f t="shared" si="17"/>
        <v>61.132800000000003</v>
      </c>
      <c r="Q19" s="2">
        <f t="shared" si="17"/>
        <v>73.251999999999995</v>
      </c>
      <c r="S19" s="2">
        <f t="shared" si="3"/>
        <v>3.6439999999999984</v>
      </c>
      <c r="T19" s="2">
        <f t="shared" si="3"/>
        <v>-1.9511999999999983</v>
      </c>
      <c r="U19" s="2">
        <f t="shared" si="3"/>
        <v>10.064199999999998</v>
      </c>
      <c r="V19" s="2">
        <f t="shared" si="3"/>
        <v>9.7439000000000036</v>
      </c>
      <c r="W19" s="2">
        <f t="shared" si="3"/>
        <v>2.2959999999999994</v>
      </c>
      <c r="X19" s="2">
        <f t="shared" si="3"/>
        <v>5.2933999999999983</v>
      </c>
      <c r="Y19" s="2">
        <f t="shared" si="3"/>
        <v>1.0808999999999997</v>
      </c>
      <c r="Z19" s="2">
        <f t="shared" si="3"/>
        <v>-1.2734999999999985</v>
      </c>
      <c r="AA19" s="2">
        <f t="shared" si="3"/>
        <v>3.4393999999999991</v>
      </c>
      <c r="AB19" s="2">
        <f t="shared" si="3"/>
        <v>-1.3742999999999981</v>
      </c>
      <c r="AC19" s="2">
        <f t="shared" si="3"/>
        <v>-4.5519000000000034</v>
      </c>
      <c r="AD19" s="2">
        <f t="shared" si="3"/>
        <v>2.2906000000000049</v>
      </c>
      <c r="AE19" s="2">
        <f t="shared" si="3"/>
        <v>19.7303</v>
      </c>
      <c r="AF19" s="2">
        <f t="shared" si="3"/>
        <v>12.119199999999992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525</v>
      </c>
      <c r="N20" s="2">
        <f t="shared" si="18"/>
        <v>173</v>
      </c>
      <c r="O20" s="2">
        <f t="shared" si="18"/>
        <v>0</v>
      </c>
      <c r="P20" s="2">
        <f t="shared" si="18"/>
        <v>315</v>
      </c>
      <c r="Q20" s="2">
        <f t="shared" si="18"/>
        <v>351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525</v>
      </c>
      <c r="AC20" s="2">
        <f t="shared" si="3"/>
        <v>-352</v>
      </c>
      <c r="AD20" s="2">
        <f t="shared" si="3"/>
        <v>-173</v>
      </c>
      <c r="AE20" s="2">
        <f t="shared" si="3"/>
        <v>315</v>
      </c>
      <c r="AF20" s="2">
        <f t="shared" si="3"/>
        <v>36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">
        <v>18</v>
      </c>
      <c r="C25" s="19">
        <f>SUM(C5:C24)</f>
        <v>1135.329</v>
      </c>
      <c r="D25" s="19">
        <f t="shared" ref="D25:Q25" si="25">SUM(D5:D24)</f>
        <v>1446.0409999999999</v>
      </c>
      <c r="E25" s="19">
        <f t="shared" si="25"/>
        <v>3571.7038000000002</v>
      </c>
      <c r="F25" s="19">
        <f t="shared" si="25"/>
        <v>3622.7599999999998</v>
      </c>
      <c r="G25" s="19">
        <f t="shared" si="25"/>
        <v>3769.4268999999999</v>
      </c>
      <c r="H25" s="19">
        <f t="shared" si="25"/>
        <v>4254.4489000000003</v>
      </c>
      <c r="I25" s="19">
        <f t="shared" si="25"/>
        <v>4911.0132999999996</v>
      </c>
      <c r="J25" s="19">
        <f t="shared" si="25"/>
        <v>4611.9351999999999</v>
      </c>
      <c r="K25" s="19">
        <f t="shared" si="25"/>
        <v>5243.4416999999994</v>
      </c>
      <c r="L25" s="19">
        <f t="shared" si="25"/>
        <v>5203.3020999999999</v>
      </c>
      <c r="M25" s="19">
        <f t="shared" si="25"/>
        <v>5690.6207999999997</v>
      </c>
      <c r="N25" s="19">
        <f t="shared" si="25"/>
        <v>4891.2739000000001</v>
      </c>
      <c r="O25" s="19">
        <f t="shared" si="25"/>
        <v>4703.9335000000001</v>
      </c>
      <c r="P25" s="19">
        <f t="shared" si="25"/>
        <v>5022.8018000000002</v>
      </c>
      <c r="Q25" s="19">
        <f t="shared" si="25"/>
        <v>6485.536000000001</v>
      </c>
      <c r="S25" s="3">
        <f t="shared" si="24"/>
        <v>310.71199999999999</v>
      </c>
      <c r="T25" s="3">
        <f t="shared" si="24"/>
        <v>2125.6628000000001</v>
      </c>
      <c r="U25" s="3">
        <f t="shared" si="24"/>
        <v>51.056199999999535</v>
      </c>
      <c r="V25" s="3">
        <f t="shared" si="22"/>
        <v>146.66690000000017</v>
      </c>
      <c r="W25" s="3">
        <f t="shared" si="22"/>
        <v>485.02200000000039</v>
      </c>
      <c r="X25" s="3">
        <f t="shared" si="22"/>
        <v>656.5643999999993</v>
      </c>
      <c r="Y25" s="3">
        <f t="shared" si="22"/>
        <v>-299.07809999999972</v>
      </c>
      <c r="Z25" s="3">
        <f t="shared" si="22"/>
        <v>631.50649999999951</v>
      </c>
      <c r="AA25" s="3">
        <f t="shared" si="22"/>
        <v>-40.139599999999518</v>
      </c>
      <c r="AB25" s="3">
        <f t="shared" si="22"/>
        <v>487.31869999999981</v>
      </c>
      <c r="AC25" s="3">
        <f t="shared" si="22"/>
        <v>-799.34689999999955</v>
      </c>
      <c r="AD25" s="3">
        <f t="shared" si="22"/>
        <v>-187.34040000000005</v>
      </c>
      <c r="AE25" s="3">
        <f t="shared" si="22"/>
        <v>318.86830000000009</v>
      </c>
      <c r="AF25" s="3">
        <f t="shared" si="22"/>
        <v>1462.7342000000008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3.9981914750233265E-2</v>
      </c>
      <c r="K29" s="4">
        <f t="shared" si="29"/>
        <v>4.9093327384568813E-2</v>
      </c>
      <c r="L29" s="4">
        <f t="shared" si="29"/>
        <v>5.3773737258115378E-2</v>
      </c>
      <c r="M29" s="4">
        <f t="shared" si="29"/>
        <v>5.0675841904630162E-2</v>
      </c>
      <c r="N29" s="4">
        <f t="shared" si="29"/>
        <v>5.0798831772639025E-2</v>
      </c>
      <c r="O29" s="4">
        <f t="shared" si="29"/>
        <v>5.6352624882983572E-2</v>
      </c>
      <c r="P29" s="4">
        <f t="shared" si="29"/>
        <v>4.3002891334473915E-2</v>
      </c>
      <c r="Q29" s="4">
        <f t="shared" si="29"/>
        <v>3.8033864895669373E-2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0.39602156252372639</v>
      </c>
      <c r="AA29" s="4">
        <f t="shared" si="30"/>
        <v>8.6951961401300529E-2</v>
      </c>
      <c r="AB29" s="4">
        <f t="shared" si="30"/>
        <v>3.0650355073784663E-2</v>
      </c>
      <c r="AC29" s="4">
        <f t="shared" si="30"/>
        <v>-0.13838135496242768</v>
      </c>
      <c r="AD29" s="4">
        <f t="shared" si="30"/>
        <v>6.6840798322540668E-2</v>
      </c>
      <c r="AE29" s="4">
        <f t="shared" si="30"/>
        <v>-0.18516744064976856</v>
      </c>
      <c r="AF29" s="4">
        <f t="shared" si="30"/>
        <v>0.14201717632352592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5.7093582565053832E-3</v>
      </c>
      <c r="D30" s="4">
        <f t="shared" si="31"/>
        <v>1.4341916999587151E-2</v>
      </c>
      <c r="E30" s="4">
        <f t="shared" si="31"/>
        <v>1.054454739499955E-2</v>
      </c>
      <c r="F30" s="4">
        <f t="shared" si="31"/>
        <v>1.0185604345857854E-2</v>
      </c>
      <c r="G30" s="4">
        <f t="shared" si="31"/>
        <v>1.1917196218873485E-2</v>
      </c>
      <c r="H30" s="4">
        <f t="shared" si="31"/>
        <v>1.406222084369141E-2</v>
      </c>
      <c r="I30" s="4">
        <f t="shared" si="31"/>
        <v>1.5103807599136414E-2</v>
      </c>
      <c r="J30" s="4">
        <f t="shared" si="31"/>
        <v>1.8929147139795027E-2</v>
      </c>
      <c r="K30" s="4">
        <f t="shared" si="29"/>
        <v>1.8770305007872981E-2</v>
      </c>
      <c r="L30" s="4">
        <f t="shared" si="29"/>
        <v>1.9005815557009462E-2</v>
      </c>
      <c r="M30" s="4">
        <f t="shared" si="29"/>
        <v>2.6279909566281418E-2</v>
      </c>
      <c r="N30" s="4">
        <f t="shared" si="29"/>
        <v>2.7206204911158216E-2</v>
      </c>
      <c r="O30" s="4">
        <f t="shared" si="29"/>
        <v>1.1864751064189152E-2</v>
      </c>
      <c r="P30" s="4">
        <f t="shared" si="29"/>
        <v>1.1316393173228535E-2</v>
      </c>
      <c r="Q30" s="4">
        <f t="shared" si="29"/>
        <v>1.4689610850976694E-2</v>
      </c>
      <c r="S30" s="4">
        <f t="shared" si="30"/>
        <v>2.1994754705337862</v>
      </c>
      <c r="T30" s="4">
        <f t="shared" si="30"/>
        <v>0.81599884276001722</v>
      </c>
      <c r="U30" s="4">
        <f t="shared" si="30"/>
        <v>-2.0232595188784463E-2</v>
      </c>
      <c r="V30" s="4">
        <f t="shared" si="30"/>
        <v>0.21737127371273715</v>
      </c>
      <c r="W30" s="4">
        <f t="shared" si="30"/>
        <v>0.33182698515171077</v>
      </c>
      <c r="X30" s="4">
        <f t="shared" si="30"/>
        <v>0.23982482825480134</v>
      </c>
      <c r="Y30" s="4">
        <f t="shared" si="30"/>
        <v>0.17694641051567239</v>
      </c>
      <c r="Z30" s="4">
        <f t="shared" si="30"/>
        <v>0.12738831615120286</v>
      </c>
      <c r="AA30" s="4">
        <f t="shared" si="30"/>
        <v>4.7957244896921812E-3</v>
      </c>
      <c r="AB30" s="4">
        <f t="shared" si="30"/>
        <v>0.51223039042197127</v>
      </c>
      <c r="AC30" s="4">
        <f t="shared" si="30"/>
        <v>-0.11017124821964706</v>
      </c>
      <c r="AD30" s="4">
        <f t="shared" si="30"/>
        <v>-0.58059861880321328</v>
      </c>
      <c r="AE30" s="4">
        <f t="shared" si="30"/>
        <v>1.8437225636523329E-2</v>
      </c>
      <c r="AF30" s="4">
        <f t="shared" si="30"/>
        <v>0.67610837438423632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4.561176814569002E-2</v>
      </c>
      <c r="J31" s="4">
        <f t="shared" si="31"/>
        <v>6.3379034466919656E-2</v>
      </c>
      <c r="K31" s="4">
        <f t="shared" si="29"/>
        <v>0.10781086781226155</v>
      </c>
      <c r="L31" s="4">
        <f t="shared" si="29"/>
        <v>9.9513729944682619E-2</v>
      </c>
      <c r="M31" s="4">
        <f t="shared" si="29"/>
        <v>0.13492376789541133</v>
      </c>
      <c r="N31" s="4">
        <f t="shared" si="29"/>
        <v>0.18796739229835399</v>
      </c>
      <c r="O31" s="4">
        <f t="shared" si="29"/>
        <v>0.22026246757102325</v>
      </c>
      <c r="P31" s="4">
        <f t="shared" si="29"/>
        <v>0.26003415066069296</v>
      </c>
      <c r="Q31" s="4">
        <f t="shared" si="29"/>
        <v>0.25492110443917043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0.30491071428571431</v>
      </c>
      <c r="Z31" s="4">
        <f t="shared" si="30"/>
        <v>0.93397194663017424</v>
      </c>
      <c r="AA31" s="4">
        <f t="shared" si="30"/>
        <v>-8.4026180788961624E-2</v>
      </c>
      <c r="AB31" s="4">
        <f t="shared" si="30"/>
        <v>0.48281189648512945</v>
      </c>
      <c r="AC31" s="4">
        <f t="shared" si="30"/>
        <v>0.19744725188851267</v>
      </c>
      <c r="AD31" s="4">
        <f t="shared" si="30"/>
        <v>0.12693060691755487</v>
      </c>
      <c r="AE31" s="4">
        <f t="shared" si="30"/>
        <v>0.26059260689122676</v>
      </c>
      <c r="AF31" s="4">
        <f t="shared" si="30"/>
        <v>0.2658295689457163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2.1110842659659197E-2</v>
      </c>
      <c r="P32" s="4">
        <f t="shared" si="29"/>
        <v>2.5991668634028121E-2</v>
      </c>
      <c r="Q32" s="4">
        <f t="shared" si="29"/>
        <v>2.6212174290606047E-2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0.3146600338354949</v>
      </c>
      <c r="AF32" s="4">
        <f t="shared" si="30"/>
        <v>0.30217309710381396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1.4422251171246396E-2</v>
      </c>
      <c r="D33" s="4">
        <f t="shared" si="31"/>
        <v>1.7442105721760311E-2</v>
      </c>
      <c r="E33" s="4">
        <f t="shared" si="31"/>
        <v>7.9281490251235272E-3</v>
      </c>
      <c r="F33" s="4">
        <f t="shared" si="31"/>
        <v>8.3516434983272429E-3</v>
      </c>
      <c r="G33" s="4">
        <f t="shared" si="31"/>
        <v>6.1653934713523685E-3</v>
      </c>
      <c r="H33" s="4">
        <f t="shared" si="31"/>
        <v>6.579465556631788E-3</v>
      </c>
      <c r="I33" s="4">
        <f t="shared" si="31"/>
        <v>4.7419948954322728E-3</v>
      </c>
      <c r="J33" s="4">
        <f t="shared" si="31"/>
        <v>6.2069389006159503E-3</v>
      </c>
      <c r="K33" s="4">
        <f t="shared" si="29"/>
        <v>6.4152520280715622E-3</v>
      </c>
      <c r="L33" s="4">
        <f t="shared" si="29"/>
        <v>8.4530936614270399E-3</v>
      </c>
      <c r="M33" s="4">
        <f t="shared" si="29"/>
        <v>8.4203466869554912E-3</v>
      </c>
      <c r="N33" s="4">
        <f t="shared" si="29"/>
        <v>8.2412068561525456E-3</v>
      </c>
      <c r="O33" s="4">
        <f t="shared" si="29"/>
        <v>6.6633595054011712E-3</v>
      </c>
      <c r="P33" s="4">
        <f t="shared" si="29"/>
        <v>9.3911728708865241E-3</v>
      </c>
      <c r="Q33" s="4">
        <f t="shared" si="29"/>
        <v>1.2515850655982787E-2</v>
      </c>
      <c r="S33" s="4">
        <f t="shared" si="30"/>
        <v>0.54036887748870177</v>
      </c>
      <c r="T33" s="4">
        <f t="shared" si="30"/>
        <v>0.1227103322496233</v>
      </c>
      <c r="U33" s="4">
        <f t="shared" si="30"/>
        <v>6.8474767807324227E-2</v>
      </c>
      <c r="V33" s="4">
        <f t="shared" si="30"/>
        <v>-0.23188789000528826</v>
      </c>
      <c r="W33" s="4">
        <f t="shared" si="30"/>
        <v>0.20447504302926001</v>
      </c>
      <c r="X33" s="4">
        <f t="shared" si="30"/>
        <v>-0.16804801371820521</v>
      </c>
      <c r="Y33" s="4">
        <f t="shared" si="30"/>
        <v>0.22921676399862595</v>
      </c>
      <c r="Z33" s="4">
        <f t="shared" si="30"/>
        <v>0.17508558652972811</v>
      </c>
      <c r="AA33" s="4">
        <f t="shared" si="30"/>
        <v>0.30756882097627697</v>
      </c>
      <c r="AB33" s="4">
        <f t="shared" si="30"/>
        <v>8.9418879592579117E-2</v>
      </c>
      <c r="AC33" s="4">
        <f t="shared" si="30"/>
        <v>-0.15875367823528183</v>
      </c>
      <c r="AD33" s="4">
        <f t="shared" si="30"/>
        <v>-0.22242619697345573</v>
      </c>
      <c r="AE33" s="4">
        <f t="shared" si="30"/>
        <v>0.50491322103113834</v>
      </c>
      <c r="AF33" s="4">
        <f t="shared" si="30"/>
        <v>0.72083951664193335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7.9065176707691063E-4</v>
      </c>
      <c r="M34" s="4">
        <f t="shared" si="29"/>
        <v>1.4070521093234678E-3</v>
      </c>
      <c r="N34" s="4">
        <f t="shared" si="29"/>
        <v>1.6253434509157217E-3</v>
      </c>
      <c r="O34" s="4">
        <f t="shared" si="29"/>
        <v>1.9047888325802226E-3</v>
      </c>
      <c r="P34" s="4">
        <f t="shared" si="29"/>
        <v>2.4448506011127092E-3</v>
      </c>
      <c r="Q34" s="4">
        <f t="shared" si="29"/>
        <v>2.4784381738070685E-3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0.94628099173553715</v>
      </c>
      <c r="AC34" s="4">
        <f t="shared" si="30"/>
        <v>-7.1187710753090414E-3</v>
      </c>
      <c r="AD34" s="4">
        <f t="shared" si="30"/>
        <v>0.12704402515723279</v>
      </c>
      <c r="AE34" s="4">
        <f t="shared" si="30"/>
        <v>0.37053571428571408</v>
      </c>
      <c r="AF34" s="4">
        <f t="shared" si="30"/>
        <v>0.30895765472312725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2.962945624491444E-3</v>
      </c>
      <c r="N35" s="4">
        <f t="shared" si="29"/>
        <v>5.7829515537864279E-3</v>
      </c>
      <c r="O35" s="4">
        <f t="shared" si="29"/>
        <v>1.0442537080934499E-2</v>
      </c>
      <c r="P35" s="4">
        <f t="shared" si="29"/>
        <v>1.0819658462334706E-2</v>
      </c>
      <c r="Q35" s="4">
        <f t="shared" si="29"/>
        <v>6.7755386756005965E-3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0.67759919340489894</v>
      </c>
      <c r="AD35" s="4">
        <f t="shared" si="30"/>
        <v>0.73658346885384995</v>
      </c>
      <c r="AE35" s="4">
        <f t="shared" si="30"/>
        <v>0.10634962643268656</v>
      </c>
      <c r="AF35" s="4">
        <f t="shared" si="30"/>
        <v>-0.19140675315116387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1.2524738857657334E-3</v>
      </c>
      <c r="M36" s="4">
        <f t="shared" si="29"/>
        <v>2.7506665002173403E-3</v>
      </c>
      <c r="N36" s="4">
        <f t="shared" si="29"/>
        <v>6.9773234330631128E-3</v>
      </c>
      <c r="O36" s="4">
        <f t="shared" si="29"/>
        <v>7.2401108561589997E-3</v>
      </c>
      <c r="P36" s="4">
        <f t="shared" si="29"/>
        <v>8.6903687897858118E-3</v>
      </c>
      <c r="Q36" s="4">
        <f t="shared" si="29"/>
        <v>3.1252621217429054E-3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1.401872027006291</v>
      </c>
      <c r="AC36" s="4">
        <f t="shared" si="30"/>
        <v>1.1802849294065036</v>
      </c>
      <c r="AD36" s="4">
        <f t="shared" si="30"/>
        <v>-2.0804031879980648E-3</v>
      </c>
      <c r="AE36" s="4">
        <f t="shared" si="30"/>
        <v>0.28167483924009734</v>
      </c>
      <c r="AF36" s="4">
        <f t="shared" si="30"/>
        <v>-0.53564719358533797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0.93012686190522753</v>
      </c>
      <c r="D37" s="4">
        <f t="shared" si="31"/>
        <v>0.91076255790810912</v>
      </c>
      <c r="E37" s="4">
        <f t="shared" si="31"/>
        <v>0.42220746300407103</v>
      </c>
      <c r="F37" s="4">
        <f t="shared" si="31"/>
        <v>0.46539102783513125</v>
      </c>
      <c r="G37" s="4">
        <f t="shared" si="31"/>
        <v>0.51891177409488964</v>
      </c>
      <c r="H37" s="4">
        <f t="shared" si="31"/>
        <v>0.54484142470250374</v>
      </c>
      <c r="I37" s="4">
        <f t="shared" si="31"/>
        <v>0.49745334633893173</v>
      </c>
      <c r="J37" s="4">
        <f t="shared" si="31"/>
        <v>0.51279991965195004</v>
      </c>
      <c r="K37" s="4">
        <f t="shared" si="29"/>
        <v>0.5217946830609369</v>
      </c>
      <c r="L37" s="4">
        <f t="shared" si="29"/>
        <v>0.55637745884483625</v>
      </c>
      <c r="M37" s="4">
        <f t="shared" si="29"/>
        <v>0.43387181939798203</v>
      </c>
      <c r="N37" s="4">
        <f t="shared" si="29"/>
        <v>0.45305170908543885</v>
      </c>
      <c r="O37" s="4">
        <f t="shared" si="29"/>
        <v>0.43729359694391939</v>
      </c>
      <c r="P37" s="4">
        <f t="shared" si="29"/>
        <v>0.39101682252323794</v>
      </c>
      <c r="Q37" s="4">
        <f t="shared" si="29"/>
        <v>0.39133234323269495</v>
      </c>
      <c r="S37" s="4">
        <f t="shared" si="30"/>
        <v>0.24715909090909091</v>
      </c>
      <c r="T37" s="4">
        <f t="shared" si="30"/>
        <v>0.14502657555049356</v>
      </c>
      <c r="U37" s="4">
        <f t="shared" si="30"/>
        <v>0.11803713527851459</v>
      </c>
      <c r="V37" s="4">
        <f t="shared" si="30"/>
        <v>0.16014234875444841</v>
      </c>
      <c r="W37" s="4">
        <f t="shared" si="30"/>
        <v>0.18507157464212678</v>
      </c>
      <c r="X37" s="4">
        <f t="shared" si="30"/>
        <v>5.392579810181191E-2</v>
      </c>
      <c r="Y37" s="4">
        <f t="shared" si="30"/>
        <v>-3.1927957429390093E-2</v>
      </c>
      <c r="Z37" s="4">
        <f t="shared" si="30"/>
        <v>0.15687103594080337</v>
      </c>
      <c r="AA37" s="4">
        <f t="shared" si="30"/>
        <v>5.8114035087719298E-2</v>
      </c>
      <c r="AB37" s="4">
        <f t="shared" si="30"/>
        <v>-0.14715025906735751</v>
      </c>
      <c r="AC37" s="4">
        <f t="shared" si="30"/>
        <v>-0.10247063588497367</v>
      </c>
      <c r="AD37" s="4">
        <f t="shared" si="30"/>
        <v>-7.1750902527075819E-2</v>
      </c>
      <c r="AE37" s="4">
        <f t="shared" si="30"/>
        <v>-4.5211473018959648E-2</v>
      </c>
      <c r="AF37" s="4">
        <f t="shared" si="30"/>
        <v>0.29226069246435843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1.1722696602109056E-3</v>
      </c>
      <c r="F38" s="4">
        <f t="shared" si="31"/>
        <v>1.9493424902560482E-3</v>
      </c>
      <c r="G38" s="4">
        <f t="shared" si="31"/>
        <v>5.1612620475542312E-3</v>
      </c>
      <c r="H38" s="4">
        <f t="shared" si="31"/>
        <v>1.7454669628303679E-2</v>
      </c>
      <c r="I38" s="4">
        <f t="shared" si="31"/>
        <v>5.6485287873278616E-3</v>
      </c>
      <c r="J38" s="4">
        <f t="shared" si="31"/>
        <v>5.8706375579604848E-3</v>
      </c>
      <c r="K38" s="4">
        <f t="shared" si="29"/>
        <v>5.6958771945533416E-3</v>
      </c>
      <c r="L38" s="4">
        <f t="shared" si="29"/>
        <v>7.4347018982426566E-3</v>
      </c>
      <c r="M38" s="4">
        <f t="shared" si="29"/>
        <v>7.8488800378334819E-3</v>
      </c>
      <c r="N38" s="4">
        <f t="shared" si="29"/>
        <v>9.3112757394346688E-3</v>
      </c>
      <c r="O38" s="4">
        <f t="shared" si="29"/>
        <v>1.3978726527490236E-2</v>
      </c>
      <c r="P38" s="4">
        <f t="shared" si="29"/>
        <v>1.2689730261703737E-2</v>
      </c>
      <c r="Q38" s="4">
        <f t="shared" si="29"/>
        <v>1.0883603143980696E-2</v>
      </c>
      <c r="S38" s="4">
        <f t="shared" si="30"/>
        <v>0</v>
      </c>
      <c r="T38" s="4">
        <f t="shared" si="30"/>
        <v>0</v>
      </c>
      <c r="U38" s="4">
        <f t="shared" si="30"/>
        <v>0.68664915213756861</v>
      </c>
      <c r="V38" s="4">
        <f t="shared" si="30"/>
        <v>1.7548853016142731</v>
      </c>
      <c r="W38" s="4">
        <f t="shared" si="30"/>
        <v>2.8170136211770758</v>
      </c>
      <c r="X38" s="4">
        <f t="shared" si="30"/>
        <v>-0.6264476164826287</v>
      </c>
      <c r="Y38" s="4">
        <f t="shared" si="30"/>
        <v>-2.3972602739725998E-2</v>
      </c>
      <c r="Z38" s="4">
        <f t="shared" si="30"/>
        <v>0.10308402585410897</v>
      </c>
      <c r="AA38" s="4">
        <f t="shared" si="30"/>
        <v>0.2952856090537736</v>
      </c>
      <c r="AB38" s="4">
        <f t="shared" si="30"/>
        <v>0.15458187928137512</v>
      </c>
      <c r="AC38" s="4">
        <f t="shared" si="30"/>
        <v>1.9679838799955173E-2</v>
      </c>
      <c r="AD38" s="4">
        <f t="shared" si="30"/>
        <v>0.44376866327068332</v>
      </c>
      <c r="AE38" s="4">
        <f t="shared" si="30"/>
        <v>-3.0674473424074155E-2</v>
      </c>
      <c r="AF38" s="4">
        <f t="shared" si="30"/>
        <v>0.10743983181147822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0.53167902668748734</v>
      </c>
      <c r="F39" s="4">
        <f t="shared" si="31"/>
        <v>0.39859112941514208</v>
      </c>
      <c r="G39" s="4">
        <f t="shared" si="31"/>
        <v>0.31224905833828481</v>
      </c>
      <c r="H39" s="4">
        <f t="shared" si="31"/>
        <v>0.26254869343947224</v>
      </c>
      <c r="I39" s="4">
        <f t="shared" si="31"/>
        <v>0.28242643936639311</v>
      </c>
      <c r="J39" s="4">
        <f t="shared" si="31"/>
        <v>0.22658601100900116</v>
      </c>
      <c r="K39" s="4">
        <f t="shared" si="29"/>
        <v>0.17564799089880223</v>
      </c>
      <c r="L39" s="4">
        <f t="shared" si="29"/>
        <v>0.14625328020066336</v>
      </c>
      <c r="M39" s="4">
        <f t="shared" si="29"/>
        <v>0.13285018042319743</v>
      </c>
      <c r="N39" s="4">
        <f t="shared" si="29"/>
        <v>0.15272095067094893</v>
      </c>
      <c r="O39" s="4">
        <f t="shared" si="29"/>
        <v>0.15774032519804967</v>
      </c>
      <c r="P39" s="4">
        <f t="shared" si="29"/>
        <v>8.7202326000599906E-2</v>
      </c>
      <c r="Q39" s="4">
        <f t="shared" si="29"/>
        <v>8.2491254385142557E-2</v>
      </c>
      <c r="S39" s="4">
        <f t="shared" si="30"/>
        <v>0</v>
      </c>
      <c r="T39" s="4">
        <f t="shared" si="30"/>
        <v>0</v>
      </c>
      <c r="U39" s="4">
        <f t="shared" si="30"/>
        <v>-0.23959978936282253</v>
      </c>
      <c r="V39" s="4">
        <f t="shared" si="30"/>
        <v>-0.18490304709141275</v>
      </c>
      <c r="W39" s="4">
        <f t="shared" si="30"/>
        <v>-5.0977060322854713E-2</v>
      </c>
      <c r="X39" s="4">
        <f t="shared" si="30"/>
        <v>0.24171888988361684</v>
      </c>
      <c r="Y39" s="4">
        <f t="shared" si="30"/>
        <v>-0.24657534246575341</v>
      </c>
      <c r="Z39" s="4">
        <f t="shared" si="30"/>
        <v>-0.11866028708133972</v>
      </c>
      <c r="AA39" s="4">
        <f t="shared" si="30"/>
        <v>-0.17372421281216069</v>
      </c>
      <c r="AB39" s="4">
        <f t="shared" si="30"/>
        <v>-6.5703022339027592E-3</v>
      </c>
      <c r="AC39" s="4">
        <f t="shared" si="30"/>
        <v>-1.1904761904761904E-2</v>
      </c>
      <c r="AD39" s="4">
        <f t="shared" si="30"/>
        <v>-6.6934404283801874E-3</v>
      </c>
      <c r="AE39" s="4">
        <f t="shared" si="30"/>
        <v>-0.40970350404312667</v>
      </c>
      <c r="AF39" s="4">
        <f t="shared" si="30"/>
        <v>0.22146118721461186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8.2257726153540406E-2</v>
      </c>
      <c r="G40" s="4">
        <f t="shared" si="31"/>
        <v>0.10293341940123577</v>
      </c>
      <c r="H40" s="4">
        <f t="shared" si="31"/>
        <v>0.10953240030688816</v>
      </c>
      <c r="I40" s="4">
        <f t="shared" si="31"/>
        <v>9.9775742818696916E-2</v>
      </c>
      <c r="J40" s="4">
        <f t="shared" si="31"/>
        <v>0.10733021574110582</v>
      </c>
      <c r="K40" s="4">
        <f t="shared" si="29"/>
        <v>9.7455074212039028E-2</v>
      </c>
      <c r="L40" s="4">
        <f t="shared" si="29"/>
        <v>8.7828842380687444E-2</v>
      </c>
      <c r="M40" s="4">
        <f t="shared" si="29"/>
        <v>8.5227959663030095E-2</v>
      </c>
      <c r="N40" s="4">
        <f t="shared" si="29"/>
        <v>5.295144072794615E-2</v>
      </c>
      <c r="O40" s="4">
        <f t="shared" si="29"/>
        <v>4.6344192578402735E-2</v>
      </c>
      <c r="P40" s="4">
        <f t="shared" si="29"/>
        <v>6.2514909507279379E-2</v>
      </c>
      <c r="Q40" s="4">
        <f t="shared" si="29"/>
        <v>9.1125852974989249E-2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0.30201342281879195</v>
      </c>
      <c r="W40" s="4">
        <f t="shared" si="30"/>
        <v>0.20103092783505155</v>
      </c>
      <c r="X40" s="4">
        <f t="shared" si="30"/>
        <v>5.1502145922746781E-2</v>
      </c>
      <c r="Y40" s="4">
        <f t="shared" si="30"/>
        <v>1.020408163265306E-2</v>
      </c>
      <c r="Z40" s="4">
        <f t="shared" si="30"/>
        <v>3.2323232323232323E-2</v>
      </c>
      <c r="AA40" s="4">
        <f t="shared" si="30"/>
        <v>-0.10567514677103718</v>
      </c>
      <c r="AB40" s="4">
        <f t="shared" si="30"/>
        <v>6.1269146608315096E-2</v>
      </c>
      <c r="AC40" s="4">
        <f t="shared" si="30"/>
        <v>-0.46597938144329898</v>
      </c>
      <c r="AD40" s="4">
        <f t="shared" si="30"/>
        <v>-0.15830115830115829</v>
      </c>
      <c r="AE40" s="4">
        <f t="shared" si="30"/>
        <v>0.44036697247706424</v>
      </c>
      <c r="AF40" s="4">
        <f t="shared" si="30"/>
        <v>0.88216560509554143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2.8982788249044992E-2</v>
      </c>
      <c r="D41" s="4">
        <f t="shared" si="31"/>
        <v>3.1228021888729293E-2</v>
      </c>
      <c r="E41" s="4">
        <f t="shared" si="31"/>
        <v>1.4745903621683298E-2</v>
      </c>
      <c r="F41" s="4">
        <f t="shared" si="31"/>
        <v>1.5991398822996831E-2</v>
      </c>
      <c r="G41" s="4">
        <f t="shared" si="31"/>
        <v>1.9134208438953942E-2</v>
      </c>
      <c r="H41" s="4">
        <f t="shared" si="31"/>
        <v>2.3609873419798273E-2</v>
      </c>
      <c r="I41" s="4">
        <f t="shared" si="31"/>
        <v>3.2051837448699237E-2</v>
      </c>
      <c r="J41" s="4">
        <f t="shared" si="31"/>
        <v>0</v>
      </c>
      <c r="K41" s="4">
        <f t="shared" si="29"/>
        <v>0</v>
      </c>
      <c r="L41" s="4">
        <f t="shared" si="29"/>
        <v>0</v>
      </c>
      <c r="M41" s="4">
        <f t="shared" si="29"/>
        <v>0</v>
      </c>
      <c r="N41" s="4">
        <f t="shared" si="29"/>
        <v>0</v>
      </c>
      <c r="O41" s="4">
        <f t="shared" si="29"/>
        <v>0</v>
      </c>
      <c r="P41" s="4">
        <f t="shared" si="29"/>
        <v>0</v>
      </c>
      <c r="Q41" s="4">
        <f t="shared" si="29"/>
        <v>0</v>
      </c>
      <c r="S41" s="4">
        <f t="shared" si="30"/>
        <v>0.37234462847591537</v>
      </c>
      <c r="T41" s="4">
        <f t="shared" si="30"/>
        <v>0.16633080142613554</v>
      </c>
      <c r="U41" s="4">
        <f t="shared" si="30"/>
        <v>9.9965823650034188E-2</v>
      </c>
      <c r="V41" s="4">
        <f t="shared" si="30"/>
        <v>0.24497264080921063</v>
      </c>
      <c r="W41" s="4">
        <f t="shared" si="30"/>
        <v>0.39267937608318892</v>
      </c>
      <c r="X41" s="4">
        <f t="shared" si="30"/>
        <v>0.56706521847342384</v>
      </c>
      <c r="Y41" s="4">
        <f t="shared" si="30"/>
        <v>-1</v>
      </c>
      <c r="Z41" s="4">
        <f t="shared" si="30"/>
        <v>0</v>
      </c>
      <c r="AA41" s="4">
        <f t="shared" si="30"/>
        <v>0</v>
      </c>
      <c r="AB41" s="4">
        <f t="shared" si="30"/>
        <v>0</v>
      </c>
      <c r="AC41" s="4">
        <f t="shared" si="30"/>
        <v>0</v>
      </c>
      <c r="AD41" s="4">
        <f t="shared" si="30"/>
        <v>0</v>
      </c>
      <c r="AE41" s="4">
        <f t="shared" si="30"/>
        <v>0</v>
      </c>
      <c r="AF41" s="4">
        <f t="shared" si="30"/>
        <v>0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9.5716748184887391E-3</v>
      </c>
      <c r="D42" s="4">
        <f t="shared" si="31"/>
        <v>1.4922121848550629E-2</v>
      </c>
      <c r="E42" s="4">
        <f t="shared" si="31"/>
        <v>7.6926871707558723E-3</v>
      </c>
      <c r="F42" s="4">
        <f t="shared" si="31"/>
        <v>1.0530921176119866E-2</v>
      </c>
      <c r="G42" s="4">
        <f t="shared" si="31"/>
        <v>1.4454186656332293E-2</v>
      </c>
      <c r="H42" s="4">
        <f t="shared" si="31"/>
        <v>1.2792491173181089E-2</v>
      </c>
      <c r="I42" s="4">
        <f t="shared" si="31"/>
        <v>8.6768243938577811E-3</v>
      </c>
      <c r="J42" s="4">
        <f t="shared" si="31"/>
        <v>9.6202565899017843E-3</v>
      </c>
      <c r="K42" s="4">
        <f t="shared" si="29"/>
        <v>9.3831500024115864E-3</v>
      </c>
      <c r="L42" s="4">
        <f t="shared" si="29"/>
        <v>1.0660538045638365E-2</v>
      </c>
      <c r="M42" s="4">
        <f t="shared" si="29"/>
        <v>1.2850619039666113E-2</v>
      </c>
      <c r="N42" s="4">
        <f t="shared" si="29"/>
        <v>0</v>
      </c>
      <c r="O42" s="4">
        <f t="shared" si="29"/>
        <v>0</v>
      </c>
      <c r="P42" s="4">
        <f t="shared" si="29"/>
        <v>0</v>
      </c>
      <c r="Q42" s="4">
        <f t="shared" si="29"/>
        <v>0</v>
      </c>
      <c r="S42" s="4">
        <f t="shared" si="30"/>
        <v>0.98564461212846211</v>
      </c>
      <c r="T42" s="4">
        <f t="shared" si="30"/>
        <v>0.27333395124664012</v>
      </c>
      <c r="U42" s="4">
        <f t="shared" si="30"/>
        <v>0.38852089095938291</v>
      </c>
      <c r="V42" s="4">
        <f t="shared" si="30"/>
        <v>0.42811459725826312</v>
      </c>
      <c r="W42" s="4">
        <f t="shared" si="30"/>
        <v>-1.082886719036866E-3</v>
      </c>
      <c r="X42" s="4">
        <f t="shared" si="30"/>
        <v>-0.21705098759761132</v>
      </c>
      <c r="Y42" s="4">
        <f t="shared" si="30"/>
        <v>4.1209049094151885E-2</v>
      </c>
      <c r="Z42" s="4">
        <f t="shared" si="30"/>
        <v>0.10890732059141725</v>
      </c>
      <c r="AA42" s="4">
        <f t="shared" si="30"/>
        <v>0.12743902439024382</v>
      </c>
      <c r="AB42" s="4">
        <f t="shared" si="30"/>
        <v>0.3183342347214711</v>
      </c>
      <c r="AC42" s="4">
        <f t="shared" si="30"/>
        <v>-1</v>
      </c>
      <c r="AD42" s="4">
        <f t="shared" si="30"/>
        <v>0</v>
      </c>
      <c r="AE42" s="4">
        <f t="shared" si="30"/>
        <v>0</v>
      </c>
      <c r="AF42" s="4">
        <f t="shared" si="30"/>
        <v>0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1.1187065599487022E-2</v>
      </c>
      <c r="D43" s="4">
        <f t="shared" si="31"/>
        <v>1.1303275633263511E-2</v>
      </c>
      <c r="E43" s="4">
        <f t="shared" si="31"/>
        <v>4.0299534356684338E-3</v>
      </c>
      <c r="F43" s="4">
        <f t="shared" si="31"/>
        <v>6.7512062626284928E-3</v>
      </c>
      <c r="G43" s="4">
        <f t="shared" si="31"/>
        <v>9.0735013325235203E-3</v>
      </c>
      <c r="H43" s="4">
        <f t="shared" si="31"/>
        <v>8.578760929529557E-3</v>
      </c>
      <c r="I43" s="4">
        <f t="shared" si="31"/>
        <v>8.5097102058347106E-3</v>
      </c>
      <c r="J43" s="4">
        <f t="shared" si="31"/>
        <v>9.2959241925168416E-3</v>
      </c>
      <c r="K43" s="4">
        <f t="shared" si="29"/>
        <v>7.9334723984820898E-3</v>
      </c>
      <c r="L43" s="4">
        <f t="shared" si="29"/>
        <v>8.6556765558547903E-3</v>
      </c>
      <c r="M43" s="4">
        <f t="shared" si="29"/>
        <v>7.6729414126486878E-3</v>
      </c>
      <c r="N43" s="4">
        <f t="shared" si="29"/>
        <v>7.9962604424994466E-3</v>
      </c>
      <c r="O43" s="4">
        <f t="shared" si="29"/>
        <v>8.8016762992078872E-3</v>
      </c>
      <c r="P43" s="4">
        <f t="shared" si="29"/>
        <v>1.2171055604861812E-2</v>
      </c>
      <c r="Q43" s="4">
        <f t="shared" si="29"/>
        <v>1.1294671712561611E-2</v>
      </c>
      <c r="S43" s="4">
        <f t="shared" si="30"/>
        <v>0.28690654279190603</v>
      </c>
      <c r="T43" s="4">
        <f t="shared" si="30"/>
        <v>-0.11937595594983165</v>
      </c>
      <c r="U43" s="4">
        <f t="shared" si="30"/>
        <v>0.69920382386860991</v>
      </c>
      <c r="V43" s="4">
        <f t="shared" si="30"/>
        <v>0.39839316379098882</v>
      </c>
      <c r="W43" s="4">
        <f t="shared" si="30"/>
        <v>6.7130773436563443E-2</v>
      </c>
      <c r="X43" s="4">
        <f t="shared" si="30"/>
        <v>0.14503300189873933</v>
      </c>
      <c r="Y43" s="4">
        <f t="shared" si="30"/>
        <v>2.5864234900565424E-2</v>
      </c>
      <c r="Z43" s="4">
        <f t="shared" si="30"/>
        <v>-2.9704563796586099E-2</v>
      </c>
      <c r="AA43" s="4">
        <f t="shared" si="30"/>
        <v>8.2680468380021466E-2</v>
      </c>
      <c r="AB43" s="4">
        <f t="shared" si="30"/>
        <v>-3.051416467390938E-2</v>
      </c>
      <c r="AC43" s="4">
        <f t="shared" si="30"/>
        <v>-0.10424882854904986</v>
      </c>
      <c r="AD43" s="4">
        <f t="shared" si="30"/>
        <v>5.8565295984086808E-2</v>
      </c>
      <c r="AE43" s="4">
        <f t="shared" si="30"/>
        <v>0.47654851760159406</v>
      </c>
      <c r="AF43" s="4">
        <f t="shared" si="30"/>
        <v>0.19824382328308193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9.2257069738331546E-2</v>
      </c>
      <c r="N44" s="4">
        <f t="shared" si="29"/>
        <v>3.536910905766287E-2</v>
      </c>
      <c r="O44" s="4">
        <f t="shared" si="29"/>
        <v>0</v>
      </c>
      <c r="P44" s="4">
        <f t="shared" si="29"/>
        <v>6.2714001575773906E-2</v>
      </c>
      <c r="Q44" s="4">
        <f t="shared" si="29"/>
        <v>5.412043044707484E-2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-0.67047619047619045</v>
      </c>
      <c r="AD44" s="4">
        <f t="shared" si="30"/>
        <v>-1</v>
      </c>
      <c r="AE44" s="4">
        <f t="shared" si="30"/>
        <v>0</v>
      </c>
      <c r="AF44" s="4">
        <f t="shared" si="30"/>
        <v>0.11428571428571428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1.0000000000000002</v>
      </c>
      <c r="D49" s="12">
        <f t="shared" ref="D49:Q49" si="35">SUM(D29:D48)</f>
        <v>1.0000000000000002</v>
      </c>
      <c r="E49" s="12">
        <f t="shared" si="35"/>
        <v>1</v>
      </c>
      <c r="F49" s="12">
        <f t="shared" si="35"/>
        <v>1</v>
      </c>
      <c r="G49" s="12">
        <f t="shared" si="35"/>
        <v>1</v>
      </c>
      <c r="H49" s="12">
        <f t="shared" si="35"/>
        <v>0.99999999999999978</v>
      </c>
      <c r="I49" s="12">
        <f t="shared" si="35"/>
        <v>1</v>
      </c>
      <c r="J49" s="12">
        <f t="shared" si="35"/>
        <v>1</v>
      </c>
      <c r="K49" s="12">
        <f t="shared" si="35"/>
        <v>1.0000000000000002</v>
      </c>
      <c r="L49" s="12">
        <f t="shared" si="35"/>
        <v>1</v>
      </c>
      <c r="M49" s="12">
        <f t="shared" si="35"/>
        <v>1</v>
      </c>
      <c r="N49" s="12">
        <f t="shared" si="35"/>
        <v>0.99999999999999989</v>
      </c>
      <c r="O49" s="12">
        <f t="shared" si="35"/>
        <v>1</v>
      </c>
      <c r="P49" s="12">
        <f t="shared" si="35"/>
        <v>0.99999999999999989</v>
      </c>
      <c r="Q49" s="12">
        <f t="shared" si="35"/>
        <v>0.99999999999999989</v>
      </c>
      <c r="S49" s="5">
        <f t="shared" si="33"/>
        <v>0.2736757362843722</v>
      </c>
      <c r="T49" s="6">
        <f t="shared" si="33"/>
        <v>1.4699879187381271</v>
      </c>
      <c r="U49" s="6">
        <f t="shared" si="33"/>
        <v>1.4294634398294599E-2</v>
      </c>
      <c r="V49" s="6">
        <f t="shared" si="33"/>
        <v>4.0484851328821167E-2</v>
      </c>
      <c r="W49" s="6">
        <f t="shared" si="33"/>
        <v>0.12867261068254179</v>
      </c>
      <c r="X49" s="6">
        <f t="shared" si="33"/>
        <v>0.15432419460955313</v>
      </c>
      <c r="Y49" s="6">
        <f t="shared" si="33"/>
        <v>-6.0899468547560183E-2</v>
      </c>
      <c r="Z49" s="6">
        <f t="shared" si="33"/>
        <v>0.136928745226082</v>
      </c>
      <c r="AA49" s="6">
        <f t="shared" si="33"/>
        <v>-7.655200972292592E-3</v>
      </c>
      <c r="AB49" s="6">
        <f t="shared" si="33"/>
        <v>9.3655661469281171E-2</v>
      </c>
      <c r="AC49" s="6">
        <f t="shared" si="33"/>
        <v>-0.14046743371127446</v>
      </c>
      <c r="AD49" s="6">
        <f t="shared" si="33"/>
        <v>-3.830094241911091E-2</v>
      </c>
      <c r="AE49" s="6">
        <f t="shared" si="33"/>
        <v>6.7787586708017891E-2</v>
      </c>
      <c r="AF49" s="6">
        <f t="shared" si="33"/>
        <v>0.29121877753567754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INPUT!B116</f>
        <v>BS_ACCT_PAYABLE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184.39400000000001</v>
      </c>
      <c r="K61">
        <v>257.41800000000001</v>
      </c>
      <c r="L61">
        <v>279.80099999999999</v>
      </c>
      <c r="M61">
        <v>288.37700000000001</v>
      </c>
      <c r="N61">
        <v>248.471</v>
      </c>
      <c r="O61">
        <v>265.07900000000001</v>
      </c>
      <c r="P61">
        <v>215.995</v>
      </c>
      <c r="Q61">
        <v>246.67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6.4820000000000002</v>
      </c>
      <c r="D63">
        <v>20.739000000000001</v>
      </c>
      <c r="E63">
        <v>37.661999999999999</v>
      </c>
      <c r="F63">
        <v>36.9</v>
      </c>
      <c r="G63">
        <v>44.920999999999999</v>
      </c>
      <c r="H63">
        <v>59.826999999999998</v>
      </c>
      <c r="I63">
        <v>74.174999999999997</v>
      </c>
      <c r="J63">
        <v>87.3</v>
      </c>
      <c r="K63">
        <v>98.421000000000006</v>
      </c>
      <c r="L63">
        <v>98.893000000000001</v>
      </c>
      <c r="M63">
        <v>149.54900000000001</v>
      </c>
      <c r="N63">
        <v>133.07300000000001</v>
      </c>
      <c r="O63">
        <v>55.811</v>
      </c>
      <c r="P63">
        <v>56.84</v>
      </c>
      <c r="Q63">
        <v>95.27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224</v>
      </c>
      <c r="J65">
        <v>292.3</v>
      </c>
      <c r="K65">
        <v>565.29999999999995</v>
      </c>
      <c r="L65">
        <v>517.79999999999995</v>
      </c>
      <c r="M65">
        <v>767.8</v>
      </c>
      <c r="N65">
        <v>919.4</v>
      </c>
      <c r="O65">
        <v>1036.0999999999999</v>
      </c>
      <c r="P65">
        <v>1306.0999999999999</v>
      </c>
      <c r="Q65">
        <v>1653.3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99.304000000000002</v>
      </c>
      <c r="P67">
        <v>130.55099999999999</v>
      </c>
      <c r="Q67">
        <v>170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16.373999999999999</v>
      </c>
      <c r="D69">
        <v>25.222000000000001</v>
      </c>
      <c r="E69">
        <v>28.317</v>
      </c>
      <c r="F69">
        <v>30.256</v>
      </c>
      <c r="G69">
        <v>23.24</v>
      </c>
      <c r="H69">
        <v>27.992000000000001</v>
      </c>
      <c r="I69">
        <v>23.288</v>
      </c>
      <c r="J69">
        <v>28.626000000000001</v>
      </c>
      <c r="K69">
        <v>33.637999999999998</v>
      </c>
      <c r="L69">
        <v>43.984000000000002</v>
      </c>
      <c r="M69">
        <v>47.917000000000002</v>
      </c>
      <c r="N69">
        <v>40.31</v>
      </c>
      <c r="O69">
        <v>31.344000000000001</v>
      </c>
      <c r="P69">
        <v>47.17</v>
      </c>
      <c r="Q69">
        <v>81.171999999999997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4.1139999999999999</v>
      </c>
      <c r="M71">
        <v>8.0069999999999997</v>
      </c>
      <c r="N71">
        <v>7.95</v>
      </c>
      <c r="O71">
        <v>8.9600000000000009</v>
      </c>
      <c r="P71">
        <v>12.28</v>
      </c>
      <c r="Q71">
        <v>16.074000000000002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16.861000000000001</v>
      </c>
      <c r="N73">
        <v>28.286000000000001</v>
      </c>
      <c r="O73">
        <v>49.121000000000002</v>
      </c>
      <c r="P73">
        <v>54.344999999999999</v>
      </c>
      <c r="Q73">
        <v>43.942999999999998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6.5170000000000003</v>
      </c>
      <c r="M75">
        <v>15.653</v>
      </c>
      <c r="N75">
        <v>34.128</v>
      </c>
      <c r="O75">
        <v>34.057000000000002</v>
      </c>
      <c r="P75">
        <v>43.65</v>
      </c>
      <c r="Q75">
        <v>20.268999999999998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1056</v>
      </c>
      <c r="D77">
        <v>1317</v>
      </c>
      <c r="E77">
        <v>1508</v>
      </c>
      <c r="F77">
        <v>1686</v>
      </c>
      <c r="G77">
        <v>1956</v>
      </c>
      <c r="H77">
        <v>2318</v>
      </c>
      <c r="I77">
        <v>2443</v>
      </c>
      <c r="J77">
        <v>2365</v>
      </c>
      <c r="K77">
        <v>2736</v>
      </c>
      <c r="L77">
        <v>2895</v>
      </c>
      <c r="M77">
        <v>2469</v>
      </c>
      <c r="N77">
        <v>2216</v>
      </c>
      <c r="O77">
        <v>2057</v>
      </c>
      <c r="P77">
        <v>1964</v>
      </c>
      <c r="Q77">
        <v>2538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4.1870000000000003</v>
      </c>
      <c r="F79">
        <v>7.0620000000000003</v>
      </c>
      <c r="G79">
        <v>19.454999999999998</v>
      </c>
      <c r="H79">
        <v>74.260000000000005</v>
      </c>
      <c r="I79">
        <v>27.74</v>
      </c>
      <c r="J79">
        <v>27.074999999999999</v>
      </c>
      <c r="K79">
        <v>29.866</v>
      </c>
      <c r="L79">
        <v>38.685000000000002</v>
      </c>
      <c r="M79">
        <v>44.664999999999999</v>
      </c>
      <c r="N79">
        <v>45.543999999999997</v>
      </c>
      <c r="O79">
        <v>65.754999999999995</v>
      </c>
      <c r="P79">
        <v>63.738</v>
      </c>
      <c r="Q79">
        <v>70.585999999999999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1899</v>
      </c>
      <c r="F81">
        <v>1444</v>
      </c>
      <c r="G81">
        <v>1177</v>
      </c>
      <c r="H81">
        <v>1117</v>
      </c>
      <c r="I81">
        <v>1387</v>
      </c>
      <c r="J81">
        <v>1045</v>
      </c>
      <c r="K81">
        <v>921</v>
      </c>
      <c r="L81">
        <v>761</v>
      </c>
      <c r="M81">
        <v>756</v>
      </c>
      <c r="N81">
        <v>747</v>
      </c>
      <c r="O81">
        <v>742</v>
      </c>
      <c r="P81">
        <v>438</v>
      </c>
      <c r="Q81">
        <v>535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298</v>
      </c>
      <c r="G83">
        <v>388</v>
      </c>
      <c r="H83">
        <v>466</v>
      </c>
      <c r="I83">
        <v>490</v>
      </c>
      <c r="J83">
        <v>495</v>
      </c>
      <c r="K83">
        <v>511</v>
      </c>
      <c r="L83">
        <v>457</v>
      </c>
      <c r="M83">
        <v>485</v>
      </c>
      <c r="N83">
        <v>259</v>
      </c>
      <c r="O83">
        <v>218</v>
      </c>
      <c r="P83">
        <v>314</v>
      </c>
      <c r="Q83">
        <v>591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32.905000000000001</v>
      </c>
      <c r="D85">
        <v>45.156999999999996</v>
      </c>
      <c r="E85">
        <v>52.667999999999999</v>
      </c>
      <c r="F85">
        <v>57.933</v>
      </c>
      <c r="G85">
        <v>72.125</v>
      </c>
      <c r="H85">
        <v>100.447</v>
      </c>
      <c r="I85">
        <v>157.40700000000001</v>
      </c>
      <c r="J85" t="s">
        <v>89</v>
      </c>
      <c r="K85" t="s">
        <v>89</v>
      </c>
      <c r="L85" t="s">
        <v>89</v>
      </c>
      <c r="M85" t="s">
        <v>89</v>
      </c>
      <c r="N85" t="s">
        <v>89</v>
      </c>
      <c r="O85" t="s">
        <v>89</v>
      </c>
      <c r="P85" t="s">
        <v>89</v>
      </c>
      <c r="Q85" t="s">
        <v>89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10.867000000000001</v>
      </c>
      <c r="D87">
        <v>21.577999999999999</v>
      </c>
      <c r="E87">
        <v>27.475999999999999</v>
      </c>
      <c r="F87">
        <v>38.151000000000003</v>
      </c>
      <c r="G87">
        <v>54.484000000000002</v>
      </c>
      <c r="H87">
        <v>54.424999999999997</v>
      </c>
      <c r="I87">
        <v>42.612000000000002</v>
      </c>
      <c r="J87">
        <v>44.368000000000002</v>
      </c>
      <c r="K87">
        <v>49.2</v>
      </c>
      <c r="L87">
        <v>55.47</v>
      </c>
      <c r="M87">
        <v>73.128</v>
      </c>
      <c r="N87" t="s">
        <v>89</v>
      </c>
      <c r="O87" t="s">
        <v>89</v>
      </c>
      <c r="P87" t="s">
        <v>89</v>
      </c>
      <c r="Q87" t="s">
        <v>89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12.701000000000001</v>
      </c>
      <c r="D89">
        <v>16.344999999999999</v>
      </c>
      <c r="E89">
        <v>14.393800000000001</v>
      </c>
      <c r="F89">
        <v>24.457999999999998</v>
      </c>
      <c r="G89">
        <v>34.201900000000002</v>
      </c>
      <c r="H89">
        <v>36.497900000000001</v>
      </c>
      <c r="I89">
        <v>41.7913</v>
      </c>
      <c r="J89">
        <v>42.872199999999999</v>
      </c>
      <c r="K89">
        <v>41.598700000000001</v>
      </c>
      <c r="L89">
        <v>45.0381</v>
      </c>
      <c r="M89">
        <v>43.663800000000002</v>
      </c>
      <c r="N89">
        <v>39.111899999999999</v>
      </c>
      <c r="O89">
        <v>41.402500000000003</v>
      </c>
      <c r="P89">
        <v>61.132800000000003</v>
      </c>
      <c r="Q89">
        <v>73.251999999999995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525</v>
      </c>
      <c r="N91">
        <v>173</v>
      </c>
      <c r="O91" t="s">
        <v>89</v>
      </c>
      <c r="P91">
        <v>315</v>
      </c>
      <c r="Q91">
        <v>351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8.6328125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BS_ST_BORROW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15.225</v>
      </c>
      <c r="K5" s="2">
        <f t="shared" si="2"/>
        <v>21.85</v>
      </c>
      <c r="L5" s="2">
        <f t="shared" si="2"/>
        <v>30</v>
      </c>
      <c r="M5" s="2">
        <f t="shared" si="2"/>
        <v>42.5</v>
      </c>
      <c r="N5" s="2">
        <f t="shared" si="2"/>
        <v>55.561999999999998</v>
      </c>
      <c r="O5" s="2">
        <f t="shared" si="2"/>
        <v>73.688000000000002</v>
      </c>
      <c r="P5" s="2">
        <f t="shared" si="2"/>
        <v>57.063000000000002</v>
      </c>
      <c r="Q5" s="2">
        <f t="shared" si="2"/>
        <v>112.813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15.225</v>
      </c>
      <c r="Z5" s="2">
        <f t="shared" si="3"/>
        <v>6.6250000000000018</v>
      </c>
      <c r="AA5" s="2">
        <f t="shared" si="3"/>
        <v>8.1499999999999986</v>
      </c>
      <c r="AB5" s="2">
        <f t="shared" si="3"/>
        <v>12.5</v>
      </c>
      <c r="AC5" s="2">
        <f t="shared" si="3"/>
        <v>13.061999999999998</v>
      </c>
      <c r="AD5" s="2">
        <f t="shared" si="3"/>
        <v>18.126000000000005</v>
      </c>
      <c r="AE5" s="2">
        <f t="shared" si="3"/>
        <v>-16.625</v>
      </c>
      <c r="AF5" s="2">
        <f t="shared" si="3"/>
        <v>55.75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8.6669999999999998</v>
      </c>
      <c r="D6" s="2">
        <f t="shared" ref="D6:Q6" si="4">IF(D63="#N/A N/A",0,D63)</f>
        <v>4.5579999999999998</v>
      </c>
      <c r="E6" s="2">
        <f t="shared" si="4"/>
        <v>20.829000000000001</v>
      </c>
      <c r="F6" s="2">
        <f t="shared" si="4"/>
        <v>3.641</v>
      </c>
      <c r="G6" s="2">
        <f t="shared" si="4"/>
        <v>3.5430000000000001</v>
      </c>
      <c r="H6" s="2">
        <f t="shared" si="4"/>
        <v>7.6429999999999998</v>
      </c>
      <c r="I6" s="2">
        <f t="shared" si="4"/>
        <v>3.5489999999999999</v>
      </c>
      <c r="J6" s="2">
        <f t="shared" si="4"/>
        <v>9.4640000000000004</v>
      </c>
      <c r="K6" s="2">
        <f t="shared" si="4"/>
        <v>278.65300000000002</v>
      </c>
      <c r="L6" s="2">
        <f t="shared" si="4"/>
        <v>7.5</v>
      </c>
      <c r="M6" s="2">
        <f t="shared" si="4"/>
        <v>7.5</v>
      </c>
      <c r="N6" s="2">
        <f t="shared" si="4"/>
        <v>295.517</v>
      </c>
      <c r="O6" s="2">
        <f t="shared" si="4"/>
        <v>41.563000000000002</v>
      </c>
      <c r="P6" s="2">
        <f t="shared" si="4"/>
        <v>38.965000000000003</v>
      </c>
      <c r="Q6" s="2">
        <f t="shared" si="4"/>
        <v>53.965000000000003</v>
      </c>
      <c r="S6" s="2">
        <f t="shared" si="3"/>
        <v>-4.109</v>
      </c>
      <c r="T6" s="2">
        <f t="shared" si="3"/>
        <v>16.271000000000001</v>
      </c>
      <c r="U6" s="2">
        <f t="shared" si="3"/>
        <v>-17.188000000000002</v>
      </c>
      <c r="V6" s="2">
        <f t="shared" si="3"/>
        <v>-9.7999999999999865E-2</v>
      </c>
      <c r="W6" s="2">
        <f t="shared" si="3"/>
        <v>4.0999999999999996</v>
      </c>
      <c r="X6" s="2">
        <f t="shared" si="3"/>
        <v>-4.0939999999999994</v>
      </c>
      <c r="Y6" s="2">
        <f t="shared" si="3"/>
        <v>5.9150000000000009</v>
      </c>
      <c r="Z6" s="2">
        <f t="shared" si="3"/>
        <v>269.18900000000002</v>
      </c>
      <c r="AA6" s="2">
        <f t="shared" si="3"/>
        <v>-271.15300000000002</v>
      </c>
      <c r="AB6" s="2">
        <f t="shared" si="3"/>
        <v>0</v>
      </c>
      <c r="AC6" s="2">
        <f t="shared" si="3"/>
        <v>288.017</v>
      </c>
      <c r="AD6" s="2">
        <f t="shared" si="3"/>
        <v>-253.95400000000001</v>
      </c>
      <c r="AE6" s="2">
        <f t="shared" si="3"/>
        <v>-2.597999999999999</v>
      </c>
      <c r="AF6" s="2">
        <f t="shared" si="3"/>
        <v>15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15.8</v>
      </c>
      <c r="J7" s="2">
        <f t="shared" si="5"/>
        <v>22.6</v>
      </c>
      <c r="K7" s="2">
        <f t="shared" si="5"/>
        <v>132.6</v>
      </c>
      <c r="L7" s="2">
        <f t="shared" si="5"/>
        <v>201</v>
      </c>
      <c r="M7" s="2">
        <f t="shared" si="5"/>
        <v>40</v>
      </c>
      <c r="N7" s="2">
        <f t="shared" si="5"/>
        <v>45.4</v>
      </c>
      <c r="O7" s="2">
        <f t="shared" si="5"/>
        <v>15.4</v>
      </c>
      <c r="P7" s="2">
        <f t="shared" si="5"/>
        <v>27.2</v>
      </c>
      <c r="Q7" s="2">
        <f t="shared" si="5"/>
        <v>18.5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15.8</v>
      </c>
      <c r="Y7" s="2">
        <f t="shared" si="3"/>
        <v>6.8000000000000007</v>
      </c>
      <c r="Z7" s="2">
        <f t="shared" si="3"/>
        <v>110</v>
      </c>
      <c r="AA7" s="2">
        <f t="shared" si="3"/>
        <v>68.400000000000006</v>
      </c>
      <c r="AB7" s="2">
        <f t="shared" si="3"/>
        <v>-161</v>
      </c>
      <c r="AC7" s="2">
        <f t="shared" si="3"/>
        <v>5.3999999999999986</v>
      </c>
      <c r="AD7" s="2">
        <f t="shared" si="3"/>
        <v>-30</v>
      </c>
      <c r="AE7" s="2">
        <f t="shared" si="3"/>
        <v>11.799999999999999</v>
      </c>
      <c r="AF7" s="2">
        <f t="shared" si="3"/>
        <v>-8.6999999999999993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30.17</v>
      </c>
      <c r="P8" s="2">
        <f t="shared" si="6"/>
        <v>21.350999999999999</v>
      </c>
      <c r="Q8" s="2">
        <f t="shared" si="6"/>
        <v>170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30.17</v>
      </c>
      <c r="AE8" s="2">
        <f t="shared" si="3"/>
        <v>-8.8190000000000026</v>
      </c>
      <c r="AF8" s="2">
        <f t="shared" si="3"/>
        <v>148.649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1.429</v>
      </c>
      <c r="D9" s="2">
        <f t="shared" ref="D9:Q9" si="7">IF(D69="#N/A N/A",0,D69)</f>
        <v>7.6829999999999998</v>
      </c>
      <c r="E9" s="2">
        <f t="shared" si="7"/>
        <v>31.105</v>
      </c>
      <c r="F9" s="2">
        <f t="shared" si="7"/>
        <v>32.341999999999999</v>
      </c>
      <c r="G9" s="2">
        <f t="shared" si="7"/>
        <v>16.077999999999999</v>
      </c>
      <c r="H9" s="2">
        <f t="shared" si="7"/>
        <v>6.1379999999999999</v>
      </c>
      <c r="I9" s="2">
        <f t="shared" si="7"/>
        <v>6.0449999999999999</v>
      </c>
      <c r="J9" s="2">
        <f t="shared" si="7"/>
        <v>4.5540000000000003</v>
      </c>
      <c r="K9" s="2">
        <f t="shared" si="7"/>
        <v>4.5449999999999999</v>
      </c>
      <c r="L9" s="2">
        <f t="shared" si="7"/>
        <v>4.5410000000000004</v>
      </c>
      <c r="M9" s="2">
        <f t="shared" si="7"/>
        <v>4.5609999999999999</v>
      </c>
      <c r="N9" s="2">
        <f t="shared" si="7"/>
        <v>0.55700000000000005</v>
      </c>
      <c r="O9" s="2">
        <f t="shared" si="7"/>
        <v>0.56299999999999994</v>
      </c>
      <c r="P9" s="2">
        <f t="shared" si="7"/>
        <v>60.524999999999999</v>
      </c>
      <c r="Q9" s="2">
        <f t="shared" si="7"/>
        <v>240.45</v>
      </c>
      <c r="S9" s="2">
        <f t="shared" si="3"/>
        <v>6.2539999999999996</v>
      </c>
      <c r="T9" s="2">
        <f t="shared" si="3"/>
        <v>23.422000000000001</v>
      </c>
      <c r="U9" s="2">
        <f t="shared" si="3"/>
        <v>1.2369999999999983</v>
      </c>
      <c r="V9" s="2">
        <f t="shared" si="3"/>
        <v>-16.263999999999999</v>
      </c>
      <c r="W9" s="2">
        <f t="shared" si="3"/>
        <v>-9.94</v>
      </c>
      <c r="X9" s="2">
        <f t="shared" si="3"/>
        <v>-9.2999999999999972E-2</v>
      </c>
      <c r="Y9" s="2">
        <f t="shared" si="3"/>
        <v>-1.4909999999999997</v>
      </c>
      <c r="Z9" s="2">
        <f t="shared" si="3"/>
        <v>-9.0000000000003411E-3</v>
      </c>
      <c r="AA9" s="2">
        <f t="shared" si="3"/>
        <v>-3.9999999999995595E-3</v>
      </c>
      <c r="AB9" s="2">
        <f t="shared" si="3"/>
        <v>1.9999999999999574E-2</v>
      </c>
      <c r="AC9" s="2">
        <f t="shared" si="3"/>
        <v>-4.0039999999999996</v>
      </c>
      <c r="AD9" s="2">
        <f t="shared" si="3"/>
        <v>5.9999999999998943E-3</v>
      </c>
      <c r="AE9" s="2">
        <f t="shared" si="3"/>
        <v>59.961999999999996</v>
      </c>
      <c r="AF9" s="2">
        <f t="shared" si="3"/>
        <v>179.92499999999998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3.5</v>
      </c>
      <c r="M10" s="2">
        <f t="shared" si="8"/>
        <v>23</v>
      </c>
      <c r="N10" s="2">
        <f t="shared" si="8"/>
        <v>10.5</v>
      </c>
      <c r="O10" s="2">
        <f t="shared" si="8"/>
        <v>64.293000000000006</v>
      </c>
      <c r="P10" s="2">
        <f t="shared" si="8"/>
        <v>83.366</v>
      </c>
      <c r="Q10" s="2">
        <f t="shared" si="8"/>
        <v>42.39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3.5</v>
      </c>
      <c r="AB10" s="2">
        <f t="shared" si="3"/>
        <v>19.5</v>
      </c>
      <c r="AC10" s="2">
        <f t="shared" si="3"/>
        <v>-12.5</v>
      </c>
      <c r="AD10" s="2">
        <f t="shared" si="3"/>
        <v>53.793000000000006</v>
      </c>
      <c r="AE10" s="2">
        <f t="shared" si="3"/>
        <v>19.072999999999993</v>
      </c>
      <c r="AF10" s="2">
        <f t="shared" si="3"/>
        <v>-40.975999999999999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50.25</v>
      </c>
      <c r="N11" s="2">
        <f t="shared" si="9"/>
        <v>10</v>
      </c>
      <c r="O11" s="2">
        <f t="shared" si="9"/>
        <v>13.75</v>
      </c>
      <c r="P11" s="2">
        <f t="shared" si="9"/>
        <v>8.4469999999999992</v>
      </c>
      <c r="Q11" s="2">
        <f t="shared" si="9"/>
        <v>26.946999999999999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50.25</v>
      </c>
      <c r="AC11" s="2">
        <f t="shared" si="3"/>
        <v>-40.25</v>
      </c>
      <c r="AD11" s="2">
        <f t="shared" si="3"/>
        <v>3.75</v>
      </c>
      <c r="AE11" s="2">
        <f t="shared" si="3"/>
        <v>-5.3030000000000008</v>
      </c>
      <c r="AF11" s="2">
        <f t="shared" si="3"/>
        <v>18.5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1.4</v>
      </c>
      <c r="M12" s="2">
        <f t="shared" si="10"/>
        <v>1.2310000000000001</v>
      </c>
      <c r="N12" s="2">
        <f t="shared" si="10"/>
        <v>0</v>
      </c>
      <c r="O12" s="2">
        <f t="shared" si="10"/>
        <v>0</v>
      </c>
      <c r="P12" s="2">
        <f t="shared" si="10"/>
        <v>0</v>
      </c>
      <c r="Q12" s="2">
        <f t="shared" si="10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1.4</v>
      </c>
      <c r="AB12" s="2">
        <f t="shared" si="3"/>
        <v>-0.16899999999999982</v>
      </c>
      <c r="AC12" s="2">
        <f t="shared" si="3"/>
        <v>-1.2310000000000001</v>
      </c>
      <c r="AD12" s="2">
        <f t="shared" si="3"/>
        <v>0</v>
      </c>
      <c r="AE12" s="2">
        <f t="shared" si="3"/>
        <v>0</v>
      </c>
      <c r="AF12" s="2">
        <f t="shared" si="3"/>
        <v>0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750</v>
      </c>
      <c r="D13" s="2">
        <f t="shared" ref="D13:Q13" si="11">IF(D77="#N/A N/A",0,D77)</f>
        <v>747</v>
      </c>
      <c r="E13" s="2">
        <f t="shared" si="11"/>
        <v>6</v>
      </c>
      <c r="F13" s="2">
        <f t="shared" si="11"/>
        <v>509</v>
      </c>
      <c r="G13" s="2">
        <f t="shared" si="11"/>
        <v>7</v>
      </c>
      <c r="H13" s="2">
        <f t="shared" si="11"/>
        <v>673</v>
      </c>
      <c r="I13" s="2">
        <f t="shared" si="11"/>
        <v>911</v>
      </c>
      <c r="J13" s="2">
        <f t="shared" si="11"/>
        <v>705</v>
      </c>
      <c r="K13" s="2">
        <f t="shared" si="11"/>
        <v>773</v>
      </c>
      <c r="L13" s="2">
        <f t="shared" si="11"/>
        <v>23</v>
      </c>
      <c r="M13" s="2">
        <f t="shared" si="11"/>
        <v>0</v>
      </c>
      <c r="N13" s="2">
        <f t="shared" si="11"/>
        <v>1</v>
      </c>
      <c r="O13" s="2">
        <f t="shared" si="11"/>
        <v>501</v>
      </c>
      <c r="P13" s="2">
        <f t="shared" si="11"/>
        <v>501</v>
      </c>
      <c r="Q13" s="2">
        <f t="shared" si="11"/>
        <v>900</v>
      </c>
      <c r="S13" s="2">
        <f t="shared" si="3"/>
        <v>-3</v>
      </c>
      <c r="T13" s="2">
        <f t="shared" si="3"/>
        <v>-741</v>
      </c>
      <c r="U13" s="2">
        <f t="shared" si="3"/>
        <v>503</v>
      </c>
      <c r="V13" s="2">
        <f t="shared" si="3"/>
        <v>-502</v>
      </c>
      <c r="W13" s="2">
        <f t="shared" si="3"/>
        <v>666</v>
      </c>
      <c r="X13" s="2">
        <f t="shared" si="3"/>
        <v>238</v>
      </c>
      <c r="Y13" s="2">
        <f t="shared" si="3"/>
        <v>-206</v>
      </c>
      <c r="Z13" s="2">
        <f t="shared" si="3"/>
        <v>68</v>
      </c>
      <c r="AA13" s="2">
        <f t="shared" si="3"/>
        <v>-750</v>
      </c>
      <c r="AB13" s="2">
        <f t="shared" si="3"/>
        <v>-23</v>
      </c>
      <c r="AC13" s="2">
        <f t="shared" si="3"/>
        <v>1</v>
      </c>
      <c r="AD13" s="2">
        <f t="shared" si="3"/>
        <v>500</v>
      </c>
      <c r="AE13" s="2">
        <f t="shared" si="3"/>
        <v>0</v>
      </c>
      <c r="AF13" s="2">
        <f t="shared" si="3"/>
        <v>399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4.2350000000000003</v>
      </c>
      <c r="F14" s="2">
        <f t="shared" si="12"/>
        <v>6.7670000000000003</v>
      </c>
      <c r="G14" s="2">
        <f t="shared" si="12"/>
        <v>0</v>
      </c>
      <c r="H14" s="2">
        <f t="shared" si="12"/>
        <v>0</v>
      </c>
      <c r="I14" s="2">
        <f t="shared" si="12"/>
        <v>0</v>
      </c>
      <c r="J14" s="2">
        <f t="shared" si="12"/>
        <v>0</v>
      </c>
      <c r="K14" s="2">
        <f t="shared" si="12"/>
        <v>0</v>
      </c>
      <c r="L14" s="2">
        <f t="shared" si="12"/>
        <v>0</v>
      </c>
      <c r="M14" s="2">
        <f t="shared" si="12"/>
        <v>0</v>
      </c>
      <c r="N14" s="2">
        <f t="shared" si="12"/>
        <v>0</v>
      </c>
      <c r="O14" s="2">
        <f t="shared" si="12"/>
        <v>0</v>
      </c>
      <c r="P14" s="2">
        <f t="shared" si="12"/>
        <v>0</v>
      </c>
      <c r="Q14" s="2">
        <f t="shared" si="12"/>
        <v>0</v>
      </c>
      <c r="S14" s="2">
        <f t="shared" si="3"/>
        <v>0</v>
      </c>
      <c r="T14" s="2">
        <f t="shared" si="3"/>
        <v>4.2350000000000003</v>
      </c>
      <c r="U14" s="2">
        <f t="shared" si="3"/>
        <v>2.532</v>
      </c>
      <c r="V14" s="2">
        <f t="shared" si="3"/>
        <v>-6.7670000000000003</v>
      </c>
      <c r="W14" s="2">
        <f t="shared" si="3"/>
        <v>0</v>
      </c>
      <c r="X14" s="2">
        <f t="shared" si="3"/>
        <v>0</v>
      </c>
      <c r="Y14" s="2">
        <f t="shared" si="3"/>
        <v>0</v>
      </c>
      <c r="Z14" s="2">
        <f t="shared" si="3"/>
        <v>0</v>
      </c>
      <c r="AA14" s="2">
        <f t="shared" si="3"/>
        <v>0</v>
      </c>
      <c r="AB14" s="2">
        <f t="shared" si="3"/>
        <v>0</v>
      </c>
      <c r="AC14" s="2">
        <f t="shared" si="3"/>
        <v>0</v>
      </c>
      <c r="AD14" s="2">
        <f t="shared" si="3"/>
        <v>0</v>
      </c>
      <c r="AE14" s="2">
        <f t="shared" si="3"/>
        <v>0</v>
      </c>
      <c r="AF14" s="2">
        <f t="shared" si="3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18</v>
      </c>
      <c r="F15" s="2">
        <f t="shared" si="13"/>
        <v>16</v>
      </c>
      <c r="G15" s="2">
        <f t="shared" si="13"/>
        <v>152</v>
      </c>
      <c r="H15" s="2">
        <f t="shared" si="13"/>
        <v>0</v>
      </c>
      <c r="I15" s="2">
        <f t="shared" si="13"/>
        <v>0</v>
      </c>
      <c r="J15" s="2">
        <f t="shared" si="13"/>
        <v>0</v>
      </c>
      <c r="K15" s="2">
        <f t="shared" si="13"/>
        <v>9</v>
      </c>
      <c r="L15" s="2">
        <f t="shared" si="13"/>
        <v>10</v>
      </c>
      <c r="M15" s="2">
        <f t="shared" si="13"/>
        <v>10</v>
      </c>
      <c r="N15" s="2">
        <f t="shared" si="13"/>
        <v>10</v>
      </c>
      <c r="O15" s="2">
        <f t="shared" si="13"/>
        <v>10</v>
      </c>
      <c r="P15" s="2">
        <f t="shared" si="13"/>
        <v>10</v>
      </c>
      <c r="Q15" s="2">
        <f t="shared" si="13"/>
        <v>9</v>
      </c>
      <c r="S15" s="2">
        <f t="shared" si="3"/>
        <v>0</v>
      </c>
      <c r="T15" s="2">
        <f t="shared" si="3"/>
        <v>18</v>
      </c>
      <c r="U15" s="2">
        <f t="shared" si="3"/>
        <v>-2</v>
      </c>
      <c r="V15" s="2">
        <f t="shared" si="3"/>
        <v>136</v>
      </c>
      <c r="W15" s="2">
        <f t="shared" si="3"/>
        <v>-152</v>
      </c>
      <c r="X15" s="2">
        <f t="shared" si="3"/>
        <v>0</v>
      </c>
      <c r="Y15" s="2">
        <f t="shared" si="3"/>
        <v>0</v>
      </c>
      <c r="Z15" s="2">
        <f t="shared" si="3"/>
        <v>9</v>
      </c>
      <c r="AA15" s="2">
        <f t="shared" si="3"/>
        <v>1</v>
      </c>
      <c r="AB15" s="2">
        <f t="shared" si="3"/>
        <v>0</v>
      </c>
      <c r="AC15" s="2">
        <f t="shared" si="3"/>
        <v>0</v>
      </c>
      <c r="AD15" s="2">
        <f t="shared" si="3"/>
        <v>0</v>
      </c>
      <c r="AE15" s="2">
        <f t="shared" si="3"/>
        <v>0</v>
      </c>
      <c r="AF15" s="2">
        <f t="shared" si="3"/>
        <v>-1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70</v>
      </c>
      <c r="G16" s="2">
        <f t="shared" si="14"/>
        <v>47</v>
      </c>
      <c r="H16" s="2">
        <f t="shared" si="14"/>
        <v>29</v>
      </c>
      <c r="I16" s="2">
        <f t="shared" si="14"/>
        <v>130</v>
      </c>
      <c r="J16" s="2">
        <f t="shared" si="14"/>
        <v>17</v>
      </c>
      <c r="K16" s="2">
        <f t="shared" si="14"/>
        <v>3</v>
      </c>
      <c r="L16" s="2">
        <f t="shared" si="14"/>
        <v>3</v>
      </c>
      <c r="M16" s="2">
        <f t="shared" si="14"/>
        <v>553</v>
      </c>
      <c r="N16" s="2">
        <f t="shared" si="14"/>
        <v>0</v>
      </c>
      <c r="O16" s="2">
        <f t="shared" si="14"/>
        <v>2</v>
      </c>
      <c r="P16" s="2">
        <f t="shared" si="14"/>
        <v>2</v>
      </c>
      <c r="Q16" s="2">
        <f t="shared" si="14"/>
        <v>62</v>
      </c>
      <c r="S16" s="2">
        <f t="shared" si="3"/>
        <v>0</v>
      </c>
      <c r="T16" s="2">
        <f t="shared" si="3"/>
        <v>0</v>
      </c>
      <c r="U16" s="2">
        <f t="shared" si="3"/>
        <v>70</v>
      </c>
      <c r="V16" s="2">
        <f t="shared" si="3"/>
        <v>-23</v>
      </c>
      <c r="W16" s="2">
        <f t="shared" si="3"/>
        <v>-18</v>
      </c>
      <c r="X16" s="2">
        <f t="shared" si="3"/>
        <v>101</v>
      </c>
      <c r="Y16" s="2">
        <f t="shared" si="3"/>
        <v>-113</v>
      </c>
      <c r="Z16" s="2">
        <f t="shared" si="3"/>
        <v>-14</v>
      </c>
      <c r="AA16" s="2">
        <f t="shared" si="3"/>
        <v>0</v>
      </c>
      <c r="AB16" s="2">
        <f t="shared" si="3"/>
        <v>550</v>
      </c>
      <c r="AC16" s="2">
        <f t="shared" si="3"/>
        <v>-553</v>
      </c>
      <c r="AD16" s="2">
        <f t="shared" si="3"/>
        <v>2</v>
      </c>
      <c r="AE16" s="2">
        <f t="shared" si="3"/>
        <v>0</v>
      </c>
      <c r="AF16" s="2">
        <f t="shared" si="3"/>
        <v>60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</v>
      </c>
      <c r="D17" s="2">
        <f t="shared" ref="D17:Q17" si="15">IF(D85="#N/A N/A",0,D85)</f>
        <v>7.6999999999999999E-2</v>
      </c>
      <c r="E17" s="2">
        <f t="shared" si="15"/>
        <v>25.08</v>
      </c>
      <c r="F17" s="2">
        <f t="shared" si="15"/>
        <v>42.502000000000002</v>
      </c>
      <c r="G17" s="2">
        <f t="shared" si="15"/>
        <v>0</v>
      </c>
      <c r="H17" s="2">
        <f t="shared" si="15"/>
        <v>126</v>
      </c>
      <c r="I17" s="2">
        <f t="shared" si="15"/>
        <v>44.1</v>
      </c>
      <c r="J17" s="2">
        <f t="shared" si="15"/>
        <v>0</v>
      </c>
      <c r="K17" s="2">
        <f t="shared" si="15"/>
        <v>0</v>
      </c>
      <c r="L17" s="2">
        <f t="shared" si="15"/>
        <v>0</v>
      </c>
      <c r="M17" s="2">
        <f t="shared" si="15"/>
        <v>0</v>
      </c>
      <c r="N17" s="2">
        <f t="shared" si="15"/>
        <v>0</v>
      </c>
      <c r="O17" s="2">
        <f t="shared" si="15"/>
        <v>0</v>
      </c>
      <c r="P17" s="2">
        <f t="shared" si="15"/>
        <v>0</v>
      </c>
      <c r="Q17" s="2">
        <f t="shared" si="15"/>
        <v>0</v>
      </c>
      <c r="S17" s="2">
        <f t="shared" si="3"/>
        <v>-0.92300000000000004</v>
      </c>
      <c r="T17" s="2">
        <f t="shared" si="3"/>
        <v>25.002999999999997</v>
      </c>
      <c r="U17" s="2">
        <f t="shared" si="3"/>
        <v>17.422000000000004</v>
      </c>
      <c r="V17" s="2">
        <f t="shared" si="3"/>
        <v>-42.502000000000002</v>
      </c>
      <c r="W17" s="2">
        <f t="shared" si="3"/>
        <v>126</v>
      </c>
      <c r="X17" s="2">
        <f t="shared" si="3"/>
        <v>-81.900000000000006</v>
      </c>
      <c r="Y17" s="2">
        <f t="shared" si="3"/>
        <v>-44.1</v>
      </c>
      <c r="Z17" s="2">
        <f t="shared" si="3"/>
        <v>0</v>
      </c>
      <c r="AA17" s="2">
        <f t="shared" si="3"/>
        <v>0</v>
      </c>
      <c r="AB17" s="2">
        <f t="shared" si="3"/>
        <v>0</v>
      </c>
      <c r="AC17" s="2">
        <f t="shared" si="3"/>
        <v>0</v>
      </c>
      <c r="AD17" s="2">
        <f t="shared" si="3"/>
        <v>0</v>
      </c>
      <c r="AE17" s="2">
        <f t="shared" si="3"/>
        <v>0</v>
      </c>
      <c r="AF17" s="2">
        <f t="shared" si="3"/>
        <v>0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16">IF(D87="#N/A N/A",0,D87)</f>
        <v>0.80900000000000005</v>
      </c>
      <c r="E18" s="2">
        <f t="shared" si="16"/>
        <v>1.649</v>
      </c>
      <c r="F18" s="2">
        <f t="shared" si="16"/>
        <v>1.502</v>
      </c>
      <c r="G18" s="2">
        <f t="shared" si="16"/>
        <v>1.69</v>
      </c>
      <c r="H18" s="2">
        <f t="shared" si="16"/>
        <v>1.627</v>
      </c>
      <c r="I18" s="2">
        <f t="shared" si="16"/>
        <v>0.41699999999999998</v>
      </c>
      <c r="J18" s="2">
        <f t="shared" si="16"/>
        <v>0</v>
      </c>
      <c r="K18" s="2">
        <f t="shared" si="16"/>
        <v>0</v>
      </c>
      <c r="L18" s="2">
        <f t="shared" si="16"/>
        <v>4.2000000000000003E-2</v>
      </c>
      <c r="M18" s="2">
        <f t="shared" si="16"/>
        <v>0.17799999999999999</v>
      </c>
      <c r="N18" s="2">
        <f t="shared" si="16"/>
        <v>0</v>
      </c>
      <c r="O18" s="2">
        <f t="shared" si="16"/>
        <v>0</v>
      </c>
      <c r="P18" s="2">
        <f t="shared" si="16"/>
        <v>0.35599999999999998</v>
      </c>
      <c r="Q18" s="2">
        <f t="shared" si="16"/>
        <v>0.27700000000000002</v>
      </c>
      <c r="S18" s="2">
        <f t="shared" si="3"/>
        <v>0.80900000000000005</v>
      </c>
      <c r="T18" s="2">
        <f t="shared" si="3"/>
        <v>0.84</v>
      </c>
      <c r="U18" s="2">
        <f t="shared" si="3"/>
        <v>-0.14700000000000002</v>
      </c>
      <c r="V18" s="2">
        <f t="shared" si="3"/>
        <v>0.18799999999999994</v>
      </c>
      <c r="W18" s="2">
        <f t="shared" si="3"/>
        <v>-6.2999999999999945E-2</v>
      </c>
      <c r="X18" s="2">
        <f t="shared" si="3"/>
        <v>-1.21</v>
      </c>
      <c r="Y18" s="2">
        <f t="shared" si="3"/>
        <v>-0.41699999999999998</v>
      </c>
      <c r="Z18" s="2">
        <f t="shared" si="3"/>
        <v>0</v>
      </c>
      <c r="AA18" s="2">
        <f t="shared" si="3"/>
        <v>4.2000000000000003E-2</v>
      </c>
      <c r="AB18" s="2">
        <f t="shared" si="3"/>
        <v>0.13599999999999998</v>
      </c>
      <c r="AC18" s="2">
        <f t="shared" si="3"/>
        <v>-0.17799999999999999</v>
      </c>
      <c r="AD18" s="2">
        <f t="shared" si="3"/>
        <v>0</v>
      </c>
      <c r="AE18" s="2">
        <f t="shared" si="3"/>
        <v>0.35599999999999998</v>
      </c>
      <c r="AF18" s="2">
        <f t="shared" si="3"/>
        <v>-7.8999999999999959E-2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0.33200000000000002</v>
      </c>
      <c r="D19" s="2">
        <f t="shared" ref="D19:Q19" si="17">IF(D89="#N/A N/A",0,D89)</f>
        <v>0.156</v>
      </c>
      <c r="E19" s="2">
        <f t="shared" si="17"/>
        <v>0</v>
      </c>
      <c r="F19" s="2">
        <f t="shared" si="17"/>
        <v>0</v>
      </c>
      <c r="G19" s="2">
        <f t="shared" si="17"/>
        <v>0</v>
      </c>
      <c r="H19" s="2">
        <f t="shared" si="17"/>
        <v>0</v>
      </c>
      <c r="I19" s="2">
        <f t="shared" si="17"/>
        <v>0</v>
      </c>
      <c r="J19" s="2">
        <f t="shared" si="17"/>
        <v>0</v>
      </c>
      <c r="K19" s="2">
        <f t="shared" si="17"/>
        <v>0</v>
      </c>
      <c r="L19" s="2">
        <f t="shared" si="17"/>
        <v>0</v>
      </c>
      <c r="M19" s="2">
        <f t="shared" si="17"/>
        <v>0</v>
      </c>
      <c r="N19" s="2">
        <f t="shared" si="17"/>
        <v>0</v>
      </c>
      <c r="O19" s="2">
        <f t="shared" si="17"/>
        <v>0</v>
      </c>
      <c r="P19" s="2">
        <f t="shared" si="17"/>
        <v>0</v>
      </c>
      <c r="Q19" s="2">
        <f t="shared" si="17"/>
        <v>0</v>
      </c>
      <c r="S19" s="2">
        <f t="shared" si="3"/>
        <v>-0.17600000000000002</v>
      </c>
      <c r="T19" s="2">
        <f t="shared" si="3"/>
        <v>-0.156</v>
      </c>
      <c r="U19" s="2">
        <f t="shared" si="3"/>
        <v>0</v>
      </c>
      <c r="V19" s="2">
        <f t="shared" si="3"/>
        <v>0</v>
      </c>
      <c r="W19" s="2">
        <f t="shared" si="3"/>
        <v>0</v>
      </c>
      <c r="X19" s="2">
        <f t="shared" si="3"/>
        <v>0</v>
      </c>
      <c r="Y19" s="2">
        <f t="shared" si="3"/>
        <v>0</v>
      </c>
      <c r="Z19" s="2">
        <f t="shared" si="3"/>
        <v>0</v>
      </c>
      <c r="AA19" s="2">
        <f t="shared" si="3"/>
        <v>0</v>
      </c>
      <c r="AB19" s="2">
        <f t="shared" si="3"/>
        <v>0</v>
      </c>
      <c r="AC19" s="2">
        <f t="shared" si="3"/>
        <v>0</v>
      </c>
      <c r="AD19" s="2">
        <f t="shared" si="3"/>
        <v>0</v>
      </c>
      <c r="AE19" s="2">
        <f t="shared" si="3"/>
        <v>0</v>
      </c>
      <c r="AF19" s="2">
        <f t="shared" si="3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3</v>
      </c>
      <c r="N20" s="2">
        <f t="shared" si="18"/>
        <v>2</v>
      </c>
      <c r="O20" s="2">
        <f t="shared" si="18"/>
        <v>13</v>
      </c>
      <c r="P20" s="2">
        <f t="shared" si="18"/>
        <v>32</v>
      </c>
      <c r="Q20" s="2">
        <f t="shared" si="18"/>
        <v>57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3</v>
      </c>
      <c r="AC20" s="2">
        <f t="shared" si="3"/>
        <v>-1</v>
      </c>
      <c r="AD20" s="2">
        <f t="shared" si="3"/>
        <v>11</v>
      </c>
      <c r="AE20" s="2">
        <f t="shared" si="3"/>
        <v>19</v>
      </c>
      <c r="AF20" s="2">
        <f t="shared" si="3"/>
        <v>25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761.428</v>
      </c>
      <c r="D25" s="19">
        <f t="shared" ref="D25:Q25" si="25">SUM(D5:D24)</f>
        <v>760.2829999999999</v>
      </c>
      <c r="E25" s="19">
        <f t="shared" si="25"/>
        <v>106.898</v>
      </c>
      <c r="F25" s="19">
        <f t="shared" si="25"/>
        <v>681.75399999999991</v>
      </c>
      <c r="G25" s="19">
        <f t="shared" si="25"/>
        <v>227.31100000000001</v>
      </c>
      <c r="H25" s="19">
        <f t="shared" si="25"/>
        <v>843.4079999999999</v>
      </c>
      <c r="I25" s="19">
        <f t="shared" si="25"/>
        <v>1110.9109999999998</v>
      </c>
      <c r="J25" s="19">
        <f t="shared" si="25"/>
        <v>773.84299999999996</v>
      </c>
      <c r="K25" s="19">
        <f t="shared" si="25"/>
        <v>1222.6480000000001</v>
      </c>
      <c r="L25" s="19">
        <f t="shared" si="25"/>
        <v>283.983</v>
      </c>
      <c r="M25" s="19">
        <f t="shared" si="25"/>
        <v>735.22</v>
      </c>
      <c r="N25" s="19">
        <f t="shared" si="25"/>
        <v>430.536</v>
      </c>
      <c r="O25" s="19">
        <f t="shared" si="25"/>
        <v>765.42700000000002</v>
      </c>
      <c r="P25" s="19">
        <f t="shared" si="25"/>
        <v>842.27300000000002</v>
      </c>
      <c r="Q25" s="19">
        <f t="shared" si="25"/>
        <v>1693.3420000000001</v>
      </c>
      <c r="S25" s="3">
        <f t="shared" si="24"/>
        <v>-1.1450000000000955</v>
      </c>
      <c r="T25" s="3">
        <f t="shared" si="24"/>
        <v>-653.38499999999988</v>
      </c>
      <c r="U25" s="3">
        <f t="shared" si="24"/>
        <v>574.85599999999988</v>
      </c>
      <c r="V25" s="3">
        <f t="shared" si="22"/>
        <v>-454.44299999999987</v>
      </c>
      <c r="W25" s="3">
        <f t="shared" si="22"/>
        <v>616.09699999999987</v>
      </c>
      <c r="X25" s="3">
        <f t="shared" si="22"/>
        <v>267.50299999999993</v>
      </c>
      <c r="Y25" s="3">
        <f t="shared" si="22"/>
        <v>-337.06799999999987</v>
      </c>
      <c r="Z25" s="3">
        <f t="shared" si="22"/>
        <v>448.80500000000018</v>
      </c>
      <c r="AA25" s="3">
        <f t="shared" si="22"/>
        <v>-938.66500000000019</v>
      </c>
      <c r="AB25" s="3">
        <f t="shared" si="22"/>
        <v>451.23700000000002</v>
      </c>
      <c r="AC25" s="3">
        <f t="shared" si="22"/>
        <v>-304.68400000000003</v>
      </c>
      <c r="AD25" s="3">
        <f t="shared" si="22"/>
        <v>334.89100000000002</v>
      </c>
      <c r="AE25" s="3">
        <f t="shared" si="22"/>
        <v>76.846000000000004</v>
      </c>
      <c r="AF25" s="3">
        <f t="shared" si="22"/>
        <v>851.06900000000007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1.9674533464798416E-2</v>
      </c>
      <c r="K29" s="4">
        <f t="shared" si="29"/>
        <v>1.787104710431784E-2</v>
      </c>
      <c r="L29" s="4">
        <f t="shared" si="29"/>
        <v>0.10564012634559111</v>
      </c>
      <c r="M29" s="4">
        <f t="shared" si="29"/>
        <v>5.7805826827344191E-2</v>
      </c>
      <c r="N29" s="4">
        <f t="shared" si="29"/>
        <v>0.12905308731441736</v>
      </c>
      <c r="O29" s="4">
        <f t="shared" si="29"/>
        <v>9.6270447737014764E-2</v>
      </c>
      <c r="P29" s="4">
        <f t="shared" si="29"/>
        <v>6.7748817782357973E-2</v>
      </c>
      <c r="Q29" s="4">
        <f t="shared" si="29"/>
        <v>6.6621509417471483E-2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0.43513957307060769</v>
      </c>
      <c r="AA29" s="4">
        <f t="shared" si="30"/>
        <v>0.37299771167048046</v>
      </c>
      <c r="AB29" s="4">
        <f t="shared" si="30"/>
        <v>0.41666666666666669</v>
      </c>
      <c r="AC29" s="4">
        <f t="shared" si="30"/>
        <v>0.30734117647058817</v>
      </c>
      <c r="AD29" s="4">
        <f t="shared" si="30"/>
        <v>0.32623015730175309</v>
      </c>
      <c r="AE29" s="4">
        <f t="shared" si="30"/>
        <v>-0.22561339702529584</v>
      </c>
      <c r="AF29" s="4">
        <f t="shared" si="30"/>
        <v>0.97699034400574802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1.1382560137005731E-2</v>
      </c>
      <c r="D30" s="4">
        <f t="shared" si="31"/>
        <v>5.9951360217182295E-3</v>
      </c>
      <c r="E30" s="4">
        <f t="shared" si="31"/>
        <v>0.19484929559018879</v>
      </c>
      <c r="F30" s="4">
        <f t="shared" si="31"/>
        <v>5.3406360652082721E-3</v>
      </c>
      <c r="G30" s="4">
        <f t="shared" si="31"/>
        <v>1.5586575220732828E-2</v>
      </c>
      <c r="H30" s="4">
        <f t="shared" si="31"/>
        <v>9.0620435186766074E-3</v>
      </c>
      <c r="I30" s="4">
        <f t="shared" si="31"/>
        <v>3.1946753610325226E-3</v>
      </c>
      <c r="J30" s="4">
        <f t="shared" si="31"/>
        <v>1.2229870916968947E-2</v>
      </c>
      <c r="K30" s="4">
        <f t="shared" si="29"/>
        <v>0.2279094228265208</v>
      </c>
      <c r="L30" s="4">
        <f t="shared" si="29"/>
        <v>2.6410031586397778E-2</v>
      </c>
      <c r="M30" s="4">
        <f t="shared" si="29"/>
        <v>1.0201028263648975E-2</v>
      </c>
      <c r="N30" s="4">
        <f t="shared" si="29"/>
        <v>0.68639324005425795</v>
      </c>
      <c r="O30" s="4">
        <f t="shared" si="29"/>
        <v>5.4300410097893076E-2</v>
      </c>
      <c r="P30" s="4">
        <f t="shared" si="29"/>
        <v>4.6261722743101114E-2</v>
      </c>
      <c r="Q30" s="4">
        <f t="shared" si="29"/>
        <v>3.1868931379485065E-2</v>
      </c>
      <c r="S30" s="4">
        <f t="shared" si="30"/>
        <v>-0.47409715010961118</v>
      </c>
      <c r="T30" s="4">
        <f t="shared" si="30"/>
        <v>3.5697674418604652</v>
      </c>
      <c r="U30" s="4">
        <f t="shared" si="30"/>
        <v>-0.82519564069326434</v>
      </c>
      <c r="V30" s="4">
        <f t="shared" si="30"/>
        <v>-2.6915682504806335E-2</v>
      </c>
      <c r="W30" s="4">
        <f t="shared" si="30"/>
        <v>1.1572114027660174</v>
      </c>
      <c r="X30" s="4">
        <f t="shared" si="30"/>
        <v>-0.53565353918618341</v>
      </c>
      <c r="Y30" s="4">
        <f t="shared" si="30"/>
        <v>1.666666666666667</v>
      </c>
      <c r="Z30" s="4">
        <f t="shared" si="30"/>
        <v>28.443469991546916</v>
      </c>
      <c r="AA30" s="4">
        <f t="shared" si="30"/>
        <v>-0.97308480439830181</v>
      </c>
      <c r="AB30" s="4">
        <f t="shared" si="30"/>
        <v>0</v>
      </c>
      <c r="AC30" s="4">
        <f t="shared" si="30"/>
        <v>38.402266666666669</v>
      </c>
      <c r="AD30" s="4">
        <f t="shared" si="30"/>
        <v>-0.8593549609667126</v>
      </c>
      <c r="AE30" s="4">
        <f t="shared" si="30"/>
        <v>-6.2507518706541851E-2</v>
      </c>
      <c r="AF30" s="4">
        <f t="shared" si="30"/>
        <v>0.38496086231233156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1.4222561483323149E-2</v>
      </c>
      <c r="J31" s="4">
        <f t="shared" si="31"/>
        <v>2.9204890397664645E-2</v>
      </c>
      <c r="K31" s="4">
        <f t="shared" si="29"/>
        <v>0.10845312796487622</v>
      </c>
      <c r="L31" s="4">
        <f t="shared" si="29"/>
        <v>0.70778884651546037</v>
      </c>
      <c r="M31" s="4">
        <f t="shared" si="29"/>
        <v>5.4405484072794538E-2</v>
      </c>
      <c r="N31" s="4">
        <f t="shared" si="29"/>
        <v>0.10544995075905382</v>
      </c>
      <c r="O31" s="4">
        <f t="shared" si="29"/>
        <v>2.011948886046612E-2</v>
      </c>
      <c r="P31" s="4">
        <f t="shared" si="29"/>
        <v>3.2293567525018607E-2</v>
      </c>
      <c r="Q31" s="4">
        <f t="shared" si="29"/>
        <v>1.0925140934318052E-2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0.43037974683544306</v>
      </c>
      <c r="Z31" s="4">
        <f t="shared" si="30"/>
        <v>4.8672566371681416</v>
      </c>
      <c r="AA31" s="4">
        <f t="shared" si="30"/>
        <v>0.51583710407239824</v>
      </c>
      <c r="AB31" s="4">
        <f t="shared" si="30"/>
        <v>-0.80099502487562191</v>
      </c>
      <c r="AC31" s="4">
        <f t="shared" si="30"/>
        <v>0.13499999999999995</v>
      </c>
      <c r="AD31" s="4">
        <f t="shared" si="30"/>
        <v>-0.66079295154185025</v>
      </c>
      <c r="AE31" s="4">
        <f t="shared" si="30"/>
        <v>0.76623376623376616</v>
      </c>
      <c r="AF31" s="4">
        <f t="shared" si="30"/>
        <v>-0.31985294117647056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3.9415907722094988E-2</v>
      </c>
      <c r="P32" s="4">
        <f t="shared" si="29"/>
        <v>2.5349263243627657E-2</v>
      </c>
      <c r="Q32" s="4">
        <f t="shared" si="29"/>
        <v>0.10039318696400372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-0.29231024196221417</v>
      </c>
      <c r="AF32" s="4">
        <f t="shared" si="30"/>
        <v>6.9621563392815329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1.8767368680952107E-3</v>
      </c>
      <c r="D33" s="4">
        <f t="shared" si="31"/>
        <v>1.0105447576757604E-2</v>
      </c>
      <c r="E33" s="4">
        <f t="shared" si="31"/>
        <v>0.2909783157776572</v>
      </c>
      <c r="F33" s="4">
        <f t="shared" si="31"/>
        <v>4.7439398962088972E-2</v>
      </c>
      <c r="G33" s="4">
        <f t="shared" si="31"/>
        <v>7.0731288850957488E-2</v>
      </c>
      <c r="H33" s="4">
        <f t="shared" si="31"/>
        <v>7.2776165272323721E-3</v>
      </c>
      <c r="I33" s="4">
        <f t="shared" si="31"/>
        <v>5.4414800105499006E-3</v>
      </c>
      <c r="J33" s="4">
        <f t="shared" si="31"/>
        <v>5.8849146403081769E-3</v>
      </c>
      <c r="K33" s="4">
        <f t="shared" si="29"/>
        <v>3.7173413770766398E-3</v>
      </c>
      <c r="L33" s="4">
        <f t="shared" si="29"/>
        <v>1.5990393791177643E-2</v>
      </c>
      <c r="M33" s="4">
        <f t="shared" si="29"/>
        <v>6.2035853214003969E-3</v>
      </c>
      <c r="N33" s="4">
        <f t="shared" si="29"/>
        <v>1.2937361800174666E-3</v>
      </c>
      <c r="O33" s="4">
        <f t="shared" si="29"/>
        <v>7.3553715769106645E-4</v>
      </c>
      <c r="P33" s="4">
        <f t="shared" si="29"/>
        <v>7.1859124060726157E-2</v>
      </c>
      <c r="Q33" s="4">
        <f t="shared" si="29"/>
        <v>0.14199730473820407</v>
      </c>
      <c r="S33" s="4">
        <f t="shared" si="30"/>
        <v>4.3764870538838343</v>
      </c>
      <c r="T33" s="4">
        <f t="shared" si="30"/>
        <v>3.0485487439802164</v>
      </c>
      <c r="U33" s="4">
        <f t="shared" si="30"/>
        <v>3.9768525960456463E-2</v>
      </c>
      <c r="V33" s="4">
        <f t="shared" si="30"/>
        <v>-0.50287551790241791</v>
      </c>
      <c r="W33" s="4">
        <f t="shared" si="30"/>
        <v>-0.61823609901729071</v>
      </c>
      <c r="X33" s="4">
        <f t="shared" si="30"/>
        <v>-1.5151515151515147E-2</v>
      </c>
      <c r="Y33" s="4">
        <f t="shared" si="30"/>
        <v>-0.24665012406947887</v>
      </c>
      <c r="Z33" s="4">
        <f t="shared" si="30"/>
        <v>-1.976284584980312E-3</v>
      </c>
      <c r="AA33" s="4">
        <f t="shared" si="30"/>
        <v>-8.8008800880078313E-4</v>
      </c>
      <c r="AB33" s="4">
        <f t="shared" si="30"/>
        <v>4.4043162299052131E-3</v>
      </c>
      <c r="AC33" s="4">
        <f t="shared" si="30"/>
        <v>-0.87787765840824372</v>
      </c>
      <c r="AD33" s="4">
        <f t="shared" si="30"/>
        <v>1.0771992818671264E-2</v>
      </c>
      <c r="AE33" s="4">
        <f t="shared" si="30"/>
        <v>106.50444049733571</v>
      </c>
      <c r="AF33" s="4">
        <f t="shared" si="30"/>
        <v>2.9727385377942999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1.232468140698563E-2</v>
      </c>
      <c r="M34" s="4">
        <f t="shared" si="29"/>
        <v>3.1283153341856856E-2</v>
      </c>
      <c r="N34" s="4">
        <f t="shared" si="29"/>
        <v>2.4388204470706283E-2</v>
      </c>
      <c r="O34" s="4">
        <f t="shared" si="29"/>
        <v>8.3996253071814825E-2</v>
      </c>
      <c r="P34" s="4">
        <f t="shared" si="29"/>
        <v>9.8977409937158145E-2</v>
      </c>
      <c r="Q34" s="4">
        <f t="shared" si="29"/>
        <v>2.5033336443553635E-2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5.5714285714285712</v>
      </c>
      <c r="AC34" s="4">
        <f t="shared" si="30"/>
        <v>-0.54347826086956519</v>
      </c>
      <c r="AD34" s="4">
        <f t="shared" si="30"/>
        <v>5.1231428571428577</v>
      </c>
      <c r="AE34" s="4">
        <f t="shared" si="30"/>
        <v>0.29665748992891905</v>
      </c>
      <c r="AF34" s="4">
        <f t="shared" si="30"/>
        <v>-0.49151932442482543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6.834688936644813E-2</v>
      </c>
      <c r="N35" s="4">
        <f t="shared" si="29"/>
        <v>2.3226861400672649E-2</v>
      </c>
      <c r="O35" s="4">
        <f t="shared" si="29"/>
        <v>1.7963829339701892E-2</v>
      </c>
      <c r="P35" s="4">
        <f t="shared" si="29"/>
        <v>1.0028814885435005E-2</v>
      </c>
      <c r="Q35" s="4">
        <f t="shared" si="29"/>
        <v>1.5913501230111812E-2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-0.80099502487562191</v>
      </c>
      <c r="AD35" s="4">
        <f t="shared" si="30"/>
        <v>0.375</v>
      </c>
      <c r="AE35" s="4">
        <f t="shared" si="30"/>
        <v>-0.38567272727272733</v>
      </c>
      <c r="AF35" s="4">
        <f t="shared" si="30"/>
        <v>2.1901266721913109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4.9298725627942514E-3</v>
      </c>
      <c r="M36" s="4">
        <f t="shared" si="29"/>
        <v>1.674328772340252E-3</v>
      </c>
      <c r="N36" s="4">
        <f t="shared" si="29"/>
        <v>0</v>
      </c>
      <c r="O36" s="4">
        <f t="shared" si="29"/>
        <v>0</v>
      </c>
      <c r="P36" s="4">
        <f t="shared" si="29"/>
        <v>0</v>
      </c>
      <c r="Q36" s="4">
        <f t="shared" si="29"/>
        <v>0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-0.12071428571428559</v>
      </c>
      <c r="AC36" s="4">
        <f t="shared" si="30"/>
        <v>-1</v>
      </c>
      <c r="AD36" s="4">
        <f t="shared" si="30"/>
        <v>0</v>
      </c>
      <c r="AE36" s="4">
        <f t="shared" si="30"/>
        <v>0</v>
      </c>
      <c r="AF36" s="4">
        <f t="shared" si="30"/>
        <v>0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0.98499135834248286</v>
      </c>
      <c r="D37" s="4">
        <f t="shared" si="31"/>
        <v>0.98252887411661194</v>
      </c>
      <c r="E37" s="4">
        <f t="shared" si="31"/>
        <v>5.6128271810510957E-2</v>
      </c>
      <c r="F37" s="4">
        <f t="shared" si="31"/>
        <v>0.74660361362016225</v>
      </c>
      <c r="G37" s="4">
        <f t="shared" si="31"/>
        <v>3.0794814153296584E-2</v>
      </c>
      <c r="H37" s="4">
        <f t="shared" si="31"/>
        <v>0.79795306660596066</v>
      </c>
      <c r="I37" s="4">
        <f t="shared" si="31"/>
        <v>0.82004769058907523</v>
      </c>
      <c r="J37" s="4">
        <f t="shared" si="31"/>
        <v>0.91103751019263601</v>
      </c>
      <c r="K37" s="4">
        <f t="shared" si="29"/>
        <v>0.63223429801545494</v>
      </c>
      <c r="L37" s="4">
        <f t="shared" si="29"/>
        <v>8.0990763531619853E-2</v>
      </c>
      <c r="M37" s="4">
        <f t="shared" si="29"/>
        <v>0</v>
      </c>
      <c r="N37" s="4">
        <f t="shared" si="29"/>
        <v>2.3226861400672651E-3</v>
      </c>
      <c r="O37" s="4">
        <f t="shared" si="29"/>
        <v>0.65453661812295616</v>
      </c>
      <c r="P37" s="4">
        <f t="shared" si="29"/>
        <v>0.59481901948655602</v>
      </c>
      <c r="Q37" s="4">
        <f t="shared" si="29"/>
        <v>0.53149334275060789</v>
      </c>
      <c r="S37" s="4">
        <f t="shared" si="30"/>
        <v>-4.0000000000000001E-3</v>
      </c>
      <c r="T37" s="4">
        <f t="shared" si="30"/>
        <v>-0.99196787148594379</v>
      </c>
      <c r="U37" s="4">
        <f t="shared" si="30"/>
        <v>83.833333333333329</v>
      </c>
      <c r="V37" s="4">
        <f t="shared" si="30"/>
        <v>-0.98624754420432215</v>
      </c>
      <c r="W37" s="4">
        <f t="shared" si="30"/>
        <v>95.142857142857139</v>
      </c>
      <c r="X37" s="4">
        <f t="shared" si="30"/>
        <v>0.35364041604754831</v>
      </c>
      <c r="Y37" s="4">
        <f t="shared" si="30"/>
        <v>-0.22612513721185509</v>
      </c>
      <c r="Z37" s="4">
        <f t="shared" si="30"/>
        <v>9.6453900709219859E-2</v>
      </c>
      <c r="AA37" s="4">
        <f t="shared" si="30"/>
        <v>-0.97024579560155244</v>
      </c>
      <c r="AB37" s="4">
        <f t="shared" si="30"/>
        <v>-1</v>
      </c>
      <c r="AC37" s="4">
        <f t="shared" si="30"/>
        <v>0</v>
      </c>
      <c r="AD37" s="4">
        <f t="shared" si="30"/>
        <v>500</v>
      </c>
      <c r="AE37" s="4">
        <f t="shared" si="30"/>
        <v>0</v>
      </c>
      <c r="AF37" s="4">
        <f t="shared" si="30"/>
        <v>0.79640718562874246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3.9617205186252322E-2</v>
      </c>
      <c r="F38" s="4">
        <f t="shared" si="31"/>
        <v>9.9258676883450647E-3</v>
      </c>
      <c r="G38" s="4">
        <f t="shared" si="31"/>
        <v>0</v>
      </c>
      <c r="H38" s="4">
        <f t="shared" si="31"/>
        <v>0</v>
      </c>
      <c r="I38" s="4">
        <f t="shared" si="31"/>
        <v>0</v>
      </c>
      <c r="J38" s="4">
        <f t="shared" si="31"/>
        <v>0</v>
      </c>
      <c r="K38" s="4">
        <f t="shared" si="29"/>
        <v>0</v>
      </c>
      <c r="L38" s="4">
        <f t="shared" si="29"/>
        <v>0</v>
      </c>
      <c r="M38" s="4">
        <f t="shared" si="29"/>
        <v>0</v>
      </c>
      <c r="N38" s="4">
        <f t="shared" si="29"/>
        <v>0</v>
      </c>
      <c r="O38" s="4">
        <f t="shared" si="29"/>
        <v>0</v>
      </c>
      <c r="P38" s="4">
        <f t="shared" si="29"/>
        <v>0</v>
      </c>
      <c r="Q38" s="4">
        <f t="shared" si="29"/>
        <v>0</v>
      </c>
      <c r="S38" s="4">
        <f t="shared" si="30"/>
        <v>0</v>
      </c>
      <c r="T38" s="4">
        <f t="shared" si="30"/>
        <v>0</v>
      </c>
      <c r="U38" s="4">
        <f t="shared" si="30"/>
        <v>0.59787485242030691</v>
      </c>
      <c r="V38" s="4">
        <f t="shared" si="30"/>
        <v>-1</v>
      </c>
      <c r="W38" s="4">
        <f t="shared" si="30"/>
        <v>0</v>
      </c>
      <c r="X38" s="4">
        <f t="shared" si="30"/>
        <v>0</v>
      </c>
      <c r="Y38" s="4">
        <f t="shared" si="30"/>
        <v>0</v>
      </c>
      <c r="Z38" s="4">
        <f t="shared" si="30"/>
        <v>0</v>
      </c>
      <c r="AA38" s="4">
        <f t="shared" si="30"/>
        <v>0</v>
      </c>
      <c r="AB38" s="4">
        <f t="shared" si="30"/>
        <v>0</v>
      </c>
      <c r="AC38" s="4">
        <f t="shared" si="30"/>
        <v>0</v>
      </c>
      <c r="AD38" s="4">
        <f t="shared" si="30"/>
        <v>0</v>
      </c>
      <c r="AE38" s="4">
        <f t="shared" si="30"/>
        <v>0</v>
      </c>
      <c r="AF38" s="4">
        <f t="shared" si="30"/>
        <v>0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0.16838481543153286</v>
      </c>
      <c r="F39" s="4">
        <f t="shared" si="31"/>
        <v>2.3468875870181916E-2</v>
      </c>
      <c r="G39" s="4">
        <f t="shared" si="31"/>
        <v>0.6686873930430115</v>
      </c>
      <c r="H39" s="4">
        <f t="shared" si="31"/>
        <v>0</v>
      </c>
      <c r="I39" s="4">
        <f t="shared" si="31"/>
        <v>0</v>
      </c>
      <c r="J39" s="4">
        <f t="shared" si="31"/>
        <v>0</v>
      </c>
      <c r="K39" s="4">
        <f t="shared" si="29"/>
        <v>7.3610720338151284E-3</v>
      </c>
      <c r="L39" s="4">
        <f t="shared" si="29"/>
        <v>3.5213375448530371E-2</v>
      </c>
      <c r="M39" s="4">
        <f t="shared" si="29"/>
        <v>1.3601371018198635E-2</v>
      </c>
      <c r="N39" s="4">
        <f t="shared" si="29"/>
        <v>2.3226861400672649E-2</v>
      </c>
      <c r="O39" s="4">
        <f t="shared" si="29"/>
        <v>1.3064603156146831E-2</v>
      </c>
      <c r="P39" s="4">
        <f t="shared" si="29"/>
        <v>1.1872635119492136E-2</v>
      </c>
      <c r="Q39" s="4">
        <f t="shared" si="29"/>
        <v>5.3149334275060791E-3</v>
      </c>
      <c r="S39" s="4">
        <f t="shared" si="30"/>
        <v>0</v>
      </c>
      <c r="T39" s="4">
        <f t="shared" si="30"/>
        <v>0</v>
      </c>
      <c r="U39" s="4">
        <f t="shared" si="30"/>
        <v>-0.1111111111111111</v>
      </c>
      <c r="V39" s="4">
        <f t="shared" si="30"/>
        <v>8.5</v>
      </c>
      <c r="W39" s="4">
        <f t="shared" si="30"/>
        <v>-1</v>
      </c>
      <c r="X39" s="4">
        <f t="shared" si="30"/>
        <v>0</v>
      </c>
      <c r="Y39" s="4">
        <f t="shared" si="30"/>
        <v>0</v>
      </c>
      <c r="Z39" s="4">
        <f t="shared" si="30"/>
        <v>0</v>
      </c>
      <c r="AA39" s="4">
        <f t="shared" si="30"/>
        <v>0.1111111111111111</v>
      </c>
      <c r="AB39" s="4">
        <f t="shared" si="30"/>
        <v>0</v>
      </c>
      <c r="AC39" s="4">
        <f t="shared" si="30"/>
        <v>0</v>
      </c>
      <c r="AD39" s="4">
        <f t="shared" si="30"/>
        <v>0</v>
      </c>
      <c r="AE39" s="4">
        <f t="shared" si="30"/>
        <v>0</v>
      </c>
      <c r="AF39" s="4">
        <f t="shared" si="30"/>
        <v>-0.1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0.10267633193204588</v>
      </c>
      <c r="G40" s="4">
        <f t="shared" si="31"/>
        <v>0.20676518074356279</v>
      </c>
      <c r="H40" s="4">
        <f t="shared" si="31"/>
        <v>3.4384307476334114E-2</v>
      </c>
      <c r="I40" s="4">
        <f t="shared" si="31"/>
        <v>0.11702107549569679</v>
      </c>
      <c r="J40" s="4">
        <f t="shared" si="31"/>
        <v>2.1968280387623846E-2</v>
      </c>
      <c r="K40" s="4">
        <f t="shared" si="29"/>
        <v>2.4536906779383761E-3</v>
      </c>
      <c r="L40" s="4">
        <f t="shared" si="29"/>
        <v>1.0564012634559111E-2</v>
      </c>
      <c r="M40" s="4">
        <f t="shared" si="29"/>
        <v>0.75215581730638448</v>
      </c>
      <c r="N40" s="4">
        <f t="shared" si="29"/>
        <v>0</v>
      </c>
      <c r="O40" s="4">
        <f t="shared" si="29"/>
        <v>2.612920631229366E-3</v>
      </c>
      <c r="P40" s="4">
        <f t="shared" si="29"/>
        <v>2.374527023898427E-3</v>
      </c>
      <c r="Q40" s="4">
        <f t="shared" si="29"/>
        <v>3.6613985833930766E-2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-0.32857142857142857</v>
      </c>
      <c r="W40" s="4">
        <f t="shared" si="30"/>
        <v>-0.38297872340425532</v>
      </c>
      <c r="X40" s="4">
        <f t="shared" si="30"/>
        <v>3.4827586206896552</v>
      </c>
      <c r="Y40" s="4">
        <f t="shared" si="30"/>
        <v>-0.86923076923076925</v>
      </c>
      <c r="Z40" s="4">
        <f t="shared" si="30"/>
        <v>-0.82352941176470584</v>
      </c>
      <c r="AA40" s="4">
        <f t="shared" si="30"/>
        <v>0</v>
      </c>
      <c r="AB40" s="4">
        <f t="shared" si="30"/>
        <v>183.33333333333334</v>
      </c>
      <c r="AC40" s="4">
        <f t="shared" si="30"/>
        <v>-1</v>
      </c>
      <c r="AD40" s="4">
        <f t="shared" si="30"/>
        <v>0</v>
      </c>
      <c r="AE40" s="4">
        <f t="shared" si="30"/>
        <v>0</v>
      </c>
      <c r="AF40" s="4">
        <f t="shared" si="30"/>
        <v>30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1.3133218111233103E-3</v>
      </c>
      <c r="D41" s="4">
        <f t="shared" si="31"/>
        <v>1.0127807671617017E-4</v>
      </c>
      <c r="E41" s="4">
        <f t="shared" si="31"/>
        <v>0.23461617616793579</v>
      </c>
      <c r="F41" s="4">
        <f t="shared" si="31"/>
        <v>6.2342135139654489E-2</v>
      </c>
      <c r="G41" s="4">
        <f t="shared" si="31"/>
        <v>0</v>
      </c>
      <c r="H41" s="4">
        <f t="shared" si="31"/>
        <v>0.1493938876557965</v>
      </c>
      <c r="I41" s="4">
        <f t="shared" si="31"/>
        <v>3.9697149456617141E-2</v>
      </c>
      <c r="J41" s="4">
        <f t="shared" si="31"/>
        <v>0</v>
      </c>
      <c r="K41" s="4">
        <f t="shared" si="29"/>
        <v>0</v>
      </c>
      <c r="L41" s="4">
        <f t="shared" si="29"/>
        <v>0</v>
      </c>
      <c r="M41" s="4">
        <f t="shared" si="29"/>
        <v>0</v>
      </c>
      <c r="N41" s="4">
        <f t="shared" si="29"/>
        <v>0</v>
      </c>
      <c r="O41" s="4">
        <f t="shared" si="29"/>
        <v>0</v>
      </c>
      <c r="P41" s="4">
        <f t="shared" si="29"/>
        <v>0</v>
      </c>
      <c r="Q41" s="4">
        <f t="shared" si="29"/>
        <v>0</v>
      </c>
      <c r="S41" s="4">
        <f t="shared" si="30"/>
        <v>-0.92300000000000004</v>
      </c>
      <c r="T41" s="4">
        <f t="shared" si="30"/>
        <v>324.71428571428567</v>
      </c>
      <c r="U41" s="4">
        <f t="shared" si="30"/>
        <v>0.69465709728867642</v>
      </c>
      <c r="V41" s="4">
        <f t="shared" si="30"/>
        <v>-1</v>
      </c>
      <c r="W41" s="4">
        <f t="shared" si="30"/>
        <v>0</v>
      </c>
      <c r="X41" s="4">
        <f t="shared" si="30"/>
        <v>-0.65</v>
      </c>
      <c r="Y41" s="4">
        <f t="shared" si="30"/>
        <v>-1</v>
      </c>
      <c r="Z41" s="4">
        <f t="shared" si="30"/>
        <v>0</v>
      </c>
      <c r="AA41" s="4">
        <f t="shared" si="30"/>
        <v>0</v>
      </c>
      <c r="AB41" s="4">
        <f t="shared" si="30"/>
        <v>0</v>
      </c>
      <c r="AC41" s="4">
        <f t="shared" si="30"/>
        <v>0</v>
      </c>
      <c r="AD41" s="4">
        <f t="shared" si="30"/>
        <v>0</v>
      </c>
      <c r="AE41" s="4">
        <f t="shared" si="30"/>
        <v>0</v>
      </c>
      <c r="AF41" s="4">
        <f t="shared" si="30"/>
        <v>0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0</v>
      </c>
      <c r="D42" s="4">
        <f t="shared" si="31"/>
        <v>1.0640774553685932E-3</v>
      </c>
      <c r="E42" s="4">
        <f t="shared" si="31"/>
        <v>1.5425920035922094E-2</v>
      </c>
      <c r="F42" s="4">
        <f t="shared" si="31"/>
        <v>2.2031407223133273E-3</v>
      </c>
      <c r="G42" s="4">
        <f t="shared" si="31"/>
        <v>7.4347479884387469E-3</v>
      </c>
      <c r="H42" s="4">
        <f t="shared" si="31"/>
        <v>1.9290782159998485E-3</v>
      </c>
      <c r="I42" s="4">
        <f t="shared" si="31"/>
        <v>3.7536760370542738E-4</v>
      </c>
      <c r="J42" s="4">
        <f t="shared" si="31"/>
        <v>0</v>
      </c>
      <c r="K42" s="4">
        <f t="shared" si="29"/>
        <v>0</v>
      </c>
      <c r="L42" s="4">
        <f t="shared" si="29"/>
        <v>1.4789617688382755E-4</v>
      </c>
      <c r="M42" s="4">
        <f t="shared" si="29"/>
        <v>2.4210440412393566E-4</v>
      </c>
      <c r="N42" s="4">
        <f t="shared" si="29"/>
        <v>0</v>
      </c>
      <c r="O42" s="4">
        <f t="shared" si="29"/>
        <v>0</v>
      </c>
      <c r="P42" s="4">
        <f t="shared" si="29"/>
        <v>4.2266581025392002E-4</v>
      </c>
      <c r="Q42" s="4">
        <f t="shared" si="29"/>
        <v>1.6358183993546489E-4</v>
      </c>
      <c r="S42" s="4">
        <f t="shared" si="30"/>
        <v>0</v>
      </c>
      <c r="T42" s="4">
        <f t="shared" si="30"/>
        <v>1.03831891223733</v>
      </c>
      <c r="U42" s="4">
        <f t="shared" si="30"/>
        <v>-8.9144936325045498E-2</v>
      </c>
      <c r="V42" s="4">
        <f t="shared" si="30"/>
        <v>0.12516644474034616</v>
      </c>
      <c r="W42" s="4">
        <f t="shared" si="30"/>
        <v>-3.7278106508875711E-2</v>
      </c>
      <c r="X42" s="4">
        <f t="shared" si="30"/>
        <v>-0.74370006146281498</v>
      </c>
      <c r="Y42" s="4">
        <f t="shared" si="30"/>
        <v>-1</v>
      </c>
      <c r="Z42" s="4">
        <f t="shared" si="30"/>
        <v>0</v>
      </c>
      <c r="AA42" s="4">
        <f t="shared" si="30"/>
        <v>0</v>
      </c>
      <c r="AB42" s="4">
        <f t="shared" si="30"/>
        <v>3.2380952380952372</v>
      </c>
      <c r="AC42" s="4">
        <f t="shared" si="30"/>
        <v>-1</v>
      </c>
      <c r="AD42" s="4">
        <f t="shared" si="30"/>
        <v>0</v>
      </c>
      <c r="AE42" s="4">
        <f t="shared" si="30"/>
        <v>0</v>
      </c>
      <c r="AF42" s="4">
        <f t="shared" si="30"/>
        <v>-0.22191011235955047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4.3602284129293906E-4</v>
      </c>
      <c r="D43" s="4">
        <f t="shared" si="31"/>
        <v>2.0518675282756556E-4</v>
      </c>
      <c r="E43" s="4">
        <f t="shared" si="31"/>
        <v>0</v>
      </c>
      <c r="F43" s="4">
        <f t="shared" si="31"/>
        <v>0</v>
      </c>
      <c r="G43" s="4">
        <f t="shared" si="31"/>
        <v>0</v>
      </c>
      <c r="H43" s="4">
        <f t="shared" si="31"/>
        <v>0</v>
      </c>
      <c r="I43" s="4">
        <f t="shared" si="31"/>
        <v>0</v>
      </c>
      <c r="J43" s="4">
        <f t="shared" si="31"/>
        <v>0</v>
      </c>
      <c r="K43" s="4">
        <f t="shared" si="29"/>
        <v>0</v>
      </c>
      <c r="L43" s="4">
        <f t="shared" si="29"/>
        <v>0</v>
      </c>
      <c r="M43" s="4">
        <f t="shared" si="29"/>
        <v>0</v>
      </c>
      <c r="N43" s="4">
        <f t="shared" si="29"/>
        <v>0</v>
      </c>
      <c r="O43" s="4">
        <f t="shared" si="29"/>
        <v>0</v>
      </c>
      <c r="P43" s="4">
        <f t="shared" si="29"/>
        <v>0</v>
      </c>
      <c r="Q43" s="4">
        <f t="shared" si="29"/>
        <v>0</v>
      </c>
      <c r="S43" s="4">
        <f t="shared" si="30"/>
        <v>-0.53012048192771088</v>
      </c>
      <c r="T43" s="4">
        <f t="shared" si="30"/>
        <v>-1</v>
      </c>
      <c r="U43" s="4">
        <f t="shared" si="30"/>
        <v>0</v>
      </c>
      <c r="V43" s="4">
        <f t="shared" si="30"/>
        <v>0</v>
      </c>
      <c r="W43" s="4">
        <f t="shared" si="30"/>
        <v>0</v>
      </c>
      <c r="X43" s="4">
        <f t="shared" si="30"/>
        <v>0</v>
      </c>
      <c r="Y43" s="4">
        <f t="shared" si="30"/>
        <v>0</v>
      </c>
      <c r="Z43" s="4">
        <f t="shared" si="30"/>
        <v>0</v>
      </c>
      <c r="AA43" s="4">
        <f t="shared" si="30"/>
        <v>0</v>
      </c>
      <c r="AB43" s="4">
        <f t="shared" si="30"/>
        <v>0</v>
      </c>
      <c r="AC43" s="4">
        <f t="shared" si="30"/>
        <v>0</v>
      </c>
      <c r="AD43" s="4">
        <f t="shared" si="30"/>
        <v>0</v>
      </c>
      <c r="AE43" s="4">
        <f t="shared" si="30"/>
        <v>0</v>
      </c>
      <c r="AF43" s="4">
        <f t="shared" si="30"/>
        <v>0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4.0804113054595898E-3</v>
      </c>
      <c r="N44" s="4">
        <f t="shared" si="29"/>
        <v>4.6453722801345302E-3</v>
      </c>
      <c r="O44" s="4">
        <f t="shared" si="29"/>
        <v>1.698398410299088E-2</v>
      </c>
      <c r="P44" s="4">
        <f t="shared" si="29"/>
        <v>3.7992432382374833E-2</v>
      </c>
      <c r="Q44" s="4">
        <f t="shared" si="29"/>
        <v>3.3661245040871833E-2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-0.33333333333333331</v>
      </c>
      <c r="AD44" s="4">
        <f t="shared" si="30"/>
        <v>5.5</v>
      </c>
      <c r="AE44" s="4">
        <f t="shared" si="30"/>
        <v>1.4615384615384615</v>
      </c>
      <c r="AF44" s="4">
        <f t="shared" si="30"/>
        <v>0.78125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35">SUM(D29:D48)</f>
        <v>1.0000000000000002</v>
      </c>
      <c r="E49" s="12">
        <f t="shared" si="35"/>
        <v>1</v>
      </c>
      <c r="F49" s="12">
        <f t="shared" si="35"/>
        <v>1</v>
      </c>
      <c r="G49" s="12">
        <f t="shared" si="35"/>
        <v>1</v>
      </c>
      <c r="H49" s="12">
        <f t="shared" si="35"/>
        <v>1.0000000000000002</v>
      </c>
      <c r="I49" s="12">
        <f t="shared" si="35"/>
        <v>1.0000000000000002</v>
      </c>
      <c r="J49" s="12">
        <f t="shared" si="35"/>
        <v>1</v>
      </c>
      <c r="K49" s="12">
        <f t="shared" si="35"/>
        <v>0.99999999999999989</v>
      </c>
      <c r="L49" s="12">
        <f t="shared" si="35"/>
        <v>0.99999999999999978</v>
      </c>
      <c r="M49" s="12">
        <f t="shared" si="35"/>
        <v>1</v>
      </c>
      <c r="N49" s="12">
        <f t="shared" si="35"/>
        <v>1</v>
      </c>
      <c r="O49" s="12">
        <f t="shared" si="35"/>
        <v>1</v>
      </c>
      <c r="P49" s="12">
        <f t="shared" si="35"/>
        <v>0.99999999999999989</v>
      </c>
      <c r="Q49" s="12">
        <f t="shared" si="35"/>
        <v>0.99999999999999989</v>
      </c>
      <c r="S49" s="5">
        <f t="shared" si="33"/>
        <v>-1.5037534737363158E-3</v>
      </c>
      <c r="T49" s="6">
        <f t="shared" si="33"/>
        <v>-0.85939709292460831</v>
      </c>
      <c r="U49" s="6">
        <f t="shared" si="33"/>
        <v>5.3776123033171803</v>
      </c>
      <c r="V49" s="6">
        <f t="shared" si="33"/>
        <v>-0.66657914731706736</v>
      </c>
      <c r="W49" s="6">
        <f t="shared" si="33"/>
        <v>2.7103703736290803</v>
      </c>
      <c r="X49" s="6">
        <f t="shared" si="33"/>
        <v>0.31716915182213112</v>
      </c>
      <c r="Y49" s="6">
        <f t="shared" si="33"/>
        <v>-0.30341584519371934</v>
      </c>
      <c r="Z49" s="6">
        <f t="shared" si="33"/>
        <v>0.57996906349220734</v>
      </c>
      <c r="AA49" s="6">
        <f t="shared" si="33"/>
        <v>-0.76773118673567542</v>
      </c>
      <c r="AB49" s="6">
        <f t="shared" si="33"/>
        <v>1.5889577897268499</v>
      </c>
      <c r="AC49" s="6">
        <f t="shared" si="33"/>
        <v>-0.41441201273088329</v>
      </c>
      <c r="AD49" s="6">
        <f t="shared" si="33"/>
        <v>0.77784668413326652</v>
      </c>
      <c r="AE49" s="6">
        <f t="shared" si="33"/>
        <v>0.10039624941372594</v>
      </c>
      <c r="AF49" s="6">
        <f t="shared" si="33"/>
        <v>1.0104431698511054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INPUT!B117</f>
        <v>BS_ST_BORROW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15.225</v>
      </c>
      <c r="K61">
        <v>21.85</v>
      </c>
      <c r="L61">
        <v>30</v>
      </c>
      <c r="M61">
        <v>42.5</v>
      </c>
      <c r="N61">
        <v>55.561999999999998</v>
      </c>
      <c r="O61">
        <v>73.688000000000002</v>
      </c>
      <c r="P61">
        <v>57.063000000000002</v>
      </c>
      <c r="Q61">
        <v>112.813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8.6669999999999998</v>
      </c>
      <c r="D63">
        <v>4.5579999999999998</v>
      </c>
      <c r="E63">
        <v>20.829000000000001</v>
      </c>
      <c r="F63">
        <v>3.641</v>
      </c>
      <c r="G63">
        <v>3.5430000000000001</v>
      </c>
      <c r="H63">
        <v>7.6429999999999998</v>
      </c>
      <c r="I63">
        <v>3.5489999999999999</v>
      </c>
      <c r="J63">
        <v>9.4640000000000004</v>
      </c>
      <c r="K63">
        <v>278.65300000000002</v>
      </c>
      <c r="L63">
        <v>7.5</v>
      </c>
      <c r="M63">
        <v>7.5</v>
      </c>
      <c r="N63">
        <v>295.517</v>
      </c>
      <c r="O63">
        <v>41.563000000000002</v>
      </c>
      <c r="P63">
        <v>38.965000000000003</v>
      </c>
      <c r="Q63">
        <v>53.965000000000003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15.8</v>
      </c>
      <c r="J65">
        <v>22.6</v>
      </c>
      <c r="K65">
        <v>132.6</v>
      </c>
      <c r="L65">
        <v>201</v>
      </c>
      <c r="M65">
        <v>40</v>
      </c>
      <c r="N65">
        <v>45.4</v>
      </c>
      <c r="O65">
        <v>15.4</v>
      </c>
      <c r="P65">
        <v>27.2</v>
      </c>
      <c r="Q65">
        <v>18.5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30.17</v>
      </c>
      <c r="P67">
        <v>21.350999999999999</v>
      </c>
      <c r="Q67">
        <v>170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1.429</v>
      </c>
      <c r="D69">
        <v>7.6829999999999998</v>
      </c>
      <c r="E69">
        <v>31.105</v>
      </c>
      <c r="F69">
        <v>32.341999999999999</v>
      </c>
      <c r="G69">
        <v>16.077999999999999</v>
      </c>
      <c r="H69">
        <v>6.1379999999999999</v>
      </c>
      <c r="I69">
        <v>6.0449999999999999</v>
      </c>
      <c r="J69">
        <v>4.5540000000000003</v>
      </c>
      <c r="K69">
        <v>4.5449999999999999</v>
      </c>
      <c r="L69">
        <v>4.5410000000000004</v>
      </c>
      <c r="M69">
        <v>4.5609999999999999</v>
      </c>
      <c r="N69">
        <v>0.55700000000000005</v>
      </c>
      <c r="O69">
        <v>0.56299999999999994</v>
      </c>
      <c r="P69">
        <v>60.524999999999999</v>
      </c>
      <c r="Q69">
        <v>240.45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3.5</v>
      </c>
      <c r="M71">
        <v>23</v>
      </c>
      <c r="N71">
        <v>10.5</v>
      </c>
      <c r="O71">
        <v>64.293000000000006</v>
      </c>
      <c r="P71">
        <v>83.366</v>
      </c>
      <c r="Q71">
        <v>42.39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50.25</v>
      </c>
      <c r="N73">
        <v>10</v>
      </c>
      <c r="O73">
        <v>13.75</v>
      </c>
      <c r="P73">
        <v>8.4469999999999992</v>
      </c>
      <c r="Q73">
        <v>26.946999999999999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1.4</v>
      </c>
      <c r="M75">
        <v>1.2310000000000001</v>
      </c>
      <c r="N75">
        <v>0</v>
      </c>
      <c r="O75">
        <v>0</v>
      </c>
      <c r="P75">
        <v>0</v>
      </c>
      <c r="Q75">
        <v>0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750</v>
      </c>
      <c r="D77">
        <v>747</v>
      </c>
      <c r="E77">
        <v>6</v>
      </c>
      <c r="F77">
        <v>509</v>
      </c>
      <c r="G77">
        <v>7</v>
      </c>
      <c r="H77">
        <v>673</v>
      </c>
      <c r="I77">
        <v>911</v>
      </c>
      <c r="J77">
        <v>705</v>
      </c>
      <c r="K77">
        <v>773</v>
      </c>
      <c r="L77">
        <v>23</v>
      </c>
      <c r="M77">
        <v>0</v>
      </c>
      <c r="N77">
        <v>1</v>
      </c>
      <c r="O77">
        <v>501</v>
      </c>
      <c r="P77">
        <v>501</v>
      </c>
      <c r="Q77">
        <v>900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4.2350000000000003</v>
      </c>
      <c r="F79">
        <v>6.7670000000000003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18</v>
      </c>
      <c r="F81">
        <v>16</v>
      </c>
      <c r="G81">
        <v>152</v>
      </c>
      <c r="H81">
        <v>0</v>
      </c>
      <c r="I81" t="s">
        <v>89</v>
      </c>
      <c r="J81">
        <v>0</v>
      </c>
      <c r="K81">
        <v>9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9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70</v>
      </c>
      <c r="G83">
        <v>47</v>
      </c>
      <c r="H83">
        <v>29</v>
      </c>
      <c r="I83">
        <v>130</v>
      </c>
      <c r="J83">
        <v>17</v>
      </c>
      <c r="K83">
        <v>3</v>
      </c>
      <c r="L83">
        <v>3</v>
      </c>
      <c r="M83">
        <v>553</v>
      </c>
      <c r="N83">
        <v>0</v>
      </c>
      <c r="O83">
        <v>2</v>
      </c>
      <c r="P83">
        <v>2</v>
      </c>
      <c r="Q83">
        <v>62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</v>
      </c>
      <c r="D85">
        <v>7.6999999999999999E-2</v>
      </c>
      <c r="E85">
        <v>25.08</v>
      </c>
      <c r="F85">
        <v>42.502000000000002</v>
      </c>
      <c r="G85">
        <v>0</v>
      </c>
      <c r="H85">
        <v>126</v>
      </c>
      <c r="I85">
        <v>44.1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</v>
      </c>
      <c r="D87">
        <v>0.80900000000000005</v>
      </c>
      <c r="E87">
        <v>1.649</v>
      </c>
      <c r="F87">
        <v>1.502</v>
      </c>
      <c r="G87">
        <v>1.69</v>
      </c>
      <c r="H87">
        <v>1.627</v>
      </c>
      <c r="I87">
        <v>0.41699999999999998</v>
      </c>
      <c r="J87">
        <v>0</v>
      </c>
      <c r="K87">
        <v>0</v>
      </c>
      <c r="L87">
        <v>4.2000000000000003E-2</v>
      </c>
      <c r="M87">
        <v>0.17799999999999999</v>
      </c>
      <c r="N87">
        <v>0</v>
      </c>
      <c r="O87">
        <v>0</v>
      </c>
      <c r="P87">
        <v>0.35599999999999998</v>
      </c>
      <c r="Q87">
        <v>0.27700000000000002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0.33200000000000002</v>
      </c>
      <c r="D89">
        <v>0.156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3</v>
      </c>
      <c r="N91">
        <v>2</v>
      </c>
      <c r="O91">
        <v>13</v>
      </c>
      <c r="P91">
        <v>32</v>
      </c>
      <c r="Q91">
        <v>57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B1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9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BS_OTHER_ST_LIAB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443.96600000000001</v>
      </c>
      <c r="K5" s="2">
        <f t="shared" si="2"/>
        <v>506.65199999999999</v>
      </c>
      <c r="L5" s="2">
        <f t="shared" si="2"/>
        <v>556.33399999999995</v>
      </c>
      <c r="M5" s="2">
        <f t="shared" si="2"/>
        <v>583.56899999999996</v>
      </c>
      <c r="N5" s="2">
        <f t="shared" si="2"/>
        <v>660.61300000000006</v>
      </c>
      <c r="O5" s="2">
        <f t="shared" si="2"/>
        <v>578.33699999999999</v>
      </c>
      <c r="P5" s="2">
        <f t="shared" si="2"/>
        <v>575.93600000000004</v>
      </c>
      <c r="Q5" s="2">
        <f t="shared" si="2"/>
        <v>580.42999999999995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443.96600000000001</v>
      </c>
      <c r="Z5" s="2">
        <f t="shared" si="3"/>
        <v>62.685999999999979</v>
      </c>
      <c r="AA5" s="2">
        <f t="shared" si="3"/>
        <v>49.68199999999996</v>
      </c>
      <c r="AB5" s="2">
        <f t="shared" si="3"/>
        <v>27.235000000000014</v>
      </c>
      <c r="AC5" s="2">
        <f t="shared" si="3"/>
        <v>77.044000000000096</v>
      </c>
      <c r="AD5" s="2">
        <f t="shared" si="3"/>
        <v>-82.276000000000067</v>
      </c>
      <c r="AE5" s="2">
        <f t="shared" si="3"/>
        <v>-2.4009999999999536</v>
      </c>
      <c r="AF5" s="2">
        <f t="shared" si="3"/>
        <v>4.4939999999999145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62.216000000000001</v>
      </c>
      <c r="D6" s="2">
        <f t="shared" ref="D6:Q6" si="4">IF(D63="#N/A N/A",0,D63)</f>
        <v>90.028000000000006</v>
      </c>
      <c r="E6" s="2">
        <f t="shared" si="4"/>
        <v>165.77</v>
      </c>
      <c r="F6" s="2">
        <f t="shared" si="4"/>
        <v>168.203</v>
      </c>
      <c r="G6" s="2">
        <f t="shared" si="4"/>
        <v>162.90100000000001</v>
      </c>
      <c r="H6" s="2">
        <f t="shared" si="4"/>
        <v>227.55099999999999</v>
      </c>
      <c r="I6" s="2">
        <f t="shared" si="4"/>
        <v>212.54599999999999</v>
      </c>
      <c r="J6" s="2">
        <f t="shared" si="4"/>
        <v>221.14</v>
      </c>
      <c r="K6" s="2">
        <f t="shared" si="4"/>
        <v>281.34899999999999</v>
      </c>
      <c r="L6" s="2">
        <f t="shared" si="4"/>
        <v>330.82799999999997</v>
      </c>
      <c r="M6" s="2">
        <f t="shared" si="4"/>
        <v>327.88</v>
      </c>
      <c r="N6" s="2">
        <f t="shared" si="4"/>
        <v>313.904</v>
      </c>
      <c r="O6" s="2">
        <f t="shared" si="4"/>
        <v>325.21300000000002</v>
      </c>
      <c r="P6" s="2">
        <f t="shared" si="4"/>
        <v>303.87599999999998</v>
      </c>
      <c r="Q6" s="2">
        <f t="shared" si="4"/>
        <v>415.94099999999997</v>
      </c>
      <c r="S6" s="2">
        <f t="shared" si="3"/>
        <v>27.812000000000005</v>
      </c>
      <c r="T6" s="2">
        <f t="shared" si="3"/>
        <v>75.742000000000004</v>
      </c>
      <c r="U6" s="2">
        <f t="shared" si="3"/>
        <v>2.4329999999999927</v>
      </c>
      <c r="V6" s="2">
        <f t="shared" si="3"/>
        <v>-5.3019999999999925</v>
      </c>
      <c r="W6" s="2">
        <f t="shared" si="3"/>
        <v>64.649999999999977</v>
      </c>
      <c r="X6" s="2">
        <f t="shared" si="3"/>
        <v>-15.004999999999995</v>
      </c>
      <c r="Y6" s="2">
        <f t="shared" si="3"/>
        <v>8.5939999999999941</v>
      </c>
      <c r="Z6" s="2">
        <f t="shared" si="3"/>
        <v>60.209000000000003</v>
      </c>
      <c r="AA6" s="2">
        <f t="shared" si="3"/>
        <v>49.478999999999985</v>
      </c>
      <c r="AB6" s="2">
        <f t="shared" si="3"/>
        <v>-2.9479999999999791</v>
      </c>
      <c r="AC6" s="2">
        <f t="shared" si="3"/>
        <v>-13.975999999999999</v>
      </c>
      <c r="AD6" s="2">
        <f t="shared" si="3"/>
        <v>11.309000000000026</v>
      </c>
      <c r="AE6" s="2">
        <f t="shared" si="3"/>
        <v>-21.337000000000046</v>
      </c>
      <c r="AF6" s="2">
        <f t="shared" si="3"/>
        <v>112.065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301.8</v>
      </c>
      <c r="J7" s="2">
        <f t="shared" si="5"/>
        <v>319.60000000000002</v>
      </c>
      <c r="K7" s="2">
        <f t="shared" si="5"/>
        <v>329</v>
      </c>
      <c r="L7" s="2">
        <f t="shared" si="5"/>
        <v>622.5</v>
      </c>
      <c r="M7" s="2">
        <f t="shared" si="5"/>
        <v>360.4</v>
      </c>
      <c r="N7" s="2">
        <f t="shared" si="5"/>
        <v>437.8</v>
      </c>
      <c r="O7" s="2">
        <f t="shared" si="5"/>
        <v>416.5</v>
      </c>
      <c r="P7" s="2">
        <f t="shared" si="5"/>
        <v>554</v>
      </c>
      <c r="Q7" s="2">
        <f t="shared" si="5"/>
        <v>608.9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301.8</v>
      </c>
      <c r="Y7" s="2">
        <f t="shared" si="3"/>
        <v>17.800000000000011</v>
      </c>
      <c r="Z7" s="2">
        <f t="shared" si="3"/>
        <v>9.3999999999999773</v>
      </c>
      <c r="AA7" s="2">
        <f t="shared" si="3"/>
        <v>293.5</v>
      </c>
      <c r="AB7" s="2">
        <f t="shared" si="3"/>
        <v>-262.10000000000002</v>
      </c>
      <c r="AC7" s="2">
        <f t="shared" si="3"/>
        <v>77.400000000000034</v>
      </c>
      <c r="AD7" s="2">
        <f t="shared" si="3"/>
        <v>-21.300000000000011</v>
      </c>
      <c r="AE7" s="2">
        <f t="shared" si="3"/>
        <v>137.5</v>
      </c>
      <c r="AF7" s="2">
        <f t="shared" si="3"/>
        <v>54.899999999999977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589.31299999999999</v>
      </c>
      <c r="P8" s="2">
        <f t="shared" si="6"/>
        <v>550.14499999999998</v>
      </c>
      <c r="Q8" s="2">
        <f t="shared" si="6"/>
        <v>746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589.31299999999999</v>
      </c>
      <c r="AE8" s="2">
        <f t="shared" si="3"/>
        <v>-39.168000000000006</v>
      </c>
      <c r="AF8" s="2">
        <f t="shared" si="3"/>
        <v>195.85500000000002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88.525000000000006</v>
      </c>
      <c r="D9" s="2">
        <f t="shared" ref="D9:Q9" si="7">IF(D69="#N/A N/A",0,D69)</f>
        <v>118.749</v>
      </c>
      <c r="E9" s="2">
        <f t="shared" si="7"/>
        <v>119.366</v>
      </c>
      <c r="F9" s="2">
        <f t="shared" si="7"/>
        <v>119.634</v>
      </c>
      <c r="G9" s="2">
        <f t="shared" si="7"/>
        <v>121.229</v>
      </c>
      <c r="H9" s="2">
        <f t="shared" si="7"/>
        <v>133.28700000000001</v>
      </c>
      <c r="I9" s="2">
        <f t="shared" si="7"/>
        <v>166.81200000000001</v>
      </c>
      <c r="J9" s="2">
        <f t="shared" si="7"/>
        <v>236.48500000000001</v>
      </c>
      <c r="K9" s="2">
        <f t="shared" si="7"/>
        <v>268.86500000000001</v>
      </c>
      <c r="L9" s="2">
        <f t="shared" si="7"/>
        <v>259.55099999999999</v>
      </c>
      <c r="M9" s="2">
        <f t="shared" si="7"/>
        <v>230.16499999999999</v>
      </c>
      <c r="N9" s="2">
        <f t="shared" si="7"/>
        <v>206.291</v>
      </c>
      <c r="O9" s="2">
        <f t="shared" si="7"/>
        <v>238.268</v>
      </c>
      <c r="P9" s="2">
        <f t="shared" si="7"/>
        <v>239.08099999999999</v>
      </c>
      <c r="Q9" s="2">
        <f t="shared" si="7"/>
        <v>198.62100000000001</v>
      </c>
      <c r="S9" s="2">
        <f t="shared" si="3"/>
        <v>30.22399999999999</v>
      </c>
      <c r="T9" s="2">
        <f t="shared" si="3"/>
        <v>0.61700000000000443</v>
      </c>
      <c r="U9" s="2">
        <f t="shared" si="3"/>
        <v>0.26800000000000068</v>
      </c>
      <c r="V9" s="2">
        <f t="shared" si="3"/>
        <v>1.5949999999999989</v>
      </c>
      <c r="W9" s="2">
        <f t="shared" si="3"/>
        <v>12.058000000000007</v>
      </c>
      <c r="X9" s="2">
        <f t="shared" si="3"/>
        <v>33.525000000000006</v>
      </c>
      <c r="Y9" s="2">
        <f t="shared" si="3"/>
        <v>69.673000000000002</v>
      </c>
      <c r="Z9" s="2">
        <f t="shared" si="3"/>
        <v>32.379999999999995</v>
      </c>
      <c r="AA9" s="2">
        <f t="shared" si="3"/>
        <v>-9.3140000000000214</v>
      </c>
      <c r="AB9" s="2">
        <f t="shared" si="3"/>
        <v>-29.385999999999996</v>
      </c>
      <c r="AC9" s="2">
        <f t="shared" si="3"/>
        <v>-23.873999999999995</v>
      </c>
      <c r="AD9" s="2">
        <f t="shared" si="3"/>
        <v>31.977000000000004</v>
      </c>
      <c r="AE9" s="2">
        <f t="shared" si="3"/>
        <v>0.81299999999998818</v>
      </c>
      <c r="AF9" s="2">
        <f t="shared" si="3"/>
        <v>-40.45999999999998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94.015000000000001</v>
      </c>
      <c r="M10" s="2">
        <f t="shared" si="8"/>
        <v>240.989</v>
      </c>
      <c r="N10" s="2">
        <f t="shared" si="8"/>
        <v>260.86200000000002</v>
      </c>
      <c r="O10" s="2">
        <f t="shared" si="8"/>
        <v>322.11700000000002</v>
      </c>
      <c r="P10" s="2">
        <f t="shared" si="8"/>
        <v>392.27499999999998</v>
      </c>
      <c r="Q10" s="2">
        <f t="shared" si="8"/>
        <v>458.32100000000003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94.015000000000001</v>
      </c>
      <c r="AB10" s="2">
        <f t="shared" si="3"/>
        <v>146.97399999999999</v>
      </c>
      <c r="AC10" s="2">
        <f t="shared" si="3"/>
        <v>19.873000000000019</v>
      </c>
      <c r="AD10" s="2">
        <f t="shared" si="3"/>
        <v>61.254999999999995</v>
      </c>
      <c r="AE10" s="2">
        <f t="shared" si="3"/>
        <v>70.157999999999959</v>
      </c>
      <c r="AF10" s="2">
        <f t="shared" si="3"/>
        <v>66.046000000000049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198.18199999999999</v>
      </c>
      <c r="N11" s="2">
        <f t="shared" si="9"/>
        <v>161.13300000000001</v>
      </c>
      <c r="O11" s="2">
        <f t="shared" si="9"/>
        <v>172.614</v>
      </c>
      <c r="P11" s="2">
        <f t="shared" si="9"/>
        <v>250.66900000000001</v>
      </c>
      <c r="Q11" s="2">
        <f t="shared" si="9"/>
        <v>249.94900000000001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198.18199999999999</v>
      </c>
      <c r="AC11" s="2">
        <f t="shared" si="3"/>
        <v>-37.048999999999978</v>
      </c>
      <c r="AD11" s="2">
        <f t="shared" si="3"/>
        <v>11.480999999999995</v>
      </c>
      <c r="AE11" s="2">
        <f t="shared" si="3"/>
        <v>78.055000000000007</v>
      </c>
      <c r="AF11" s="2">
        <f t="shared" si="3"/>
        <v>-0.71999999999999886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22.776</v>
      </c>
      <c r="M12" s="2">
        <f t="shared" si="10"/>
        <v>55.195999999999998</v>
      </c>
      <c r="N12" s="2">
        <f t="shared" si="10"/>
        <v>169.83699999999999</v>
      </c>
      <c r="O12" s="2">
        <f t="shared" si="10"/>
        <v>293.024</v>
      </c>
      <c r="P12" s="2">
        <f t="shared" si="10"/>
        <v>414.28300000000002</v>
      </c>
      <c r="Q12" s="2">
        <f t="shared" si="10"/>
        <v>516.11900000000003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22.776</v>
      </c>
      <c r="AB12" s="2">
        <f t="shared" si="3"/>
        <v>32.42</v>
      </c>
      <c r="AC12" s="2">
        <f t="shared" si="3"/>
        <v>114.64099999999999</v>
      </c>
      <c r="AD12" s="2">
        <f t="shared" si="3"/>
        <v>123.18700000000001</v>
      </c>
      <c r="AE12" s="2">
        <f t="shared" si="3"/>
        <v>121.25900000000001</v>
      </c>
      <c r="AF12" s="2">
        <f t="shared" si="3"/>
        <v>101.83600000000001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2776</v>
      </c>
      <c r="D13" s="2">
        <f t="shared" ref="D13:Q13" si="11">IF(D77="#N/A N/A",0,D77)</f>
        <v>3552</v>
      </c>
      <c r="E13" s="2">
        <f t="shared" si="11"/>
        <v>3860</v>
      </c>
      <c r="F13" s="2">
        <f t="shared" si="11"/>
        <v>4915</v>
      </c>
      <c r="G13" s="2">
        <f t="shared" si="11"/>
        <v>5861</v>
      </c>
      <c r="H13" s="2">
        <f t="shared" si="11"/>
        <v>6173</v>
      </c>
      <c r="I13" s="2">
        <f t="shared" si="11"/>
        <v>7006</v>
      </c>
      <c r="J13" s="2">
        <f t="shared" si="11"/>
        <v>7301</v>
      </c>
      <c r="K13" s="2">
        <f t="shared" si="11"/>
        <v>7668</v>
      </c>
      <c r="L13" s="2">
        <f t="shared" si="11"/>
        <v>8227</v>
      </c>
      <c r="M13" s="2">
        <f t="shared" si="11"/>
        <v>9151</v>
      </c>
      <c r="N13" s="2">
        <f t="shared" si="11"/>
        <v>10042</v>
      </c>
      <c r="O13" s="2">
        <f t="shared" si="11"/>
        <v>11193</v>
      </c>
      <c r="P13" s="2">
        <f t="shared" si="11"/>
        <v>9980</v>
      </c>
      <c r="Q13" s="2">
        <f t="shared" si="11"/>
        <v>9408</v>
      </c>
      <c r="S13" s="2">
        <f t="shared" si="3"/>
        <v>776</v>
      </c>
      <c r="T13" s="2">
        <f t="shared" si="3"/>
        <v>308</v>
      </c>
      <c r="U13" s="2">
        <f t="shared" si="3"/>
        <v>1055</v>
      </c>
      <c r="V13" s="2">
        <f t="shared" si="3"/>
        <v>946</v>
      </c>
      <c r="W13" s="2">
        <f t="shared" si="3"/>
        <v>312</v>
      </c>
      <c r="X13" s="2">
        <f t="shared" si="3"/>
        <v>833</v>
      </c>
      <c r="Y13" s="2">
        <f t="shared" si="3"/>
        <v>295</v>
      </c>
      <c r="Z13" s="2">
        <f t="shared" si="3"/>
        <v>367</v>
      </c>
      <c r="AA13" s="2">
        <f t="shared" si="3"/>
        <v>559</v>
      </c>
      <c r="AB13" s="2">
        <f t="shared" si="3"/>
        <v>924</v>
      </c>
      <c r="AC13" s="2">
        <f t="shared" si="3"/>
        <v>891</v>
      </c>
      <c r="AD13" s="2">
        <f t="shared" si="3"/>
        <v>1151</v>
      </c>
      <c r="AE13" s="2">
        <f t="shared" si="3"/>
        <v>-1213</v>
      </c>
      <c r="AF13" s="2">
        <f t="shared" si="3"/>
        <v>-572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18.853999999999999</v>
      </c>
      <c r="F14" s="2">
        <f t="shared" si="12"/>
        <v>25.291</v>
      </c>
      <c r="G14" s="2">
        <f t="shared" si="12"/>
        <v>76.891999999999996</v>
      </c>
      <c r="H14" s="2">
        <f t="shared" si="12"/>
        <v>90.951999999999998</v>
      </c>
      <c r="I14" s="2">
        <f t="shared" si="12"/>
        <v>75.052000000000007</v>
      </c>
      <c r="J14" s="2">
        <f t="shared" si="12"/>
        <v>73.212000000000003</v>
      </c>
      <c r="K14" s="2">
        <f t="shared" si="12"/>
        <v>86.305999999999997</v>
      </c>
      <c r="L14" s="2">
        <f t="shared" si="12"/>
        <v>95.647000000000006</v>
      </c>
      <c r="M14" s="2">
        <f t="shared" si="12"/>
        <v>102.166</v>
      </c>
      <c r="N14" s="2">
        <f t="shared" si="12"/>
        <v>104.676</v>
      </c>
      <c r="O14" s="2">
        <f t="shared" si="12"/>
        <v>137.488</v>
      </c>
      <c r="P14" s="2">
        <f t="shared" si="12"/>
        <v>119.246</v>
      </c>
      <c r="Q14" s="2">
        <f t="shared" si="12"/>
        <v>126.134</v>
      </c>
      <c r="S14" s="2">
        <f t="shared" si="3"/>
        <v>0</v>
      </c>
      <c r="T14" s="2">
        <f t="shared" si="3"/>
        <v>18.853999999999999</v>
      </c>
      <c r="U14" s="2">
        <f t="shared" si="3"/>
        <v>6.4370000000000012</v>
      </c>
      <c r="V14" s="2">
        <f t="shared" si="3"/>
        <v>51.600999999999999</v>
      </c>
      <c r="W14" s="2">
        <f t="shared" si="3"/>
        <v>14.060000000000002</v>
      </c>
      <c r="X14" s="2">
        <f t="shared" si="3"/>
        <v>-15.899999999999991</v>
      </c>
      <c r="Y14" s="2">
        <f t="shared" si="3"/>
        <v>-1.8400000000000034</v>
      </c>
      <c r="Z14" s="2">
        <f t="shared" si="3"/>
        <v>13.093999999999994</v>
      </c>
      <c r="AA14" s="2">
        <f t="shared" si="3"/>
        <v>9.3410000000000082</v>
      </c>
      <c r="AB14" s="2">
        <f t="shared" si="3"/>
        <v>6.5189999999999912</v>
      </c>
      <c r="AC14" s="2">
        <f t="shared" si="3"/>
        <v>2.5100000000000051</v>
      </c>
      <c r="AD14" s="2">
        <f t="shared" si="3"/>
        <v>32.811999999999998</v>
      </c>
      <c r="AE14" s="2">
        <f t="shared" si="3"/>
        <v>-18.242000000000004</v>
      </c>
      <c r="AF14" s="2">
        <f t="shared" si="3"/>
        <v>6.8880000000000052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1050</v>
      </c>
      <c r="F15" s="2">
        <f t="shared" si="13"/>
        <v>1106</v>
      </c>
      <c r="G15" s="2">
        <f t="shared" si="13"/>
        <v>1654</v>
      </c>
      <c r="H15" s="2">
        <f t="shared" si="13"/>
        <v>1506</v>
      </c>
      <c r="I15" s="2">
        <f t="shared" si="13"/>
        <v>1656</v>
      </c>
      <c r="J15" s="2">
        <f t="shared" si="13"/>
        <v>1246</v>
      </c>
      <c r="K15" s="2">
        <f t="shared" si="13"/>
        <v>1417</v>
      </c>
      <c r="L15" s="2">
        <f t="shared" si="13"/>
        <v>1506</v>
      </c>
      <c r="M15" s="2">
        <f t="shared" si="13"/>
        <v>1418</v>
      </c>
      <c r="N15" s="2">
        <f t="shared" si="13"/>
        <v>1150</v>
      </c>
      <c r="O15" s="2">
        <f t="shared" si="13"/>
        <v>1226</v>
      </c>
      <c r="P15" s="2">
        <f t="shared" si="13"/>
        <v>945</v>
      </c>
      <c r="Q15" s="2">
        <f t="shared" si="13"/>
        <v>1015</v>
      </c>
      <c r="S15" s="2">
        <f t="shared" si="3"/>
        <v>0</v>
      </c>
      <c r="T15" s="2">
        <f t="shared" si="3"/>
        <v>1050</v>
      </c>
      <c r="U15" s="2">
        <f t="shared" si="3"/>
        <v>56</v>
      </c>
      <c r="V15" s="2">
        <f t="shared" si="3"/>
        <v>548</v>
      </c>
      <c r="W15" s="2">
        <f t="shared" si="3"/>
        <v>-148</v>
      </c>
      <c r="X15" s="2">
        <f t="shared" si="3"/>
        <v>150</v>
      </c>
      <c r="Y15" s="2">
        <f t="shared" si="3"/>
        <v>-410</v>
      </c>
      <c r="Z15" s="2">
        <f t="shared" si="3"/>
        <v>171</v>
      </c>
      <c r="AA15" s="2">
        <f t="shared" si="3"/>
        <v>89</v>
      </c>
      <c r="AB15" s="2">
        <f t="shared" si="3"/>
        <v>-88</v>
      </c>
      <c r="AC15" s="2">
        <f t="shared" si="3"/>
        <v>-268</v>
      </c>
      <c r="AD15" s="2">
        <f t="shared" si="3"/>
        <v>76</v>
      </c>
      <c r="AE15" s="2">
        <f t="shared" si="3"/>
        <v>-281</v>
      </c>
      <c r="AF15" s="2">
        <f t="shared" si="3"/>
        <v>70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1931</v>
      </c>
      <c r="G16" s="2">
        <f t="shared" si="14"/>
        <v>1056</v>
      </c>
      <c r="H16" s="2">
        <f t="shared" si="14"/>
        <v>1168</v>
      </c>
      <c r="I16" s="2">
        <f t="shared" si="14"/>
        <v>1247</v>
      </c>
      <c r="J16" s="2">
        <f t="shared" si="14"/>
        <v>1171</v>
      </c>
      <c r="K16" s="2">
        <f t="shared" si="14"/>
        <v>1192</v>
      </c>
      <c r="L16" s="2">
        <f t="shared" si="14"/>
        <v>1288</v>
      </c>
      <c r="M16" s="2">
        <f t="shared" si="14"/>
        <v>1987</v>
      </c>
      <c r="N16" s="2">
        <f t="shared" si="14"/>
        <v>1533</v>
      </c>
      <c r="O16" s="2">
        <f t="shared" si="14"/>
        <v>789</v>
      </c>
      <c r="P16" s="2">
        <f t="shared" si="14"/>
        <v>724</v>
      </c>
      <c r="Q16" s="2">
        <f t="shared" si="14"/>
        <v>1363</v>
      </c>
      <c r="S16" s="2">
        <f t="shared" si="3"/>
        <v>0</v>
      </c>
      <c r="T16" s="2">
        <f t="shared" si="3"/>
        <v>0</v>
      </c>
      <c r="U16" s="2">
        <f t="shared" si="3"/>
        <v>1931</v>
      </c>
      <c r="V16" s="2">
        <f t="shared" si="3"/>
        <v>-875</v>
      </c>
      <c r="W16" s="2">
        <f t="shared" si="3"/>
        <v>112</v>
      </c>
      <c r="X16" s="2">
        <f t="shared" si="3"/>
        <v>79</v>
      </c>
      <c r="Y16" s="2">
        <f t="shared" si="3"/>
        <v>-76</v>
      </c>
      <c r="Z16" s="2">
        <f t="shared" si="3"/>
        <v>21</v>
      </c>
      <c r="AA16" s="2">
        <f t="shared" si="3"/>
        <v>96</v>
      </c>
      <c r="AB16" s="2">
        <f t="shared" si="3"/>
        <v>699</v>
      </c>
      <c r="AC16" s="2">
        <f t="shared" si="3"/>
        <v>-454</v>
      </c>
      <c r="AD16" s="2">
        <f t="shared" si="3"/>
        <v>-744</v>
      </c>
      <c r="AE16" s="2">
        <f t="shared" si="3"/>
        <v>-65</v>
      </c>
      <c r="AF16" s="2">
        <f t="shared" si="3"/>
        <v>639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43.305999999999997</v>
      </c>
      <c r="D17" s="2">
        <f t="shared" ref="D17:Q17" si="15">IF(D85="#N/A N/A",0,D85)</f>
        <v>56.317999999999998</v>
      </c>
      <c r="E17" s="2">
        <f t="shared" si="15"/>
        <v>49.082000000000001</v>
      </c>
      <c r="F17" s="2">
        <f t="shared" si="15"/>
        <v>53.68</v>
      </c>
      <c r="G17" s="2">
        <f t="shared" si="15"/>
        <v>54.594999999999999</v>
      </c>
      <c r="H17" s="2">
        <f t="shared" si="15"/>
        <v>69.763000000000005</v>
      </c>
      <c r="I17" s="2">
        <f t="shared" si="15"/>
        <v>83.572000000000003</v>
      </c>
      <c r="J17" s="2">
        <f t="shared" si="15"/>
        <v>220.524</v>
      </c>
      <c r="K17" s="2">
        <f t="shared" si="15"/>
        <v>347.74</v>
      </c>
      <c r="L17" s="2">
        <f t="shared" si="15"/>
        <v>387.7</v>
      </c>
      <c r="M17" s="2">
        <f t="shared" si="15"/>
        <v>387.24299999999999</v>
      </c>
      <c r="N17" s="2">
        <f t="shared" si="15"/>
        <v>296.685</v>
      </c>
      <c r="O17" s="2">
        <f t="shared" si="15"/>
        <v>223.65299999999999</v>
      </c>
      <c r="P17" s="2">
        <f t="shared" si="15"/>
        <v>179.89599999999999</v>
      </c>
      <c r="Q17" s="2">
        <f t="shared" si="15"/>
        <v>191.654</v>
      </c>
      <c r="S17" s="2">
        <f t="shared" si="3"/>
        <v>13.012</v>
      </c>
      <c r="T17" s="2">
        <f t="shared" si="3"/>
        <v>-7.2359999999999971</v>
      </c>
      <c r="U17" s="2">
        <f t="shared" si="3"/>
        <v>4.597999999999999</v>
      </c>
      <c r="V17" s="2">
        <f t="shared" si="3"/>
        <v>0.91499999999999915</v>
      </c>
      <c r="W17" s="2">
        <f t="shared" si="3"/>
        <v>15.168000000000006</v>
      </c>
      <c r="X17" s="2">
        <f t="shared" si="3"/>
        <v>13.808999999999997</v>
      </c>
      <c r="Y17" s="2">
        <f t="shared" si="3"/>
        <v>136.952</v>
      </c>
      <c r="Z17" s="2">
        <f t="shared" si="3"/>
        <v>127.21600000000001</v>
      </c>
      <c r="AA17" s="2">
        <f t="shared" si="3"/>
        <v>39.95999999999998</v>
      </c>
      <c r="AB17" s="2">
        <f t="shared" si="3"/>
        <v>-0.45699999999999363</v>
      </c>
      <c r="AC17" s="2">
        <f t="shared" si="3"/>
        <v>-90.557999999999993</v>
      </c>
      <c r="AD17" s="2">
        <f t="shared" si="3"/>
        <v>-73.032000000000011</v>
      </c>
      <c r="AE17" s="2">
        <f t="shared" si="3"/>
        <v>-43.757000000000005</v>
      </c>
      <c r="AF17" s="2">
        <f t="shared" si="3"/>
        <v>11.75800000000001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38.594999999999999</v>
      </c>
      <c r="D18" s="2">
        <f t="shared" ref="D18:Q18" si="16">IF(D87="#N/A N/A",0,D87)</f>
        <v>52.064999999999998</v>
      </c>
      <c r="E18" s="2">
        <f t="shared" si="16"/>
        <v>45.780999999999999</v>
      </c>
      <c r="F18" s="2">
        <f t="shared" si="16"/>
        <v>68.084000000000003</v>
      </c>
      <c r="G18" s="2">
        <f t="shared" si="16"/>
        <v>80.44</v>
      </c>
      <c r="H18" s="2">
        <f t="shared" si="16"/>
        <v>75.540000000000006</v>
      </c>
      <c r="I18" s="2">
        <f t="shared" si="16"/>
        <v>128.1</v>
      </c>
      <c r="J18" s="2">
        <f t="shared" si="16"/>
        <v>83.096999999999994</v>
      </c>
      <c r="K18" s="2">
        <f t="shared" si="16"/>
        <v>115.488</v>
      </c>
      <c r="L18" s="2">
        <f t="shared" si="16"/>
        <v>108.381</v>
      </c>
      <c r="M18" s="2">
        <f t="shared" si="16"/>
        <v>111.30500000000001</v>
      </c>
      <c r="N18" s="2">
        <f t="shared" si="16"/>
        <v>262.04000000000002</v>
      </c>
      <c r="O18" s="2">
        <f t="shared" si="16"/>
        <v>265.32100000000003</v>
      </c>
      <c r="P18" s="2">
        <f t="shared" si="16"/>
        <v>356.024</v>
      </c>
      <c r="Q18" s="2">
        <f t="shared" si="16"/>
        <v>340.47899999999998</v>
      </c>
      <c r="S18" s="2">
        <f t="shared" si="3"/>
        <v>13.469999999999999</v>
      </c>
      <c r="T18" s="2">
        <f t="shared" si="3"/>
        <v>-6.2839999999999989</v>
      </c>
      <c r="U18" s="2">
        <f t="shared" si="3"/>
        <v>22.303000000000004</v>
      </c>
      <c r="V18" s="2">
        <f t="shared" si="3"/>
        <v>12.355999999999995</v>
      </c>
      <c r="W18" s="2">
        <f t="shared" si="3"/>
        <v>-4.8999999999999915</v>
      </c>
      <c r="X18" s="2">
        <f t="shared" si="3"/>
        <v>52.559999999999988</v>
      </c>
      <c r="Y18" s="2">
        <f t="shared" si="3"/>
        <v>-45.003</v>
      </c>
      <c r="Z18" s="2">
        <f t="shared" si="3"/>
        <v>32.391000000000005</v>
      </c>
      <c r="AA18" s="2">
        <f t="shared" si="3"/>
        <v>-7.1069999999999993</v>
      </c>
      <c r="AB18" s="2">
        <f t="shared" si="3"/>
        <v>2.9240000000000066</v>
      </c>
      <c r="AC18" s="2">
        <f t="shared" si="3"/>
        <v>150.73500000000001</v>
      </c>
      <c r="AD18" s="2">
        <f t="shared" si="3"/>
        <v>3.2810000000000059</v>
      </c>
      <c r="AE18" s="2">
        <f t="shared" si="3"/>
        <v>90.702999999999975</v>
      </c>
      <c r="AF18" s="2">
        <f t="shared" si="3"/>
        <v>-15.545000000000016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6.1660000000000004</v>
      </c>
      <c r="D19" s="2">
        <f t="shared" ref="D19:Q19" si="17">IF(D89="#N/A N/A",0,D89)</f>
        <v>5.8680000000000003</v>
      </c>
      <c r="E19" s="2">
        <f t="shared" si="17"/>
        <v>6.4170999999999996</v>
      </c>
      <c r="F19" s="2">
        <f t="shared" si="17"/>
        <v>8.2200000000000006</v>
      </c>
      <c r="G19" s="2">
        <f t="shared" si="17"/>
        <v>6.6783000000000001</v>
      </c>
      <c r="H19" s="2">
        <f t="shared" si="17"/>
        <v>7.2998000000000003</v>
      </c>
      <c r="I19" s="2">
        <f t="shared" si="17"/>
        <v>9.5070999999999994</v>
      </c>
      <c r="J19" s="2">
        <f t="shared" si="17"/>
        <v>13.569800000000001</v>
      </c>
      <c r="K19" s="2">
        <f t="shared" si="17"/>
        <v>15.158200000000001</v>
      </c>
      <c r="L19" s="2">
        <f t="shared" si="17"/>
        <v>32.8337</v>
      </c>
      <c r="M19" s="2">
        <f t="shared" si="17"/>
        <v>19.1557</v>
      </c>
      <c r="N19" s="2">
        <f t="shared" si="17"/>
        <v>44.1526</v>
      </c>
      <c r="O19" s="2">
        <f t="shared" si="17"/>
        <v>22.653600000000001</v>
      </c>
      <c r="P19" s="2">
        <f t="shared" si="17"/>
        <v>60.039400000000001</v>
      </c>
      <c r="Q19" s="2">
        <f t="shared" si="17"/>
        <v>26.545300000000001</v>
      </c>
      <c r="S19" s="2">
        <f t="shared" si="3"/>
        <v>-0.29800000000000004</v>
      </c>
      <c r="T19" s="2">
        <f t="shared" si="3"/>
        <v>0.54909999999999926</v>
      </c>
      <c r="U19" s="2">
        <f t="shared" si="3"/>
        <v>1.8029000000000011</v>
      </c>
      <c r="V19" s="2">
        <f t="shared" si="3"/>
        <v>-1.5417000000000005</v>
      </c>
      <c r="W19" s="2">
        <f t="shared" si="3"/>
        <v>0.62150000000000016</v>
      </c>
      <c r="X19" s="2">
        <f t="shared" si="3"/>
        <v>2.2072999999999992</v>
      </c>
      <c r="Y19" s="2">
        <f t="shared" si="3"/>
        <v>4.0627000000000013</v>
      </c>
      <c r="Z19" s="2">
        <f t="shared" si="3"/>
        <v>1.5884</v>
      </c>
      <c r="AA19" s="2">
        <f t="shared" si="3"/>
        <v>17.6755</v>
      </c>
      <c r="AB19" s="2">
        <f t="shared" si="3"/>
        <v>-13.678000000000001</v>
      </c>
      <c r="AC19" s="2">
        <f t="shared" si="3"/>
        <v>24.9969</v>
      </c>
      <c r="AD19" s="2">
        <f t="shared" si="3"/>
        <v>-21.498999999999999</v>
      </c>
      <c r="AE19" s="2">
        <f t="shared" si="3"/>
        <v>37.385800000000003</v>
      </c>
      <c r="AF19" s="2">
        <f t="shared" si="3"/>
        <v>-33.494100000000003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174</v>
      </c>
      <c r="N20" s="2">
        <f t="shared" si="18"/>
        <v>489</v>
      </c>
      <c r="O20" s="2">
        <f t="shared" si="18"/>
        <v>551</v>
      </c>
      <c r="P20" s="2">
        <f t="shared" si="18"/>
        <v>230</v>
      </c>
      <c r="Q20" s="2">
        <f t="shared" si="18"/>
        <v>280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174</v>
      </c>
      <c r="AC20" s="2">
        <f t="shared" si="3"/>
        <v>315</v>
      </c>
      <c r="AD20" s="2">
        <f t="shared" si="3"/>
        <v>62</v>
      </c>
      <c r="AE20" s="2">
        <f t="shared" si="3"/>
        <v>-321</v>
      </c>
      <c r="AF20" s="2">
        <f t="shared" si="3"/>
        <v>50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3014.808</v>
      </c>
      <c r="D25" s="19">
        <f t="shared" ref="D25:Q25" si="25">SUM(D5:D24)</f>
        <v>3875.0280000000002</v>
      </c>
      <c r="E25" s="19">
        <f t="shared" si="25"/>
        <v>5315.2701000000006</v>
      </c>
      <c r="F25" s="19">
        <f t="shared" si="25"/>
        <v>8395.112000000001</v>
      </c>
      <c r="G25" s="19">
        <f t="shared" si="25"/>
        <v>9073.7353000000003</v>
      </c>
      <c r="H25" s="19">
        <f t="shared" si="25"/>
        <v>9451.3928000000033</v>
      </c>
      <c r="I25" s="19">
        <f t="shared" si="25"/>
        <v>10886.3891</v>
      </c>
      <c r="J25" s="19">
        <f t="shared" si="25"/>
        <v>11329.593799999999</v>
      </c>
      <c r="K25" s="19">
        <f t="shared" si="25"/>
        <v>12227.558199999999</v>
      </c>
      <c r="L25" s="19">
        <f t="shared" si="25"/>
        <v>13531.565700000001</v>
      </c>
      <c r="M25" s="19">
        <f t="shared" si="25"/>
        <v>15346.250699999999</v>
      </c>
      <c r="N25" s="19">
        <f t="shared" si="25"/>
        <v>16131.9936</v>
      </c>
      <c r="O25" s="19">
        <f t="shared" si="25"/>
        <v>17343.5016</v>
      </c>
      <c r="P25" s="19">
        <f t="shared" si="25"/>
        <v>15874.470399999998</v>
      </c>
      <c r="Q25" s="19">
        <f t="shared" si="25"/>
        <v>16525.0933</v>
      </c>
      <c r="S25" s="3">
        <f t="shared" si="24"/>
        <v>860.22000000000025</v>
      </c>
      <c r="T25" s="3">
        <f t="shared" si="24"/>
        <v>1440.2421000000004</v>
      </c>
      <c r="U25" s="3">
        <f t="shared" si="24"/>
        <v>3079.8419000000004</v>
      </c>
      <c r="V25" s="3">
        <f t="shared" si="22"/>
        <v>678.62329999999929</v>
      </c>
      <c r="W25" s="3">
        <f t="shared" si="22"/>
        <v>377.65750000000298</v>
      </c>
      <c r="X25" s="3">
        <f t="shared" si="22"/>
        <v>1434.9962999999971</v>
      </c>
      <c r="Y25" s="3">
        <f t="shared" si="22"/>
        <v>443.20469999999841</v>
      </c>
      <c r="Z25" s="3">
        <f t="shared" si="22"/>
        <v>897.96440000000075</v>
      </c>
      <c r="AA25" s="3">
        <f t="shared" si="22"/>
        <v>1304.0075000000015</v>
      </c>
      <c r="AB25" s="3">
        <f t="shared" si="22"/>
        <v>1814.6849999999977</v>
      </c>
      <c r="AC25" s="3">
        <f t="shared" si="22"/>
        <v>785.7429000000011</v>
      </c>
      <c r="AD25" s="3">
        <f t="shared" si="22"/>
        <v>1211.5079999999998</v>
      </c>
      <c r="AE25" s="3">
        <f t="shared" si="22"/>
        <v>-1469.0312000000013</v>
      </c>
      <c r="AF25" s="3">
        <f t="shared" si="22"/>
        <v>650.62290000000212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3.9186400486838288E-2</v>
      </c>
      <c r="K29" s="4">
        <f t="shared" si="29"/>
        <v>4.1435255650633503E-2</v>
      </c>
      <c r="L29" s="4">
        <f t="shared" si="29"/>
        <v>4.1113793653605062E-2</v>
      </c>
      <c r="M29" s="4">
        <f t="shared" si="29"/>
        <v>3.8026812633785531E-2</v>
      </c>
      <c r="N29" s="4">
        <f t="shared" si="29"/>
        <v>4.0950487359479246E-2</v>
      </c>
      <c r="O29" s="4">
        <f t="shared" si="29"/>
        <v>3.3346034344068097E-2</v>
      </c>
      <c r="P29" s="4">
        <f t="shared" si="29"/>
        <v>3.6280643415984457E-2</v>
      </c>
      <c r="Q29" s="4">
        <f t="shared" si="29"/>
        <v>3.5124158724114431E-2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0.14119549695246927</v>
      </c>
      <c r="AA29" s="4">
        <f t="shared" si="30"/>
        <v>9.8059417509454141E-2</v>
      </c>
      <c r="AB29" s="4">
        <f t="shared" si="30"/>
        <v>4.8954405087591295E-2</v>
      </c>
      <c r="AC29" s="4">
        <f t="shared" si="30"/>
        <v>0.13202209164640361</v>
      </c>
      <c r="AD29" s="4">
        <f t="shared" si="30"/>
        <v>-0.12454493023903565</v>
      </c>
      <c r="AE29" s="4">
        <f t="shared" si="30"/>
        <v>-4.1515586932877437E-3</v>
      </c>
      <c r="AF29" s="4">
        <f t="shared" si="30"/>
        <v>7.8029503278140523E-3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2.0636803405059294E-2</v>
      </c>
      <c r="D30" s="4">
        <f t="shared" si="31"/>
        <v>2.3232864381883177E-2</v>
      </c>
      <c r="E30" s="4">
        <f t="shared" si="31"/>
        <v>3.1187502588062268E-2</v>
      </c>
      <c r="F30" s="4">
        <f t="shared" si="31"/>
        <v>2.0035825608997235E-2</v>
      </c>
      <c r="G30" s="4">
        <f t="shared" si="31"/>
        <v>1.7953025365419244E-2</v>
      </c>
      <c r="H30" s="4">
        <f t="shared" si="31"/>
        <v>2.4075922439706444E-2</v>
      </c>
      <c r="I30" s="4">
        <f t="shared" si="31"/>
        <v>1.9524012787674471E-2</v>
      </c>
      <c r="J30" s="4">
        <f t="shared" si="31"/>
        <v>1.9518793339263409E-2</v>
      </c>
      <c r="K30" s="4">
        <f t="shared" si="29"/>
        <v>2.3009418184572614E-2</v>
      </c>
      <c r="L30" s="4">
        <f t="shared" si="29"/>
        <v>2.4448612033121927E-2</v>
      </c>
      <c r="M30" s="4">
        <f t="shared" si="29"/>
        <v>2.1365479191604763E-2</v>
      </c>
      <c r="N30" s="4">
        <f t="shared" si="29"/>
        <v>1.9458475361656478E-2</v>
      </c>
      <c r="O30" s="4">
        <f t="shared" si="29"/>
        <v>1.8751288378812733E-2</v>
      </c>
      <c r="P30" s="4">
        <f t="shared" si="29"/>
        <v>1.9142433879242988E-2</v>
      </c>
      <c r="Q30" s="4">
        <f t="shared" si="29"/>
        <v>2.5170266360916703E-2</v>
      </c>
      <c r="S30" s="4">
        <f t="shared" si="30"/>
        <v>0.44702327375594708</v>
      </c>
      <c r="T30" s="4">
        <f t="shared" si="30"/>
        <v>0.84131603501132979</v>
      </c>
      <c r="U30" s="4">
        <f t="shared" si="30"/>
        <v>1.4676962055860485E-2</v>
      </c>
      <c r="V30" s="4">
        <f t="shared" si="30"/>
        <v>-3.1521435408405275E-2</v>
      </c>
      <c r="W30" s="4">
        <f t="shared" si="30"/>
        <v>0.39686680867520746</v>
      </c>
      <c r="X30" s="4">
        <f t="shared" si="30"/>
        <v>-6.5941261519395639E-2</v>
      </c>
      <c r="Y30" s="4">
        <f t="shared" si="30"/>
        <v>4.0433600255944571E-2</v>
      </c>
      <c r="Z30" s="4">
        <f t="shared" si="30"/>
        <v>0.27226643755087276</v>
      </c>
      <c r="AA30" s="4">
        <f t="shared" si="30"/>
        <v>0.1758634294061823</v>
      </c>
      <c r="AB30" s="4">
        <f t="shared" si="30"/>
        <v>-8.9109748872525287E-3</v>
      </c>
      <c r="AC30" s="4">
        <f t="shared" si="30"/>
        <v>-4.2625350738074906E-2</v>
      </c>
      <c r="AD30" s="4">
        <f t="shared" si="30"/>
        <v>3.6026938172180112E-2</v>
      </c>
      <c r="AE30" s="4">
        <f t="shared" si="30"/>
        <v>-6.5609308360982013E-2</v>
      </c>
      <c r="AF30" s="4">
        <f t="shared" si="30"/>
        <v>0.36878529400150062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2.7722690896653693E-2</v>
      </c>
      <c r="J31" s="4">
        <f t="shared" si="31"/>
        <v>2.8209307910050583E-2</v>
      </c>
      <c r="K31" s="4">
        <f t="shared" si="29"/>
        <v>2.6906435006786557E-2</v>
      </c>
      <c r="L31" s="4">
        <f t="shared" si="29"/>
        <v>4.6003545620740695E-2</v>
      </c>
      <c r="M31" s="4">
        <f t="shared" si="29"/>
        <v>2.3484563561834683E-2</v>
      </c>
      <c r="N31" s="4">
        <f t="shared" si="29"/>
        <v>2.7138617263026934E-2</v>
      </c>
      <c r="O31" s="4">
        <f t="shared" si="29"/>
        <v>2.4014758357677898E-2</v>
      </c>
      <c r="P31" s="4">
        <f t="shared" si="29"/>
        <v>3.4898802041295189E-2</v>
      </c>
      <c r="Q31" s="4">
        <f t="shared" si="29"/>
        <v>3.6846993172498455E-2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5.8979456593770747E-2</v>
      </c>
      <c r="Z31" s="4">
        <f t="shared" si="30"/>
        <v>2.941176470588228E-2</v>
      </c>
      <c r="AA31" s="4">
        <f t="shared" si="30"/>
        <v>0.89209726443769</v>
      </c>
      <c r="AB31" s="4">
        <f t="shared" si="30"/>
        <v>-0.42104417670682737</v>
      </c>
      <c r="AC31" s="4">
        <f t="shared" si="30"/>
        <v>0.21476137624861277</v>
      </c>
      <c r="AD31" s="4">
        <f t="shared" si="30"/>
        <v>-4.86523526724532E-2</v>
      </c>
      <c r="AE31" s="4">
        <f t="shared" si="30"/>
        <v>0.33013205282112845</v>
      </c>
      <c r="AF31" s="4">
        <f t="shared" si="30"/>
        <v>9.9097472924187691E-2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3.3978893858435139E-2</v>
      </c>
      <c r="P32" s="4">
        <f t="shared" si="29"/>
        <v>3.4655959294238883E-2</v>
      </c>
      <c r="Q32" s="4">
        <f t="shared" si="29"/>
        <v>4.5143466754284524E-2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-6.6463831614099814E-2</v>
      </c>
      <c r="AF32" s="4">
        <f t="shared" si="30"/>
        <v>0.35600614383480722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2.9363395612589594E-2</v>
      </c>
      <c r="D33" s="4">
        <f t="shared" si="31"/>
        <v>3.0644681793267039E-2</v>
      </c>
      <c r="E33" s="4">
        <f t="shared" si="31"/>
        <v>2.2457184254850941E-2</v>
      </c>
      <c r="F33" s="4">
        <f t="shared" si="31"/>
        <v>1.4250435253275953E-2</v>
      </c>
      <c r="G33" s="4">
        <f t="shared" si="31"/>
        <v>1.3360429414333918E-2</v>
      </c>
      <c r="H33" s="4">
        <f t="shared" si="31"/>
        <v>1.4102365949704255E-2</v>
      </c>
      <c r="I33" s="4">
        <f t="shared" si="31"/>
        <v>1.5322987123434712E-2</v>
      </c>
      <c r="J33" s="4">
        <f t="shared" si="31"/>
        <v>2.087321082950035E-2</v>
      </c>
      <c r="K33" s="4">
        <f t="shared" si="29"/>
        <v>2.1988445738904766E-2</v>
      </c>
      <c r="L33" s="4">
        <f t="shared" si="29"/>
        <v>1.918115063358854E-2</v>
      </c>
      <c r="M33" s="4">
        <f t="shared" si="29"/>
        <v>1.4998125894033518E-2</v>
      </c>
      <c r="N33" s="4">
        <f t="shared" si="29"/>
        <v>1.2787694138435562E-2</v>
      </c>
      <c r="O33" s="4">
        <f t="shared" si="29"/>
        <v>1.3738171535095312E-2</v>
      </c>
      <c r="P33" s="4">
        <f t="shared" si="29"/>
        <v>1.5060722907644214E-2</v>
      </c>
      <c r="Q33" s="4">
        <f t="shared" si="29"/>
        <v>1.2019357252282504E-2</v>
      </c>
      <c r="S33" s="4">
        <f t="shared" si="30"/>
        <v>0.34141767862185807</v>
      </c>
      <c r="T33" s="4">
        <f t="shared" si="30"/>
        <v>5.1958332280693268E-3</v>
      </c>
      <c r="U33" s="4">
        <f t="shared" si="30"/>
        <v>2.2451954492904236E-3</v>
      </c>
      <c r="V33" s="4">
        <f t="shared" si="30"/>
        <v>1.3332330274002364E-2</v>
      </c>
      <c r="W33" s="4">
        <f t="shared" si="30"/>
        <v>9.9464649547550563E-2</v>
      </c>
      <c r="X33" s="4">
        <f t="shared" si="30"/>
        <v>0.25152490490445434</v>
      </c>
      <c r="Y33" s="4">
        <f t="shared" si="30"/>
        <v>0.41767378845646597</v>
      </c>
      <c r="Z33" s="4">
        <f t="shared" si="30"/>
        <v>0.13692200350973632</v>
      </c>
      <c r="AA33" s="4">
        <f t="shared" si="30"/>
        <v>-3.4641920666505573E-2</v>
      </c>
      <c r="AB33" s="4">
        <f t="shared" si="30"/>
        <v>-0.11321859673050767</v>
      </c>
      <c r="AC33" s="4">
        <f t="shared" si="30"/>
        <v>-0.10372558816501204</v>
      </c>
      <c r="AD33" s="4">
        <f t="shared" si="30"/>
        <v>0.15500918605271197</v>
      </c>
      <c r="AE33" s="4">
        <f t="shared" si="30"/>
        <v>3.4121241627074897E-3</v>
      </c>
      <c r="AF33" s="4">
        <f t="shared" si="30"/>
        <v>-0.16923134837147236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6.9478286610986928E-3</v>
      </c>
      <c r="M34" s="4">
        <f t="shared" si="29"/>
        <v>1.5703444750840675E-2</v>
      </c>
      <c r="N34" s="4">
        <f t="shared" si="29"/>
        <v>1.6170475049035477E-2</v>
      </c>
      <c r="O34" s="4">
        <f t="shared" si="29"/>
        <v>1.8572777714045936E-2</v>
      </c>
      <c r="P34" s="4">
        <f t="shared" si="29"/>
        <v>2.4711060597019982E-2</v>
      </c>
      <c r="Q34" s="4">
        <f t="shared" si="29"/>
        <v>2.7734850973579677E-2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1.5633037281284901</v>
      </c>
      <c r="AC34" s="4">
        <f t="shared" si="30"/>
        <v>8.2464344845615434E-2</v>
      </c>
      <c r="AD34" s="4">
        <f t="shared" si="30"/>
        <v>0.23481764304498159</v>
      </c>
      <c r="AE34" s="4">
        <f t="shared" si="30"/>
        <v>0.21780284803347838</v>
      </c>
      <c r="AF34" s="4">
        <f t="shared" si="30"/>
        <v>0.16836657956790529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1.2914033784160714E-2</v>
      </c>
      <c r="N35" s="4">
        <f t="shared" si="29"/>
        <v>9.9884120955763336E-3</v>
      </c>
      <c r="O35" s="4">
        <f t="shared" si="29"/>
        <v>9.9526614625503312E-3</v>
      </c>
      <c r="P35" s="4">
        <f t="shared" si="29"/>
        <v>1.5790700016045892E-2</v>
      </c>
      <c r="Q35" s="4">
        <f t="shared" si="29"/>
        <v>1.5125421409874884E-2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-0.18694432390428989</v>
      </c>
      <c r="AD35" s="4">
        <f t="shared" si="30"/>
        <v>7.1251698907113956E-2</v>
      </c>
      <c r="AE35" s="4">
        <f t="shared" si="30"/>
        <v>0.45219391242888762</v>
      </c>
      <c r="AF35" s="4">
        <f t="shared" si="30"/>
        <v>-2.8723136885693838E-3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1.6831755101333172E-3</v>
      </c>
      <c r="M36" s="4">
        <f t="shared" si="29"/>
        <v>3.5967091297420288E-3</v>
      </c>
      <c r="N36" s="4">
        <f t="shared" si="29"/>
        <v>1.0527961032664927E-2</v>
      </c>
      <c r="O36" s="4">
        <f t="shared" si="29"/>
        <v>1.6895319454982495E-2</v>
      </c>
      <c r="P36" s="4">
        <f t="shared" si="29"/>
        <v>2.6097437556090064E-2</v>
      </c>
      <c r="Q36" s="4">
        <f t="shared" si="29"/>
        <v>3.1232440908518198E-2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1.4234281700035125</v>
      </c>
      <c r="AC36" s="4">
        <f t="shared" si="30"/>
        <v>2.0769802159576778</v>
      </c>
      <c r="AD36" s="4">
        <f t="shared" si="30"/>
        <v>0.72532487031683335</v>
      </c>
      <c r="AE36" s="4">
        <f t="shared" si="30"/>
        <v>0.41381934585562963</v>
      </c>
      <c r="AF36" s="4">
        <f t="shared" si="30"/>
        <v>0.24581264497939817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0.92078832217507711</v>
      </c>
      <c r="D37" s="4">
        <f t="shared" si="31"/>
        <v>0.91663853783766203</v>
      </c>
      <c r="E37" s="4">
        <f t="shared" si="31"/>
        <v>0.72620956741219966</v>
      </c>
      <c r="F37" s="4">
        <f t="shared" si="31"/>
        <v>0.58545972942350255</v>
      </c>
      <c r="G37" s="4">
        <f t="shared" si="31"/>
        <v>0.64593023779302883</v>
      </c>
      <c r="H37" s="4">
        <f t="shared" si="31"/>
        <v>0.65313125066603916</v>
      </c>
      <c r="I37" s="4">
        <f t="shared" si="31"/>
        <v>0.64355590597069512</v>
      </c>
      <c r="J37" s="4">
        <f t="shared" si="31"/>
        <v>0.64441851392765737</v>
      </c>
      <c r="K37" s="4">
        <f t="shared" si="29"/>
        <v>0.62710803535574255</v>
      </c>
      <c r="L37" s="4">
        <f t="shared" si="29"/>
        <v>0.60798581497483317</v>
      </c>
      <c r="M37" s="4">
        <f t="shared" si="29"/>
        <v>0.59630200098321084</v>
      </c>
      <c r="N37" s="4">
        <f t="shared" si="29"/>
        <v>0.62248970889747934</v>
      </c>
      <c r="O37" s="4">
        <f t="shared" si="29"/>
        <v>0.64537140527608339</v>
      </c>
      <c r="P37" s="4">
        <f t="shared" si="29"/>
        <v>0.62868239056340436</v>
      </c>
      <c r="Q37" s="4">
        <f t="shared" si="29"/>
        <v>0.56931599896019947</v>
      </c>
      <c r="S37" s="4">
        <f t="shared" si="30"/>
        <v>0.27953890489913547</v>
      </c>
      <c r="T37" s="4">
        <f t="shared" si="30"/>
        <v>8.6711711711711714E-2</v>
      </c>
      <c r="U37" s="4">
        <f t="shared" si="30"/>
        <v>0.27331606217616583</v>
      </c>
      <c r="V37" s="4">
        <f t="shared" si="30"/>
        <v>0.19247202441505595</v>
      </c>
      <c r="W37" s="4">
        <f t="shared" si="30"/>
        <v>5.3233236649036002E-2</v>
      </c>
      <c r="X37" s="4">
        <f t="shared" si="30"/>
        <v>0.13494249149522111</v>
      </c>
      <c r="Y37" s="4">
        <f t="shared" si="30"/>
        <v>4.210676562946046E-2</v>
      </c>
      <c r="Z37" s="4">
        <f t="shared" si="30"/>
        <v>5.0267086700451991E-2</v>
      </c>
      <c r="AA37" s="4">
        <f t="shared" si="30"/>
        <v>7.2900365153886287E-2</v>
      </c>
      <c r="AB37" s="4">
        <f t="shared" si="30"/>
        <v>0.11231311535189012</v>
      </c>
      <c r="AC37" s="4">
        <f t="shared" si="30"/>
        <v>9.7366408042836847E-2</v>
      </c>
      <c r="AD37" s="4">
        <f t="shared" si="30"/>
        <v>0.11461860187213703</v>
      </c>
      <c r="AE37" s="4">
        <f t="shared" si="30"/>
        <v>-0.10837130349325472</v>
      </c>
      <c r="AF37" s="4">
        <f t="shared" si="30"/>
        <v>-5.7314629258517033E-2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3.5471386487019724E-3</v>
      </c>
      <c r="F38" s="4">
        <f t="shared" si="31"/>
        <v>3.0125863716886679E-3</v>
      </c>
      <c r="G38" s="4">
        <f t="shared" si="31"/>
        <v>8.4741286204370533E-3</v>
      </c>
      <c r="H38" s="4">
        <f t="shared" si="31"/>
        <v>9.6231319472829414E-3</v>
      </c>
      <c r="I38" s="4">
        <f t="shared" si="31"/>
        <v>6.8941133107211835E-3</v>
      </c>
      <c r="J38" s="4">
        <f t="shared" si="31"/>
        <v>6.4620145516602733E-3</v>
      </c>
      <c r="K38" s="4">
        <f t="shared" si="29"/>
        <v>7.0583184793182995E-3</v>
      </c>
      <c r="L38" s="4">
        <f t="shared" si="29"/>
        <v>7.0684355469670442E-3</v>
      </c>
      <c r="M38" s="4">
        <f t="shared" si="29"/>
        <v>6.6573915673096623E-3</v>
      </c>
      <c r="N38" s="4">
        <f t="shared" si="29"/>
        <v>6.4887206501247309E-3</v>
      </c>
      <c r="O38" s="4">
        <f t="shared" si="29"/>
        <v>7.9273495728221337E-3</v>
      </c>
      <c r="P38" s="4">
        <f t="shared" si="29"/>
        <v>7.5118096538200107E-3</v>
      </c>
      <c r="Q38" s="4">
        <f t="shared" si="29"/>
        <v>7.6328767233041885E-3</v>
      </c>
      <c r="S38" s="4">
        <f t="shared" si="30"/>
        <v>0</v>
      </c>
      <c r="T38" s="4">
        <f t="shared" si="30"/>
        <v>0</v>
      </c>
      <c r="U38" s="4">
        <f t="shared" si="30"/>
        <v>0.34141296276652178</v>
      </c>
      <c r="V38" s="4">
        <f t="shared" si="30"/>
        <v>2.0402910126131824</v>
      </c>
      <c r="W38" s="4">
        <f t="shared" si="30"/>
        <v>0.18285387296467778</v>
      </c>
      <c r="X38" s="4">
        <f t="shared" si="30"/>
        <v>-0.17481748614653875</v>
      </c>
      <c r="Y38" s="4">
        <f t="shared" si="30"/>
        <v>-2.4516335340830402E-2</v>
      </c>
      <c r="Z38" s="4">
        <f t="shared" si="30"/>
        <v>0.17885046167294971</v>
      </c>
      <c r="AA38" s="4">
        <f t="shared" si="30"/>
        <v>0.1082311774384169</v>
      </c>
      <c r="AB38" s="4">
        <f t="shared" si="30"/>
        <v>6.8156868485158881E-2</v>
      </c>
      <c r="AC38" s="4">
        <f t="shared" si="30"/>
        <v>2.4567860149169049E-2</v>
      </c>
      <c r="AD38" s="4">
        <f t="shared" si="30"/>
        <v>0.31346249379036262</v>
      </c>
      <c r="AE38" s="4">
        <f t="shared" si="30"/>
        <v>-0.13268067031304553</v>
      </c>
      <c r="AF38" s="4">
        <f t="shared" si="30"/>
        <v>5.7762943830401065E-2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0.19754405331160874</v>
      </c>
      <c r="F39" s="4">
        <f t="shared" si="31"/>
        <v>0.13174332873700789</v>
      </c>
      <c r="G39" s="4">
        <f t="shared" si="31"/>
        <v>0.18228435647665411</v>
      </c>
      <c r="H39" s="4">
        <f t="shared" si="31"/>
        <v>0.15934159460603514</v>
      </c>
      <c r="I39" s="4">
        <f t="shared" si="31"/>
        <v>0.15211655442299044</v>
      </c>
      <c r="J39" s="4">
        <f t="shared" si="31"/>
        <v>0.1099774645053912</v>
      </c>
      <c r="K39" s="4">
        <f t="shared" si="29"/>
        <v>0.11588577022679802</v>
      </c>
      <c r="L39" s="4">
        <f t="shared" si="29"/>
        <v>0.11129532482704495</v>
      </c>
      <c r="M39" s="4">
        <f t="shared" si="29"/>
        <v>9.2400419341513829E-2</v>
      </c>
      <c r="N39" s="4">
        <f t="shared" si="29"/>
        <v>7.128691149493141E-2</v>
      </c>
      <c r="O39" s="4">
        <f t="shared" si="29"/>
        <v>7.0689300711916217E-2</v>
      </c>
      <c r="P39" s="4">
        <f t="shared" si="29"/>
        <v>5.9529544998238183E-2</v>
      </c>
      <c r="Q39" s="4">
        <f t="shared" si="29"/>
        <v>6.1421740959247711E-2</v>
      </c>
      <c r="S39" s="4">
        <f t="shared" si="30"/>
        <v>0</v>
      </c>
      <c r="T39" s="4">
        <f t="shared" si="30"/>
        <v>0</v>
      </c>
      <c r="U39" s="4">
        <f t="shared" si="30"/>
        <v>5.3333333333333337E-2</v>
      </c>
      <c r="V39" s="4">
        <f t="shared" si="30"/>
        <v>0.49547920433996384</v>
      </c>
      <c r="W39" s="4">
        <f t="shared" si="30"/>
        <v>-8.9480048367593712E-2</v>
      </c>
      <c r="X39" s="4">
        <f t="shared" si="30"/>
        <v>9.9601593625498003E-2</v>
      </c>
      <c r="Y39" s="4">
        <f t="shared" si="30"/>
        <v>-0.24758454106280192</v>
      </c>
      <c r="Z39" s="4">
        <f t="shared" si="30"/>
        <v>0.13723916532905298</v>
      </c>
      <c r="AA39" s="4">
        <f t="shared" si="30"/>
        <v>6.2808750882145381E-2</v>
      </c>
      <c r="AB39" s="4">
        <f t="shared" si="30"/>
        <v>-5.8432934926958828E-2</v>
      </c>
      <c r="AC39" s="4">
        <f t="shared" si="30"/>
        <v>-0.18899858956276447</v>
      </c>
      <c r="AD39" s="4">
        <f t="shared" si="30"/>
        <v>6.6086956521739126E-2</v>
      </c>
      <c r="AE39" s="4">
        <f t="shared" si="30"/>
        <v>-0.22920065252854813</v>
      </c>
      <c r="AF39" s="4">
        <f t="shared" si="30"/>
        <v>7.407407407407407E-2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0.23001479908785014</v>
      </c>
      <c r="G40" s="4">
        <f t="shared" si="31"/>
        <v>0.11637985516284567</v>
      </c>
      <c r="H40" s="4">
        <f t="shared" si="31"/>
        <v>0.12357966965461425</v>
      </c>
      <c r="I40" s="4">
        <f t="shared" si="31"/>
        <v>0.11454670493083882</v>
      </c>
      <c r="J40" s="4">
        <f t="shared" si="31"/>
        <v>0.10335763317480987</v>
      </c>
      <c r="K40" s="4">
        <f t="shared" si="29"/>
        <v>9.74847128513361E-2</v>
      </c>
      <c r="L40" s="4">
        <f t="shared" si="29"/>
        <v>9.5184846200022502E-2</v>
      </c>
      <c r="M40" s="4">
        <f t="shared" si="29"/>
        <v>0.12947787957093651</v>
      </c>
      <c r="N40" s="4">
        <f t="shared" si="29"/>
        <v>9.5028552453678139E-2</v>
      </c>
      <c r="O40" s="4">
        <f t="shared" si="29"/>
        <v>4.5492543443476259E-2</v>
      </c>
      <c r="P40" s="4">
        <f t="shared" si="29"/>
        <v>4.5607820718226923E-2</v>
      </c>
      <c r="Q40" s="4">
        <f t="shared" si="29"/>
        <v>8.2480623573846931E-2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-0.45313309166235111</v>
      </c>
      <c r="W40" s="4">
        <f t="shared" si="30"/>
        <v>0.10606060606060606</v>
      </c>
      <c r="X40" s="4">
        <f t="shared" si="30"/>
        <v>6.763698630136987E-2</v>
      </c>
      <c r="Y40" s="4">
        <f t="shared" si="30"/>
        <v>-6.094627105052125E-2</v>
      </c>
      <c r="Z40" s="4">
        <f t="shared" si="30"/>
        <v>1.7933390264730998E-2</v>
      </c>
      <c r="AA40" s="4">
        <f t="shared" si="30"/>
        <v>8.0536912751677847E-2</v>
      </c>
      <c r="AB40" s="4">
        <f t="shared" si="30"/>
        <v>0.54270186335403725</v>
      </c>
      <c r="AC40" s="4">
        <f t="shared" si="30"/>
        <v>-0.22848515349773527</v>
      </c>
      <c r="AD40" s="4">
        <f t="shared" si="30"/>
        <v>-0.48532289628180036</v>
      </c>
      <c r="AE40" s="4">
        <f t="shared" si="30"/>
        <v>-8.2382762991128011E-2</v>
      </c>
      <c r="AF40" s="4">
        <f t="shared" si="30"/>
        <v>0.88259668508287292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1.4364430504363793E-2</v>
      </c>
      <c r="D41" s="4">
        <f t="shared" si="31"/>
        <v>1.4533572402573606E-2</v>
      </c>
      <c r="E41" s="4">
        <f t="shared" si="31"/>
        <v>9.2341497377527431E-3</v>
      </c>
      <c r="F41" s="4">
        <f t="shared" si="31"/>
        <v>6.3941970041614688E-3</v>
      </c>
      <c r="G41" s="4">
        <f t="shared" si="31"/>
        <v>6.0168164702798857E-3</v>
      </c>
      <c r="H41" s="4">
        <f t="shared" si="31"/>
        <v>7.3812401490709369E-3</v>
      </c>
      <c r="I41" s="4">
        <f t="shared" si="31"/>
        <v>7.6767419602887426E-3</v>
      </c>
      <c r="J41" s="4">
        <f t="shared" si="31"/>
        <v>1.94644224579349E-2</v>
      </c>
      <c r="K41" s="4">
        <f t="shared" si="29"/>
        <v>2.8439038629969476E-2</v>
      </c>
      <c r="L41" s="4">
        <f t="shared" si="29"/>
        <v>2.8651525521544041E-2</v>
      </c>
      <c r="M41" s="4">
        <f t="shared" si="29"/>
        <v>2.5233720442218503E-2</v>
      </c>
      <c r="N41" s="4">
        <f t="shared" si="29"/>
        <v>1.8391093336411937E-2</v>
      </c>
      <c r="O41" s="4">
        <f t="shared" si="29"/>
        <v>1.2895492799447142E-2</v>
      </c>
      <c r="P41" s="4">
        <f t="shared" si="29"/>
        <v>1.1332409552384185E-2</v>
      </c>
      <c r="Q41" s="4">
        <f t="shared" si="29"/>
        <v>1.1597756001777006E-2</v>
      </c>
      <c r="S41" s="4">
        <f t="shared" si="30"/>
        <v>0.30046644806724243</v>
      </c>
      <c r="T41" s="4">
        <f t="shared" si="30"/>
        <v>-0.12848467630242547</v>
      </c>
      <c r="U41" s="4">
        <f t="shared" si="30"/>
        <v>9.3679964141640495E-2</v>
      </c>
      <c r="V41" s="4">
        <f t="shared" si="30"/>
        <v>1.704545454545453E-2</v>
      </c>
      <c r="W41" s="4">
        <f t="shared" si="30"/>
        <v>0.2778276398937633</v>
      </c>
      <c r="X41" s="4">
        <f t="shared" si="30"/>
        <v>0.19794160228201191</v>
      </c>
      <c r="Y41" s="4">
        <f t="shared" si="30"/>
        <v>1.6387306753458095</v>
      </c>
      <c r="Z41" s="4">
        <f t="shared" si="30"/>
        <v>0.57688052094103137</v>
      </c>
      <c r="AA41" s="4">
        <f t="shared" si="30"/>
        <v>0.11491344107666641</v>
      </c>
      <c r="AB41" s="4">
        <f t="shared" si="30"/>
        <v>-1.1787464534433678E-3</v>
      </c>
      <c r="AC41" s="4">
        <f t="shared" si="30"/>
        <v>-0.23385316196806655</v>
      </c>
      <c r="AD41" s="4">
        <f t="shared" si="30"/>
        <v>-0.24616006875979576</v>
      </c>
      <c r="AE41" s="4">
        <f t="shared" si="30"/>
        <v>-0.19564682789857504</v>
      </c>
      <c r="AF41" s="4">
        <f t="shared" si="30"/>
        <v>6.5359985769555803E-2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1.2801810264534259E-2</v>
      </c>
      <c r="D42" s="4">
        <f t="shared" si="31"/>
        <v>1.3436031946091742E-2</v>
      </c>
      <c r="E42" s="4">
        <f t="shared" si="31"/>
        <v>8.6131088615797706E-3</v>
      </c>
      <c r="F42" s="4">
        <f t="shared" si="31"/>
        <v>8.1099573180202951E-3</v>
      </c>
      <c r="G42" s="4">
        <f t="shared" si="31"/>
        <v>8.8651473004728275E-3</v>
      </c>
      <c r="H42" s="4">
        <f t="shared" si="31"/>
        <v>7.9924728131075002E-3</v>
      </c>
      <c r="I42" s="4">
        <f t="shared" si="31"/>
        <v>1.1766987090329152E-2</v>
      </c>
      <c r="J42" s="4">
        <f t="shared" si="31"/>
        <v>7.334508321030892E-3</v>
      </c>
      <c r="K42" s="4">
        <f t="shared" si="29"/>
        <v>9.4448947296771005E-3</v>
      </c>
      <c r="L42" s="4">
        <f t="shared" si="29"/>
        <v>8.0094944223638512E-3</v>
      </c>
      <c r="M42" s="4">
        <f t="shared" si="29"/>
        <v>7.2529116183407596E-3</v>
      </c>
      <c r="N42" s="4">
        <f t="shared" si="29"/>
        <v>1.6243497641853764E-2</v>
      </c>
      <c r="O42" s="4">
        <f t="shared" si="29"/>
        <v>1.5298006487917067E-2</v>
      </c>
      <c r="P42" s="4">
        <f t="shared" si="29"/>
        <v>2.2427456855505557E-2</v>
      </c>
      <c r="Q42" s="4">
        <f t="shared" si="29"/>
        <v>2.0603756591195763E-2</v>
      </c>
      <c r="S42" s="4">
        <f t="shared" si="30"/>
        <v>0.34900893898173335</v>
      </c>
      <c r="T42" s="4">
        <f t="shared" si="30"/>
        <v>-0.12069528474022855</v>
      </c>
      <c r="U42" s="4">
        <f t="shared" si="30"/>
        <v>0.48716716541796828</v>
      </c>
      <c r="V42" s="4">
        <f t="shared" si="30"/>
        <v>0.18148169907760991</v>
      </c>
      <c r="W42" s="4">
        <f t="shared" si="30"/>
        <v>-6.0914967677772151E-2</v>
      </c>
      <c r="X42" s="4">
        <f t="shared" si="30"/>
        <v>0.69579030976965828</v>
      </c>
      <c r="Y42" s="4">
        <f t="shared" si="30"/>
        <v>-0.35131147540983609</v>
      </c>
      <c r="Z42" s="4">
        <f t="shared" si="30"/>
        <v>0.38979746561247708</v>
      </c>
      <c r="AA42" s="4">
        <f t="shared" si="30"/>
        <v>-6.1538861180382369E-2</v>
      </c>
      <c r="AB42" s="4">
        <f t="shared" si="30"/>
        <v>2.6978898515422504E-2</v>
      </c>
      <c r="AC42" s="4">
        <f t="shared" si="30"/>
        <v>1.3542518305556803</v>
      </c>
      <c r="AD42" s="4">
        <f t="shared" si="30"/>
        <v>1.2520989161960028E-2</v>
      </c>
      <c r="AE42" s="4">
        <f t="shared" si="30"/>
        <v>0.34186136792790606</v>
      </c>
      <c r="AF42" s="4">
        <f t="shared" si="30"/>
        <v>-4.3662786778419477E-2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2.0452380383759101E-3</v>
      </c>
      <c r="D43" s="4">
        <f t="shared" si="31"/>
        <v>1.5143116385223539E-3</v>
      </c>
      <c r="E43" s="4">
        <f t="shared" si="31"/>
        <v>1.2072951852437374E-3</v>
      </c>
      <c r="F43" s="4">
        <f t="shared" si="31"/>
        <v>9.7914119549566457E-4</v>
      </c>
      <c r="G43" s="4">
        <f t="shared" si="31"/>
        <v>7.3600339652843958E-4</v>
      </c>
      <c r="H43" s="4">
        <f t="shared" si="31"/>
        <v>7.72351774439001E-4</v>
      </c>
      <c r="I43" s="4">
        <f t="shared" si="31"/>
        <v>8.7330150637367893E-4</v>
      </c>
      <c r="J43" s="4">
        <f t="shared" si="31"/>
        <v>1.1977304958629676E-3</v>
      </c>
      <c r="K43" s="4">
        <f t="shared" si="29"/>
        <v>1.2396751462610091E-3</v>
      </c>
      <c r="L43" s="4">
        <f t="shared" si="29"/>
        <v>2.4264523949360864E-3</v>
      </c>
      <c r="M43" s="4">
        <f t="shared" si="29"/>
        <v>1.2482332248097577E-3</v>
      </c>
      <c r="N43" s="4">
        <f t="shared" si="29"/>
        <v>2.7369586856270511E-3</v>
      </c>
      <c r="O43" s="4">
        <f t="shared" si="29"/>
        <v>1.3061722207238706E-3</v>
      </c>
      <c r="P43" s="4">
        <f t="shared" si="29"/>
        <v>3.782135623245737E-3</v>
      </c>
      <c r="Q43" s="4">
        <f t="shared" si="29"/>
        <v>1.6063630938773581E-3</v>
      </c>
      <c r="S43" s="4">
        <f t="shared" si="30"/>
        <v>-4.8329549140447618E-2</v>
      </c>
      <c r="T43" s="4">
        <f t="shared" si="30"/>
        <v>9.3575323790047585E-2</v>
      </c>
      <c r="U43" s="4">
        <f t="shared" si="30"/>
        <v>0.28095245515887257</v>
      </c>
      <c r="V43" s="4">
        <f t="shared" si="30"/>
        <v>-0.18755474452554749</v>
      </c>
      <c r="W43" s="4">
        <f t="shared" si="30"/>
        <v>9.3062605752961103E-2</v>
      </c>
      <c r="X43" s="4">
        <f t="shared" si="30"/>
        <v>0.30237814734650253</v>
      </c>
      <c r="Y43" s="4">
        <f t="shared" si="30"/>
        <v>0.42733325619799956</v>
      </c>
      <c r="Z43" s="4">
        <f t="shared" si="30"/>
        <v>0.11705404648557827</v>
      </c>
      <c r="AA43" s="4">
        <f t="shared" si="30"/>
        <v>1.166068530564315</v>
      </c>
      <c r="AB43" s="4">
        <f t="shared" si="30"/>
        <v>-0.41658418027818983</v>
      </c>
      <c r="AC43" s="4">
        <f t="shared" si="30"/>
        <v>1.304932735426009</v>
      </c>
      <c r="AD43" s="4">
        <f t="shared" si="30"/>
        <v>-0.48692489230532288</v>
      </c>
      <c r="AE43" s="4">
        <f t="shared" si="30"/>
        <v>1.650324893173712</v>
      </c>
      <c r="AF43" s="4">
        <f t="shared" si="30"/>
        <v>-0.55786866624250075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1.1338274305658255E-2</v>
      </c>
      <c r="N44" s="4">
        <f t="shared" si="29"/>
        <v>3.0312434540018661E-2</v>
      </c>
      <c r="O44" s="4">
        <f t="shared" si="29"/>
        <v>3.1769824381946032E-2</v>
      </c>
      <c r="P44" s="4">
        <f t="shared" si="29"/>
        <v>1.4488672327613526E-2</v>
      </c>
      <c r="Q44" s="4">
        <f t="shared" si="29"/>
        <v>1.6943928540482128E-2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1.8103448275862069</v>
      </c>
      <c r="AD44" s="4">
        <f t="shared" si="30"/>
        <v>0.12678936605316973</v>
      </c>
      <c r="AE44" s="4">
        <f t="shared" si="30"/>
        <v>-0.58257713248638843</v>
      </c>
      <c r="AF44" s="4">
        <f t="shared" si="30"/>
        <v>0.21739130434782608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0.99999999999999989</v>
      </c>
      <c r="D49" s="12">
        <f t="shared" ref="D49:Q49" si="35">SUM(D29:D48)</f>
        <v>0.99999999999999989</v>
      </c>
      <c r="E49" s="12">
        <f t="shared" si="35"/>
        <v>0.99999999999999978</v>
      </c>
      <c r="F49" s="12">
        <f t="shared" si="35"/>
        <v>0.99999999999999989</v>
      </c>
      <c r="G49" s="12">
        <f t="shared" si="35"/>
        <v>0.99999999999999989</v>
      </c>
      <c r="H49" s="12">
        <f t="shared" si="35"/>
        <v>0.99999999999999967</v>
      </c>
      <c r="I49" s="12">
        <f t="shared" si="35"/>
        <v>1.0000000000000002</v>
      </c>
      <c r="J49" s="12">
        <f t="shared" si="35"/>
        <v>1.0000000000000002</v>
      </c>
      <c r="K49" s="12">
        <f t="shared" si="35"/>
        <v>1</v>
      </c>
      <c r="L49" s="12">
        <f t="shared" si="35"/>
        <v>1</v>
      </c>
      <c r="M49" s="12">
        <f t="shared" si="35"/>
        <v>1</v>
      </c>
      <c r="N49" s="12">
        <f t="shared" si="35"/>
        <v>1</v>
      </c>
      <c r="O49" s="12">
        <f t="shared" si="35"/>
        <v>1</v>
      </c>
      <c r="P49" s="12">
        <f t="shared" si="35"/>
        <v>1</v>
      </c>
      <c r="Q49" s="12">
        <f t="shared" si="35"/>
        <v>0.99999999999999989</v>
      </c>
      <c r="S49" s="5">
        <f t="shared" si="33"/>
        <v>0.28533160320657247</v>
      </c>
      <c r="T49" s="6">
        <f t="shared" si="33"/>
        <v>0.37167269501020389</v>
      </c>
      <c r="U49" s="6">
        <f t="shared" si="33"/>
        <v>0.57943281189040607</v>
      </c>
      <c r="V49" s="6">
        <f t="shared" si="33"/>
        <v>8.0835526673140187E-2</v>
      </c>
      <c r="W49" s="6">
        <f t="shared" si="33"/>
        <v>4.1620951847691982E-2</v>
      </c>
      <c r="X49" s="6">
        <f t="shared" si="33"/>
        <v>0.15182908279930937</v>
      </c>
      <c r="Y49" s="6">
        <f t="shared" si="33"/>
        <v>4.07118187609148E-2</v>
      </c>
      <c r="Z49" s="6">
        <f t="shared" si="33"/>
        <v>7.9258304918222292E-2</v>
      </c>
      <c r="AA49" s="6">
        <f t="shared" si="33"/>
        <v>0.10664496366903423</v>
      </c>
      <c r="AB49" s="6">
        <f t="shared" si="33"/>
        <v>0.13410754085907425</v>
      </c>
      <c r="AC49" s="6">
        <f t="shared" si="33"/>
        <v>5.1200968585766761E-2</v>
      </c>
      <c r="AD49" s="6">
        <f t="shared" si="33"/>
        <v>7.5099707453392478E-2</v>
      </c>
      <c r="AE49" s="6">
        <f t="shared" si="33"/>
        <v>-8.4702111135389252E-2</v>
      </c>
      <c r="AF49" s="6">
        <f t="shared" si="33"/>
        <v>4.0985486986703012E-2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INPUT!B118</f>
        <v>BS_OTHER_ST_LIAB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443.96600000000001</v>
      </c>
      <c r="K61">
        <v>506.65199999999999</v>
      </c>
      <c r="L61">
        <v>556.33399999999995</v>
      </c>
      <c r="M61">
        <v>583.56899999999996</v>
      </c>
      <c r="N61">
        <v>660.61300000000006</v>
      </c>
      <c r="O61">
        <v>578.33699999999999</v>
      </c>
      <c r="P61">
        <v>575.93600000000004</v>
      </c>
      <c r="Q61">
        <v>580.42999999999995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62.216000000000001</v>
      </c>
      <c r="D63">
        <v>90.028000000000006</v>
      </c>
      <c r="E63">
        <v>165.77</v>
      </c>
      <c r="F63">
        <v>168.203</v>
      </c>
      <c r="G63">
        <v>162.90100000000001</v>
      </c>
      <c r="H63">
        <v>227.55099999999999</v>
      </c>
      <c r="I63">
        <v>212.54599999999999</v>
      </c>
      <c r="J63">
        <v>221.14</v>
      </c>
      <c r="K63">
        <v>281.34899999999999</v>
      </c>
      <c r="L63">
        <v>330.82799999999997</v>
      </c>
      <c r="M63">
        <v>327.88</v>
      </c>
      <c r="N63">
        <v>313.904</v>
      </c>
      <c r="O63">
        <v>325.21300000000002</v>
      </c>
      <c r="P63">
        <v>303.87599999999998</v>
      </c>
      <c r="Q63">
        <v>415.94099999999997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301.8</v>
      </c>
      <c r="J65">
        <v>319.60000000000002</v>
      </c>
      <c r="K65">
        <v>329</v>
      </c>
      <c r="L65">
        <v>622.5</v>
      </c>
      <c r="M65">
        <v>360.4</v>
      </c>
      <c r="N65">
        <v>437.8</v>
      </c>
      <c r="O65">
        <v>416.5</v>
      </c>
      <c r="P65">
        <v>554</v>
      </c>
      <c r="Q65">
        <v>608.9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589.31299999999999</v>
      </c>
      <c r="P67">
        <v>550.14499999999998</v>
      </c>
      <c r="Q67">
        <v>746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88.525000000000006</v>
      </c>
      <c r="D69">
        <v>118.749</v>
      </c>
      <c r="E69">
        <v>119.366</v>
      </c>
      <c r="F69">
        <v>119.634</v>
      </c>
      <c r="G69">
        <v>121.229</v>
      </c>
      <c r="H69">
        <v>133.28700000000001</v>
      </c>
      <c r="I69">
        <v>166.81200000000001</v>
      </c>
      <c r="J69">
        <v>236.48500000000001</v>
      </c>
      <c r="K69">
        <v>268.86500000000001</v>
      </c>
      <c r="L69">
        <v>259.55099999999999</v>
      </c>
      <c r="M69">
        <v>230.16499999999999</v>
      </c>
      <c r="N69">
        <v>206.291</v>
      </c>
      <c r="O69">
        <v>238.268</v>
      </c>
      <c r="P69">
        <v>239.08099999999999</v>
      </c>
      <c r="Q69">
        <v>198.62100000000001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94.015000000000001</v>
      </c>
      <c r="M71">
        <v>240.989</v>
      </c>
      <c r="N71">
        <v>260.86200000000002</v>
      </c>
      <c r="O71">
        <v>322.11700000000002</v>
      </c>
      <c r="P71">
        <v>392.27499999999998</v>
      </c>
      <c r="Q71">
        <v>458.32100000000003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198.18199999999999</v>
      </c>
      <c r="N73">
        <v>161.13300000000001</v>
      </c>
      <c r="O73">
        <v>172.614</v>
      </c>
      <c r="P73">
        <v>250.66900000000001</v>
      </c>
      <c r="Q73">
        <v>249.94900000000001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22.776</v>
      </c>
      <c r="M75">
        <v>55.195999999999998</v>
      </c>
      <c r="N75">
        <v>169.83699999999999</v>
      </c>
      <c r="O75">
        <v>293.024</v>
      </c>
      <c r="P75">
        <v>414.28300000000002</v>
      </c>
      <c r="Q75">
        <v>516.11900000000003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2776</v>
      </c>
      <c r="D77">
        <v>3552</v>
      </c>
      <c r="E77">
        <v>3860</v>
      </c>
      <c r="F77">
        <v>4915</v>
      </c>
      <c r="G77">
        <v>5861</v>
      </c>
      <c r="H77">
        <v>6173</v>
      </c>
      <c r="I77">
        <v>7006</v>
      </c>
      <c r="J77">
        <v>7301</v>
      </c>
      <c r="K77">
        <v>7668</v>
      </c>
      <c r="L77">
        <v>8227</v>
      </c>
      <c r="M77">
        <v>9151</v>
      </c>
      <c r="N77">
        <v>10042</v>
      </c>
      <c r="O77">
        <v>11193</v>
      </c>
      <c r="P77">
        <v>9980</v>
      </c>
      <c r="Q77">
        <v>9408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18.853999999999999</v>
      </c>
      <c r="F79">
        <v>25.291</v>
      </c>
      <c r="G79">
        <v>76.891999999999996</v>
      </c>
      <c r="H79">
        <v>90.951999999999998</v>
      </c>
      <c r="I79">
        <v>75.052000000000007</v>
      </c>
      <c r="J79">
        <v>73.212000000000003</v>
      </c>
      <c r="K79">
        <v>86.305999999999997</v>
      </c>
      <c r="L79">
        <v>95.647000000000006</v>
      </c>
      <c r="M79">
        <v>102.166</v>
      </c>
      <c r="N79">
        <v>104.676</v>
      </c>
      <c r="O79">
        <v>137.488</v>
      </c>
      <c r="P79">
        <v>119.246</v>
      </c>
      <c r="Q79">
        <v>126.134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1050</v>
      </c>
      <c r="F81">
        <v>1106</v>
      </c>
      <c r="G81">
        <v>1654</v>
      </c>
      <c r="H81">
        <v>1506</v>
      </c>
      <c r="I81">
        <v>1656</v>
      </c>
      <c r="J81">
        <v>1246</v>
      </c>
      <c r="K81">
        <v>1417</v>
      </c>
      <c r="L81">
        <v>1506</v>
      </c>
      <c r="M81">
        <v>1418</v>
      </c>
      <c r="N81">
        <v>1150</v>
      </c>
      <c r="O81">
        <v>1226</v>
      </c>
      <c r="P81">
        <v>945</v>
      </c>
      <c r="Q81">
        <v>1015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1931</v>
      </c>
      <c r="G83">
        <v>1056</v>
      </c>
      <c r="H83">
        <v>1168</v>
      </c>
      <c r="I83">
        <v>1247</v>
      </c>
      <c r="J83">
        <v>1171</v>
      </c>
      <c r="K83">
        <v>1192</v>
      </c>
      <c r="L83">
        <v>1288</v>
      </c>
      <c r="M83">
        <v>1987</v>
      </c>
      <c r="N83">
        <v>1533</v>
      </c>
      <c r="O83">
        <v>789</v>
      </c>
      <c r="P83">
        <v>724</v>
      </c>
      <c r="Q83">
        <v>1363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43.305999999999997</v>
      </c>
      <c r="D85">
        <v>56.317999999999998</v>
      </c>
      <c r="E85">
        <v>49.082000000000001</v>
      </c>
      <c r="F85">
        <v>53.68</v>
      </c>
      <c r="G85">
        <v>54.594999999999999</v>
      </c>
      <c r="H85">
        <v>69.763000000000005</v>
      </c>
      <c r="I85">
        <v>83.572000000000003</v>
      </c>
      <c r="J85">
        <v>220.524</v>
      </c>
      <c r="K85">
        <v>347.74</v>
      </c>
      <c r="L85">
        <v>387.7</v>
      </c>
      <c r="M85">
        <v>387.24299999999999</v>
      </c>
      <c r="N85">
        <v>296.685</v>
      </c>
      <c r="O85">
        <v>223.65299999999999</v>
      </c>
      <c r="P85">
        <v>179.89599999999999</v>
      </c>
      <c r="Q85">
        <v>191.654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38.594999999999999</v>
      </c>
      <c r="D87">
        <v>52.064999999999998</v>
      </c>
      <c r="E87">
        <v>45.780999999999999</v>
      </c>
      <c r="F87">
        <v>68.084000000000003</v>
      </c>
      <c r="G87">
        <v>80.44</v>
      </c>
      <c r="H87">
        <v>75.540000000000006</v>
      </c>
      <c r="I87">
        <v>128.1</v>
      </c>
      <c r="J87">
        <v>83.096999999999994</v>
      </c>
      <c r="K87">
        <v>115.488</v>
      </c>
      <c r="L87">
        <v>108.381</v>
      </c>
      <c r="M87">
        <v>111.30500000000001</v>
      </c>
      <c r="N87">
        <v>262.04000000000002</v>
      </c>
      <c r="O87">
        <v>265.32100000000003</v>
      </c>
      <c r="P87">
        <v>356.024</v>
      </c>
      <c r="Q87">
        <v>340.47899999999998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6.1660000000000004</v>
      </c>
      <c r="D89">
        <v>5.8680000000000003</v>
      </c>
      <c r="E89">
        <v>6.4170999999999996</v>
      </c>
      <c r="F89">
        <v>8.2200000000000006</v>
      </c>
      <c r="G89">
        <v>6.6783000000000001</v>
      </c>
      <c r="H89">
        <v>7.2998000000000003</v>
      </c>
      <c r="I89">
        <v>9.5070999999999994</v>
      </c>
      <c r="J89">
        <v>13.569800000000001</v>
      </c>
      <c r="K89">
        <v>15.158200000000001</v>
      </c>
      <c r="L89">
        <v>32.8337</v>
      </c>
      <c r="M89">
        <v>19.1557</v>
      </c>
      <c r="N89">
        <v>44.1526</v>
      </c>
      <c r="O89">
        <v>22.653600000000001</v>
      </c>
      <c r="P89">
        <v>60.039400000000001</v>
      </c>
      <c r="Q89">
        <v>26.545300000000001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174</v>
      </c>
      <c r="N91">
        <v>489</v>
      </c>
      <c r="O91">
        <v>551</v>
      </c>
      <c r="P91">
        <v>230</v>
      </c>
      <c r="Q91">
        <v>280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9.1796875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BS_CUR_LIAB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643.58500000000004</v>
      </c>
      <c r="K5" s="2">
        <f t="shared" si="2"/>
        <v>785.92</v>
      </c>
      <c r="L5" s="2">
        <f t="shared" si="2"/>
        <v>866.13499999999999</v>
      </c>
      <c r="M5" s="2">
        <f t="shared" si="2"/>
        <v>914.44600000000003</v>
      </c>
      <c r="N5" s="2">
        <f t="shared" si="2"/>
        <v>964.64599999999996</v>
      </c>
      <c r="O5" s="2">
        <f t="shared" si="2"/>
        <v>917.10400000000004</v>
      </c>
      <c r="P5" s="2">
        <f t="shared" si="2"/>
        <v>848.99400000000003</v>
      </c>
      <c r="Q5" s="2">
        <f t="shared" si="2"/>
        <v>939.91300000000001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643.58500000000004</v>
      </c>
      <c r="Z5" s="2">
        <f t="shared" si="3"/>
        <v>142.33499999999992</v>
      </c>
      <c r="AA5" s="2">
        <f t="shared" si="3"/>
        <v>80.215000000000032</v>
      </c>
      <c r="AB5" s="2">
        <f t="shared" si="3"/>
        <v>48.311000000000035</v>
      </c>
      <c r="AC5" s="2">
        <f t="shared" si="3"/>
        <v>50.199999999999932</v>
      </c>
      <c r="AD5" s="2">
        <f t="shared" si="3"/>
        <v>-47.541999999999916</v>
      </c>
      <c r="AE5" s="2">
        <f t="shared" si="3"/>
        <v>-68.110000000000014</v>
      </c>
      <c r="AF5" s="2">
        <f t="shared" si="3"/>
        <v>90.918999999999983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77.364999999999995</v>
      </c>
      <c r="D6" s="2">
        <f t="shared" ref="D6:Q6" si="4">IF(D63="#N/A N/A",0,D63)</f>
        <v>115.325</v>
      </c>
      <c r="E6" s="2">
        <f t="shared" si="4"/>
        <v>224.261</v>
      </c>
      <c r="F6" s="2">
        <f t="shared" si="4"/>
        <v>208.744</v>
      </c>
      <c r="G6" s="2">
        <f t="shared" si="4"/>
        <v>211.36500000000001</v>
      </c>
      <c r="H6" s="2">
        <f t="shared" si="4"/>
        <v>295.02100000000002</v>
      </c>
      <c r="I6" s="2">
        <f t="shared" si="4"/>
        <v>290.27</v>
      </c>
      <c r="J6" s="2">
        <f t="shared" si="4"/>
        <v>317.904</v>
      </c>
      <c r="K6" s="2">
        <f t="shared" si="4"/>
        <v>658.423</v>
      </c>
      <c r="L6" s="2">
        <f t="shared" si="4"/>
        <v>437.221</v>
      </c>
      <c r="M6" s="2">
        <f t="shared" si="4"/>
        <v>484.92899999999997</v>
      </c>
      <c r="N6" s="2">
        <f t="shared" si="4"/>
        <v>742.49400000000003</v>
      </c>
      <c r="O6" s="2">
        <f t="shared" si="4"/>
        <v>422.58699999999999</v>
      </c>
      <c r="P6" s="2">
        <f t="shared" si="4"/>
        <v>399.68099999999998</v>
      </c>
      <c r="Q6" s="2">
        <f t="shared" si="4"/>
        <v>565.17600000000004</v>
      </c>
      <c r="S6" s="2">
        <f t="shared" si="3"/>
        <v>37.960000000000008</v>
      </c>
      <c r="T6" s="2">
        <f t="shared" si="3"/>
        <v>108.93599999999999</v>
      </c>
      <c r="U6" s="2">
        <f t="shared" si="3"/>
        <v>-15.516999999999996</v>
      </c>
      <c r="V6" s="2">
        <f t="shared" si="3"/>
        <v>2.6210000000000093</v>
      </c>
      <c r="W6" s="2">
        <f t="shared" si="3"/>
        <v>83.656000000000006</v>
      </c>
      <c r="X6" s="2">
        <f t="shared" si="3"/>
        <v>-4.7510000000000332</v>
      </c>
      <c r="Y6" s="2">
        <f t="shared" si="3"/>
        <v>27.634000000000015</v>
      </c>
      <c r="Z6" s="2">
        <f t="shared" si="3"/>
        <v>340.51900000000001</v>
      </c>
      <c r="AA6" s="2">
        <f t="shared" si="3"/>
        <v>-221.202</v>
      </c>
      <c r="AB6" s="2">
        <f t="shared" si="3"/>
        <v>47.70799999999997</v>
      </c>
      <c r="AC6" s="2">
        <f t="shared" si="3"/>
        <v>257.56500000000005</v>
      </c>
      <c r="AD6" s="2">
        <f t="shared" si="3"/>
        <v>-319.90700000000004</v>
      </c>
      <c r="AE6" s="2">
        <f t="shared" si="3"/>
        <v>-22.906000000000006</v>
      </c>
      <c r="AF6" s="2">
        <f t="shared" si="3"/>
        <v>165.49500000000006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541.6</v>
      </c>
      <c r="J7" s="2">
        <f t="shared" si="5"/>
        <v>634.5</v>
      </c>
      <c r="K7" s="2">
        <f t="shared" si="5"/>
        <v>1026.9000000000001</v>
      </c>
      <c r="L7" s="2">
        <f t="shared" si="5"/>
        <v>1341.3</v>
      </c>
      <c r="M7" s="2">
        <f t="shared" si="5"/>
        <v>1168.2</v>
      </c>
      <c r="N7" s="2">
        <f t="shared" si="5"/>
        <v>1402.6</v>
      </c>
      <c r="O7" s="2">
        <f t="shared" si="5"/>
        <v>1468</v>
      </c>
      <c r="P7" s="2">
        <f t="shared" si="5"/>
        <v>1887.3</v>
      </c>
      <c r="Q7" s="2">
        <f t="shared" si="5"/>
        <v>2280.6999999999998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541.6</v>
      </c>
      <c r="Y7" s="2">
        <f t="shared" si="3"/>
        <v>92.899999999999977</v>
      </c>
      <c r="Z7" s="2">
        <f t="shared" si="3"/>
        <v>392.40000000000009</v>
      </c>
      <c r="AA7" s="2">
        <f t="shared" si="3"/>
        <v>314.39999999999986</v>
      </c>
      <c r="AB7" s="2">
        <f t="shared" si="3"/>
        <v>-173.09999999999991</v>
      </c>
      <c r="AC7" s="2">
        <f t="shared" si="3"/>
        <v>234.39999999999986</v>
      </c>
      <c r="AD7" s="2">
        <f t="shared" si="3"/>
        <v>65.400000000000091</v>
      </c>
      <c r="AE7" s="2">
        <f t="shared" si="3"/>
        <v>419.29999999999995</v>
      </c>
      <c r="AF7" s="2">
        <f t="shared" si="3"/>
        <v>393.39999999999986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718.78700000000003</v>
      </c>
      <c r="P8" s="2">
        <f t="shared" si="6"/>
        <v>702.04700000000003</v>
      </c>
      <c r="Q8" s="2">
        <f t="shared" si="6"/>
        <v>1086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718.78700000000003</v>
      </c>
      <c r="AE8" s="2">
        <f t="shared" si="3"/>
        <v>-16.740000000000009</v>
      </c>
      <c r="AF8" s="2">
        <f t="shared" si="3"/>
        <v>383.95299999999997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106.328</v>
      </c>
      <c r="D9" s="2">
        <f t="shared" ref="D9:Q9" si="7">IF(D69="#N/A N/A",0,D69)</f>
        <v>151.654</v>
      </c>
      <c r="E9" s="2">
        <f t="shared" si="7"/>
        <v>178.78800000000001</v>
      </c>
      <c r="F9" s="2">
        <f t="shared" si="7"/>
        <v>182.232</v>
      </c>
      <c r="G9" s="2">
        <f t="shared" si="7"/>
        <v>160.547</v>
      </c>
      <c r="H9" s="2">
        <f t="shared" si="7"/>
        <v>167.417</v>
      </c>
      <c r="I9" s="2">
        <f t="shared" si="7"/>
        <v>196.14500000000001</v>
      </c>
      <c r="J9" s="2">
        <f t="shared" si="7"/>
        <v>269.66500000000002</v>
      </c>
      <c r="K9" s="2">
        <f t="shared" si="7"/>
        <v>307.048</v>
      </c>
      <c r="L9" s="2">
        <f t="shared" si="7"/>
        <v>308.07600000000002</v>
      </c>
      <c r="M9" s="2">
        <f t="shared" si="7"/>
        <v>282.64299999999997</v>
      </c>
      <c r="N9" s="2">
        <f t="shared" si="7"/>
        <v>247.15799999999999</v>
      </c>
      <c r="O9" s="2">
        <f t="shared" si="7"/>
        <v>270.17500000000001</v>
      </c>
      <c r="P9" s="2">
        <f t="shared" si="7"/>
        <v>346.77600000000001</v>
      </c>
      <c r="Q9" s="2">
        <f t="shared" si="7"/>
        <v>520.24300000000005</v>
      </c>
      <c r="S9" s="2">
        <f t="shared" si="3"/>
        <v>45.325999999999993</v>
      </c>
      <c r="T9" s="2">
        <f t="shared" si="3"/>
        <v>27.134000000000015</v>
      </c>
      <c r="U9" s="2">
        <f t="shared" si="3"/>
        <v>3.4439999999999884</v>
      </c>
      <c r="V9" s="2">
        <f t="shared" si="3"/>
        <v>-21.685000000000002</v>
      </c>
      <c r="W9" s="2">
        <f t="shared" si="3"/>
        <v>6.8700000000000045</v>
      </c>
      <c r="X9" s="2">
        <f t="shared" si="3"/>
        <v>28.728000000000009</v>
      </c>
      <c r="Y9" s="2">
        <f t="shared" si="3"/>
        <v>73.52000000000001</v>
      </c>
      <c r="Z9" s="2">
        <f t="shared" si="3"/>
        <v>37.382999999999981</v>
      </c>
      <c r="AA9" s="2">
        <f t="shared" si="3"/>
        <v>1.02800000000002</v>
      </c>
      <c r="AB9" s="2">
        <f t="shared" si="3"/>
        <v>-25.43300000000005</v>
      </c>
      <c r="AC9" s="2">
        <f t="shared" si="3"/>
        <v>-35.484999999999985</v>
      </c>
      <c r="AD9" s="2">
        <f t="shared" si="3"/>
        <v>23.017000000000024</v>
      </c>
      <c r="AE9" s="2">
        <f t="shared" si="3"/>
        <v>76.600999999999999</v>
      </c>
      <c r="AF9" s="2">
        <f t="shared" si="3"/>
        <v>173.46700000000004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101.629</v>
      </c>
      <c r="M10" s="2">
        <f t="shared" si="8"/>
        <v>271.99599999999998</v>
      </c>
      <c r="N10" s="2">
        <f t="shared" si="8"/>
        <v>279.31200000000001</v>
      </c>
      <c r="O10" s="2">
        <f t="shared" si="8"/>
        <v>395.37</v>
      </c>
      <c r="P10" s="2">
        <f t="shared" si="8"/>
        <v>487.92099999999999</v>
      </c>
      <c r="Q10" s="2">
        <f t="shared" si="8"/>
        <v>516.78499999999997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101.629</v>
      </c>
      <c r="AB10" s="2">
        <f t="shared" si="3"/>
        <v>170.36699999999996</v>
      </c>
      <c r="AC10" s="2">
        <f t="shared" si="3"/>
        <v>7.3160000000000309</v>
      </c>
      <c r="AD10" s="2">
        <f t="shared" si="3"/>
        <v>116.05799999999999</v>
      </c>
      <c r="AE10" s="2">
        <f t="shared" si="3"/>
        <v>92.550999999999988</v>
      </c>
      <c r="AF10" s="2">
        <f t="shared" si="3"/>
        <v>28.863999999999976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265.29300000000001</v>
      </c>
      <c r="N11" s="2">
        <f t="shared" si="9"/>
        <v>199.41900000000001</v>
      </c>
      <c r="O11" s="2">
        <f t="shared" si="9"/>
        <v>235.48500000000001</v>
      </c>
      <c r="P11" s="2">
        <f t="shared" si="9"/>
        <v>313.46100000000001</v>
      </c>
      <c r="Q11" s="2">
        <f t="shared" si="9"/>
        <v>320.839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265.29300000000001</v>
      </c>
      <c r="AC11" s="2">
        <f t="shared" si="3"/>
        <v>-65.873999999999995</v>
      </c>
      <c r="AD11" s="2">
        <f t="shared" si="3"/>
        <v>36.066000000000003</v>
      </c>
      <c r="AE11" s="2">
        <f t="shared" si="3"/>
        <v>77.975999999999999</v>
      </c>
      <c r="AF11" s="2">
        <f t="shared" si="3"/>
        <v>7.3779999999999859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30.693000000000001</v>
      </c>
      <c r="M12" s="2">
        <f t="shared" si="10"/>
        <v>72.08</v>
      </c>
      <c r="N12" s="2">
        <f t="shared" si="10"/>
        <v>203.965</v>
      </c>
      <c r="O12" s="2">
        <f t="shared" si="10"/>
        <v>327.08100000000002</v>
      </c>
      <c r="P12" s="2">
        <f t="shared" si="10"/>
        <v>457.93299999999999</v>
      </c>
      <c r="Q12" s="2">
        <f t="shared" si="10"/>
        <v>536.38800000000003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30.693000000000001</v>
      </c>
      <c r="AB12" s="2">
        <f t="shared" si="3"/>
        <v>41.387</v>
      </c>
      <c r="AC12" s="2">
        <f t="shared" si="3"/>
        <v>131.88499999999999</v>
      </c>
      <c r="AD12" s="2">
        <f t="shared" si="3"/>
        <v>123.11600000000001</v>
      </c>
      <c r="AE12" s="2">
        <f t="shared" si="3"/>
        <v>130.85199999999998</v>
      </c>
      <c r="AF12" s="2">
        <f t="shared" si="3"/>
        <v>78.455000000000041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4582</v>
      </c>
      <c r="D13" s="2">
        <f t="shared" ref="D13:Q13" si="11">IF(D77="#N/A N/A",0,D77)</f>
        <v>5616</v>
      </c>
      <c r="E13" s="2">
        <f t="shared" si="11"/>
        <v>5374</v>
      </c>
      <c r="F13" s="2">
        <f t="shared" si="11"/>
        <v>7110</v>
      </c>
      <c r="G13" s="2">
        <f t="shared" si="11"/>
        <v>7824</v>
      </c>
      <c r="H13" s="2">
        <f t="shared" si="11"/>
        <v>9164</v>
      </c>
      <c r="I13" s="2">
        <f t="shared" si="11"/>
        <v>10360</v>
      </c>
      <c r="J13" s="2">
        <f t="shared" si="11"/>
        <v>10371</v>
      </c>
      <c r="K13" s="2">
        <f t="shared" si="11"/>
        <v>11177</v>
      </c>
      <c r="L13" s="2">
        <f t="shared" si="11"/>
        <v>11145</v>
      </c>
      <c r="M13" s="2">
        <f t="shared" si="11"/>
        <v>11620</v>
      </c>
      <c r="N13" s="2">
        <f t="shared" si="11"/>
        <v>12259</v>
      </c>
      <c r="O13" s="2">
        <f t="shared" si="11"/>
        <v>13751</v>
      </c>
      <c r="P13" s="2">
        <f t="shared" si="11"/>
        <v>12445</v>
      </c>
      <c r="Q13" s="2">
        <f t="shared" si="11"/>
        <v>12846</v>
      </c>
      <c r="S13" s="2">
        <f t="shared" si="3"/>
        <v>1034</v>
      </c>
      <c r="T13" s="2">
        <f t="shared" si="3"/>
        <v>-242</v>
      </c>
      <c r="U13" s="2">
        <f t="shared" si="3"/>
        <v>1736</v>
      </c>
      <c r="V13" s="2">
        <f t="shared" si="3"/>
        <v>714</v>
      </c>
      <c r="W13" s="2">
        <f t="shared" si="3"/>
        <v>1340</v>
      </c>
      <c r="X13" s="2">
        <f t="shared" si="3"/>
        <v>1196</v>
      </c>
      <c r="Y13" s="2">
        <f t="shared" si="3"/>
        <v>11</v>
      </c>
      <c r="Z13" s="2">
        <f t="shared" si="3"/>
        <v>806</v>
      </c>
      <c r="AA13" s="2">
        <f t="shared" si="3"/>
        <v>-32</v>
      </c>
      <c r="AB13" s="2">
        <f t="shared" si="3"/>
        <v>475</v>
      </c>
      <c r="AC13" s="2">
        <f t="shared" si="3"/>
        <v>639</v>
      </c>
      <c r="AD13" s="2">
        <f t="shared" si="3"/>
        <v>1492</v>
      </c>
      <c r="AE13" s="2">
        <f t="shared" si="3"/>
        <v>-1306</v>
      </c>
      <c r="AF13" s="2">
        <f t="shared" si="3"/>
        <v>401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27.276</v>
      </c>
      <c r="F14" s="2">
        <f t="shared" si="12"/>
        <v>39.119999999999997</v>
      </c>
      <c r="G14" s="2">
        <f t="shared" si="12"/>
        <v>96.346999999999994</v>
      </c>
      <c r="H14" s="2">
        <f t="shared" si="12"/>
        <v>165.21199999999999</v>
      </c>
      <c r="I14" s="2">
        <f t="shared" si="12"/>
        <v>102.792</v>
      </c>
      <c r="J14" s="2">
        <f t="shared" si="12"/>
        <v>100.28700000000001</v>
      </c>
      <c r="K14" s="2">
        <f t="shared" si="12"/>
        <v>116.172</v>
      </c>
      <c r="L14" s="2">
        <f t="shared" si="12"/>
        <v>134.33199999999999</v>
      </c>
      <c r="M14" s="2">
        <f t="shared" si="12"/>
        <v>146.83099999999999</v>
      </c>
      <c r="N14" s="2">
        <f t="shared" si="12"/>
        <v>150.22</v>
      </c>
      <c r="O14" s="2">
        <f t="shared" si="12"/>
        <v>203.24299999999999</v>
      </c>
      <c r="P14" s="2">
        <f t="shared" si="12"/>
        <v>182.98400000000001</v>
      </c>
      <c r="Q14" s="2">
        <f t="shared" si="12"/>
        <v>196.72</v>
      </c>
      <c r="S14" s="2">
        <f t="shared" si="3"/>
        <v>0</v>
      </c>
      <c r="T14" s="2">
        <f t="shared" si="3"/>
        <v>27.276</v>
      </c>
      <c r="U14" s="2">
        <f t="shared" si="3"/>
        <v>11.843999999999998</v>
      </c>
      <c r="V14" s="2">
        <f t="shared" si="3"/>
        <v>57.226999999999997</v>
      </c>
      <c r="W14" s="2">
        <f t="shared" si="3"/>
        <v>68.864999999999995</v>
      </c>
      <c r="X14" s="2">
        <f t="shared" si="3"/>
        <v>-62.419999999999987</v>
      </c>
      <c r="Y14" s="2">
        <f t="shared" si="3"/>
        <v>-2.5049999999999955</v>
      </c>
      <c r="Z14" s="2">
        <f t="shared" si="3"/>
        <v>15.884999999999991</v>
      </c>
      <c r="AA14" s="2">
        <f t="shared" si="3"/>
        <v>18.159999999999997</v>
      </c>
      <c r="AB14" s="2">
        <f t="shared" si="3"/>
        <v>12.498999999999995</v>
      </c>
      <c r="AC14" s="2">
        <f t="shared" si="3"/>
        <v>3.38900000000001</v>
      </c>
      <c r="AD14" s="2">
        <f t="shared" si="3"/>
        <v>53.022999999999996</v>
      </c>
      <c r="AE14" s="2">
        <f t="shared" si="3"/>
        <v>-20.258999999999986</v>
      </c>
      <c r="AF14" s="2">
        <f t="shared" si="3"/>
        <v>13.73599999999999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2967</v>
      </c>
      <c r="F15" s="2">
        <f t="shared" si="13"/>
        <v>2566</v>
      </c>
      <c r="G15" s="2">
        <f t="shared" si="13"/>
        <v>2983</v>
      </c>
      <c r="H15" s="2">
        <f t="shared" si="13"/>
        <v>2623</v>
      </c>
      <c r="I15" s="2">
        <f t="shared" si="13"/>
        <v>3043</v>
      </c>
      <c r="J15" s="2">
        <f t="shared" si="13"/>
        <v>2291</v>
      </c>
      <c r="K15" s="2">
        <f t="shared" si="13"/>
        <v>2347</v>
      </c>
      <c r="L15" s="2">
        <f t="shared" si="13"/>
        <v>2277</v>
      </c>
      <c r="M15" s="2">
        <f t="shared" si="13"/>
        <v>2184</v>
      </c>
      <c r="N15" s="2">
        <f t="shared" si="13"/>
        <v>1907</v>
      </c>
      <c r="O15" s="2">
        <f t="shared" si="13"/>
        <v>1978</v>
      </c>
      <c r="P15" s="2">
        <f t="shared" si="13"/>
        <v>1393</v>
      </c>
      <c r="Q15" s="2">
        <f t="shared" si="13"/>
        <v>1559</v>
      </c>
      <c r="S15" s="2">
        <f t="shared" si="3"/>
        <v>0</v>
      </c>
      <c r="T15" s="2">
        <f t="shared" si="3"/>
        <v>2967</v>
      </c>
      <c r="U15" s="2">
        <f t="shared" si="3"/>
        <v>-401</v>
      </c>
      <c r="V15" s="2">
        <f t="shared" si="3"/>
        <v>417</v>
      </c>
      <c r="W15" s="2">
        <f t="shared" si="3"/>
        <v>-360</v>
      </c>
      <c r="X15" s="2">
        <f t="shared" si="3"/>
        <v>420</v>
      </c>
      <c r="Y15" s="2">
        <f t="shared" si="3"/>
        <v>-752</v>
      </c>
      <c r="Z15" s="2">
        <f t="shared" si="3"/>
        <v>56</v>
      </c>
      <c r="AA15" s="2">
        <f t="shared" si="3"/>
        <v>-70</v>
      </c>
      <c r="AB15" s="2">
        <f t="shared" si="3"/>
        <v>-93</v>
      </c>
      <c r="AC15" s="2">
        <f t="shared" si="3"/>
        <v>-277</v>
      </c>
      <c r="AD15" s="2">
        <f t="shared" si="3"/>
        <v>71</v>
      </c>
      <c r="AE15" s="2">
        <f t="shared" si="3"/>
        <v>-585</v>
      </c>
      <c r="AF15" s="2">
        <f t="shared" si="3"/>
        <v>166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2299</v>
      </c>
      <c r="G16" s="2">
        <f t="shared" si="14"/>
        <v>1491</v>
      </c>
      <c r="H16" s="2">
        <f t="shared" si="14"/>
        <v>1663</v>
      </c>
      <c r="I16" s="2">
        <f t="shared" si="14"/>
        <v>1867</v>
      </c>
      <c r="J16" s="2">
        <f t="shared" si="14"/>
        <v>1683</v>
      </c>
      <c r="K16" s="2">
        <f t="shared" si="14"/>
        <v>1706</v>
      </c>
      <c r="L16" s="2">
        <f t="shared" si="14"/>
        <v>1748</v>
      </c>
      <c r="M16" s="2">
        <f t="shared" si="14"/>
        <v>3025</v>
      </c>
      <c r="N16" s="2">
        <f t="shared" si="14"/>
        <v>1792</v>
      </c>
      <c r="O16" s="2">
        <f t="shared" si="14"/>
        <v>1009</v>
      </c>
      <c r="P16" s="2">
        <f t="shared" si="14"/>
        <v>1040</v>
      </c>
      <c r="Q16" s="2">
        <f t="shared" si="14"/>
        <v>2016</v>
      </c>
      <c r="S16" s="2">
        <f t="shared" si="3"/>
        <v>0</v>
      </c>
      <c r="T16" s="2">
        <f t="shared" si="3"/>
        <v>0</v>
      </c>
      <c r="U16" s="2">
        <f t="shared" si="3"/>
        <v>2299</v>
      </c>
      <c r="V16" s="2">
        <f t="shared" si="3"/>
        <v>-808</v>
      </c>
      <c r="W16" s="2">
        <f t="shared" si="3"/>
        <v>172</v>
      </c>
      <c r="X16" s="2">
        <f t="shared" si="3"/>
        <v>204</v>
      </c>
      <c r="Y16" s="2">
        <f t="shared" si="3"/>
        <v>-184</v>
      </c>
      <c r="Z16" s="2">
        <f t="shared" si="3"/>
        <v>23</v>
      </c>
      <c r="AA16" s="2">
        <f t="shared" si="3"/>
        <v>42</v>
      </c>
      <c r="AB16" s="2">
        <f t="shared" si="3"/>
        <v>1277</v>
      </c>
      <c r="AC16" s="2">
        <f t="shared" si="3"/>
        <v>-1233</v>
      </c>
      <c r="AD16" s="2">
        <f t="shared" si="3"/>
        <v>-783</v>
      </c>
      <c r="AE16" s="2">
        <f t="shared" si="3"/>
        <v>31</v>
      </c>
      <c r="AF16" s="2">
        <f t="shared" si="3"/>
        <v>976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77.210999999999999</v>
      </c>
      <c r="D17" s="2">
        <f t="shared" ref="D17:Q17" si="15">IF(D85="#N/A N/A",0,D85)</f>
        <v>101.55200000000001</v>
      </c>
      <c r="E17" s="2">
        <f t="shared" si="15"/>
        <v>126.83</v>
      </c>
      <c r="F17" s="2">
        <f t="shared" si="15"/>
        <v>154.11500000000001</v>
      </c>
      <c r="G17" s="2">
        <f t="shared" si="15"/>
        <v>126.72</v>
      </c>
      <c r="H17" s="2">
        <f t="shared" si="15"/>
        <v>296.20999999999998</v>
      </c>
      <c r="I17" s="2">
        <f t="shared" si="15"/>
        <v>285.07900000000001</v>
      </c>
      <c r="J17" s="2">
        <f t="shared" si="15"/>
        <v>220.524</v>
      </c>
      <c r="K17" s="2">
        <f t="shared" si="15"/>
        <v>347.74</v>
      </c>
      <c r="L17" s="2">
        <f t="shared" si="15"/>
        <v>387.7</v>
      </c>
      <c r="M17" s="2">
        <f t="shared" si="15"/>
        <v>387.24299999999999</v>
      </c>
      <c r="N17" s="2">
        <f t="shared" si="15"/>
        <v>296.685</v>
      </c>
      <c r="O17" s="2">
        <f t="shared" si="15"/>
        <v>223.65299999999999</v>
      </c>
      <c r="P17" s="2">
        <f t="shared" si="15"/>
        <v>179.89599999999999</v>
      </c>
      <c r="Q17" s="2">
        <f t="shared" si="15"/>
        <v>191.654</v>
      </c>
      <c r="S17" s="2">
        <f t="shared" si="3"/>
        <v>24.341000000000008</v>
      </c>
      <c r="T17" s="2">
        <f t="shared" si="3"/>
        <v>25.277999999999992</v>
      </c>
      <c r="U17" s="2">
        <f t="shared" si="3"/>
        <v>27.285000000000011</v>
      </c>
      <c r="V17" s="2">
        <f t="shared" si="3"/>
        <v>-27.39500000000001</v>
      </c>
      <c r="W17" s="2">
        <f t="shared" si="3"/>
        <v>169.48999999999998</v>
      </c>
      <c r="X17" s="2">
        <f t="shared" si="3"/>
        <v>-11.130999999999972</v>
      </c>
      <c r="Y17" s="2">
        <f t="shared" si="3"/>
        <v>-64.555000000000007</v>
      </c>
      <c r="Z17" s="2">
        <f t="shared" si="3"/>
        <v>127.21600000000001</v>
      </c>
      <c r="AA17" s="2">
        <f t="shared" si="3"/>
        <v>39.95999999999998</v>
      </c>
      <c r="AB17" s="2">
        <f t="shared" si="3"/>
        <v>-0.45699999999999363</v>
      </c>
      <c r="AC17" s="2">
        <f t="shared" si="3"/>
        <v>-90.557999999999993</v>
      </c>
      <c r="AD17" s="2">
        <f t="shared" si="3"/>
        <v>-73.032000000000011</v>
      </c>
      <c r="AE17" s="2">
        <f t="shared" si="3"/>
        <v>-43.757000000000005</v>
      </c>
      <c r="AF17" s="2">
        <f t="shared" si="3"/>
        <v>11.75800000000001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49.462000000000003</v>
      </c>
      <c r="D18" s="2">
        <f t="shared" ref="D18:Q18" si="16">IF(D87="#N/A N/A",0,D87)</f>
        <v>74.451999999999998</v>
      </c>
      <c r="E18" s="2">
        <f t="shared" si="16"/>
        <v>74.906000000000006</v>
      </c>
      <c r="F18" s="2">
        <f t="shared" si="16"/>
        <v>107.73699999999999</v>
      </c>
      <c r="G18" s="2">
        <f t="shared" si="16"/>
        <v>136.614</v>
      </c>
      <c r="H18" s="2">
        <f t="shared" si="16"/>
        <v>131.59200000000001</v>
      </c>
      <c r="I18" s="2">
        <f t="shared" si="16"/>
        <v>171.12899999999999</v>
      </c>
      <c r="J18" s="2">
        <f t="shared" si="16"/>
        <v>127.465</v>
      </c>
      <c r="K18" s="2">
        <f t="shared" si="16"/>
        <v>164.68799999999999</v>
      </c>
      <c r="L18" s="2">
        <f t="shared" si="16"/>
        <v>163.893</v>
      </c>
      <c r="M18" s="2">
        <f t="shared" si="16"/>
        <v>184.61099999999999</v>
      </c>
      <c r="N18" s="2">
        <f t="shared" si="16"/>
        <v>262.04000000000002</v>
      </c>
      <c r="O18" s="2">
        <f t="shared" si="16"/>
        <v>265.32100000000003</v>
      </c>
      <c r="P18" s="2">
        <f t="shared" si="16"/>
        <v>356.38</v>
      </c>
      <c r="Q18" s="2">
        <f t="shared" si="16"/>
        <v>340.75599999999997</v>
      </c>
      <c r="S18" s="2">
        <f t="shared" si="3"/>
        <v>24.989999999999995</v>
      </c>
      <c r="T18" s="2">
        <f t="shared" si="3"/>
        <v>0.45400000000000773</v>
      </c>
      <c r="U18" s="2">
        <f t="shared" si="3"/>
        <v>32.830999999999989</v>
      </c>
      <c r="V18" s="2">
        <f t="shared" si="3"/>
        <v>28.87700000000001</v>
      </c>
      <c r="W18" s="2">
        <f t="shared" si="3"/>
        <v>-5.0219999999999914</v>
      </c>
      <c r="X18" s="2">
        <f t="shared" si="3"/>
        <v>39.536999999999978</v>
      </c>
      <c r="Y18" s="2">
        <f t="shared" si="3"/>
        <v>-43.663999999999987</v>
      </c>
      <c r="Z18" s="2">
        <f t="shared" si="3"/>
        <v>37.222999999999985</v>
      </c>
      <c r="AA18" s="2">
        <f t="shared" si="3"/>
        <v>-0.79499999999998749</v>
      </c>
      <c r="AB18" s="2">
        <f t="shared" si="3"/>
        <v>20.717999999999989</v>
      </c>
      <c r="AC18" s="2">
        <f t="shared" si="3"/>
        <v>77.42900000000003</v>
      </c>
      <c r="AD18" s="2">
        <f t="shared" si="3"/>
        <v>3.2810000000000059</v>
      </c>
      <c r="AE18" s="2">
        <f t="shared" si="3"/>
        <v>91.058999999999969</v>
      </c>
      <c r="AF18" s="2">
        <f t="shared" si="3"/>
        <v>-15.624000000000024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19.199000000000002</v>
      </c>
      <c r="D19" s="2">
        <f t="shared" ref="D19:Q19" si="17">IF(D89="#N/A N/A",0,D89)</f>
        <v>22.369</v>
      </c>
      <c r="E19" s="2">
        <f t="shared" si="17"/>
        <v>20.8108</v>
      </c>
      <c r="F19" s="2">
        <f t="shared" si="17"/>
        <v>32.677999999999997</v>
      </c>
      <c r="G19" s="2">
        <f t="shared" si="17"/>
        <v>40.880299999999998</v>
      </c>
      <c r="H19" s="2">
        <f t="shared" si="17"/>
        <v>43.797699999999999</v>
      </c>
      <c r="I19" s="2">
        <f t="shared" si="17"/>
        <v>51.298499999999997</v>
      </c>
      <c r="J19" s="2">
        <f t="shared" si="17"/>
        <v>56.442</v>
      </c>
      <c r="K19" s="2">
        <f t="shared" si="17"/>
        <v>56.756900000000002</v>
      </c>
      <c r="L19" s="2">
        <f t="shared" si="17"/>
        <v>77.871799999999993</v>
      </c>
      <c r="M19" s="2">
        <f t="shared" si="17"/>
        <v>62.819499999999998</v>
      </c>
      <c r="N19" s="2">
        <f t="shared" si="17"/>
        <v>83.264499999999998</v>
      </c>
      <c r="O19" s="2">
        <f t="shared" si="17"/>
        <v>64.056100000000001</v>
      </c>
      <c r="P19" s="2">
        <f t="shared" si="17"/>
        <v>121.1722</v>
      </c>
      <c r="Q19" s="2">
        <f t="shared" si="17"/>
        <v>99.797200000000004</v>
      </c>
      <c r="S19" s="2">
        <f t="shared" si="3"/>
        <v>3.1699999999999982</v>
      </c>
      <c r="T19" s="2">
        <f t="shared" si="3"/>
        <v>-1.5581999999999994</v>
      </c>
      <c r="U19" s="2">
        <f t="shared" si="3"/>
        <v>11.867199999999997</v>
      </c>
      <c r="V19" s="2">
        <f t="shared" si="3"/>
        <v>8.202300000000001</v>
      </c>
      <c r="W19" s="2">
        <f t="shared" si="3"/>
        <v>2.9174000000000007</v>
      </c>
      <c r="X19" s="2">
        <f t="shared" si="3"/>
        <v>7.5007999999999981</v>
      </c>
      <c r="Y19" s="2">
        <f t="shared" si="3"/>
        <v>5.1435000000000031</v>
      </c>
      <c r="Z19" s="2">
        <f t="shared" si="3"/>
        <v>0.31490000000000151</v>
      </c>
      <c r="AA19" s="2">
        <f t="shared" si="3"/>
        <v>21.114899999999992</v>
      </c>
      <c r="AB19" s="2">
        <f t="shared" si="3"/>
        <v>-15.052299999999995</v>
      </c>
      <c r="AC19" s="2">
        <f t="shared" si="3"/>
        <v>20.445</v>
      </c>
      <c r="AD19" s="2">
        <f t="shared" si="3"/>
        <v>-19.208399999999997</v>
      </c>
      <c r="AE19" s="2">
        <f t="shared" si="3"/>
        <v>57.116100000000003</v>
      </c>
      <c r="AF19" s="2">
        <f t="shared" si="3"/>
        <v>-21.375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702</v>
      </c>
      <c r="N20" s="2">
        <f t="shared" si="18"/>
        <v>664</v>
      </c>
      <c r="O20" s="2">
        <f t="shared" si="18"/>
        <v>564</v>
      </c>
      <c r="P20" s="2">
        <f t="shared" si="18"/>
        <v>577</v>
      </c>
      <c r="Q20" s="2">
        <f t="shared" si="18"/>
        <v>688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702</v>
      </c>
      <c r="AC20" s="2">
        <f t="shared" si="3"/>
        <v>-38</v>
      </c>
      <c r="AD20" s="2">
        <f t="shared" si="3"/>
        <v>-100</v>
      </c>
      <c r="AE20" s="2">
        <f t="shared" si="3"/>
        <v>13</v>
      </c>
      <c r="AF20" s="2">
        <f t="shared" si="3"/>
        <v>111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4911.5650000000005</v>
      </c>
      <c r="D25" s="19">
        <f t="shared" ref="D25:Q25" si="25">SUM(D5:D24)</f>
        <v>6081.3519999999999</v>
      </c>
      <c r="E25" s="19">
        <f t="shared" si="25"/>
        <v>8993.8718000000008</v>
      </c>
      <c r="F25" s="19">
        <f t="shared" si="25"/>
        <v>12699.625999999998</v>
      </c>
      <c r="G25" s="19">
        <f t="shared" si="25"/>
        <v>13070.4733</v>
      </c>
      <c r="H25" s="19">
        <f t="shared" si="25"/>
        <v>14549.249699999998</v>
      </c>
      <c r="I25" s="19">
        <f t="shared" si="25"/>
        <v>16908.313500000004</v>
      </c>
      <c r="J25" s="19">
        <f t="shared" si="25"/>
        <v>16715.371999999999</v>
      </c>
      <c r="K25" s="19">
        <f t="shared" si="25"/>
        <v>18693.647900000004</v>
      </c>
      <c r="L25" s="19">
        <f t="shared" si="25"/>
        <v>19018.8508</v>
      </c>
      <c r="M25" s="19">
        <f t="shared" si="25"/>
        <v>21772.091499999999</v>
      </c>
      <c r="N25" s="19">
        <f t="shared" si="25"/>
        <v>21453.803500000002</v>
      </c>
      <c r="O25" s="19">
        <f t="shared" si="25"/>
        <v>22812.862099999998</v>
      </c>
      <c r="P25" s="19">
        <f t="shared" si="25"/>
        <v>21739.545200000004</v>
      </c>
      <c r="Q25" s="19">
        <f t="shared" si="25"/>
        <v>24703.971200000004</v>
      </c>
      <c r="S25" s="3">
        <f t="shared" si="24"/>
        <v>1169.7869999999994</v>
      </c>
      <c r="T25" s="3">
        <f t="shared" si="24"/>
        <v>2912.5198000000009</v>
      </c>
      <c r="U25" s="3">
        <f t="shared" si="24"/>
        <v>3705.7541999999976</v>
      </c>
      <c r="V25" s="3">
        <f t="shared" si="22"/>
        <v>370.84730000000127</v>
      </c>
      <c r="W25" s="3">
        <f t="shared" si="22"/>
        <v>1478.7763999999988</v>
      </c>
      <c r="X25" s="3">
        <f t="shared" si="22"/>
        <v>2359.0638000000054</v>
      </c>
      <c r="Y25" s="3">
        <f t="shared" si="22"/>
        <v>-192.94150000000445</v>
      </c>
      <c r="Z25" s="3">
        <f t="shared" si="22"/>
        <v>1978.2759000000042</v>
      </c>
      <c r="AA25" s="3">
        <f t="shared" si="22"/>
        <v>325.20289999999659</v>
      </c>
      <c r="AB25" s="3">
        <f t="shared" si="22"/>
        <v>2753.2406999999985</v>
      </c>
      <c r="AC25" s="3">
        <f t="shared" si="22"/>
        <v>-318.28799999999683</v>
      </c>
      <c r="AD25" s="3">
        <f t="shared" si="22"/>
        <v>1359.0585999999967</v>
      </c>
      <c r="AE25" s="3">
        <f t="shared" si="22"/>
        <v>-1073.3168999999943</v>
      </c>
      <c r="AF25" s="3">
        <f t="shared" si="22"/>
        <v>2964.4259999999995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3.8502583131263847E-2</v>
      </c>
      <c r="K29" s="4">
        <f t="shared" si="29"/>
        <v>4.2042088532115759E-2</v>
      </c>
      <c r="L29" s="4">
        <f t="shared" si="29"/>
        <v>4.5540869377870087E-2</v>
      </c>
      <c r="M29" s="4">
        <f t="shared" si="29"/>
        <v>4.2000833957546065E-2</v>
      </c>
      <c r="N29" s="4">
        <f t="shared" si="29"/>
        <v>4.4963868528021145E-2</v>
      </c>
      <c r="O29" s="4">
        <f t="shared" si="29"/>
        <v>4.0201181069691387E-2</v>
      </c>
      <c r="P29" s="4">
        <f t="shared" si="29"/>
        <v>3.9052978900404954E-2</v>
      </c>
      <c r="Q29" s="4">
        <f t="shared" si="29"/>
        <v>3.8047040793182267E-2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0.22115959818827335</v>
      </c>
      <c r="AA29" s="4">
        <f t="shared" si="30"/>
        <v>0.10206509568403914</v>
      </c>
      <c r="AB29" s="4">
        <f t="shared" si="30"/>
        <v>5.5777678999232264E-2</v>
      </c>
      <c r="AC29" s="4">
        <f t="shared" si="30"/>
        <v>5.4896625935265647E-2</v>
      </c>
      <c r="AD29" s="4">
        <f t="shared" si="30"/>
        <v>-4.9284400702433763E-2</v>
      </c>
      <c r="AE29" s="4">
        <f t="shared" si="30"/>
        <v>-7.4266386364032877E-2</v>
      </c>
      <c r="AF29" s="4">
        <f t="shared" si="30"/>
        <v>0.10709027390064003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1.5751598523077674E-2</v>
      </c>
      <c r="D30" s="4">
        <f t="shared" si="31"/>
        <v>1.8963710701173031E-2</v>
      </c>
      <c r="E30" s="4">
        <f t="shared" si="31"/>
        <v>2.493486731709918E-2</v>
      </c>
      <c r="F30" s="4">
        <f t="shared" si="31"/>
        <v>1.6437019483880867E-2</v>
      </c>
      <c r="G30" s="4">
        <f t="shared" si="31"/>
        <v>1.6171181804104984E-2</v>
      </c>
      <c r="H30" s="4">
        <f t="shared" si="31"/>
        <v>2.0277403033367423E-2</v>
      </c>
      <c r="I30" s="4">
        <f t="shared" si="31"/>
        <v>1.716729465656051E-2</v>
      </c>
      <c r="J30" s="4">
        <f t="shared" si="31"/>
        <v>1.9018661385460042E-2</v>
      </c>
      <c r="K30" s="4">
        <f t="shared" si="29"/>
        <v>3.5221750378640643E-2</v>
      </c>
      <c r="L30" s="4">
        <f t="shared" si="29"/>
        <v>2.2988823278428577E-2</v>
      </c>
      <c r="M30" s="4">
        <f t="shared" si="29"/>
        <v>2.2272963532235752E-2</v>
      </c>
      <c r="N30" s="4">
        <f t="shared" si="29"/>
        <v>3.4608968055477897E-2</v>
      </c>
      <c r="O30" s="4">
        <f t="shared" si="29"/>
        <v>1.8524067613594177E-2</v>
      </c>
      <c r="P30" s="4">
        <f t="shared" si="29"/>
        <v>1.8384975229380599E-2</v>
      </c>
      <c r="Q30" s="4">
        <f t="shared" si="29"/>
        <v>2.2877941178946967E-2</v>
      </c>
      <c r="S30" s="4">
        <f t="shared" si="30"/>
        <v>0.49066115168357799</v>
      </c>
      <c r="T30" s="4">
        <f t="shared" si="30"/>
        <v>0.94460004335573367</v>
      </c>
      <c r="U30" s="4">
        <f t="shared" si="30"/>
        <v>-6.9191700741546666E-2</v>
      </c>
      <c r="V30" s="4">
        <f t="shared" si="30"/>
        <v>1.2556049515195691E-2</v>
      </c>
      <c r="W30" s="4">
        <f t="shared" si="30"/>
        <v>0.3957892744777991</v>
      </c>
      <c r="X30" s="4">
        <f t="shared" si="30"/>
        <v>-1.6103938363709814E-2</v>
      </c>
      <c r="Y30" s="4">
        <f t="shared" si="30"/>
        <v>9.5201019740241893E-2</v>
      </c>
      <c r="Z30" s="4">
        <f t="shared" si="30"/>
        <v>1.0711378277719059</v>
      </c>
      <c r="AA30" s="4">
        <f t="shared" si="30"/>
        <v>-0.33595727974265782</v>
      </c>
      <c r="AB30" s="4">
        <f t="shared" si="30"/>
        <v>0.10911644225689061</v>
      </c>
      <c r="AC30" s="4">
        <f t="shared" si="30"/>
        <v>0.5311396101284932</v>
      </c>
      <c r="AD30" s="4">
        <f t="shared" si="30"/>
        <v>-0.43085466010499751</v>
      </c>
      <c r="AE30" s="4">
        <f t="shared" si="30"/>
        <v>-5.4204223035729936E-2</v>
      </c>
      <c r="AF30" s="4">
        <f t="shared" si="30"/>
        <v>0.41406771900590739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3.2031580204613538E-2</v>
      </c>
      <c r="J31" s="4">
        <f t="shared" si="31"/>
        <v>3.7959071446330962E-2</v>
      </c>
      <c r="K31" s="4">
        <f t="shared" si="29"/>
        <v>5.4933098424304862E-2</v>
      </c>
      <c r="L31" s="4">
        <f t="shared" si="29"/>
        <v>7.0524765881227691E-2</v>
      </c>
      <c r="M31" s="4">
        <f t="shared" si="29"/>
        <v>5.3655846522599818E-2</v>
      </c>
      <c r="N31" s="4">
        <f t="shared" si="29"/>
        <v>6.5377684660904059E-2</v>
      </c>
      <c r="O31" s="4">
        <f t="shared" si="29"/>
        <v>6.434966351723137E-2</v>
      </c>
      <c r="P31" s="4">
        <f t="shared" si="29"/>
        <v>8.6814143655590342E-2</v>
      </c>
      <c r="Q31" s="4">
        <f t="shared" si="29"/>
        <v>9.2321189234547019E-2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0.17152880354505165</v>
      </c>
      <c r="Z31" s="4">
        <f t="shared" si="30"/>
        <v>0.61843971631205685</v>
      </c>
      <c r="AA31" s="4">
        <f t="shared" si="30"/>
        <v>0.30616418346479679</v>
      </c>
      <c r="AB31" s="4">
        <f t="shared" si="30"/>
        <v>-0.12905390292999322</v>
      </c>
      <c r="AC31" s="4">
        <f t="shared" si="30"/>
        <v>0.20065057353192933</v>
      </c>
      <c r="AD31" s="4">
        <f t="shared" si="30"/>
        <v>4.6627691430201124E-2</v>
      </c>
      <c r="AE31" s="4">
        <f t="shared" si="30"/>
        <v>0.28562670299727516</v>
      </c>
      <c r="AF31" s="4">
        <f t="shared" si="30"/>
        <v>0.20844592804535572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3.1507971110735819E-2</v>
      </c>
      <c r="P32" s="4">
        <f t="shared" si="29"/>
        <v>3.2293545864979727E-2</v>
      </c>
      <c r="Q32" s="4">
        <f t="shared" si="29"/>
        <v>4.3960543477317517E-2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-2.3289235893247943E-2</v>
      </c>
      <c r="AF32" s="4">
        <f t="shared" si="30"/>
        <v>0.54690497929625792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2.1648496965834717E-2</v>
      </c>
      <c r="D33" s="4">
        <f t="shared" si="31"/>
        <v>2.4937546782360237E-2</v>
      </c>
      <c r="E33" s="4">
        <f t="shared" si="31"/>
        <v>1.9878869076163614E-2</v>
      </c>
      <c r="F33" s="4">
        <f t="shared" si="31"/>
        <v>1.4349398950803749E-2</v>
      </c>
      <c r="G33" s="4">
        <f t="shared" si="31"/>
        <v>1.2283181818672167E-2</v>
      </c>
      <c r="H33" s="4">
        <f t="shared" si="31"/>
        <v>1.150691640133168E-2</v>
      </c>
      <c r="I33" s="4">
        <f t="shared" si="31"/>
        <v>1.1600506460919357E-2</v>
      </c>
      <c r="J33" s="4">
        <f t="shared" si="31"/>
        <v>1.6132754927619921E-2</v>
      </c>
      <c r="K33" s="4">
        <f t="shared" si="29"/>
        <v>1.6425258549991193E-2</v>
      </c>
      <c r="L33" s="4">
        <f t="shared" si="29"/>
        <v>1.6198455061227992E-2</v>
      </c>
      <c r="M33" s="4">
        <f t="shared" si="29"/>
        <v>1.29818947343667E-2</v>
      </c>
      <c r="N33" s="4">
        <f t="shared" si="29"/>
        <v>1.1520474679466508E-2</v>
      </c>
      <c r="O33" s="4">
        <f t="shared" si="29"/>
        <v>1.1843099687171652E-2</v>
      </c>
      <c r="P33" s="4">
        <f t="shared" si="29"/>
        <v>1.5951391660208234E-2</v>
      </c>
      <c r="Q33" s="4">
        <f t="shared" si="29"/>
        <v>2.1059083812403408E-2</v>
      </c>
      <c r="S33" s="4">
        <f t="shared" si="30"/>
        <v>0.42628470393499351</v>
      </c>
      <c r="T33" s="4">
        <f t="shared" si="30"/>
        <v>0.17892043731124807</v>
      </c>
      <c r="U33" s="4">
        <f t="shared" si="30"/>
        <v>1.9263037787770925E-2</v>
      </c>
      <c r="V33" s="4">
        <f t="shared" si="30"/>
        <v>-0.11899666359366085</v>
      </c>
      <c r="W33" s="4">
        <f t="shared" si="30"/>
        <v>4.2791207559157163E-2</v>
      </c>
      <c r="X33" s="4">
        <f t="shared" si="30"/>
        <v>0.17159547716181756</v>
      </c>
      <c r="Y33" s="4">
        <f t="shared" si="30"/>
        <v>0.37482474699839408</v>
      </c>
      <c r="Z33" s="4">
        <f t="shared" si="30"/>
        <v>0.1386275564125859</v>
      </c>
      <c r="AA33" s="4">
        <f t="shared" si="30"/>
        <v>3.3480107344780619E-3</v>
      </c>
      <c r="AB33" s="4">
        <f t="shared" si="30"/>
        <v>-8.255430478193708E-2</v>
      </c>
      <c r="AC33" s="4">
        <f t="shared" si="30"/>
        <v>-0.12554706820972034</v>
      </c>
      <c r="AD33" s="4">
        <f t="shared" si="30"/>
        <v>9.3126663915390262E-2</v>
      </c>
      <c r="AE33" s="4">
        <f t="shared" si="30"/>
        <v>0.28352364208383452</v>
      </c>
      <c r="AF33" s="4">
        <f t="shared" si="30"/>
        <v>0.50022781276674289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5.3435931050050617E-3</v>
      </c>
      <c r="M34" s="4">
        <f t="shared" si="29"/>
        <v>1.2492874191714654E-2</v>
      </c>
      <c r="N34" s="4">
        <f t="shared" si="29"/>
        <v>1.3019229900189959E-2</v>
      </c>
      <c r="O34" s="4">
        <f t="shared" si="29"/>
        <v>1.7331012578206923E-2</v>
      </c>
      <c r="P34" s="4">
        <f t="shared" si="29"/>
        <v>2.2443937787622159E-2</v>
      </c>
      <c r="Q34" s="4">
        <f t="shared" si="29"/>
        <v>2.0919106317610989E-2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1.6763620620098589</v>
      </c>
      <c r="AC34" s="4">
        <f t="shared" si="30"/>
        <v>2.6897454374329149E-2</v>
      </c>
      <c r="AD34" s="4">
        <f t="shared" si="30"/>
        <v>0.41551383399209479</v>
      </c>
      <c r="AE34" s="4">
        <f t="shared" si="30"/>
        <v>0.23408705769279406</v>
      </c>
      <c r="AF34" s="4">
        <f t="shared" si="30"/>
        <v>5.9157117648143812E-2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1.218500298880335E-2</v>
      </c>
      <c r="N35" s="4">
        <f t="shared" si="29"/>
        <v>9.2952748448544339E-3</v>
      </c>
      <c r="O35" s="4">
        <f t="shared" si="29"/>
        <v>1.0322466289751519E-2</v>
      </c>
      <c r="P35" s="4">
        <f t="shared" si="29"/>
        <v>1.4418930898333602E-2</v>
      </c>
      <c r="Q35" s="4">
        <f t="shared" si="29"/>
        <v>1.2987345127733954E-2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-0.2483065893182255</v>
      </c>
      <c r="AD35" s="4">
        <f t="shared" si="30"/>
        <v>0.18085538489311451</v>
      </c>
      <c r="AE35" s="4">
        <f t="shared" si="30"/>
        <v>0.33112937129753484</v>
      </c>
      <c r="AF35" s="4">
        <f t="shared" si="30"/>
        <v>2.3537218346141899E-2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1.6138199054592721E-3</v>
      </c>
      <c r="M36" s="4">
        <f t="shared" si="29"/>
        <v>3.3106603469859569E-3</v>
      </c>
      <c r="N36" s="4">
        <f t="shared" si="29"/>
        <v>9.5071720033233255E-3</v>
      </c>
      <c r="O36" s="4">
        <f t="shared" si="29"/>
        <v>1.433756968179806E-2</v>
      </c>
      <c r="P36" s="4">
        <f t="shared" si="29"/>
        <v>2.1064516105884307E-2</v>
      </c>
      <c r="Q36" s="4">
        <f t="shared" si="29"/>
        <v>2.1712622462901832E-2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1.3484182061056267</v>
      </c>
      <c r="AC36" s="4">
        <f t="shared" si="30"/>
        <v>1.8297031076581576</v>
      </c>
      <c r="AD36" s="4">
        <f t="shared" si="30"/>
        <v>0.60361336503811935</v>
      </c>
      <c r="AE36" s="4">
        <f t="shared" si="30"/>
        <v>0.40005992399436213</v>
      </c>
      <c r="AF36" s="4">
        <f t="shared" si="30"/>
        <v>0.17132418934647653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0.932900205942505</v>
      </c>
      <c r="D37" s="4">
        <f t="shared" si="31"/>
        <v>0.92347885799078888</v>
      </c>
      <c r="E37" s="4">
        <f t="shared" si="31"/>
        <v>0.59751796773443</v>
      </c>
      <c r="F37" s="4">
        <f t="shared" si="31"/>
        <v>0.559859006871541</v>
      </c>
      <c r="G37" s="4">
        <f t="shared" si="31"/>
        <v>0.59860112334264137</v>
      </c>
      <c r="H37" s="4">
        <f t="shared" si="31"/>
        <v>0.62986065872524</v>
      </c>
      <c r="I37" s="4">
        <f t="shared" si="31"/>
        <v>0.61271634217096804</v>
      </c>
      <c r="J37" s="4">
        <f t="shared" si="31"/>
        <v>0.62044685574452074</v>
      </c>
      <c r="K37" s="4">
        <f t="shared" si="29"/>
        <v>0.59790363335130525</v>
      </c>
      <c r="L37" s="4">
        <f t="shared" si="29"/>
        <v>0.58599755143985877</v>
      </c>
      <c r="M37" s="4">
        <f t="shared" si="29"/>
        <v>0.53371078290755858</v>
      </c>
      <c r="N37" s="4">
        <f t="shared" si="29"/>
        <v>0.57141382878798153</v>
      </c>
      <c r="O37" s="4">
        <f t="shared" si="29"/>
        <v>0.60277399388654529</v>
      </c>
      <c r="P37" s="4">
        <f t="shared" si="29"/>
        <v>0.57245907793876005</v>
      </c>
      <c r="Q37" s="4">
        <f t="shared" si="29"/>
        <v>0.519997367872579</v>
      </c>
      <c r="S37" s="4">
        <f t="shared" si="30"/>
        <v>0.22566564818856394</v>
      </c>
      <c r="T37" s="4">
        <f t="shared" si="30"/>
        <v>-4.3091168091168093E-2</v>
      </c>
      <c r="U37" s="4">
        <f t="shared" si="30"/>
        <v>0.3230368440640119</v>
      </c>
      <c r="V37" s="4">
        <f t="shared" si="30"/>
        <v>0.10042194092827005</v>
      </c>
      <c r="W37" s="4">
        <f t="shared" si="30"/>
        <v>0.17126789366053169</v>
      </c>
      <c r="X37" s="4">
        <f t="shared" si="30"/>
        <v>0.13051069402007856</v>
      </c>
      <c r="Y37" s="4">
        <f t="shared" si="30"/>
        <v>1.0617760617760619E-3</v>
      </c>
      <c r="Z37" s="4">
        <f t="shared" si="30"/>
        <v>7.7716710056889404E-2</v>
      </c>
      <c r="AA37" s="4">
        <f t="shared" si="30"/>
        <v>-2.8630222778920997E-3</v>
      </c>
      <c r="AB37" s="4">
        <f t="shared" si="30"/>
        <v>4.2620008972633468E-2</v>
      </c>
      <c r="AC37" s="4">
        <f t="shared" si="30"/>
        <v>5.4991394148020657E-2</v>
      </c>
      <c r="AD37" s="4">
        <f t="shared" si="30"/>
        <v>0.12170650134594992</v>
      </c>
      <c r="AE37" s="4">
        <f t="shared" si="30"/>
        <v>-9.4974910915569782E-2</v>
      </c>
      <c r="AF37" s="4">
        <f t="shared" si="30"/>
        <v>3.2221775813579753E-2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3.0327316873696151E-3</v>
      </c>
      <c r="F38" s="4">
        <f t="shared" si="31"/>
        <v>3.0804056749387742E-3</v>
      </c>
      <c r="G38" s="4">
        <f t="shared" si="31"/>
        <v>7.3713474476857698E-3</v>
      </c>
      <c r="H38" s="4">
        <f t="shared" si="31"/>
        <v>1.1355362194381749E-2</v>
      </c>
      <c r="I38" s="4">
        <f t="shared" si="31"/>
        <v>6.0793762784206703E-3</v>
      </c>
      <c r="J38" s="4">
        <f t="shared" si="31"/>
        <v>5.9996869947016437E-3</v>
      </c>
      <c r="K38" s="4">
        <f t="shared" si="29"/>
        <v>6.214517392295592E-3</v>
      </c>
      <c r="L38" s="4">
        <f t="shared" si="29"/>
        <v>7.0630976294319527E-3</v>
      </c>
      <c r="M38" s="4">
        <f t="shared" si="29"/>
        <v>6.7440006854646919E-3</v>
      </c>
      <c r="N38" s="4">
        <f t="shared" si="29"/>
        <v>7.0020218093262568E-3</v>
      </c>
      <c r="O38" s="4">
        <f t="shared" si="29"/>
        <v>8.9091407780876389E-3</v>
      </c>
      <c r="P38" s="4">
        <f t="shared" si="29"/>
        <v>8.4171034084006488E-3</v>
      </c>
      <c r="Q38" s="4">
        <f t="shared" si="29"/>
        <v>7.9630921849520274E-3</v>
      </c>
      <c r="S38" s="4">
        <f t="shared" si="30"/>
        <v>0</v>
      </c>
      <c r="T38" s="4">
        <f t="shared" si="30"/>
        <v>0</v>
      </c>
      <c r="U38" s="4">
        <f t="shared" si="30"/>
        <v>0.43422789265288159</v>
      </c>
      <c r="V38" s="4">
        <f t="shared" si="30"/>
        <v>1.4628578732106339</v>
      </c>
      <c r="W38" s="4">
        <f t="shared" si="30"/>
        <v>0.71476018973086863</v>
      </c>
      <c r="X38" s="4">
        <f t="shared" si="30"/>
        <v>-0.37781759194247388</v>
      </c>
      <c r="Y38" s="4">
        <f t="shared" si="30"/>
        <v>-2.436960074713981E-2</v>
      </c>
      <c r="Z38" s="4">
        <f t="shared" si="30"/>
        <v>0.1583954051871129</v>
      </c>
      <c r="AA38" s="4">
        <f t="shared" si="30"/>
        <v>0.15631993940019967</v>
      </c>
      <c r="AB38" s="4">
        <f t="shared" si="30"/>
        <v>9.3045588541821725E-2</v>
      </c>
      <c r="AC38" s="4">
        <f t="shared" si="30"/>
        <v>2.3080957018613305E-2</v>
      </c>
      <c r="AD38" s="4">
        <f t="shared" si="30"/>
        <v>0.35296897883104777</v>
      </c>
      <c r="AE38" s="4">
        <f t="shared" si="30"/>
        <v>-9.9678709721859979E-2</v>
      </c>
      <c r="AF38" s="4">
        <f t="shared" si="30"/>
        <v>7.5066672495955875E-2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0.32989129331374278</v>
      </c>
      <c r="F39" s="4">
        <f t="shared" si="31"/>
        <v>0.2020531943224155</v>
      </c>
      <c r="G39" s="4">
        <f t="shared" si="31"/>
        <v>0.22822432910673557</v>
      </c>
      <c r="H39" s="4">
        <f t="shared" si="31"/>
        <v>0.18028421080710438</v>
      </c>
      <c r="I39" s="4">
        <f t="shared" si="31"/>
        <v>0.17997063988670423</v>
      </c>
      <c r="J39" s="4">
        <f t="shared" si="31"/>
        <v>0.13705946837438018</v>
      </c>
      <c r="K39" s="4">
        <f t="shared" si="29"/>
        <v>0.12555066900559306</v>
      </c>
      <c r="L39" s="4">
        <f t="shared" si="29"/>
        <v>0.11972332208421342</v>
      </c>
      <c r="M39" s="4">
        <f t="shared" si="29"/>
        <v>0.1003119061850351</v>
      </c>
      <c r="N39" s="4">
        <f t="shared" si="29"/>
        <v>8.8888667223972651E-2</v>
      </c>
      <c r="O39" s="4">
        <f t="shared" si="29"/>
        <v>8.6705473049784501E-2</v>
      </c>
      <c r="P39" s="4">
        <f t="shared" si="29"/>
        <v>6.4076777466347351E-2</v>
      </c>
      <c r="Q39" s="4">
        <f t="shared" si="29"/>
        <v>6.3107262689814009E-2</v>
      </c>
      <c r="S39" s="4">
        <f t="shared" si="30"/>
        <v>0</v>
      </c>
      <c r="T39" s="4">
        <f t="shared" si="30"/>
        <v>0</v>
      </c>
      <c r="U39" s="4">
        <f t="shared" si="30"/>
        <v>-0.13515335355578026</v>
      </c>
      <c r="V39" s="4">
        <f t="shared" si="30"/>
        <v>0.16250974279033514</v>
      </c>
      <c r="W39" s="4">
        <f t="shared" si="30"/>
        <v>-0.12068387529332886</v>
      </c>
      <c r="X39" s="4">
        <f t="shared" si="30"/>
        <v>0.1601219977125429</v>
      </c>
      <c r="Y39" s="4">
        <f t="shared" si="30"/>
        <v>-0.24712454814327967</v>
      </c>
      <c r="Z39" s="4">
        <f t="shared" si="30"/>
        <v>2.4443474465298997E-2</v>
      </c>
      <c r="AA39" s="4">
        <f t="shared" si="30"/>
        <v>-2.9825308904985089E-2</v>
      </c>
      <c r="AB39" s="4">
        <f t="shared" si="30"/>
        <v>-4.0843214756258232E-2</v>
      </c>
      <c r="AC39" s="4">
        <f t="shared" si="30"/>
        <v>-0.12683150183150182</v>
      </c>
      <c r="AD39" s="4">
        <f t="shared" si="30"/>
        <v>3.7231253277399054E-2</v>
      </c>
      <c r="AE39" s="4">
        <f t="shared" si="30"/>
        <v>-0.29575328614762386</v>
      </c>
      <c r="AF39" s="4">
        <f t="shared" si="30"/>
        <v>0.11916726489590811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0.18102895313610026</v>
      </c>
      <c r="G40" s="4">
        <f t="shared" si="31"/>
        <v>0.11407391039159998</v>
      </c>
      <c r="H40" s="4">
        <f t="shared" si="31"/>
        <v>0.11430142682890378</v>
      </c>
      <c r="I40" s="4">
        <f t="shared" si="31"/>
        <v>0.11041905509972946</v>
      </c>
      <c r="J40" s="4">
        <f t="shared" si="31"/>
        <v>0.1006857639782112</v>
      </c>
      <c r="K40" s="4">
        <f t="shared" si="29"/>
        <v>9.1260946452297292E-2</v>
      </c>
      <c r="L40" s="4">
        <f t="shared" si="29"/>
        <v>9.1908812913133534E-2</v>
      </c>
      <c r="M40" s="4">
        <f t="shared" si="29"/>
        <v>0.13893933892386959</v>
      </c>
      <c r="N40" s="4">
        <f t="shared" si="29"/>
        <v>8.352831235729366E-2</v>
      </c>
      <c r="O40" s="4">
        <f t="shared" si="29"/>
        <v>4.4229434937933548E-2</v>
      </c>
      <c r="P40" s="4">
        <f t="shared" si="29"/>
        <v>4.783908726848618E-2</v>
      </c>
      <c r="Q40" s="4">
        <f t="shared" si="29"/>
        <v>8.1606312753473409E-2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-0.35145715528490651</v>
      </c>
      <c r="W40" s="4">
        <f t="shared" si="30"/>
        <v>0.1153588195841717</v>
      </c>
      <c r="X40" s="4">
        <f t="shared" si="30"/>
        <v>0.12266987372218882</v>
      </c>
      <c r="Y40" s="4">
        <f t="shared" si="30"/>
        <v>-9.8553829673272628E-2</v>
      </c>
      <c r="Z40" s="4">
        <f t="shared" si="30"/>
        <v>1.3666072489601902E-2</v>
      </c>
      <c r="AA40" s="4">
        <f t="shared" si="30"/>
        <v>2.4618991793669401E-2</v>
      </c>
      <c r="AB40" s="4">
        <f t="shared" si="30"/>
        <v>0.7305491990846682</v>
      </c>
      <c r="AC40" s="4">
        <f t="shared" si="30"/>
        <v>-0.40760330578512399</v>
      </c>
      <c r="AD40" s="4">
        <f t="shared" si="30"/>
        <v>-0.4369419642857143</v>
      </c>
      <c r="AE40" s="4">
        <f t="shared" si="30"/>
        <v>3.0723488602576808E-2</v>
      </c>
      <c r="AF40" s="4">
        <f t="shared" si="30"/>
        <v>0.93846153846153846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1.5720243954829061E-2</v>
      </c>
      <c r="D41" s="4">
        <f t="shared" si="31"/>
        <v>1.669891826685908E-2</v>
      </c>
      <c r="E41" s="4">
        <f t="shared" si="31"/>
        <v>1.4101824311082574E-2</v>
      </c>
      <c r="F41" s="4">
        <f t="shared" si="31"/>
        <v>1.2135396743179684E-2</v>
      </c>
      <c r="G41" s="4">
        <f t="shared" si="31"/>
        <v>9.6951347584329634E-3</v>
      </c>
      <c r="H41" s="4">
        <f t="shared" si="31"/>
        <v>2.0359125460607086E-2</v>
      </c>
      <c r="I41" s="4">
        <f t="shared" si="31"/>
        <v>1.6860285917930252E-2</v>
      </c>
      <c r="J41" s="4">
        <f t="shared" si="31"/>
        <v>1.3192886164902582E-2</v>
      </c>
      <c r="K41" s="4">
        <f t="shared" si="29"/>
        <v>1.860204074989558E-2</v>
      </c>
      <c r="L41" s="4">
        <f t="shared" si="29"/>
        <v>2.0385038195893518E-2</v>
      </c>
      <c r="M41" s="4">
        <f t="shared" si="29"/>
        <v>1.7786210387734223E-2</v>
      </c>
      <c r="N41" s="4">
        <f t="shared" si="29"/>
        <v>1.3829016379310083E-2</v>
      </c>
      <c r="O41" s="4">
        <f t="shared" si="29"/>
        <v>9.803811508596284E-3</v>
      </c>
      <c r="P41" s="4">
        <f t="shared" si="29"/>
        <v>8.2750581185111437E-3</v>
      </c>
      <c r="Q41" s="4">
        <f t="shared" si="29"/>
        <v>7.7580239407014839E-3</v>
      </c>
      <c r="S41" s="4">
        <f t="shared" si="30"/>
        <v>0.31525300799108946</v>
      </c>
      <c r="T41" s="4">
        <f t="shared" si="30"/>
        <v>0.24891681109185432</v>
      </c>
      <c r="U41" s="4">
        <f t="shared" si="30"/>
        <v>0.21513048963179068</v>
      </c>
      <c r="V41" s="4">
        <f t="shared" si="30"/>
        <v>-0.17775686986990241</v>
      </c>
      <c r="W41" s="4">
        <f t="shared" si="30"/>
        <v>1.3375157828282827</v>
      </c>
      <c r="X41" s="4">
        <f t="shared" si="30"/>
        <v>-3.7578069612774628E-2</v>
      </c>
      <c r="Y41" s="4">
        <f t="shared" si="30"/>
        <v>-0.22644600268697451</v>
      </c>
      <c r="Z41" s="4">
        <f t="shared" si="30"/>
        <v>0.57688052094103137</v>
      </c>
      <c r="AA41" s="4">
        <f t="shared" si="30"/>
        <v>0.11491344107666641</v>
      </c>
      <c r="AB41" s="4">
        <f t="shared" si="30"/>
        <v>-1.1787464534433678E-3</v>
      </c>
      <c r="AC41" s="4">
        <f t="shared" si="30"/>
        <v>-0.23385316196806655</v>
      </c>
      <c r="AD41" s="4">
        <f t="shared" si="30"/>
        <v>-0.24616006875979576</v>
      </c>
      <c r="AE41" s="4">
        <f t="shared" si="30"/>
        <v>-0.19564682789857504</v>
      </c>
      <c r="AF41" s="4">
        <f t="shared" si="30"/>
        <v>6.5359985769555803E-2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1.0070517238395501E-2</v>
      </c>
      <c r="D42" s="4">
        <f t="shared" si="31"/>
        <v>1.2242672353121476E-2</v>
      </c>
      <c r="E42" s="4">
        <f t="shared" si="31"/>
        <v>8.3285598978628979E-3</v>
      </c>
      <c r="F42" s="4">
        <f t="shared" si="31"/>
        <v>8.4834781748690871E-3</v>
      </c>
      <c r="G42" s="4">
        <f t="shared" si="31"/>
        <v>1.0452108111494326E-2</v>
      </c>
      <c r="H42" s="4">
        <f t="shared" si="31"/>
        <v>9.0445901138118505E-3</v>
      </c>
      <c r="I42" s="4">
        <f t="shared" si="31"/>
        <v>1.0120997579090307E-2</v>
      </c>
      <c r="J42" s="4">
        <f t="shared" si="31"/>
        <v>7.6256155112790795E-3</v>
      </c>
      <c r="K42" s="4">
        <f t="shared" si="29"/>
        <v>8.8098374849565862E-3</v>
      </c>
      <c r="L42" s="4">
        <f t="shared" si="29"/>
        <v>8.6173976400298596E-3</v>
      </c>
      <c r="M42" s="4">
        <f t="shared" si="29"/>
        <v>8.4792496853138798E-3</v>
      </c>
      <c r="N42" s="4">
        <f t="shared" si="29"/>
        <v>1.2214151210996222E-2</v>
      </c>
      <c r="O42" s="4">
        <f t="shared" si="29"/>
        <v>1.1630324982326528E-2</v>
      </c>
      <c r="P42" s="4">
        <f t="shared" si="29"/>
        <v>1.6393167231483752E-2</v>
      </c>
      <c r="Q42" s="4">
        <f t="shared" si="29"/>
        <v>1.3793571780070724E-2</v>
      </c>
      <c r="S42" s="4">
        <f t="shared" si="30"/>
        <v>0.50523634305123111</v>
      </c>
      <c r="T42" s="4">
        <f t="shared" si="30"/>
        <v>6.0978885725031934E-3</v>
      </c>
      <c r="U42" s="4">
        <f t="shared" si="30"/>
        <v>0.43829599765038829</v>
      </c>
      <c r="V42" s="4">
        <f t="shared" si="30"/>
        <v>0.26803233800829807</v>
      </c>
      <c r="W42" s="4">
        <f t="shared" si="30"/>
        <v>-3.6760507707848326E-2</v>
      </c>
      <c r="X42" s="4">
        <f t="shared" si="30"/>
        <v>0.30045139522159381</v>
      </c>
      <c r="Y42" s="4">
        <f t="shared" si="30"/>
        <v>-0.25515254574034785</v>
      </c>
      <c r="Z42" s="4">
        <f t="shared" si="30"/>
        <v>0.29202526183658245</v>
      </c>
      <c r="AA42" s="4">
        <f t="shared" si="30"/>
        <v>-4.8273098222091932E-3</v>
      </c>
      <c r="AB42" s="4">
        <f t="shared" si="30"/>
        <v>0.12641174424777135</v>
      </c>
      <c r="AC42" s="4">
        <f t="shared" si="30"/>
        <v>0.4194170444881401</v>
      </c>
      <c r="AD42" s="4">
        <f t="shared" si="30"/>
        <v>1.2520989161960028E-2</v>
      </c>
      <c r="AE42" s="4">
        <f t="shared" si="30"/>
        <v>0.34320313883936804</v>
      </c>
      <c r="AF42" s="4">
        <f t="shared" si="30"/>
        <v>-4.3840844042875651E-2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3.908937375357956E-3</v>
      </c>
      <c r="D43" s="4">
        <f t="shared" si="31"/>
        <v>3.6782939056972858E-3</v>
      </c>
      <c r="E43" s="4">
        <f t="shared" si="31"/>
        <v>2.3138866622492882E-3</v>
      </c>
      <c r="F43" s="4">
        <f t="shared" si="31"/>
        <v>2.5731466422711977E-3</v>
      </c>
      <c r="G43" s="4">
        <f t="shared" si="31"/>
        <v>3.1276832186329473E-3</v>
      </c>
      <c r="H43" s="4">
        <f t="shared" si="31"/>
        <v>3.010306435252122E-3</v>
      </c>
      <c r="I43" s="4">
        <f t="shared" si="31"/>
        <v>3.0339217450634556E-3</v>
      </c>
      <c r="J43" s="4">
        <f t="shared" si="31"/>
        <v>3.3766523413298849E-3</v>
      </c>
      <c r="K43" s="4">
        <f t="shared" si="29"/>
        <v>3.0361596786039812E-3</v>
      </c>
      <c r="L43" s="4">
        <f t="shared" si="29"/>
        <v>4.0944534882202234E-3</v>
      </c>
      <c r="M43" s="4">
        <f t="shared" si="29"/>
        <v>2.8853222484390168E-3</v>
      </c>
      <c r="N43" s="4">
        <f t="shared" si="29"/>
        <v>3.8811066764921189E-3</v>
      </c>
      <c r="O43" s="4">
        <f t="shared" si="29"/>
        <v>2.8078940607807385E-3</v>
      </c>
      <c r="P43" s="4">
        <f t="shared" si="29"/>
        <v>5.5738148560715971E-3</v>
      </c>
      <c r="Q43" s="4">
        <f t="shared" si="29"/>
        <v>4.0397229737703056E-3</v>
      </c>
      <c r="S43" s="4">
        <f t="shared" si="30"/>
        <v>0.16511276628991081</v>
      </c>
      <c r="T43" s="4">
        <f t="shared" si="30"/>
        <v>-6.9658902946041365E-2</v>
      </c>
      <c r="U43" s="4">
        <f t="shared" si="30"/>
        <v>0.5702423741518825</v>
      </c>
      <c r="V43" s="4">
        <f t="shared" si="30"/>
        <v>0.25100373339861687</v>
      </c>
      <c r="W43" s="4">
        <f t="shared" si="30"/>
        <v>7.1364446934097867E-2</v>
      </c>
      <c r="X43" s="4">
        <f t="shared" si="30"/>
        <v>0.17126013466460563</v>
      </c>
      <c r="Y43" s="4">
        <f t="shared" si="30"/>
        <v>0.10026608965174427</v>
      </c>
      <c r="Z43" s="4">
        <f t="shared" si="30"/>
        <v>5.5791786258460284E-3</v>
      </c>
      <c r="AA43" s="4">
        <f t="shared" si="30"/>
        <v>0.37202348965500215</v>
      </c>
      <c r="AB43" s="4">
        <f t="shared" si="30"/>
        <v>-0.19329590429398058</v>
      </c>
      <c r="AC43" s="4">
        <f t="shared" si="30"/>
        <v>0.3254562675602321</v>
      </c>
      <c r="AD43" s="4">
        <f t="shared" si="30"/>
        <v>-0.23069135105597222</v>
      </c>
      <c r="AE43" s="4">
        <f t="shared" si="30"/>
        <v>0.89165746899982989</v>
      </c>
      <c r="AF43" s="4">
        <f t="shared" si="30"/>
        <v>-0.17640184794862188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3.224311270233271E-2</v>
      </c>
      <c r="N44" s="4">
        <f t="shared" si="29"/>
        <v>3.095022288239006E-2</v>
      </c>
      <c r="O44" s="4">
        <f t="shared" si="29"/>
        <v>2.472289524776464E-2</v>
      </c>
      <c r="P44" s="4">
        <f t="shared" si="29"/>
        <v>2.654149360953512E-2</v>
      </c>
      <c r="Q44" s="4">
        <f t="shared" si="29"/>
        <v>2.7849773399994893E-2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-5.4131054131054131E-2</v>
      </c>
      <c r="AD44" s="4">
        <f t="shared" si="30"/>
        <v>-0.15060240963855423</v>
      </c>
      <c r="AE44" s="4">
        <f t="shared" si="30"/>
        <v>2.3049645390070921E-2</v>
      </c>
      <c r="AF44" s="4">
        <f t="shared" si="30"/>
        <v>0.1923743500866551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0.99999999999999989</v>
      </c>
      <c r="D49" s="12">
        <f t="shared" ref="D49:Q49" si="35">SUM(D29:D48)</f>
        <v>1</v>
      </c>
      <c r="E49" s="12">
        <f t="shared" si="35"/>
        <v>0.99999999999999989</v>
      </c>
      <c r="F49" s="12">
        <f t="shared" si="35"/>
        <v>1</v>
      </c>
      <c r="G49" s="12">
        <f t="shared" si="35"/>
        <v>1.0000000000000002</v>
      </c>
      <c r="H49" s="12">
        <f t="shared" si="35"/>
        <v>0.99999999999999989</v>
      </c>
      <c r="I49" s="12">
        <f t="shared" si="35"/>
        <v>0.99999999999999989</v>
      </c>
      <c r="J49" s="12">
        <f t="shared" si="35"/>
        <v>1</v>
      </c>
      <c r="K49" s="12">
        <f t="shared" si="35"/>
        <v>0.99999999999999978</v>
      </c>
      <c r="L49" s="12">
        <f t="shared" si="35"/>
        <v>1</v>
      </c>
      <c r="M49" s="12">
        <f t="shared" si="35"/>
        <v>1</v>
      </c>
      <c r="N49" s="12">
        <f t="shared" si="35"/>
        <v>0.99999999999999989</v>
      </c>
      <c r="O49" s="12">
        <f t="shared" si="35"/>
        <v>1.0000000000000002</v>
      </c>
      <c r="P49" s="12">
        <f t="shared" si="35"/>
        <v>0.99999999999999978</v>
      </c>
      <c r="Q49" s="12">
        <f t="shared" si="35"/>
        <v>0.99999999999999978</v>
      </c>
      <c r="S49" s="5">
        <f t="shared" si="33"/>
        <v>0.23816991121974346</v>
      </c>
      <c r="T49" s="6">
        <f t="shared" si="33"/>
        <v>0.47892636374279945</v>
      </c>
      <c r="U49" s="6">
        <f t="shared" si="33"/>
        <v>0.41203102316846424</v>
      </c>
      <c r="V49" s="6">
        <f t="shared" si="33"/>
        <v>2.920143475091324E-2</v>
      </c>
      <c r="W49" s="6">
        <f t="shared" si="33"/>
        <v>0.11313870324802996</v>
      </c>
      <c r="X49" s="6">
        <f t="shared" si="33"/>
        <v>0.16214333031895148</v>
      </c>
      <c r="Y49" s="6">
        <f t="shared" si="33"/>
        <v>-1.141104344912959E-2</v>
      </c>
      <c r="Z49" s="6">
        <f t="shared" si="33"/>
        <v>0.11835069539583111</v>
      </c>
      <c r="AA49" s="6">
        <f t="shared" si="33"/>
        <v>1.7396438712210714E-2</v>
      </c>
      <c r="AB49" s="6">
        <f t="shared" si="33"/>
        <v>0.14476377826151296</v>
      </c>
      <c r="AC49" s="6">
        <f t="shared" si="33"/>
        <v>-1.4619082415669475E-2</v>
      </c>
      <c r="AD49" s="6">
        <f t="shared" si="33"/>
        <v>6.3348142440103755E-2</v>
      </c>
      <c r="AE49" s="6">
        <f t="shared" si="33"/>
        <v>-4.7048761146020093E-2</v>
      </c>
      <c r="AF49" s="6">
        <f t="shared" si="33"/>
        <v>0.13636099434131671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INPUT!B119</f>
        <v>BS_CUR_LIAB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643.58500000000004</v>
      </c>
      <c r="K61">
        <v>785.92</v>
      </c>
      <c r="L61">
        <v>866.13499999999999</v>
      </c>
      <c r="M61">
        <v>914.44600000000003</v>
      </c>
      <c r="N61">
        <v>964.64599999999996</v>
      </c>
      <c r="O61">
        <v>917.10400000000004</v>
      </c>
      <c r="P61">
        <v>848.99400000000003</v>
      </c>
      <c r="Q61">
        <v>939.91300000000001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77.364999999999995</v>
      </c>
      <c r="D63">
        <v>115.325</v>
      </c>
      <c r="E63">
        <v>224.261</v>
      </c>
      <c r="F63">
        <v>208.744</v>
      </c>
      <c r="G63">
        <v>211.36500000000001</v>
      </c>
      <c r="H63">
        <v>295.02100000000002</v>
      </c>
      <c r="I63">
        <v>290.27</v>
      </c>
      <c r="J63">
        <v>317.904</v>
      </c>
      <c r="K63">
        <v>658.423</v>
      </c>
      <c r="L63">
        <v>437.221</v>
      </c>
      <c r="M63">
        <v>484.92899999999997</v>
      </c>
      <c r="N63">
        <v>742.49400000000003</v>
      </c>
      <c r="O63">
        <v>422.58699999999999</v>
      </c>
      <c r="P63">
        <v>399.68099999999998</v>
      </c>
      <c r="Q63">
        <v>565.17600000000004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541.6</v>
      </c>
      <c r="J65">
        <v>634.5</v>
      </c>
      <c r="K65">
        <v>1026.9000000000001</v>
      </c>
      <c r="L65">
        <v>1341.3</v>
      </c>
      <c r="M65">
        <v>1168.2</v>
      </c>
      <c r="N65">
        <v>1402.6</v>
      </c>
      <c r="O65">
        <v>1468</v>
      </c>
      <c r="P65">
        <v>1887.3</v>
      </c>
      <c r="Q65">
        <v>2280.6999999999998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718.78700000000003</v>
      </c>
      <c r="P67">
        <v>702.04700000000003</v>
      </c>
      <c r="Q67">
        <v>1086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106.328</v>
      </c>
      <c r="D69">
        <v>151.654</v>
      </c>
      <c r="E69">
        <v>178.78800000000001</v>
      </c>
      <c r="F69">
        <v>182.232</v>
      </c>
      <c r="G69">
        <v>160.547</v>
      </c>
      <c r="H69">
        <v>167.417</v>
      </c>
      <c r="I69">
        <v>196.14500000000001</v>
      </c>
      <c r="J69">
        <v>269.66500000000002</v>
      </c>
      <c r="K69">
        <v>307.048</v>
      </c>
      <c r="L69">
        <v>308.07600000000002</v>
      </c>
      <c r="M69">
        <v>282.64299999999997</v>
      </c>
      <c r="N69">
        <v>247.15799999999999</v>
      </c>
      <c r="O69">
        <v>270.17500000000001</v>
      </c>
      <c r="P69">
        <v>346.77600000000001</v>
      </c>
      <c r="Q69">
        <v>520.24300000000005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101.629</v>
      </c>
      <c r="M71">
        <v>271.99599999999998</v>
      </c>
      <c r="N71">
        <v>279.31200000000001</v>
      </c>
      <c r="O71">
        <v>395.37</v>
      </c>
      <c r="P71">
        <v>487.92099999999999</v>
      </c>
      <c r="Q71">
        <v>516.78499999999997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265.29300000000001</v>
      </c>
      <c r="N73">
        <v>199.41900000000001</v>
      </c>
      <c r="O73">
        <v>235.48500000000001</v>
      </c>
      <c r="P73">
        <v>313.46100000000001</v>
      </c>
      <c r="Q73">
        <v>320.839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30.693000000000001</v>
      </c>
      <c r="M75">
        <v>72.08</v>
      </c>
      <c r="N75">
        <v>203.965</v>
      </c>
      <c r="O75">
        <v>327.08100000000002</v>
      </c>
      <c r="P75">
        <v>457.93299999999999</v>
      </c>
      <c r="Q75">
        <v>536.38800000000003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4582</v>
      </c>
      <c r="D77">
        <v>5616</v>
      </c>
      <c r="E77">
        <v>5374</v>
      </c>
      <c r="F77">
        <v>7110</v>
      </c>
      <c r="G77">
        <v>7824</v>
      </c>
      <c r="H77">
        <v>9164</v>
      </c>
      <c r="I77">
        <v>10360</v>
      </c>
      <c r="J77">
        <v>10371</v>
      </c>
      <c r="K77">
        <v>11177</v>
      </c>
      <c r="L77">
        <v>11145</v>
      </c>
      <c r="M77">
        <v>11620</v>
      </c>
      <c r="N77">
        <v>12259</v>
      </c>
      <c r="O77">
        <v>13751</v>
      </c>
      <c r="P77">
        <v>12445</v>
      </c>
      <c r="Q77">
        <v>12846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27.276</v>
      </c>
      <c r="F79">
        <v>39.119999999999997</v>
      </c>
      <c r="G79">
        <v>96.346999999999994</v>
      </c>
      <c r="H79">
        <v>165.21199999999999</v>
      </c>
      <c r="I79">
        <v>102.792</v>
      </c>
      <c r="J79">
        <v>100.28700000000001</v>
      </c>
      <c r="K79">
        <v>116.172</v>
      </c>
      <c r="L79">
        <v>134.33199999999999</v>
      </c>
      <c r="M79">
        <v>146.83099999999999</v>
      </c>
      <c r="N79">
        <v>150.22</v>
      </c>
      <c r="O79">
        <v>203.24299999999999</v>
      </c>
      <c r="P79">
        <v>182.98400000000001</v>
      </c>
      <c r="Q79">
        <v>196.72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2967</v>
      </c>
      <c r="F81">
        <v>2566</v>
      </c>
      <c r="G81">
        <v>2983</v>
      </c>
      <c r="H81">
        <v>2623</v>
      </c>
      <c r="I81">
        <v>3043</v>
      </c>
      <c r="J81">
        <v>2291</v>
      </c>
      <c r="K81">
        <v>2347</v>
      </c>
      <c r="L81">
        <v>2277</v>
      </c>
      <c r="M81">
        <v>2184</v>
      </c>
      <c r="N81">
        <v>1907</v>
      </c>
      <c r="O81">
        <v>1978</v>
      </c>
      <c r="P81">
        <v>1393</v>
      </c>
      <c r="Q81">
        <v>1559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2299</v>
      </c>
      <c r="G83">
        <v>1491</v>
      </c>
      <c r="H83">
        <v>1663</v>
      </c>
      <c r="I83">
        <v>1867</v>
      </c>
      <c r="J83">
        <v>1683</v>
      </c>
      <c r="K83">
        <v>1706</v>
      </c>
      <c r="L83">
        <v>1748</v>
      </c>
      <c r="M83">
        <v>3025</v>
      </c>
      <c r="N83">
        <v>1792</v>
      </c>
      <c r="O83">
        <v>1009</v>
      </c>
      <c r="P83">
        <v>1040</v>
      </c>
      <c r="Q83">
        <v>2016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77.210999999999999</v>
      </c>
      <c r="D85">
        <v>101.55200000000001</v>
      </c>
      <c r="E85">
        <v>126.83</v>
      </c>
      <c r="F85">
        <v>154.11500000000001</v>
      </c>
      <c r="G85">
        <v>126.72</v>
      </c>
      <c r="H85">
        <v>296.20999999999998</v>
      </c>
      <c r="I85">
        <v>285.07900000000001</v>
      </c>
      <c r="J85">
        <v>220.524</v>
      </c>
      <c r="K85">
        <v>347.74</v>
      </c>
      <c r="L85">
        <v>387.7</v>
      </c>
      <c r="M85">
        <v>387.24299999999999</v>
      </c>
      <c r="N85">
        <v>296.685</v>
      </c>
      <c r="O85">
        <v>223.65299999999999</v>
      </c>
      <c r="P85">
        <v>179.89599999999999</v>
      </c>
      <c r="Q85">
        <v>191.654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49.462000000000003</v>
      </c>
      <c r="D87">
        <v>74.451999999999998</v>
      </c>
      <c r="E87">
        <v>74.906000000000006</v>
      </c>
      <c r="F87">
        <v>107.73699999999999</v>
      </c>
      <c r="G87">
        <v>136.614</v>
      </c>
      <c r="H87">
        <v>131.59200000000001</v>
      </c>
      <c r="I87">
        <v>171.12899999999999</v>
      </c>
      <c r="J87">
        <v>127.465</v>
      </c>
      <c r="K87">
        <v>164.68799999999999</v>
      </c>
      <c r="L87">
        <v>163.893</v>
      </c>
      <c r="M87">
        <v>184.61099999999999</v>
      </c>
      <c r="N87">
        <v>262.04000000000002</v>
      </c>
      <c r="O87">
        <v>265.32100000000003</v>
      </c>
      <c r="P87">
        <v>356.38</v>
      </c>
      <c r="Q87">
        <v>340.75599999999997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19.199000000000002</v>
      </c>
      <c r="D89">
        <v>22.369</v>
      </c>
      <c r="E89">
        <v>20.8108</v>
      </c>
      <c r="F89">
        <v>32.677999999999997</v>
      </c>
      <c r="G89">
        <v>40.880299999999998</v>
      </c>
      <c r="H89">
        <v>43.797699999999999</v>
      </c>
      <c r="I89">
        <v>51.298499999999997</v>
      </c>
      <c r="J89">
        <v>56.442</v>
      </c>
      <c r="K89">
        <v>56.756900000000002</v>
      </c>
      <c r="L89">
        <v>77.871799999999993</v>
      </c>
      <c r="M89">
        <v>62.819499999999998</v>
      </c>
      <c r="N89">
        <v>83.264499999999998</v>
      </c>
      <c r="O89">
        <v>64.056100000000001</v>
      </c>
      <c r="P89">
        <v>121.1722</v>
      </c>
      <c r="Q89">
        <v>99.797200000000004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702</v>
      </c>
      <c r="N91">
        <v>664</v>
      </c>
      <c r="O91">
        <v>564</v>
      </c>
      <c r="P91">
        <v>577</v>
      </c>
      <c r="Q91">
        <v>688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9"/>
  <sheetViews>
    <sheetView workbookViewId="0">
      <selection activeCell="D18" sqref="D18"/>
    </sheetView>
  </sheetViews>
  <sheetFormatPr defaultColWidth="11.453125" defaultRowHeight="14.5" x14ac:dyDescent="0.35"/>
  <cols>
    <col min="1" max="1" width="3.1796875" bestFit="1" customWidth="1"/>
    <col min="2" max="2" width="29.81640625" bestFit="1" customWidth="1"/>
  </cols>
  <sheetData>
    <row r="2" spans="1:2" x14ac:dyDescent="0.35">
      <c r="B2" t="s">
        <v>10</v>
      </c>
    </row>
    <row r="3" spans="1:2" x14ac:dyDescent="0.35">
      <c r="A3">
        <v>0</v>
      </c>
      <c r="B3" t="s">
        <v>54</v>
      </c>
    </row>
    <row r="4" spans="1:2" x14ac:dyDescent="0.35">
      <c r="A4">
        <v>1</v>
      </c>
      <c r="B4" t="s">
        <v>30</v>
      </c>
    </row>
    <row r="5" spans="1:2" x14ac:dyDescent="0.35">
      <c r="A5">
        <v>2</v>
      </c>
      <c r="B5" t="s">
        <v>31</v>
      </c>
    </row>
    <row r="6" spans="1:2" x14ac:dyDescent="0.35">
      <c r="A6">
        <v>3</v>
      </c>
      <c r="B6" t="s">
        <v>32</v>
      </c>
    </row>
    <row r="7" spans="1:2" x14ac:dyDescent="0.35">
      <c r="A7">
        <v>4</v>
      </c>
      <c r="B7" t="s">
        <v>33</v>
      </c>
    </row>
    <row r="8" spans="1:2" x14ac:dyDescent="0.35">
      <c r="A8">
        <v>5</v>
      </c>
      <c r="B8" t="s">
        <v>34</v>
      </c>
    </row>
    <row r="9" spans="1:2" x14ac:dyDescent="0.35">
      <c r="A9">
        <v>6</v>
      </c>
      <c r="B9" t="s">
        <v>35</v>
      </c>
    </row>
    <row r="10" spans="1:2" x14ac:dyDescent="0.35">
      <c r="A10">
        <v>7</v>
      </c>
      <c r="B10" t="s">
        <v>36</v>
      </c>
    </row>
    <row r="11" spans="1:2" x14ac:dyDescent="0.35">
      <c r="A11">
        <v>8</v>
      </c>
      <c r="B11" t="s">
        <v>37</v>
      </c>
    </row>
    <row r="12" spans="1:2" x14ac:dyDescent="0.35">
      <c r="A12">
        <v>9</v>
      </c>
      <c r="B12" t="s">
        <v>38</v>
      </c>
    </row>
    <row r="13" spans="1:2" x14ac:dyDescent="0.35">
      <c r="A13">
        <v>10</v>
      </c>
      <c r="B13" t="s">
        <v>39</v>
      </c>
    </row>
    <row r="14" spans="1:2" x14ac:dyDescent="0.35">
      <c r="A14">
        <v>11</v>
      </c>
      <c r="B14" t="s">
        <v>50</v>
      </c>
    </row>
    <row r="15" spans="1:2" x14ac:dyDescent="0.35">
      <c r="A15">
        <v>12</v>
      </c>
      <c r="B15" t="s">
        <v>40</v>
      </c>
    </row>
    <row r="16" spans="1:2" x14ac:dyDescent="0.35">
      <c r="A16">
        <v>13</v>
      </c>
      <c r="B16" t="s">
        <v>46</v>
      </c>
    </row>
    <row r="17" spans="1:2" x14ac:dyDescent="0.35">
      <c r="A17">
        <v>14</v>
      </c>
      <c r="B17" t="s">
        <v>51</v>
      </c>
    </row>
    <row r="18" spans="1:2" x14ac:dyDescent="0.35">
      <c r="A18">
        <v>15</v>
      </c>
      <c r="B18" t="s">
        <v>49</v>
      </c>
    </row>
    <row r="19" spans="1:2" x14ac:dyDescent="0.35">
      <c r="A19">
        <v>16</v>
      </c>
      <c r="B19" t="s">
        <v>42</v>
      </c>
    </row>
    <row r="20" spans="1:2" x14ac:dyDescent="0.35">
      <c r="A20">
        <v>17</v>
      </c>
      <c r="B20" t="s">
        <v>44</v>
      </c>
    </row>
    <row r="21" spans="1:2" x14ac:dyDescent="0.35">
      <c r="A21">
        <v>18</v>
      </c>
      <c r="B21" t="s">
        <v>48</v>
      </c>
    </row>
    <row r="22" spans="1:2" x14ac:dyDescent="0.35">
      <c r="A22">
        <v>19</v>
      </c>
      <c r="B22" t="s">
        <v>43</v>
      </c>
    </row>
    <row r="23" spans="1:2" x14ac:dyDescent="0.35">
      <c r="A23">
        <v>20</v>
      </c>
      <c r="B23" t="s">
        <v>45</v>
      </c>
    </row>
    <row r="24" spans="1:2" x14ac:dyDescent="0.35">
      <c r="A24">
        <v>21</v>
      </c>
      <c r="B24" t="s">
        <v>52</v>
      </c>
    </row>
    <row r="25" spans="1:2" x14ac:dyDescent="0.35">
      <c r="A25">
        <v>22</v>
      </c>
      <c r="B25" t="s">
        <v>53</v>
      </c>
    </row>
    <row r="26" spans="1:2" x14ac:dyDescent="0.35">
      <c r="A26">
        <v>23</v>
      </c>
      <c r="B26" t="s">
        <v>41</v>
      </c>
    </row>
    <row r="27" spans="1:2" x14ac:dyDescent="0.35">
      <c r="A27">
        <v>24</v>
      </c>
      <c r="B27" t="s">
        <v>47</v>
      </c>
    </row>
    <row r="28" spans="1:2" x14ac:dyDescent="0.35">
      <c r="A28">
        <v>25</v>
      </c>
      <c r="B28" t="s">
        <v>28</v>
      </c>
    </row>
    <row r="29" spans="1:2" x14ac:dyDescent="0.35">
      <c r="A29">
        <v>26</v>
      </c>
      <c r="B29" t="s">
        <v>70</v>
      </c>
    </row>
    <row r="30" spans="1:2" x14ac:dyDescent="0.35">
      <c r="A30">
        <v>27</v>
      </c>
      <c r="B30" t="s">
        <v>55</v>
      </c>
    </row>
    <row r="31" spans="1:2" x14ac:dyDescent="0.35">
      <c r="A31">
        <v>28</v>
      </c>
      <c r="B31" t="s">
        <v>56</v>
      </c>
    </row>
    <row r="32" spans="1:2" x14ac:dyDescent="0.35">
      <c r="A32">
        <v>29</v>
      </c>
      <c r="B32" t="s">
        <v>57</v>
      </c>
    </row>
    <row r="33" spans="1:2" x14ac:dyDescent="0.35">
      <c r="A33">
        <v>30</v>
      </c>
      <c r="B33" t="s">
        <v>58</v>
      </c>
    </row>
    <row r="34" spans="1:2" x14ac:dyDescent="0.35">
      <c r="A34">
        <v>31</v>
      </c>
      <c r="B34" t="s">
        <v>59</v>
      </c>
    </row>
    <row r="35" spans="1:2" x14ac:dyDescent="0.35">
      <c r="A35">
        <v>32</v>
      </c>
      <c r="B35" t="s">
        <v>60</v>
      </c>
    </row>
    <row r="36" spans="1:2" x14ac:dyDescent="0.35">
      <c r="A36">
        <v>33</v>
      </c>
      <c r="B36" t="s">
        <v>61</v>
      </c>
    </row>
    <row r="37" spans="1:2" x14ac:dyDescent="0.35">
      <c r="A37">
        <v>34</v>
      </c>
      <c r="B37" t="s">
        <v>62</v>
      </c>
    </row>
    <row r="38" spans="1:2" x14ac:dyDescent="0.35">
      <c r="A38">
        <v>35</v>
      </c>
      <c r="B38" t="s">
        <v>63</v>
      </c>
    </row>
    <row r="39" spans="1:2" x14ac:dyDescent="0.35">
      <c r="A39">
        <v>36</v>
      </c>
      <c r="B39" t="s">
        <v>64</v>
      </c>
    </row>
    <row r="40" spans="1:2" x14ac:dyDescent="0.35">
      <c r="A40">
        <v>37</v>
      </c>
      <c r="B40" t="s">
        <v>65</v>
      </c>
    </row>
    <row r="41" spans="1:2" x14ac:dyDescent="0.35">
      <c r="A41">
        <v>38</v>
      </c>
      <c r="B41" t="s">
        <v>66</v>
      </c>
    </row>
    <row r="42" spans="1:2" x14ac:dyDescent="0.35">
      <c r="A42">
        <v>39</v>
      </c>
      <c r="B42" t="s">
        <v>67</v>
      </c>
    </row>
    <row r="43" spans="1:2" x14ac:dyDescent="0.35">
      <c r="A43">
        <v>40</v>
      </c>
      <c r="B43" t="s">
        <v>68</v>
      </c>
    </row>
    <row r="44" spans="1:2" x14ac:dyDescent="0.35">
      <c r="A44">
        <v>41</v>
      </c>
      <c r="B44" t="s">
        <v>69</v>
      </c>
    </row>
    <row r="45" spans="1:2" x14ac:dyDescent="0.35">
      <c r="A45">
        <v>42</v>
      </c>
      <c r="B45" t="s">
        <v>0</v>
      </c>
    </row>
    <row r="46" spans="1:2" x14ac:dyDescent="0.35">
      <c r="A46">
        <v>43</v>
      </c>
      <c r="B46" t="s">
        <v>1</v>
      </c>
    </row>
    <row r="47" spans="1:2" x14ac:dyDescent="0.35">
      <c r="A47">
        <v>44</v>
      </c>
      <c r="B47" t="s">
        <v>2</v>
      </c>
    </row>
    <row r="48" spans="1:2" x14ac:dyDescent="0.35">
      <c r="A48">
        <v>45</v>
      </c>
      <c r="B48" t="s">
        <v>3</v>
      </c>
    </row>
    <row r="49" spans="1:2" x14ac:dyDescent="0.35">
      <c r="A49">
        <v>46</v>
      </c>
      <c r="B49" t="s">
        <v>4</v>
      </c>
    </row>
    <row r="50" spans="1:2" x14ac:dyDescent="0.35">
      <c r="A50">
        <v>47</v>
      </c>
      <c r="B50" t="s">
        <v>5</v>
      </c>
    </row>
    <row r="51" spans="1:2" x14ac:dyDescent="0.35">
      <c r="A51">
        <v>48</v>
      </c>
      <c r="B51" t="s">
        <v>6</v>
      </c>
    </row>
    <row r="52" spans="1:2" x14ac:dyDescent="0.35">
      <c r="A52">
        <v>49</v>
      </c>
      <c r="B52" t="s">
        <v>7</v>
      </c>
    </row>
    <row r="53" spans="1:2" x14ac:dyDescent="0.35">
      <c r="A53">
        <v>50</v>
      </c>
      <c r="B53" t="s">
        <v>8</v>
      </c>
    </row>
    <row r="54" spans="1:2" x14ac:dyDescent="0.35">
      <c r="A54">
        <v>51</v>
      </c>
      <c r="B54" t="s">
        <v>11</v>
      </c>
    </row>
    <row r="55" spans="1:2" x14ac:dyDescent="0.35">
      <c r="A55">
        <v>52</v>
      </c>
      <c r="B55" t="s">
        <v>12</v>
      </c>
    </row>
    <row r="56" spans="1:2" x14ac:dyDescent="0.35">
      <c r="A56">
        <v>53</v>
      </c>
      <c r="B56" t="s">
        <v>13</v>
      </c>
    </row>
    <row r="57" spans="1:2" x14ac:dyDescent="0.35">
      <c r="A57">
        <v>54</v>
      </c>
      <c r="B57" t="s">
        <v>14</v>
      </c>
    </row>
    <row r="58" spans="1:2" x14ac:dyDescent="0.35">
      <c r="A58">
        <v>55</v>
      </c>
      <c r="B58" t="s">
        <v>15</v>
      </c>
    </row>
    <row r="59" spans="1:2" x14ac:dyDescent="0.35">
      <c r="A59">
        <v>56</v>
      </c>
      <c r="B59" t="s">
        <v>16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9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BS_LT_BORROW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1220.502</v>
      </c>
      <c r="K5" s="2">
        <f t="shared" si="2"/>
        <v>1546.7819999999999</v>
      </c>
      <c r="L5" s="2">
        <f t="shared" si="2"/>
        <v>964.32799999999997</v>
      </c>
      <c r="M5" s="2">
        <f t="shared" si="2"/>
        <v>922.92499999999995</v>
      </c>
      <c r="N5" s="2">
        <f t="shared" si="2"/>
        <v>1659.6110000000001</v>
      </c>
      <c r="O5" s="2">
        <f t="shared" si="2"/>
        <v>1585.231</v>
      </c>
      <c r="P5" s="2">
        <f t="shared" si="2"/>
        <v>1555.761</v>
      </c>
      <c r="Q5" s="2">
        <f t="shared" si="2"/>
        <v>1484.4480000000001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1220.502</v>
      </c>
      <c r="Z5" s="2">
        <f t="shared" si="3"/>
        <v>326.27999999999997</v>
      </c>
      <c r="AA5" s="2">
        <f t="shared" si="3"/>
        <v>-582.45399999999995</v>
      </c>
      <c r="AB5" s="2">
        <f t="shared" si="3"/>
        <v>-41.40300000000002</v>
      </c>
      <c r="AC5" s="2">
        <f t="shared" si="3"/>
        <v>736.68600000000015</v>
      </c>
      <c r="AD5" s="2">
        <f t="shared" si="3"/>
        <v>-74.380000000000109</v>
      </c>
      <c r="AE5" s="2">
        <f t="shared" si="3"/>
        <v>-29.470000000000027</v>
      </c>
      <c r="AF5" s="2">
        <f t="shared" si="3"/>
        <v>-71.312999999999874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26.5</v>
      </c>
      <c r="D6" s="2">
        <f t="shared" ref="D6:Q6" si="4">IF(D63="#N/A N/A",0,D63)</f>
        <v>0</v>
      </c>
      <c r="E6" s="2">
        <f t="shared" si="4"/>
        <v>391.40100000000001</v>
      </c>
      <c r="F6" s="2">
        <f t="shared" si="4"/>
        <v>342.86099999999999</v>
      </c>
      <c r="G6" s="2">
        <f t="shared" si="4"/>
        <v>364.31700000000001</v>
      </c>
      <c r="H6" s="2">
        <f t="shared" si="4"/>
        <v>635.77200000000005</v>
      </c>
      <c r="I6" s="2">
        <f t="shared" si="4"/>
        <v>639.07399999999996</v>
      </c>
      <c r="J6" s="2">
        <f t="shared" si="4"/>
        <v>570.07799999999997</v>
      </c>
      <c r="K6" s="2">
        <f t="shared" si="4"/>
        <v>252.45099999999999</v>
      </c>
      <c r="L6" s="2">
        <f t="shared" si="4"/>
        <v>402.43700000000001</v>
      </c>
      <c r="M6" s="2">
        <f t="shared" si="4"/>
        <v>527.30700000000002</v>
      </c>
      <c r="N6" s="2">
        <f t="shared" si="4"/>
        <v>300.79000000000002</v>
      </c>
      <c r="O6" s="2">
        <f t="shared" si="4"/>
        <v>1238.7280000000001</v>
      </c>
      <c r="P6" s="2">
        <f t="shared" si="4"/>
        <v>1024.5989999999999</v>
      </c>
      <c r="Q6" s="2">
        <f t="shared" si="4"/>
        <v>1402.079</v>
      </c>
      <c r="S6" s="2">
        <f t="shared" si="3"/>
        <v>-26.5</v>
      </c>
      <c r="T6" s="2">
        <f t="shared" si="3"/>
        <v>391.40100000000001</v>
      </c>
      <c r="U6" s="2">
        <f t="shared" si="3"/>
        <v>-48.54000000000002</v>
      </c>
      <c r="V6" s="2">
        <f t="shared" si="3"/>
        <v>21.456000000000017</v>
      </c>
      <c r="W6" s="2">
        <f t="shared" si="3"/>
        <v>271.45500000000004</v>
      </c>
      <c r="X6" s="2">
        <f t="shared" si="3"/>
        <v>3.3019999999999072</v>
      </c>
      <c r="Y6" s="2">
        <f t="shared" si="3"/>
        <v>-68.995999999999981</v>
      </c>
      <c r="Z6" s="2">
        <f t="shared" si="3"/>
        <v>-317.62699999999995</v>
      </c>
      <c r="AA6" s="2">
        <f t="shared" si="3"/>
        <v>149.98600000000002</v>
      </c>
      <c r="AB6" s="2">
        <f t="shared" si="3"/>
        <v>124.87</v>
      </c>
      <c r="AC6" s="2">
        <f t="shared" si="3"/>
        <v>-226.517</v>
      </c>
      <c r="AD6" s="2">
        <f t="shared" si="3"/>
        <v>937.9380000000001</v>
      </c>
      <c r="AE6" s="2">
        <f t="shared" si="3"/>
        <v>-214.12900000000013</v>
      </c>
      <c r="AF6" s="2">
        <f t="shared" si="3"/>
        <v>377.48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4617.7</v>
      </c>
      <c r="J7" s="2">
        <f t="shared" si="5"/>
        <v>4599.3</v>
      </c>
      <c r="K7" s="2">
        <f t="shared" si="5"/>
        <v>4157.3999999999996</v>
      </c>
      <c r="L7" s="2">
        <f t="shared" si="5"/>
        <v>3865</v>
      </c>
      <c r="M7" s="2">
        <f t="shared" si="5"/>
        <v>3731</v>
      </c>
      <c r="N7" s="2">
        <f t="shared" si="5"/>
        <v>3205.8</v>
      </c>
      <c r="O7" s="2">
        <f t="shared" si="5"/>
        <v>3174.6</v>
      </c>
      <c r="P7" s="2">
        <f t="shared" si="5"/>
        <v>3232.5</v>
      </c>
      <c r="Q7" s="2">
        <f t="shared" si="5"/>
        <v>3215.9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4617.7</v>
      </c>
      <c r="Y7" s="2">
        <f t="shared" si="3"/>
        <v>-18.399999999999636</v>
      </c>
      <c r="Z7" s="2">
        <f t="shared" si="3"/>
        <v>-441.90000000000055</v>
      </c>
      <c r="AA7" s="2">
        <f t="shared" si="3"/>
        <v>-292.39999999999964</v>
      </c>
      <c r="AB7" s="2">
        <f t="shared" si="3"/>
        <v>-134</v>
      </c>
      <c r="AC7" s="2">
        <f t="shared" si="3"/>
        <v>-525.19999999999982</v>
      </c>
      <c r="AD7" s="2">
        <f t="shared" si="3"/>
        <v>-31.200000000000273</v>
      </c>
      <c r="AE7" s="2">
        <f t="shared" si="3"/>
        <v>57.900000000000091</v>
      </c>
      <c r="AF7" s="2">
        <f t="shared" si="3"/>
        <v>-16.599999999999909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139.34800000000001</v>
      </c>
      <c r="P8" s="2">
        <f t="shared" si="6"/>
        <v>129.93299999999999</v>
      </c>
      <c r="Q8" s="2">
        <f t="shared" si="6"/>
        <v>2765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139.34800000000001</v>
      </c>
      <c r="AE8" s="2">
        <f t="shared" si="3"/>
        <v>-9.4150000000000205</v>
      </c>
      <c r="AF8" s="2">
        <f t="shared" si="3"/>
        <v>2635.067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48.570999999999998</v>
      </c>
      <c r="D9" s="2">
        <f t="shared" ref="D9:Q9" si="7">IF(D69="#N/A N/A",0,D69)</f>
        <v>47.142000000000003</v>
      </c>
      <c r="E9" s="2">
        <f t="shared" si="7"/>
        <v>50.036999999999999</v>
      </c>
      <c r="F9" s="2">
        <f t="shared" si="7"/>
        <v>43.776000000000003</v>
      </c>
      <c r="G9" s="2">
        <f t="shared" si="7"/>
        <v>38.158999999999999</v>
      </c>
      <c r="H9" s="2">
        <f t="shared" si="7"/>
        <v>32.698999999999998</v>
      </c>
      <c r="I9" s="2">
        <f t="shared" si="7"/>
        <v>25.7</v>
      </c>
      <c r="J9" s="2">
        <f t="shared" si="7"/>
        <v>20.57</v>
      </c>
      <c r="K9" s="2">
        <f t="shared" si="7"/>
        <v>15.949</v>
      </c>
      <c r="L9" s="2">
        <f t="shared" si="7"/>
        <v>11.377000000000001</v>
      </c>
      <c r="M9" s="2">
        <f t="shared" si="7"/>
        <v>6.9420000000000002</v>
      </c>
      <c r="N9" s="2">
        <f t="shared" si="7"/>
        <v>102.363</v>
      </c>
      <c r="O9" s="2">
        <f t="shared" si="7"/>
        <v>101.827</v>
      </c>
      <c r="P9" s="2">
        <f t="shared" si="7"/>
        <v>126.18</v>
      </c>
      <c r="Q9" s="2">
        <f t="shared" si="7"/>
        <v>200.56200000000001</v>
      </c>
      <c r="S9" s="2">
        <f t="shared" si="3"/>
        <v>-1.4289999999999949</v>
      </c>
      <c r="T9" s="2">
        <f t="shared" si="3"/>
        <v>2.894999999999996</v>
      </c>
      <c r="U9" s="2">
        <f t="shared" si="3"/>
        <v>-6.2609999999999957</v>
      </c>
      <c r="V9" s="2">
        <f t="shared" si="3"/>
        <v>-5.6170000000000044</v>
      </c>
      <c r="W9" s="2">
        <f t="shared" si="3"/>
        <v>-5.4600000000000009</v>
      </c>
      <c r="X9" s="2">
        <f t="shared" si="3"/>
        <v>-6.9989999999999988</v>
      </c>
      <c r="Y9" s="2">
        <f t="shared" si="3"/>
        <v>-5.129999999999999</v>
      </c>
      <c r="Z9" s="2">
        <f t="shared" si="3"/>
        <v>-4.6210000000000004</v>
      </c>
      <c r="AA9" s="2">
        <f t="shared" si="3"/>
        <v>-4.5719999999999992</v>
      </c>
      <c r="AB9" s="2">
        <f t="shared" si="3"/>
        <v>-4.4350000000000005</v>
      </c>
      <c r="AC9" s="2">
        <f t="shared" si="3"/>
        <v>95.420999999999992</v>
      </c>
      <c r="AD9" s="2">
        <f t="shared" si="3"/>
        <v>-0.53600000000000136</v>
      </c>
      <c r="AE9" s="2">
        <f t="shared" si="3"/>
        <v>24.353000000000009</v>
      </c>
      <c r="AF9" s="2">
        <f t="shared" si="3"/>
        <v>74.382000000000005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346.5</v>
      </c>
      <c r="M10" s="2">
        <f t="shared" si="8"/>
        <v>1107</v>
      </c>
      <c r="N10" s="2">
        <f t="shared" si="8"/>
        <v>1036.875</v>
      </c>
      <c r="O10" s="2">
        <f t="shared" si="8"/>
        <v>1030.6769999999999</v>
      </c>
      <c r="P10" s="2">
        <f t="shared" si="8"/>
        <v>1023.09</v>
      </c>
      <c r="Q10" s="2">
        <f t="shared" si="8"/>
        <v>1951.7919999999999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346.5</v>
      </c>
      <c r="AB10" s="2">
        <f t="shared" si="3"/>
        <v>760.5</v>
      </c>
      <c r="AC10" s="2">
        <f t="shared" si="3"/>
        <v>-70.125</v>
      </c>
      <c r="AD10" s="2">
        <f t="shared" si="3"/>
        <v>-6.1980000000000928</v>
      </c>
      <c r="AE10" s="2">
        <f t="shared" si="3"/>
        <v>-7.5869999999998754</v>
      </c>
      <c r="AF10" s="2">
        <f t="shared" si="3"/>
        <v>928.70199999999988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284.75</v>
      </c>
      <c r="N11" s="2">
        <f t="shared" si="9"/>
        <v>187.5</v>
      </c>
      <c r="O11" s="2">
        <f t="shared" si="9"/>
        <v>279.5</v>
      </c>
      <c r="P11" s="2">
        <f t="shared" si="9"/>
        <v>1094.029</v>
      </c>
      <c r="Q11" s="2">
        <f t="shared" si="9"/>
        <v>1039.9929999999999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284.75</v>
      </c>
      <c r="AC11" s="2">
        <f t="shared" si="3"/>
        <v>-97.25</v>
      </c>
      <c r="AD11" s="2">
        <f t="shared" si="3"/>
        <v>92</v>
      </c>
      <c r="AE11" s="2">
        <f t="shared" si="3"/>
        <v>814.529</v>
      </c>
      <c r="AF11" s="2">
        <f t="shared" si="3"/>
        <v>-54.036000000000058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4.5280000000000005</v>
      </c>
      <c r="M12" s="2">
        <f t="shared" si="10"/>
        <v>10.916</v>
      </c>
      <c r="N12" s="2">
        <f t="shared" si="10"/>
        <v>0</v>
      </c>
      <c r="O12" s="2">
        <f t="shared" si="10"/>
        <v>0</v>
      </c>
      <c r="P12" s="2">
        <f t="shared" si="10"/>
        <v>706.19799999999998</v>
      </c>
      <c r="Q12" s="2">
        <f t="shared" si="10"/>
        <v>741.98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4.5280000000000005</v>
      </c>
      <c r="AB12" s="2">
        <f t="shared" si="3"/>
        <v>6.3879999999999999</v>
      </c>
      <c r="AC12" s="2">
        <f t="shared" si="3"/>
        <v>-10.916</v>
      </c>
      <c r="AD12" s="2">
        <f t="shared" si="3"/>
        <v>0</v>
      </c>
      <c r="AE12" s="2">
        <f t="shared" si="3"/>
        <v>706.19799999999998</v>
      </c>
      <c r="AF12" s="2">
        <f t="shared" si="3"/>
        <v>35.782000000000039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721</v>
      </c>
      <c r="D13" s="2">
        <f t="shared" ref="D13:Q13" si="11">IF(D77="#N/A N/A",0,D77)</f>
        <v>3296</v>
      </c>
      <c r="E13" s="2">
        <f t="shared" si="11"/>
        <v>3291</v>
      </c>
      <c r="F13" s="2">
        <f t="shared" si="11"/>
        <v>2778</v>
      </c>
      <c r="G13" s="2">
        <f t="shared" si="11"/>
        <v>2774</v>
      </c>
      <c r="H13" s="2">
        <f t="shared" si="11"/>
        <v>2118</v>
      </c>
      <c r="I13" s="2">
        <f t="shared" si="11"/>
        <v>3113</v>
      </c>
      <c r="J13" s="2">
        <f t="shared" si="11"/>
        <v>3159</v>
      </c>
      <c r="K13" s="2">
        <f t="shared" si="11"/>
        <v>2430</v>
      </c>
      <c r="L13" s="2">
        <f t="shared" si="11"/>
        <v>3907</v>
      </c>
      <c r="M13" s="2">
        <f t="shared" si="11"/>
        <v>3908</v>
      </c>
      <c r="N13" s="2">
        <f t="shared" si="11"/>
        <v>3908</v>
      </c>
      <c r="O13" s="2">
        <f t="shared" si="11"/>
        <v>3392</v>
      </c>
      <c r="P13" s="2">
        <f t="shared" si="11"/>
        <v>2898</v>
      </c>
      <c r="Q13" s="2">
        <f t="shared" si="11"/>
        <v>2988</v>
      </c>
      <c r="S13" s="2">
        <f t="shared" si="3"/>
        <v>2575</v>
      </c>
      <c r="T13" s="2">
        <f t="shared" si="3"/>
        <v>-5</v>
      </c>
      <c r="U13" s="2">
        <f t="shared" si="3"/>
        <v>-513</v>
      </c>
      <c r="V13" s="2">
        <f t="shared" si="3"/>
        <v>-4</v>
      </c>
      <c r="W13" s="2">
        <f t="shared" si="3"/>
        <v>-656</v>
      </c>
      <c r="X13" s="2">
        <f t="shared" si="3"/>
        <v>995</v>
      </c>
      <c r="Y13" s="2">
        <f t="shared" si="3"/>
        <v>46</v>
      </c>
      <c r="Z13" s="2">
        <f t="shared" si="3"/>
        <v>-729</v>
      </c>
      <c r="AA13" s="2">
        <f t="shared" si="3"/>
        <v>1477</v>
      </c>
      <c r="AB13" s="2">
        <f t="shared" si="3"/>
        <v>1</v>
      </c>
      <c r="AC13" s="2">
        <f t="shared" si="3"/>
        <v>0</v>
      </c>
      <c r="AD13" s="2">
        <f t="shared" si="3"/>
        <v>-516</v>
      </c>
      <c r="AE13" s="2">
        <f t="shared" si="3"/>
        <v>-494</v>
      </c>
      <c r="AF13" s="2">
        <f t="shared" si="3"/>
        <v>90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16.844000000000001</v>
      </c>
      <c r="F14" s="2">
        <f t="shared" si="12"/>
        <v>54.204999999999998</v>
      </c>
      <c r="G14" s="2">
        <f t="shared" si="12"/>
        <v>0</v>
      </c>
      <c r="H14" s="2">
        <f t="shared" si="12"/>
        <v>47.079000000000001</v>
      </c>
      <c r="I14" s="2">
        <f t="shared" si="12"/>
        <v>80</v>
      </c>
      <c r="J14" s="2">
        <f t="shared" si="12"/>
        <v>145</v>
      </c>
      <c r="K14" s="2">
        <f t="shared" si="12"/>
        <v>85</v>
      </c>
      <c r="L14" s="2">
        <f t="shared" si="12"/>
        <v>145</v>
      </c>
      <c r="M14" s="2">
        <f t="shared" si="12"/>
        <v>105</v>
      </c>
      <c r="N14" s="2">
        <f t="shared" si="12"/>
        <v>40</v>
      </c>
      <c r="O14" s="2">
        <f t="shared" si="12"/>
        <v>350.05200000000002</v>
      </c>
      <c r="P14" s="2">
        <f t="shared" si="12"/>
        <v>311.53199999999998</v>
      </c>
      <c r="Q14" s="2">
        <f t="shared" si="12"/>
        <v>259.38900000000001</v>
      </c>
      <c r="S14" s="2">
        <f t="shared" si="3"/>
        <v>0</v>
      </c>
      <c r="T14" s="2">
        <f t="shared" si="3"/>
        <v>16.844000000000001</v>
      </c>
      <c r="U14" s="2">
        <f t="shared" si="3"/>
        <v>37.360999999999997</v>
      </c>
      <c r="V14" s="2">
        <f t="shared" si="3"/>
        <v>-54.204999999999998</v>
      </c>
      <c r="W14" s="2">
        <f t="shared" si="3"/>
        <v>47.079000000000001</v>
      </c>
      <c r="X14" s="2">
        <f t="shared" si="3"/>
        <v>32.920999999999999</v>
      </c>
      <c r="Y14" s="2">
        <f t="shared" si="3"/>
        <v>65</v>
      </c>
      <c r="Z14" s="2">
        <f t="shared" si="3"/>
        <v>-60</v>
      </c>
      <c r="AA14" s="2">
        <f t="shared" si="3"/>
        <v>60</v>
      </c>
      <c r="AB14" s="2">
        <f t="shared" si="3"/>
        <v>-40</v>
      </c>
      <c r="AC14" s="2">
        <f t="shared" si="3"/>
        <v>-65</v>
      </c>
      <c r="AD14" s="2">
        <f t="shared" si="3"/>
        <v>310.05200000000002</v>
      </c>
      <c r="AE14" s="2">
        <f t="shared" si="3"/>
        <v>-38.520000000000039</v>
      </c>
      <c r="AF14" s="2">
        <f t="shared" si="3"/>
        <v>-52.142999999999972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42</v>
      </c>
      <c r="F15" s="2">
        <f t="shared" si="13"/>
        <v>792</v>
      </c>
      <c r="G15" s="2">
        <f t="shared" si="13"/>
        <v>2</v>
      </c>
      <c r="H15" s="2">
        <f t="shared" si="13"/>
        <v>0</v>
      </c>
      <c r="I15" s="2">
        <f t="shared" si="13"/>
        <v>0</v>
      </c>
      <c r="J15" s="2">
        <f t="shared" si="13"/>
        <v>0</v>
      </c>
      <c r="K15" s="2">
        <f t="shared" si="13"/>
        <v>92</v>
      </c>
      <c r="L15" s="2">
        <f t="shared" si="13"/>
        <v>88</v>
      </c>
      <c r="M15" s="2">
        <f t="shared" si="13"/>
        <v>0</v>
      </c>
      <c r="N15" s="2">
        <f t="shared" si="13"/>
        <v>78</v>
      </c>
      <c r="O15" s="2">
        <f t="shared" si="13"/>
        <v>63</v>
      </c>
      <c r="P15" s="2">
        <f t="shared" si="13"/>
        <v>51</v>
      </c>
      <c r="Q15" s="2">
        <f t="shared" si="13"/>
        <v>684</v>
      </c>
      <c r="S15" s="2">
        <f t="shared" si="3"/>
        <v>0</v>
      </c>
      <c r="T15" s="2">
        <f t="shared" si="3"/>
        <v>42</v>
      </c>
      <c r="U15" s="2">
        <f t="shared" si="3"/>
        <v>750</v>
      </c>
      <c r="V15" s="2">
        <f t="shared" si="3"/>
        <v>-790</v>
      </c>
      <c r="W15" s="2">
        <f t="shared" si="3"/>
        <v>-2</v>
      </c>
      <c r="X15" s="2">
        <f t="shared" si="3"/>
        <v>0</v>
      </c>
      <c r="Y15" s="2">
        <f t="shared" si="3"/>
        <v>0</v>
      </c>
      <c r="Z15" s="2">
        <f t="shared" si="3"/>
        <v>92</v>
      </c>
      <c r="AA15" s="2">
        <f t="shared" si="3"/>
        <v>-4</v>
      </c>
      <c r="AB15" s="2">
        <f t="shared" si="3"/>
        <v>-88</v>
      </c>
      <c r="AC15" s="2">
        <f t="shared" si="3"/>
        <v>78</v>
      </c>
      <c r="AD15" s="2">
        <f t="shared" si="3"/>
        <v>-15</v>
      </c>
      <c r="AE15" s="2">
        <f t="shared" si="3"/>
        <v>-12</v>
      </c>
      <c r="AF15" s="2">
        <f t="shared" si="3"/>
        <v>633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1215</v>
      </c>
      <c r="G16" s="2">
        <f t="shared" si="14"/>
        <v>1192</v>
      </c>
      <c r="H16" s="2">
        <f t="shared" si="14"/>
        <v>1199</v>
      </c>
      <c r="I16" s="2">
        <f t="shared" si="14"/>
        <v>1098</v>
      </c>
      <c r="J16" s="2">
        <f t="shared" si="14"/>
        <v>1099</v>
      </c>
      <c r="K16" s="2">
        <f t="shared" si="14"/>
        <v>1103</v>
      </c>
      <c r="L16" s="2">
        <f t="shared" si="14"/>
        <v>1849</v>
      </c>
      <c r="M16" s="2">
        <f t="shared" si="14"/>
        <v>1299</v>
      </c>
      <c r="N16" s="2">
        <f t="shared" si="14"/>
        <v>1295</v>
      </c>
      <c r="O16" s="2">
        <f t="shared" si="14"/>
        <v>1331</v>
      </c>
      <c r="P16" s="2">
        <f t="shared" si="14"/>
        <v>1086</v>
      </c>
      <c r="Q16" s="2">
        <f t="shared" si="14"/>
        <v>3225</v>
      </c>
      <c r="S16" s="2">
        <f t="shared" si="3"/>
        <v>0</v>
      </c>
      <c r="T16" s="2">
        <f t="shared" si="3"/>
        <v>0</v>
      </c>
      <c r="U16" s="2">
        <f t="shared" si="3"/>
        <v>1215</v>
      </c>
      <c r="V16" s="2">
        <f t="shared" si="3"/>
        <v>-23</v>
      </c>
      <c r="W16" s="2">
        <f t="shared" si="3"/>
        <v>7</v>
      </c>
      <c r="X16" s="2">
        <f t="shared" si="3"/>
        <v>-101</v>
      </c>
      <c r="Y16" s="2">
        <f t="shared" si="3"/>
        <v>1</v>
      </c>
      <c r="Z16" s="2">
        <f t="shared" si="3"/>
        <v>4</v>
      </c>
      <c r="AA16" s="2">
        <f t="shared" si="3"/>
        <v>746</v>
      </c>
      <c r="AB16" s="2">
        <f t="shared" si="3"/>
        <v>-550</v>
      </c>
      <c r="AC16" s="2">
        <f t="shared" si="3"/>
        <v>-4</v>
      </c>
      <c r="AD16" s="2">
        <f t="shared" si="3"/>
        <v>36</v>
      </c>
      <c r="AE16" s="2">
        <f t="shared" si="3"/>
        <v>-245</v>
      </c>
      <c r="AF16" s="2">
        <f t="shared" si="3"/>
        <v>2139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25</v>
      </c>
      <c r="D17" s="2">
        <f t="shared" ref="D17:Q17" si="15">IF(D85="#N/A N/A",0,D85)</f>
        <v>25.184000000000001</v>
      </c>
      <c r="E17" s="2">
        <f t="shared" si="15"/>
        <v>0.104</v>
      </c>
      <c r="F17" s="2">
        <f t="shared" si="15"/>
        <v>2.1000000000000001E-2</v>
      </c>
      <c r="G17" s="2">
        <f t="shared" si="15"/>
        <v>0</v>
      </c>
      <c r="H17" s="2">
        <f t="shared" si="15"/>
        <v>39</v>
      </c>
      <c r="I17" s="2">
        <f t="shared" si="15"/>
        <v>0</v>
      </c>
      <c r="J17" s="2">
        <f t="shared" si="15"/>
        <v>0</v>
      </c>
      <c r="K17" s="2">
        <f t="shared" si="15"/>
        <v>200</v>
      </c>
      <c r="L17" s="2">
        <f t="shared" si="15"/>
        <v>200</v>
      </c>
      <c r="M17" s="2">
        <f t="shared" si="15"/>
        <v>200</v>
      </c>
      <c r="N17" s="2">
        <f t="shared" si="15"/>
        <v>200</v>
      </c>
      <c r="O17" s="2">
        <f t="shared" si="15"/>
        <v>0</v>
      </c>
      <c r="P17" s="2">
        <f t="shared" si="15"/>
        <v>0</v>
      </c>
      <c r="Q17" s="2">
        <f t="shared" si="15"/>
        <v>0</v>
      </c>
      <c r="S17" s="2">
        <f t="shared" si="3"/>
        <v>0.18400000000000105</v>
      </c>
      <c r="T17" s="2">
        <f t="shared" si="3"/>
        <v>-25.080000000000002</v>
      </c>
      <c r="U17" s="2">
        <f t="shared" si="3"/>
        <v>-8.299999999999999E-2</v>
      </c>
      <c r="V17" s="2">
        <f t="shared" si="3"/>
        <v>-2.1000000000000001E-2</v>
      </c>
      <c r="W17" s="2">
        <f t="shared" si="3"/>
        <v>39</v>
      </c>
      <c r="X17" s="2">
        <f t="shared" si="3"/>
        <v>-39</v>
      </c>
      <c r="Y17" s="2">
        <f t="shared" si="3"/>
        <v>0</v>
      </c>
      <c r="Z17" s="2">
        <f t="shared" si="3"/>
        <v>200</v>
      </c>
      <c r="AA17" s="2">
        <f t="shared" si="3"/>
        <v>0</v>
      </c>
      <c r="AB17" s="2">
        <f t="shared" si="3"/>
        <v>0</v>
      </c>
      <c r="AC17" s="2">
        <f t="shared" si="3"/>
        <v>0</v>
      </c>
      <c r="AD17" s="2">
        <f t="shared" si="3"/>
        <v>-200</v>
      </c>
      <c r="AE17" s="2">
        <f t="shared" si="3"/>
        <v>0</v>
      </c>
      <c r="AF17" s="2">
        <f t="shared" si="3"/>
        <v>0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16">IF(D87="#N/A N/A",0,D87)</f>
        <v>3.8209999999999997</v>
      </c>
      <c r="E18" s="2">
        <f t="shared" si="16"/>
        <v>5.1079999999999997</v>
      </c>
      <c r="F18" s="2">
        <f t="shared" si="16"/>
        <v>3.6059999999999999</v>
      </c>
      <c r="G18" s="2">
        <f t="shared" si="16"/>
        <v>2.044</v>
      </c>
      <c r="H18" s="2">
        <f t="shared" si="16"/>
        <v>0.41699999999999998</v>
      </c>
      <c r="I18" s="2">
        <f t="shared" si="16"/>
        <v>0</v>
      </c>
      <c r="J18" s="2">
        <f t="shared" si="16"/>
        <v>0</v>
      </c>
      <c r="K18" s="2">
        <f t="shared" si="16"/>
        <v>1.411</v>
      </c>
      <c r="L18" s="2">
        <f t="shared" si="16"/>
        <v>1.6539999999999999</v>
      </c>
      <c r="M18" s="2">
        <f t="shared" si="16"/>
        <v>1.5580000000000001</v>
      </c>
      <c r="N18" s="2">
        <f t="shared" si="16"/>
        <v>0</v>
      </c>
      <c r="O18" s="2">
        <f t="shared" si="16"/>
        <v>0</v>
      </c>
      <c r="P18" s="2">
        <f t="shared" si="16"/>
        <v>210.61799999999999</v>
      </c>
      <c r="Q18" s="2">
        <f t="shared" si="16"/>
        <v>165.33799999999999</v>
      </c>
      <c r="S18" s="2">
        <f t="shared" si="3"/>
        <v>3.8209999999999997</v>
      </c>
      <c r="T18" s="2">
        <f t="shared" si="3"/>
        <v>1.2869999999999999</v>
      </c>
      <c r="U18" s="2">
        <f t="shared" si="3"/>
        <v>-1.5019999999999998</v>
      </c>
      <c r="V18" s="2">
        <f t="shared" si="3"/>
        <v>-1.5619999999999998</v>
      </c>
      <c r="W18" s="2">
        <f t="shared" si="3"/>
        <v>-1.627</v>
      </c>
      <c r="X18" s="2">
        <f t="shared" si="3"/>
        <v>-0.41699999999999998</v>
      </c>
      <c r="Y18" s="2">
        <f t="shared" si="3"/>
        <v>0</v>
      </c>
      <c r="Z18" s="2">
        <f t="shared" si="3"/>
        <v>1.411</v>
      </c>
      <c r="AA18" s="2">
        <f t="shared" si="3"/>
        <v>0.24299999999999988</v>
      </c>
      <c r="AB18" s="2">
        <f t="shared" si="3"/>
        <v>-9.5999999999999863E-2</v>
      </c>
      <c r="AC18" s="2">
        <f t="shared" si="3"/>
        <v>-1.5580000000000001</v>
      </c>
      <c r="AD18" s="2">
        <f t="shared" si="3"/>
        <v>0</v>
      </c>
      <c r="AE18" s="2">
        <f t="shared" si="3"/>
        <v>210.61799999999999</v>
      </c>
      <c r="AF18" s="2">
        <f t="shared" si="3"/>
        <v>-45.28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0.20100000000000001</v>
      </c>
      <c r="D19" s="2">
        <f t="shared" ref="D19:Q19" si="17">IF(D89="#N/A N/A",0,D89)</f>
        <v>0.20699999999999999</v>
      </c>
      <c r="E19" s="2">
        <f t="shared" si="17"/>
        <v>0</v>
      </c>
      <c r="F19" s="2">
        <f t="shared" si="17"/>
        <v>0</v>
      </c>
      <c r="G19" s="2">
        <f t="shared" si="17"/>
        <v>0</v>
      </c>
      <c r="H19" s="2">
        <f t="shared" si="17"/>
        <v>0</v>
      </c>
      <c r="I19" s="2">
        <f t="shared" si="17"/>
        <v>0</v>
      </c>
      <c r="J19" s="2">
        <f t="shared" si="17"/>
        <v>0</v>
      </c>
      <c r="K19" s="2">
        <f t="shared" si="17"/>
        <v>0</v>
      </c>
      <c r="L19" s="2">
        <f t="shared" si="17"/>
        <v>0</v>
      </c>
      <c r="M19" s="2">
        <f t="shared" si="17"/>
        <v>0</v>
      </c>
      <c r="N19" s="2">
        <f t="shared" si="17"/>
        <v>0</v>
      </c>
      <c r="O19" s="2">
        <f t="shared" si="17"/>
        <v>0</v>
      </c>
      <c r="P19" s="2">
        <f t="shared" si="17"/>
        <v>0</v>
      </c>
      <c r="Q19" s="2">
        <f t="shared" si="17"/>
        <v>0</v>
      </c>
      <c r="S19" s="2">
        <f t="shared" si="3"/>
        <v>5.9999999999999776E-3</v>
      </c>
      <c r="T19" s="2">
        <f t="shared" si="3"/>
        <v>-0.20699999999999999</v>
      </c>
      <c r="U19" s="2">
        <f t="shared" si="3"/>
        <v>0</v>
      </c>
      <c r="V19" s="2">
        <f t="shared" si="3"/>
        <v>0</v>
      </c>
      <c r="W19" s="2">
        <f t="shared" si="3"/>
        <v>0</v>
      </c>
      <c r="X19" s="2">
        <f t="shared" si="3"/>
        <v>0</v>
      </c>
      <c r="Y19" s="2">
        <f t="shared" si="3"/>
        <v>0</v>
      </c>
      <c r="Z19" s="2">
        <f t="shared" si="3"/>
        <v>0</v>
      </c>
      <c r="AA19" s="2">
        <f t="shared" si="3"/>
        <v>0</v>
      </c>
      <c r="AB19" s="2">
        <f t="shared" si="3"/>
        <v>0</v>
      </c>
      <c r="AC19" s="2">
        <f t="shared" si="3"/>
        <v>0</v>
      </c>
      <c r="AD19" s="2">
        <f t="shared" si="3"/>
        <v>0</v>
      </c>
      <c r="AE19" s="2">
        <f t="shared" si="3"/>
        <v>0</v>
      </c>
      <c r="AF19" s="2">
        <f t="shared" si="3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4</v>
      </c>
      <c r="N20" s="2">
        <f t="shared" si="18"/>
        <v>1</v>
      </c>
      <c r="O20" s="2">
        <f t="shared" si="18"/>
        <v>489</v>
      </c>
      <c r="P20" s="2">
        <f t="shared" si="18"/>
        <v>457</v>
      </c>
      <c r="Q20" s="2">
        <f t="shared" si="18"/>
        <v>1013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4</v>
      </c>
      <c r="AC20" s="2">
        <f t="shared" si="3"/>
        <v>-3</v>
      </c>
      <c r="AD20" s="2">
        <f t="shared" si="3"/>
        <v>488</v>
      </c>
      <c r="AE20" s="2">
        <f t="shared" si="3"/>
        <v>-32</v>
      </c>
      <c r="AF20" s="2">
        <f t="shared" si="3"/>
        <v>556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821.27200000000005</v>
      </c>
      <c r="D25" s="19">
        <f t="shared" ref="D25:Q25" si="25">SUM(D5:D24)</f>
        <v>3372.3539999999998</v>
      </c>
      <c r="E25" s="19">
        <f t="shared" si="25"/>
        <v>3796.4940000000001</v>
      </c>
      <c r="F25" s="19">
        <f t="shared" si="25"/>
        <v>5229.4690000000001</v>
      </c>
      <c r="G25" s="19">
        <f t="shared" si="25"/>
        <v>4372.5200000000004</v>
      </c>
      <c r="H25" s="19">
        <f t="shared" si="25"/>
        <v>4071.9670000000001</v>
      </c>
      <c r="I25" s="19">
        <f t="shared" si="25"/>
        <v>9573.4739999999983</v>
      </c>
      <c r="J25" s="19">
        <f t="shared" si="25"/>
        <v>10813.45</v>
      </c>
      <c r="K25" s="19">
        <f t="shared" si="25"/>
        <v>9883.9929999999986</v>
      </c>
      <c r="L25" s="19">
        <f t="shared" si="25"/>
        <v>11784.824000000001</v>
      </c>
      <c r="M25" s="19">
        <f t="shared" si="25"/>
        <v>12108.398000000001</v>
      </c>
      <c r="N25" s="19">
        <f t="shared" si="25"/>
        <v>12014.939</v>
      </c>
      <c r="O25" s="19">
        <f t="shared" si="25"/>
        <v>13174.963</v>
      </c>
      <c r="P25" s="19">
        <f t="shared" si="25"/>
        <v>13906.44</v>
      </c>
      <c r="Q25" s="19">
        <f t="shared" si="25"/>
        <v>21136.480999999996</v>
      </c>
      <c r="S25" s="3">
        <f t="shared" si="24"/>
        <v>2551.0819999999999</v>
      </c>
      <c r="T25" s="3">
        <f t="shared" si="24"/>
        <v>424.14000000000033</v>
      </c>
      <c r="U25" s="3">
        <f t="shared" si="24"/>
        <v>1432.9749999999999</v>
      </c>
      <c r="V25" s="3">
        <f t="shared" si="22"/>
        <v>-856.94899999999961</v>
      </c>
      <c r="W25" s="3">
        <f t="shared" si="22"/>
        <v>-300.55300000000034</v>
      </c>
      <c r="X25" s="3">
        <f t="shared" si="22"/>
        <v>5501.5069999999978</v>
      </c>
      <c r="Y25" s="3">
        <f t="shared" si="22"/>
        <v>1239.9760000000024</v>
      </c>
      <c r="Z25" s="3">
        <f t="shared" si="22"/>
        <v>-929.45700000000215</v>
      </c>
      <c r="AA25" s="3">
        <f t="shared" si="22"/>
        <v>1900.8310000000019</v>
      </c>
      <c r="AB25" s="3">
        <f t="shared" si="22"/>
        <v>323.57400000000052</v>
      </c>
      <c r="AC25" s="3">
        <f t="shared" si="22"/>
        <v>-93.459000000000742</v>
      </c>
      <c r="AD25" s="3">
        <f t="shared" si="22"/>
        <v>1160.0239999999994</v>
      </c>
      <c r="AE25" s="3">
        <f t="shared" si="22"/>
        <v>731.47700000000077</v>
      </c>
      <c r="AF25" s="3">
        <f t="shared" si="22"/>
        <v>7230.0409999999956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0.11286888088445407</v>
      </c>
      <c r="K29" s="4">
        <f t="shared" si="29"/>
        <v>0.1564936357198958</v>
      </c>
      <c r="L29" s="4">
        <f t="shared" si="29"/>
        <v>8.1827950930790302E-2</v>
      </c>
      <c r="M29" s="4">
        <f t="shared" si="29"/>
        <v>7.6221891616050266E-2</v>
      </c>
      <c r="N29" s="4">
        <f t="shared" si="29"/>
        <v>0.1381289576251698</v>
      </c>
      <c r="O29" s="4">
        <f t="shared" si="29"/>
        <v>0.12032147642463968</v>
      </c>
      <c r="P29" s="4">
        <f t="shared" si="29"/>
        <v>0.11187341979687108</v>
      </c>
      <c r="Q29" s="4">
        <f t="shared" si="29"/>
        <v>7.0231558413153081E-2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0.2673326221505577</v>
      </c>
      <c r="AA29" s="4">
        <f t="shared" si="30"/>
        <v>-0.37655855834888174</v>
      </c>
      <c r="AB29" s="4">
        <f t="shared" si="30"/>
        <v>-4.293456168440616E-2</v>
      </c>
      <c r="AC29" s="4">
        <f t="shared" si="30"/>
        <v>0.79820787171221952</v>
      </c>
      <c r="AD29" s="4">
        <f t="shared" si="30"/>
        <v>-4.4817731384041264E-2</v>
      </c>
      <c r="AE29" s="4">
        <f t="shared" si="30"/>
        <v>-1.8590350554587961E-2</v>
      </c>
      <c r="AF29" s="4">
        <f t="shared" si="30"/>
        <v>-4.5838017536112476E-2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3.2267019939800697E-2</v>
      </c>
      <c r="D30" s="4">
        <f t="shared" si="31"/>
        <v>0</v>
      </c>
      <c r="E30" s="4">
        <f t="shared" si="31"/>
        <v>0.10309538221316826</v>
      </c>
      <c r="F30" s="4">
        <f t="shared" si="31"/>
        <v>6.5563253171593519E-2</v>
      </c>
      <c r="G30" s="4">
        <f t="shared" si="31"/>
        <v>8.3319687502858758E-2</v>
      </c>
      <c r="H30" s="4">
        <f t="shared" si="31"/>
        <v>0.15613387829518266</v>
      </c>
      <c r="I30" s="4">
        <f t="shared" si="31"/>
        <v>6.6754659802700678E-2</v>
      </c>
      <c r="J30" s="4">
        <f t="shared" si="31"/>
        <v>5.2719344889928743E-2</v>
      </c>
      <c r="K30" s="4">
        <f t="shared" si="29"/>
        <v>2.5541398096902743E-2</v>
      </c>
      <c r="L30" s="4">
        <f t="shared" si="29"/>
        <v>3.4148749272793551E-2</v>
      </c>
      <c r="M30" s="4">
        <f t="shared" si="29"/>
        <v>4.3548865836752305E-2</v>
      </c>
      <c r="N30" s="4">
        <f t="shared" si="29"/>
        <v>2.5034667258818376E-2</v>
      </c>
      <c r="O30" s="4">
        <f t="shared" si="29"/>
        <v>9.4021364614078992E-2</v>
      </c>
      <c r="P30" s="4">
        <f t="shared" si="29"/>
        <v>7.3678022556455849E-2</v>
      </c>
      <c r="Q30" s="4">
        <f t="shared" si="29"/>
        <v>6.6334552095024715E-2</v>
      </c>
      <c r="S30" s="4">
        <f t="shared" si="30"/>
        <v>-1</v>
      </c>
      <c r="T30" s="4">
        <f t="shared" si="30"/>
        <v>0</v>
      </c>
      <c r="U30" s="4">
        <f t="shared" si="30"/>
        <v>-0.12401603470609431</v>
      </c>
      <c r="V30" s="4">
        <f t="shared" si="30"/>
        <v>6.2579295982920238E-2</v>
      </c>
      <c r="W30" s="4">
        <f t="shared" si="30"/>
        <v>0.74510659672757529</v>
      </c>
      <c r="X30" s="4">
        <f t="shared" si="30"/>
        <v>5.1936857867284298E-3</v>
      </c>
      <c r="Y30" s="4">
        <f t="shared" si="30"/>
        <v>-0.1079624581816816</v>
      </c>
      <c r="Z30" s="4">
        <f t="shared" si="30"/>
        <v>-0.55716410736776367</v>
      </c>
      <c r="AA30" s="4">
        <f t="shared" si="30"/>
        <v>0.59411925482568906</v>
      </c>
      <c r="AB30" s="4">
        <f t="shared" si="30"/>
        <v>0.31028459112854934</v>
      </c>
      <c r="AC30" s="4">
        <f t="shared" si="30"/>
        <v>-0.42957328463305056</v>
      </c>
      <c r="AD30" s="4">
        <f t="shared" si="30"/>
        <v>3.1182486119884305</v>
      </c>
      <c r="AE30" s="4">
        <f t="shared" si="30"/>
        <v>-0.17286200037457788</v>
      </c>
      <c r="AF30" s="4">
        <f t="shared" si="30"/>
        <v>0.36841730276918094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0.48234319119684249</v>
      </c>
      <c r="J31" s="4">
        <f t="shared" si="31"/>
        <v>0.42533141596807678</v>
      </c>
      <c r="K31" s="4">
        <f t="shared" si="29"/>
        <v>0.42061948040634994</v>
      </c>
      <c r="L31" s="4">
        <f t="shared" si="29"/>
        <v>0.32796416815389012</v>
      </c>
      <c r="M31" s="4">
        <f t="shared" si="29"/>
        <v>0.30813324768478867</v>
      </c>
      <c r="N31" s="4">
        <f t="shared" si="29"/>
        <v>0.26681783403145037</v>
      </c>
      <c r="O31" s="4">
        <f t="shared" si="29"/>
        <v>0.24095703342772196</v>
      </c>
      <c r="P31" s="4">
        <f t="shared" si="29"/>
        <v>0.23244626230724758</v>
      </c>
      <c r="Q31" s="4">
        <f t="shared" si="29"/>
        <v>0.15214926268947043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-3.9846676917079148E-3</v>
      </c>
      <c r="Z31" s="4">
        <f t="shared" si="30"/>
        <v>-9.6079838236253462E-2</v>
      </c>
      <c r="AA31" s="4">
        <f t="shared" si="30"/>
        <v>-7.0332419300524279E-2</v>
      </c>
      <c r="AB31" s="4">
        <f t="shared" si="30"/>
        <v>-3.4670116429495475E-2</v>
      </c>
      <c r="AC31" s="4">
        <f t="shared" si="30"/>
        <v>-0.14076655052264803</v>
      </c>
      <c r="AD31" s="4">
        <f t="shared" si="30"/>
        <v>-9.7323600973236862E-3</v>
      </c>
      <c r="AE31" s="4">
        <f t="shared" si="30"/>
        <v>1.8238518238518266E-2</v>
      </c>
      <c r="AF31" s="4">
        <f t="shared" si="30"/>
        <v>-5.1353441608661746E-3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1.0576727995365149E-2</v>
      </c>
      <c r="P32" s="4">
        <f t="shared" si="29"/>
        <v>9.3433689714980967E-3</v>
      </c>
      <c r="Q32" s="4">
        <f t="shared" si="29"/>
        <v>0.13081647791796566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-6.7564658265637248E-2</v>
      </c>
      <c r="AF32" s="4">
        <f t="shared" si="30"/>
        <v>20.28019825602426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5.9141185867775836E-2</v>
      </c>
      <c r="D33" s="4">
        <f t="shared" si="31"/>
        <v>1.3978959504251334E-2</v>
      </c>
      <c r="E33" s="4">
        <f t="shared" si="31"/>
        <v>1.3179791670946931E-2</v>
      </c>
      <c r="F33" s="4">
        <f t="shared" si="31"/>
        <v>8.3710219909516638E-3</v>
      </c>
      <c r="G33" s="4">
        <f t="shared" si="31"/>
        <v>8.7270041074712056E-3</v>
      </c>
      <c r="H33" s="4">
        <f t="shared" si="31"/>
        <v>8.0302713651657781E-3</v>
      </c>
      <c r="I33" s="4">
        <f t="shared" si="31"/>
        <v>2.6845009450070061E-3</v>
      </c>
      <c r="J33" s="4">
        <f t="shared" si="31"/>
        <v>1.9022606106284302E-3</v>
      </c>
      <c r="K33" s="4">
        <f t="shared" si="29"/>
        <v>1.6136191112235715E-3</v>
      </c>
      <c r="L33" s="4">
        <f t="shared" si="29"/>
        <v>9.6539413740926469E-4</v>
      </c>
      <c r="M33" s="4">
        <f t="shared" si="29"/>
        <v>5.7332109499539079E-4</v>
      </c>
      <c r="N33" s="4">
        <f t="shared" si="29"/>
        <v>8.5196437534972077E-3</v>
      </c>
      <c r="O33" s="4">
        <f t="shared" si="29"/>
        <v>7.7288262593223226E-3</v>
      </c>
      <c r="P33" s="4">
        <f t="shared" si="29"/>
        <v>9.0734940070931174E-3</v>
      </c>
      <c r="Q33" s="4">
        <f t="shared" si="29"/>
        <v>9.4889021497949477E-3</v>
      </c>
      <c r="S33" s="4">
        <f t="shared" si="30"/>
        <v>-2.942084783101017E-2</v>
      </c>
      <c r="T33" s="4">
        <f t="shared" si="30"/>
        <v>6.1410207458317337E-2</v>
      </c>
      <c r="U33" s="4">
        <f t="shared" si="30"/>
        <v>-0.1251274057197673</v>
      </c>
      <c r="V33" s="4">
        <f t="shared" si="30"/>
        <v>-0.12831231725146208</v>
      </c>
      <c r="W33" s="4">
        <f t="shared" si="30"/>
        <v>-0.14308551062658878</v>
      </c>
      <c r="X33" s="4">
        <f t="shared" si="30"/>
        <v>-0.21404324291262727</v>
      </c>
      <c r="Y33" s="4">
        <f t="shared" si="30"/>
        <v>-0.1996108949416342</v>
      </c>
      <c r="Z33" s="4">
        <f t="shared" si="30"/>
        <v>-0.22464754496840061</v>
      </c>
      <c r="AA33" s="4">
        <f t="shared" si="30"/>
        <v>-0.28666374067339639</v>
      </c>
      <c r="AB33" s="4">
        <f t="shared" si="30"/>
        <v>-0.38982156983387539</v>
      </c>
      <c r="AC33" s="4">
        <f t="shared" si="30"/>
        <v>13.745462402765773</v>
      </c>
      <c r="AD33" s="4">
        <f t="shared" si="30"/>
        <v>-5.2362670105409312E-3</v>
      </c>
      <c r="AE33" s="4">
        <f t="shared" si="30"/>
        <v>0.23916053698920728</v>
      </c>
      <c r="AF33" s="4">
        <f t="shared" si="30"/>
        <v>0.58949120304327152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2.9402221025956771E-2</v>
      </c>
      <c r="M34" s="4">
        <f t="shared" si="29"/>
        <v>9.1424150411970259E-2</v>
      </c>
      <c r="N34" s="4">
        <f t="shared" si="29"/>
        <v>8.6298815166685403E-2</v>
      </c>
      <c r="O34" s="4">
        <f t="shared" si="29"/>
        <v>7.8229973017761037E-2</v>
      </c>
      <c r="P34" s="4">
        <f t="shared" si="29"/>
        <v>7.3569511679480878E-2</v>
      </c>
      <c r="Q34" s="4">
        <f t="shared" si="29"/>
        <v>9.2342334563639064E-2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2.1948051948051948</v>
      </c>
      <c r="AC34" s="4">
        <f t="shared" si="30"/>
        <v>-6.3346883468834686E-2</v>
      </c>
      <c r="AD34" s="4">
        <f t="shared" si="30"/>
        <v>-5.9775768535263105E-3</v>
      </c>
      <c r="AE34" s="4">
        <f t="shared" si="30"/>
        <v>-7.3611810489609027E-3</v>
      </c>
      <c r="AF34" s="4">
        <f t="shared" si="30"/>
        <v>0.90774223186620906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2.3516736070287744E-2</v>
      </c>
      <c r="N35" s="4">
        <f t="shared" si="29"/>
        <v>1.5605572362872586E-2</v>
      </c>
      <c r="O35" s="4">
        <f t="shared" si="29"/>
        <v>2.121448083004104E-2</v>
      </c>
      <c r="P35" s="4">
        <f t="shared" si="29"/>
        <v>7.8670673443383063E-2</v>
      </c>
      <c r="Q35" s="4">
        <f t="shared" si="29"/>
        <v>4.9203696679688554E-2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-0.34152765583845479</v>
      </c>
      <c r="AD35" s="4">
        <f t="shared" si="30"/>
        <v>0.49066666666666664</v>
      </c>
      <c r="AE35" s="4">
        <f t="shared" si="30"/>
        <v>2.9142361359570663</v>
      </c>
      <c r="AF35" s="4">
        <f t="shared" si="30"/>
        <v>-4.9391743728914E-2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3.8422296336372954E-4</v>
      </c>
      <c r="M36" s="4">
        <f t="shared" si="29"/>
        <v>9.0152305862427047E-4</v>
      </c>
      <c r="N36" s="4">
        <f t="shared" si="29"/>
        <v>0</v>
      </c>
      <c r="O36" s="4">
        <f t="shared" si="29"/>
        <v>0</v>
      </c>
      <c r="P36" s="4">
        <f t="shared" si="29"/>
        <v>5.0782083696474432E-2</v>
      </c>
      <c r="Q36" s="4">
        <f t="shared" si="29"/>
        <v>3.5104235184655393E-2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1.4107773851590104</v>
      </c>
      <c r="AC36" s="4">
        <f t="shared" si="30"/>
        <v>-1</v>
      </c>
      <c r="AD36" s="4">
        <f t="shared" si="30"/>
        <v>0</v>
      </c>
      <c r="AE36" s="4">
        <f t="shared" si="30"/>
        <v>0</v>
      </c>
      <c r="AF36" s="4">
        <f t="shared" si="30"/>
        <v>5.0668509398214157E-2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0.87790646704136988</v>
      </c>
      <c r="D37" s="4">
        <f t="shared" si="31"/>
        <v>0.9773588419246616</v>
      </c>
      <c r="E37" s="4">
        <f t="shared" si="31"/>
        <v>0.86685241699315208</v>
      </c>
      <c r="F37" s="4">
        <f t="shared" si="31"/>
        <v>0.53122028259465726</v>
      </c>
      <c r="G37" s="4">
        <f t="shared" si="31"/>
        <v>0.63441676653280021</v>
      </c>
      <c r="H37" s="4">
        <f t="shared" si="31"/>
        <v>0.5201417398520175</v>
      </c>
      <c r="I37" s="4">
        <f t="shared" si="31"/>
        <v>0.32516931680182143</v>
      </c>
      <c r="J37" s="4">
        <f t="shared" si="31"/>
        <v>0.2921361822545071</v>
      </c>
      <c r="K37" s="4">
        <f t="shared" si="29"/>
        <v>0.24585205594540591</v>
      </c>
      <c r="L37" s="4">
        <f t="shared" si="29"/>
        <v>0.33152807373279397</v>
      </c>
      <c r="M37" s="4">
        <f t="shared" si="29"/>
        <v>0.3227512012736945</v>
      </c>
      <c r="N37" s="4">
        <f t="shared" si="29"/>
        <v>0.32526174290189902</v>
      </c>
      <c r="O37" s="4">
        <f t="shared" si="29"/>
        <v>0.25745802853488092</v>
      </c>
      <c r="P37" s="4">
        <f t="shared" si="29"/>
        <v>0.20839265836547671</v>
      </c>
      <c r="Q37" s="4">
        <f t="shared" si="29"/>
        <v>0.14136695696885401</v>
      </c>
      <c r="S37" s="4">
        <f t="shared" si="30"/>
        <v>3.5714285714285716</v>
      </c>
      <c r="T37" s="4">
        <f t="shared" si="30"/>
        <v>-1.5169902912621359E-3</v>
      </c>
      <c r="U37" s="4">
        <f t="shared" si="30"/>
        <v>-0.15587967183226983</v>
      </c>
      <c r="V37" s="4">
        <f t="shared" si="30"/>
        <v>-1.4398848092152627E-3</v>
      </c>
      <c r="W37" s="4">
        <f t="shared" si="30"/>
        <v>-0.23648161499639508</v>
      </c>
      <c r="X37" s="4">
        <f t="shared" si="30"/>
        <v>0.46978281397544852</v>
      </c>
      <c r="Y37" s="4">
        <f t="shared" si="30"/>
        <v>1.4776742691937038E-2</v>
      </c>
      <c r="Z37" s="4">
        <f t="shared" si="30"/>
        <v>-0.23076923076923078</v>
      </c>
      <c r="AA37" s="4">
        <f t="shared" si="30"/>
        <v>0.60781893004115228</v>
      </c>
      <c r="AB37" s="4">
        <f t="shared" si="30"/>
        <v>2.5595085743537239E-4</v>
      </c>
      <c r="AC37" s="4">
        <f t="shared" si="30"/>
        <v>0</v>
      </c>
      <c r="AD37" s="4">
        <f t="shared" si="30"/>
        <v>-0.13203684749232344</v>
      </c>
      <c r="AE37" s="4">
        <f t="shared" si="30"/>
        <v>-0.14563679245283018</v>
      </c>
      <c r="AF37" s="4">
        <f t="shared" si="30"/>
        <v>3.1055900621118012E-2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4.4367250415778348E-3</v>
      </c>
      <c r="F38" s="4">
        <f t="shared" si="31"/>
        <v>1.0365297126725485E-2</v>
      </c>
      <c r="G38" s="4">
        <f t="shared" si="31"/>
        <v>0</v>
      </c>
      <c r="H38" s="4">
        <f t="shared" si="31"/>
        <v>1.1561734169260212E-2</v>
      </c>
      <c r="I38" s="4">
        <f t="shared" si="31"/>
        <v>8.3564231751190859E-3</v>
      </c>
      <c r="J38" s="4">
        <f t="shared" si="31"/>
        <v>1.3409226472587379E-2</v>
      </c>
      <c r="K38" s="4">
        <f t="shared" si="29"/>
        <v>8.599763273810495E-3</v>
      </c>
      <c r="L38" s="4">
        <f t="shared" si="29"/>
        <v>1.2303959736691867E-2</v>
      </c>
      <c r="M38" s="4">
        <f t="shared" si="29"/>
        <v>8.6716673832492111E-3</v>
      </c>
      <c r="N38" s="4">
        <f t="shared" si="29"/>
        <v>3.3291887707461516E-3</v>
      </c>
      <c r="O38" s="4">
        <f t="shared" si="29"/>
        <v>2.6569486381100276E-2</v>
      </c>
      <c r="P38" s="4">
        <f t="shared" si="29"/>
        <v>2.2401995046899131E-2</v>
      </c>
      <c r="Q38" s="4">
        <f t="shared" si="29"/>
        <v>1.2272099598793199E-2</v>
      </c>
      <c r="S38" s="4">
        <f t="shared" si="30"/>
        <v>0</v>
      </c>
      <c r="T38" s="4">
        <f t="shared" si="30"/>
        <v>0</v>
      </c>
      <c r="U38" s="4">
        <f t="shared" si="30"/>
        <v>2.2180598432676319</v>
      </c>
      <c r="V38" s="4">
        <f t="shared" si="30"/>
        <v>-1</v>
      </c>
      <c r="W38" s="4">
        <f t="shared" si="30"/>
        <v>0</v>
      </c>
      <c r="X38" s="4">
        <f t="shared" si="30"/>
        <v>0.6992714373712271</v>
      </c>
      <c r="Y38" s="4">
        <f t="shared" si="30"/>
        <v>0.8125</v>
      </c>
      <c r="Z38" s="4">
        <f t="shared" si="30"/>
        <v>-0.41379310344827586</v>
      </c>
      <c r="AA38" s="4">
        <f t="shared" si="30"/>
        <v>0.70588235294117652</v>
      </c>
      <c r="AB38" s="4">
        <f t="shared" si="30"/>
        <v>-0.27586206896551724</v>
      </c>
      <c r="AC38" s="4">
        <f t="shared" si="30"/>
        <v>-0.61904761904761907</v>
      </c>
      <c r="AD38" s="4">
        <f t="shared" si="30"/>
        <v>7.7513000000000005</v>
      </c>
      <c r="AE38" s="4">
        <f t="shared" si="30"/>
        <v>-0.11004079393918628</v>
      </c>
      <c r="AF38" s="4">
        <f t="shared" si="30"/>
        <v>-0.16737606409614414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1.1062838503103125E-2</v>
      </c>
      <c r="F39" s="4">
        <f t="shared" si="31"/>
        <v>0.15144941102050705</v>
      </c>
      <c r="G39" s="4">
        <f t="shared" si="31"/>
        <v>4.5740213881240106E-4</v>
      </c>
      <c r="H39" s="4">
        <f t="shared" si="31"/>
        <v>0</v>
      </c>
      <c r="I39" s="4">
        <f t="shared" si="31"/>
        <v>0</v>
      </c>
      <c r="J39" s="4">
        <f t="shared" si="31"/>
        <v>0</v>
      </c>
      <c r="K39" s="4">
        <f t="shared" si="29"/>
        <v>9.3079790728301821E-3</v>
      </c>
      <c r="L39" s="4">
        <f t="shared" si="29"/>
        <v>7.4672307367509259E-3</v>
      </c>
      <c r="M39" s="4">
        <f t="shared" si="29"/>
        <v>0</v>
      </c>
      <c r="N39" s="4">
        <f t="shared" si="29"/>
        <v>6.4919181029549963E-3</v>
      </c>
      <c r="O39" s="4">
        <f t="shared" si="29"/>
        <v>4.7817971101702522E-3</v>
      </c>
      <c r="P39" s="4">
        <f t="shared" si="29"/>
        <v>3.6673656234090103E-3</v>
      </c>
      <c r="Q39" s="4">
        <f t="shared" si="29"/>
        <v>3.2361110631424411E-2</v>
      </c>
      <c r="S39" s="4">
        <f t="shared" si="30"/>
        <v>0</v>
      </c>
      <c r="T39" s="4">
        <f t="shared" si="30"/>
        <v>0</v>
      </c>
      <c r="U39" s="4">
        <f t="shared" si="30"/>
        <v>17.857142857142858</v>
      </c>
      <c r="V39" s="4">
        <f t="shared" si="30"/>
        <v>-0.99747474747474751</v>
      </c>
      <c r="W39" s="4">
        <f t="shared" si="30"/>
        <v>-1</v>
      </c>
      <c r="X39" s="4">
        <f t="shared" si="30"/>
        <v>0</v>
      </c>
      <c r="Y39" s="4">
        <f t="shared" si="30"/>
        <v>0</v>
      </c>
      <c r="Z39" s="4">
        <f t="shared" si="30"/>
        <v>0</v>
      </c>
      <c r="AA39" s="4">
        <f t="shared" si="30"/>
        <v>-4.3478260869565216E-2</v>
      </c>
      <c r="AB39" s="4">
        <f t="shared" si="30"/>
        <v>-1</v>
      </c>
      <c r="AC39" s="4">
        <f t="shared" si="30"/>
        <v>0</v>
      </c>
      <c r="AD39" s="4">
        <f t="shared" si="30"/>
        <v>-0.19230769230769232</v>
      </c>
      <c r="AE39" s="4">
        <f t="shared" si="30"/>
        <v>-0.19047619047619047</v>
      </c>
      <c r="AF39" s="4">
        <f t="shared" si="30"/>
        <v>12.411764705882353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0.23233716463373241</v>
      </c>
      <c r="G40" s="4">
        <f t="shared" si="31"/>
        <v>0.272611674732191</v>
      </c>
      <c r="H40" s="4">
        <f t="shared" si="31"/>
        <v>0.29445228804653867</v>
      </c>
      <c r="I40" s="4">
        <f t="shared" si="31"/>
        <v>0.11469190807850946</v>
      </c>
      <c r="J40" s="4">
        <f t="shared" si="31"/>
        <v>0.10163268891981744</v>
      </c>
      <c r="K40" s="4">
        <f t="shared" si="29"/>
        <v>0.11159457518838795</v>
      </c>
      <c r="L40" s="4">
        <f t="shared" si="29"/>
        <v>0.15689670036650524</v>
      </c>
      <c r="M40" s="4">
        <f t="shared" si="29"/>
        <v>0.10728091362705454</v>
      </c>
      <c r="N40" s="4">
        <f t="shared" si="29"/>
        <v>0.10778248645290667</v>
      </c>
      <c r="O40" s="4">
        <f t="shared" si="29"/>
        <v>0.10102495164502549</v>
      </c>
      <c r="P40" s="4">
        <f t="shared" si="29"/>
        <v>7.8093315039650696E-2</v>
      </c>
      <c r="Q40" s="4">
        <f t="shared" si="29"/>
        <v>0.15257979793325108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-1.8930041152263374E-2</v>
      </c>
      <c r="W40" s="4">
        <f t="shared" si="30"/>
        <v>5.8724832214765103E-3</v>
      </c>
      <c r="X40" s="4">
        <f t="shared" si="30"/>
        <v>-8.4236864053377811E-2</v>
      </c>
      <c r="Y40" s="4">
        <f t="shared" si="30"/>
        <v>9.1074681238615665E-4</v>
      </c>
      <c r="Z40" s="4">
        <f t="shared" si="30"/>
        <v>3.6396724294813468E-3</v>
      </c>
      <c r="AA40" s="4">
        <f t="shared" si="30"/>
        <v>0.67633726201269262</v>
      </c>
      <c r="AB40" s="4">
        <f t="shared" si="30"/>
        <v>-0.29745808545159547</v>
      </c>
      <c r="AC40" s="4">
        <f t="shared" si="30"/>
        <v>-3.0792917628945341E-3</v>
      </c>
      <c r="AD40" s="4">
        <f t="shared" si="30"/>
        <v>2.7799227799227798E-2</v>
      </c>
      <c r="AE40" s="4">
        <f t="shared" si="30"/>
        <v>-0.18407212622088656</v>
      </c>
      <c r="AF40" s="4">
        <f t="shared" si="30"/>
        <v>1.9696132596685083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3.0440584848868583E-2</v>
      </c>
      <c r="D41" s="4">
        <f t="shared" si="31"/>
        <v>7.4677806659680457E-3</v>
      </c>
      <c r="E41" s="4">
        <f t="shared" si="31"/>
        <v>2.7393695341017262E-5</v>
      </c>
      <c r="F41" s="4">
        <f t="shared" si="31"/>
        <v>4.0157040800892027E-6</v>
      </c>
      <c r="G41" s="4">
        <f t="shared" si="31"/>
        <v>0</v>
      </c>
      <c r="H41" s="4">
        <f t="shared" si="31"/>
        <v>9.5776807621476296E-3</v>
      </c>
      <c r="I41" s="4">
        <f t="shared" si="31"/>
        <v>0</v>
      </c>
      <c r="J41" s="4">
        <f t="shared" si="31"/>
        <v>0</v>
      </c>
      <c r="K41" s="4">
        <f t="shared" si="29"/>
        <v>2.0234737114848224E-2</v>
      </c>
      <c r="L41" s="4">
        <f t="shared" si="29"/>
        <v>1.6970978947161194E-2</v>
      </c>
      <c r="M41" s="4">
        <f t="shared" si="29"/>
        <v>1.6517461682379452E-2</v>
      </c>
      <c r="N41" s="4">
        <f t="shared" si="29"/>
        <v>1.664594385373076E-2</v>
      </c>
      <c r="O41" s="4">
        <f t="shared" si="29"/>
        <v>0</v>
      </c>
      <c r="P41" s="4">
        <f t="shared" si="29"/>
        <v>0</v>
      </c>
      <c r="Q41" s="4">
        <f t="shared" si="29"/>
        <v>0</v>
      </c>
      <c r="S41" s="4">
        <f t="shared" si="30"/>
        <v>7.3600000000000419E-3</v>
      </c>
      <c r="T41" s="4">
        <f t="shared" si="30"/>
        <v>-0.99587039390088949</v>
      </c>
      <c r="U41" s="4">
        <f t="shared" si="30"/>
        <v>-0.79807692307692302</v>
      </c>
      <c r="V41" s="4">
        <f t="shared" si="30"/>
        <v>-1</v>
      </c>
      <c r="W41" s="4">
        <f t="shared" si="30"/>
        <v>0</v>
      </c>
      <c r="X41" s="4">
        <f t="shared" si="30"/>
        <v>-1</v>
      </c>
      <c r="Y41" s="4">
        <f t="shared" si="30"/>
        <v>0</v>
      </c>
      <c r="Z41" s="4">
        <f t="shared" si="30"/>
        <v>0</v>
      </c>
      <c r="AA41" s="4">
        <f t="shared" si="30"/>
        <v>0</v>
      </c>
      <c r="AB41" s="4">
        <f t="shared" si="30"/>
        <v>0</v>
      </c>
      <c r="AC41" s="4">
        <f t="shared" si="30"/>
        <v>0</v>
      </c>
      <c r="AD41" s="4">
        <f t="shared" si="30"/>
        <v>-1</v>
      </c>
      <c r="AE41" s="4">
        <f t="shared" si="30"/>
        <v>0</v>
      </c>
      <c r="AF41" s="4">
        <f t="shared" si="30"/>
        <v>0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0</v>
      </c>
      <c r="D42" s="4">
        <f t="shared" si="31"/>
        <v>1.1330364487239478E-3</v>
      </c>
      <c r="E42" s="4">
        <f t="shared" si="31"/>
        <v>1.3454518827107325E-3</v>
      </c>
      <c r="F42" s="4">
        <f t="shared" si="31"/>
        <v>6.8955375775246015E-4</v>
      </c>
      <c r="G42" s="4">
        <f t="shared" si="31"/>
        <v>4.6746498586627388E-4</v>
      </c>
      <c r="H42" s="4">
        <f t="shared" si="31"/>
        <v>1.024075096875785E-4</v>
      </c>
      <c r="I42" s="4">
        <f t="shared" si="31"/>
        <v>0</v>
      </c>
      <c r="J42" s="4">
        <f t="shared" si="31"/>
        <v>0</v>
      </c>
      <c r="K42" s="4">
        <f t="shared" si="29"/>
        <v>1.4275607034525421E-4</v>
      </c>
      <c r="L42" s="4">
        <f t="shared" si="29"/>
        <v>1.4034999589302308E-4</v>
      </c>
      <c r="M42" s="4">
        <f t="shared" si="29"/>
        <v>1.2867102650573594E-4</v>
      </c>
      <c r="N42" s="4">
        <f t="shared" si="29"/>
        <v>0</v>
      </c>
      <c r="O42" s="4">
        <f t="shared" si="29"/>
        <v>0</v>
      </c>
      <c r="P42" s="4">
        <f t="shared" si="29"/>
        <v>1.5145357115120764E-2</v>
      </c>
      <c r="Q42" s="4">
        <f t="shared" si="29"/>
        <v>7.8223995754070907E-3</v>
      </c>
      <c r="S42" s="4">
        <f t="shared" si="30"/>
        <v>0</v>
      </c>
      <c r="T42" s="4">
        <f t="shared" si="30"/>
        <v>0.3368228212509814</v>
      </c>
      <c r="U42" s="4">
        <f t="shared" si="30"/>
        <v>-0.29404855129209079</v>
      </c>
      <c r="V42" s="4">
        <f t="shared" si="30"/>
        <v>-0.43316694398225175</v>
      </c>
      <c r="W42" s="4">
        <f t="shared" si="30"/>
        <v>-0.79598825831702547</v>
      </c>
      <c r="X42" s="4">
        <f t="shared" si="30"/>
        <v>-1</v>
      </c>
      <c r="Y42" s="4">
        <f t="shared" si="30"/>
        <v>0</v>
      </c>
      <c r="Z42" s="4">
        <f t="shared" si="30"/>
        <v>0</v>
      </c>
      <c r="AA42" s="4">
        <f t="shared" si="30"/>
        <v>0.17221828490432309</v>
      </c>
      <c r="AB42" s="4">
        <f t="shared" si="30"/>
        <v>-5.8041112454655298E-2</v>
      </c>
      <c r="AC42" s="4">
        <f t="shared" si="30"/>
        <v>-1</v>
      </c>
      <c r="AD42" s="4">
        <f t="shared" si="30"/>
        <v>0</v>
      </c>
      <c r="AE42" s="4">
        <f t="shared" si="30"/>
        <v>0</v>
      </c>
      <c r="AF42" s="4">
        <f t="shared" si="30"/>
        <v>-0.21498637343436935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2.447423021849034E-4</v>
      </c>
      <c r="D43" s="4">
        <f t="shared" si="31"/>
        <v>6.1381456395147126E-5</v>
      </c>
      <c r="E43" s="4">
        <f t="shared" si="31"/>
        <v>0</v>
      </c>
      <c r="F43" s="4">
        <f t="shared" si="31"/>
        <v>0</v>
      </c>
      <c r="G43" s="4">
        <f t="shared" si="31"/>
        <v>0</v>
      </c>
      <c r="H43" s="4">
        <f t="shared" si="31"/>
        <v>0</v>
      </c>
      <c r="I43" s="4">
        <f t="shared" si="31"/>
        <v>0</v>
      </c>
      <c r="J43" s="4">
        <f t="shared" si="31"/>
        <v>0</v>
      </c>
      <c r="K43" s="4">
        <f t="shared" si="29"/>
        <v>0</v>
      </c>
      <c r="L43" s="4">
        <f t="shared" si="29"/>
        <v>0</v>
      </c>
      <c r="M43" s="4">
        <f t="shared" si="29"/>
        <v>0</v>
      </c>
      <c r="N43" s="4">
        <f t="shared" si="29"/>
        <v>0</v>
      </c>
      <c r="O43" s="4">
        <f t="shared" si="29"/>
        <v>0</v>
      </c>
      <c r="P43" s="4">
        <f t="shared" si="29"/>
        <v>0</v>
      </c>
      <c r="Q43" s="4">
        <f t="shared" si="29"/>
        <v>0</v>
      </c>
      <c r="S43" s="4">
        <f t="shared" si="30"/>
        <v>2.9850746268656601E-2</v>
      </c>
      <c r="T43" s="4">
        <f t="shared" si="30"/>
        <v>-1</v>
      </c>
      <c r="U43" s="4">
        <f t="shared" si="30"/>
        <v>0</v>
      </c>
      <c r="V43" s="4">
        <f t="shared" si="30"/>
        <v>0</v>
      </c>
      <c r="W43" s="4">
        <f t="shared" si="30"/>
        <v>0</v>
      </c>
      <c r="X43" s="4">
        <f t="shared" si="30"/>
        <v>0</v>
      </c>
      <c r="Y43" s="4">
        <f t="shared" si="30"/>
        <v>0</v>
      </c>
      <c r="Z43" s="4">
        <f t="shared" si="30"/>
        <v>0</v>
      </c>
      <c r="AA43" s="4">
        <f t="shared" si="30"/>
        <v>0</v>
      </c>
      <c r="AB43" s="4">
        <f t="shared" si="30"/>
        <v>0</v>
      </c>
      <c r="AC43" s="4">
        <f t="shared" si="30"/>
        <v>0</v>
      </c>
      <c r="AD43" s="4">
        <f t="shared" si="30"/>
        <v>0</v>
      </c>
      <c r="AE43" s="4">
        <f t="shared" si="30"/>
        <v>0</v>
      </c>
      <c r="AF43" s="4">
        <f t="shared" si="30"/>
        <v>0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3.3034923364758903E-4</v>
      </c>
      <c r="N44" s="4">
        <f t="shared" si="29"/>
        <v>8.3229719268653791E-5</v>
      </c>
      <c r="O44" s="4">
        <f t="shared" si="29"/>
        <v>3.711585375989291E-2</v>
      </c>
      <c r="P44" s="4">
        <f t="shared" si="29"/>
        <v>3.2862472350939566E-2</v>
      </c>
      <c r="Q44" s="4">
        <f t="shared" si="29"/>
        <v>4.7926615598878557E-2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-0.75</v>
      </c>
      <c r="AD44" s="4">
        <f t="shared" si="30"/>
        <v>488</v>
      </c>
      <c r="AE44" s="4">
        <f t="shared" si="30"/>
        <v>-6.5439672801635998E-2</v>
      </c>
      <c r="AF44" s="4">
        <f t="shared" si="30"/>
        <v>1.2166301969365427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0.99999999999999978</v>
      </c>
      <c r="D49" s="12">
        <f t="shared" ref="D49:Q49" si="35">SUM(D29:D48)</f>
        <v>1.0000000000000002</v>
      </c>
      <c r="E49" s="12">
        <f t="shared" si="35"/>
        <v>1</v>
      </c>
      <c r="F49" s="12">
        <f t="shared" si="35"/>
        <v>0.99999999999999989</v>
      </c>
      <c r="G49" s="12">
        <f t="shared" si="35"/>
        <v>0.99999999999999978</v>
      </c>
      <c r="H49" s="12">
        <f t="shared" si="35"/>
        <v>1</v>
      </c>
      <c r="I49" s="12">
        <f t="shared" si="35"/>
        <v>1.0000000000000002</v>
      </c>
      <c r="J49" s="12">
        <f t="shared" si="35"/>
        <v>1</v>
      </c>
      <c r="K49" s="12">
        <f t="shared" si="35"/>
        <v>1.0000000000000002</v>
      </c>
      <c r="L49" s="12">
        <f t="shared" si="35"/>
        <v>0.99999999999999989</v>
      </c>
      <c r="M49" s="12">
        <f t="shared" si="35"/>
        <v>0.99999999999999978</v>
      </c>
      <c r="N49" s="12">
        <f t="shared" si="35"/>
        <v>1</v>
      </c>
      <c r="O49" s="12">
        <f t="shared" si="35"/>
        <v>1</v>
      </c>
      <c r="P49" s="12">
        <f t="shared" si="35"/>
        <v>0.99999999999999989</v>
      </c>
      <c r="Q49" s="12">
        <f t="shared" si="35"/>
        <v>1.0000000000000002</v>
      </c>
      <c r="S49" s="5">
        <f t="shared" si="33"/>
        <v>3.1062571230968543</v>
      </c>
      <c r="T49" s="6">
        <f t="shared" si="33"/>
        <v>0.12576971456733199</v>
      </c>
      <c r="U49" s="6">
        <f t="shared" si="33"/>
        <v>0.37744692866629048</v>
      </c>
      <c r="V49" s="6">
        <f t="shared" si="33"/>
        <v>-0.16386921884420763</v>
      </c>
      <c r="W49" s="6">
        <f t="shared" si="33"/>
        <v>-6.8736792513241857E-2</v>
      </c>
      <c r="X49" s="6">
        <f t="shared" si="33"/>
        <v>1.3510686604287307</v>
      </c>
      <c r="Y49" s="6">
        <f t="shared" si="33"/>
        <v>0.12952205228739355</v>
      </c>
      <c r="Z49" s="6">
        <f t="shared" si="33"/>
        <v>-8.5953789031252933E-2</v>
      </c>
      <c r="AA49" s="6">
        <f t="shared" si="33"/>
        <v>0.1923140779237705</v>
      </c>
      <c r="AB49" s="6">
        <f t="shared" si="33"/>
        <v>2.7456837709243728E-2</v>
      </c>
      <c r="AC49" s="6">
        <f t="shared" si="33"/>
        <v>-7.7185272568675673E-3</v>
      </c>
      <c r="AD49" s="6">
        <f t="shared" si="33"/>
        <v>9.6548471864900801E-2</v>
      </c>
      <c r="AE49" s="6">
        <f t="shared" si="33"/>
        <v>5.5520231821523963E-2</v>
      </c>
      <c r="AF49" s="6">
        <f t="shared" si="33"/>
        <v>0.5199059572399547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INPUT!B120</f>
        <v>BS_LT_BORROW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1220.502</v>
      </c>
      <c r="K61">
        <v>1546.7819999999999</v>
      </c>
      <c r="L61">
        <v>964.32799999999997</v>
      </c>
      <c r="M61">
        <v>922.92499999999995</v>
      </c>
      <c r="N61">
        <v>1659.6110000000001</v>
      </c>
      <c r="O61">
        <v>1585.231</v>
      </c>
      <c r="P61">
        <v>1555.761</v>
      </c>
      <c r="Q61">
        <v>1484.4480000000001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26.5</v>
      </c>
      <c r="D63">
        <v>0</v>
      </c>
      <c r="E63">
        <v>391.40100000000001</v>
      </c>
      <c r="F63">
        <v>342.86099999999999</v>
      </c>
      <c r="G63">
        <v>364.31700000000001</v>
      </c>
      <c r="H63">
        <v>635.77200000000005</v>
      </c>
      <c r="I63">
        <v>639.07399999999996</v>
      </c>
      <c r="J63">
        <v>570.07799999999997</v>
      </c>
      <c r="K63">
        <v>252.45099999999999</v>
      </c>
      <c r="L63">
        <v>402.43700000000001</v>
      </c>
      <c r="M63">
        <v>527.30700000000002</v>
      </c>
      <c r="N63">
        <v>300.79000000000002</v>
      </c>
      <c r="O63">
        <v>1238.7280000000001</v>
      </c>
      <c r="P63">
        <v>1024.5989999999999</v>
      </c>
      <c r="Q63">
        <v>1402.079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4617.7</v>
      </c>
      <c r="J65">
        <v>4599.3</v>
      </c>
      <c r="K65">
        <v>4157.3999999999996</v>
      </c>
      <c r="L65">
        <v>3865</v>
      </c>
      <c r="M65">
        <v>3731</v>
      </c>
      <c r="N65">
        <v>3205.8</v>
      </c>
      <c r="O65">
        <v>3174.6</v>
      </c>
      <c r="P65">
        <v>3232.5</v>
      </c>
      <c r="Q65">
        <v>3215.9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139.34800000000001</v>
      </c>
      <c r="P67">
        <v>129.93299999999999</v>
      </c>
      <c r="Q67">
        <v>2765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48.570999999999998</v>
      </c>
      <c r="D69">
        <v>47.142000000000003</v>
      </c>
      <c r="E69">
        <v>50.036999999999999</v>
      </c>
      <c r="F69">
        <v>43.776000000000003</v>
      </c>
      <c r="G69">
        <v>38.158999999999999</v>
      </c>
      <c r="H69">
        <v>32.698999999999998</v>
      </c>
      <c r="I69">
        <v>25.7</v>
      </c>
      <c r="J69">
        <v>20.57</v>
      </c>
      <c r="K69">
        <v>15.949</v>
      </c>
      <c r="L69">
        <v>11.377000000000001</v>
      </c>
      <c r="M69">
        <v>6.9420000000000002</v>
      </c>
      <c r="N69">
        <v>102.363</v>
      </c>
      <c r="O69">
        <v>101.827</v>
      </c>
      <c r="P69">
        <v>126.18</v>
      </c>
      <c r="Q69">
        <v>200.56200000000001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346.5</v>
      </c>
      <c r="M71">
        <v>1107</v>
      </c>
      <c r="N71">
        <v>1036.875</v>
      </c>
      <c r="O71">
        <v>1030.6769999999999</v>
      </c>
      <c r="P71">
        <v>1023.09</v>
      </c>
      <c r="Q71">
        <v>1951.7919999999999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284.75</v>
      </c>
      <c r="N73">
        <v>187.5</v>
      </c>
      <c r="O73">
        <v>279.5</v>
      </c>
      <c r="P73">
        <v>1094.029</v>
      </c>
      <c r="Q73">
        <v>1039.9929999999999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4.5280000000000005</v>
      </c>
      <c r="M75">
        <v>10.916</v>
      </c>
      <c r="N75">
        <v>0</v>
      </c>
      <c r="O75">
        <v>0</v>
      </c>
      <c r="P75">
        <v>706.19799999999998</v>
      </c>
      <c r="Q75">
        <v>741.98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721</v>
      </c>
      <c r="D77">
        <v>3296</v>
      </c>
      <c r="E77">
        <v>3291</v>
      </c>
      <c r="F77">
        <v>2778</v>
      </c>
      <c r="G77">
        <v>2774</v>
      </c>
      <c r="H77">
        <v>2118</v>
      </c>
      <c r="I77">
        <v>3113</v>
      </c>
      <c r="J77">
        <v>3159</v>
      </c>
      <c r="K77">
        <v>2430</v>
      </c>
      <c r="L77">
        <v>3907</v>
      </c>
      <c r="M77">
        <v>3908</v>
      </c>
      <c r="N77">
        <v>3908</v>
      </c>
      <c r="O77">
        <v>3392</v>
      </c>
      <c r="P77">
        <v>2898</v>
      </c>
      <c r="Q77">
        <v>2988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16.844000000000001</v>
      </c>
      <c r="F79">
        <v>54.204999999999998</v>
      </c>
      <c r="G79">
        <v>0</v>
      </c>
      <c r="H79">
        <v>47.079000000000001</v>
      </c>
      <c r="I79">
        <v>80</v>
      </c>
      <c r="J79">
        <v>145</v>
      </c>
      <c r="K79">
        <v>85</v>
      </c>
      <c r="L79">
        <v>145</v>
      </c>
      <c r="M79">
        <v>105</v>
      </c>
      <c r="N79">
        <v>40</v>
      </c>
      <c r="O79">
        <v>350.05200000000002</v>
      </c>
      <c r="P79">
        <v>311.53199999999998</v>
      </c>
      <c r="Q79">
        <v>259.38900000000001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42</v>
      </c>
      <c r="F81">
        <v>792</v>
      </c>
      <c r="G81">
        <v>2</v>
      </c>
      <c r="H81">
        <v>0</v>
      </c>
      <c r="I81" t="s">
        <v>89</v>
      </c>
      <c r="J81">
        <v>0</v>
      </c>
      <c r="K81">
        <v>92</v>
      </c>
      <c r="L81">
        <v>88</v>
      </c>
      <c r="M81">
        <v>0</v>
      </c>
      <c r="N81">
        <v>78</v>
      </c>
      <c r="O81">
        <v>63</v>
      </c>
      <c r="P81">
        <v>51</v>
      </c>
      <c r="Q81">
        <v>684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1215</v>
      </c>
      <c r="G83">
        <v>1192</v>
      </c>
      <c r="H83">
        <v>1199</v>
      </c>
      <c r="I83">
        <v>1098</v>
      </c>
      <c r="J83">
        <v>1099</v>
      </c>
      <c r="K83">
        <v>1103</v>
      </c>
      <c r="L83">
        <v>1849</v>
      </c>
      <c r="M83">
        <v>1299</v>
      </c>
      <c r="N83">
        <v>1295</v>
      </c>
      <c r="O83">
        <v>1331</v>
      </c>
      <c r="P83">
        <v>1086</v>
      </c>
      <c r="Q83">
        <v>3225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25</v>
      </c>
      <c r="D85">
        <v>25.184000000000001</v>
      </c>
      <c r="E85">
        <v>0.104</v>
      </c>
      <c r="F85">
        <v>2.1000000000000001E-2</v>
      </c>
      <c r="G85">
        <v>0</v>
      </c>
      <c r="H85">
        <v>39</v>
      </c>
      <c r="I85" t="s">
        <v>89</v>
      </c>
      <c r="J85">
        <v>0</v>
      </c>
      <c r="K85">
        <v>200</v>
      </c>
      <c r="L85">
        <v>200</v>
      </c>
      <c r="M85">
        <v>200</v>
      </c>
      <c r="N85">
        <v>200</v>
      </c>
      <c r="O85">
        <v>0</v>
      </c>
      <c r="P85">
        <v>0</v>
      </c>
      <c r="Q85">
        <v>0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</v>
      </c>
      <c r="D87">
        <v>3.8209999999999997</v>
      </c>
      <c r="E87">
        <v>5.1079999999999997</v>
      </c>
      <c r="F87">
        <v>3.6059999999999999</v>
      </c>
      <c r="G87">
        <v>2.044</v>
      </c>
      <c r="H87">
        <v>0.41699999999999998</v>
      </c>
      <c r="I87">
        <v>0</v>
      </c>
      <c r="J87">
        <v>0</v>
      </c>
      <c r="K87">
        <v>1.411</v>
      </c>
      <c r="L87">
        <v>1.6539999999999999</v>
      </c>
      <c r="M87">
        <v>1.5580000000000001</v>
      </c>
      <c r="N87">
        <v>0</v>
      </c>
      <c r="O87">
        <v>0</v>
      </c>
      <c r="P87">
        <v>210.61799999999999</v>
      </c>
      <c r="Q87">
        <v>165.33799999999999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0.20100000000000001</v>
      </c>
      <c r="D89">
        <v>0.20699999999999999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4</v>
      </c>
      <c r="N91">
        <v>1</v>
      </c>
      <c r="O91">
        <v>489</v>
      </c>
      <c r="P91">
        <v>457</v>
      </c>
      <c r="Q91">
        <v>1013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37" workbookViewId="0">
      <selection activeCell="C4" sqref="C4:AF49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8.453125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BS_OTHER_LT_LIABILITIES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257.81900000000002</v>
      </c>
      <c r="K5" s="2">
        <f t="shared" si="2"/>
        <v>219.93799999999999</v>
      </c>
      <c r="L5" s="2">
        <f t="shared" si="2"/>
        <v>286.31</v>
      </c>
      <c r="M5" s="2">
        <f t="shared" si="2"/>
        <v>292.23500000000001</v>
      </c>
      <c r="N5" s="2">
        <f t="shared" si="2"/>
        <v>326.47800000000001</v>
      </c>
      <c r="O5" s="2">
        <f t="shared" si="2"/>
        <v>266.84699999999998</v>
      </c>
      <c r="P5" s="2">
        <f t="shared" si="2"/>
        <v>272.72899999999998</v>
      </c>
      <c r="Q5" s="2">
        <f t="shared" si="2"/>
        <v>177.322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257.81900000000002</v>
      </c>
      <c r="Z5" s="2">
        <f t="shared" si="3"/>
        <v>-37.881000000000029</v>
      </c>
      <c r="AA5" s="2">
        <f t="shared" si="3"/>
        <v>66.372000000000014</v>
      </c>
      <c r="AB5" s="2">
        <f t="shared" si="3"/>
        <v>5.9250000000000114</v>
      </c>
      <c r="AC5" s="2">
        <f t="shared" si="3"/>
        <v>34.242999999999995</v>
      </c>
      <c r="AD5" s="2">
        <f t="shared" si="3"/>
        <v>-59.631000000000029</v>
      </c>
      <c r="AE5" s="2">
        <f t="shared" si="3"/>
        <v>5.882000000000005</v>
      </c>
      <c r="AF5" s="2">
        <f t="shared" si="3"/>
        <v>-95.406999999999982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9.64</v>
      </c>
      <c r="D6" s="2">
        <f t="shared" ref="D6:Q6" si="4">IF(D63="#N/A N/A",0,D63)</f>
        <v>25.19</v>
      </c>
      <c r="E6" s="2">
        <f t="shared" si="4"/>
        <v>40.369999999999997</v>
      </c>
      <c r="F6" s="2">
        <f t="shared" si="4"/>
        <v>34</v>
      </c>
      <c r="G6" s="2">
        <f t="shared" si="4"/>
        <v>47.048999999999999</v>
      </c>
      <c r="H6" s="2">
        <f t="shared" si="4"/>
        <v>47.307000000000002</v>
      </c>
      <c r="I6" s="2">
        <f t="shared" si="4"/>
        <v>55.423999999999999</v>
      </c>
      <c r="J6" s="2">
        <f t="shared" si="4"/>
        <v>88.489000000000004</v>
      </c>
      <c r="K6" s="2">
        <f t="shared" si="4"/>
        <v>160.73699999999999</v>
      </c>
      <c r="L6" s="2">
        <f t="shared" si="4"/>
        <v>170.857</v>
      </c>
      <c r="M6" s="2">
        <f t="shared" si="4"/>
        <v>211.541</v>
      </c>
      <c r="N6" s="2">
        <f t="shared" si="4"/>
        <v>246.215</v>
      </c>
      <c r="O6" s="2">
        <f t="shared" si="4"/>
        <v>338.65699999999998</v>
      </c>
      <c r="P6" s="2">
        <f t="shared" si="4"/>
        <v>337.47800000000001</v>
      </c>
      <c r="Q6" s="2">
        <f t="shared" si="4"/>
        <v>412.77300000000002</v>
      </c>
      <c r="S6" s="2">
        <f t="shared" si="3"/>
        <v>15.55</v>
      </c>
      <c r="T6" s="2">
        <f t="shared" si="3"/>
        <v>15.179999999999996</v>
      </c>
      <c r="U6" s="2">
        <f t="shared" si="3"/>
        <v>-6.3699999999999974</v>
      </c>
      <c r="V6" s="2">
        <f t="shared" si="3"/>
        <v>13.048999999999999</v>
      </c>
      <c r="W6" s="2">
        <f t="shared" si="3"/>
        <v>0.25800000000000267</v>
      </c>
      <c r="X6" s="2">
        <f t="shared" si="3"/>
        <v>8.1169999999999973</v>
      </c>
      <c r="Y6" s="2">
        <f t="shared" si="3"/>
        <v>33.065000000000005</v>
      </c>
      <c r="Z6" s="2">
        <f t="shared" si="3"/>
        <v>72.24799999999999</v>
      </c>
      <c r="AA6" s="2">
        <f t="shared" si="3"/>
        <v>10.120000000000005</v>
      </c>
      <c r="AB6" s="2">
        <f t="shared" si="3"/>
        <v>40.683999999999997</v>
      </c>
      <c r="AC6" s="2">
        <f t="shared" si="3"/>
        <v>34.674000000000007</v>
      </c>
      <c r="AD6" s="2">
        <f t="shared" si="3"/>
        <v>92.441999999999979</v>
      </c>
      <c r="AE6" s="2">
        <f t="shared" si="3"/>
        <v>-1.1789999999999736</v>
      </c>
      <c r="AF6" s="2">
        <f t="shared" si="3"/>
        <v>75.295000000000016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854.8</v>
      </c>
      <c r="J7" s="2">
        <f t="shared" si="5"/>
        <v>786.9</v>
      </c>
      <c r="K7" s="2">
        <f t="shared" si="5"/>
        <v>803</v>
      </c>
      <c r="L7" s="2">
        <f t="shared" si="5"/>
        <v>750.6</v>
      </c>
      <c r="M7" s="2">
        <f t="shared" si="5"/>
        <v>684.3</v>
      </c>
      <c r="N7" s="2">
        <f t="shared" si="5"/>
        <v>604.5</v>
      </c>
      <c r="O7" s="2">
        <f t="shared" si="5"/>
        <v>520.79999999999995</v>
      </c>
      <c r="P7" s="2">
        <f t="shared" si="5"/>
        <v>539.6</v>
      </c>
      <c r="Q7" s="2">
        <f t="shared" si="5"/>
        <v>406.3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854.8</v>
      </c>
      <c r="Y7" s="2">
        <f t="shared" si="3"/>
        <v>-67.899999999999977</v>
      </c>
      <c r="Z7" s="2">
        <f t="shared" si="3"/>
        <v>16.100000000000023</v>
      </c>
      <c r="AA7" s="2">
        <f t="shared" si="3"/>
        <v>-52.399999999999977</v>
      </c>
      <c r="AB7" s="2">
        <f t="shared" si="3"/>
        <v>-66.300000000000068</v>
      </c>
      <c r="AC7" s="2">
        <f t="shared" si="3"/>
        <v>-79.799999999999955</v>
      </c>
      <c r="AD7" s="2">
        <f t="shared" si="3"/>
        <v>-83.700000000000045</v>
      </c>
      <c r="AE7" s="2">
        <f t="shared" si="3"/>
        <v>18.800000000000068</v>
      </c>
      <c r="AF7" s="2">
        <f t="shared" si="3"/>
        <v>-133.30000000000001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199.34700000000001</v>
      </c>
      <c r="P8" s="2">
        <f t="shared" si="6"/>
        <v>234.25399999999999</v>
      </c>
      <c r="Q8" s="2">
        <f t="shared" si="6"/>
        <v>905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199.34700000000001</v>
      </c>
      <c r="AE8" s="2">
        <f t="shared" si="3"/>
        <v>34.906999999999982</v>
      </c>
      <c r="AF8" s="2">
        <f t="shared" si="3"/>
        <v>670.74599999999998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6.3970000000000002</v>
      </c>
      <c r="D9" s="2">
        <f t="shared" ref="D9:Q9" si="7">IF(D69="#N/A N/A",0,D69)</f>
        <v>6.1379999999999999</v>
      </c>
      <c r="E9" s="2">
        <f t="shared" si="7"/>
        <v>15.332000000000001</v>
      </c>
      <c r="F9" s="2">
        <f t="shared" si="7"/>
        <v>23.763000000000002</v>
      </c>
      <c r="G9" s="2">
        <f t="shared" si="7"/>
        <v>25.773</v>
      </c>
      <c r="H9" s="2">
        <f t="shared" si="7"/>
        <v>9.6780000000000008</v>
      </c>
      <c r="I9" s="2">
        <f t="shared" si="7"/>
        <v>30.555</v>
      </c>
      <c r="J9" s="2">
        <f t="shared" si="7"/>
        <v>45.234999999999999</v>
      </c>
      <c r="K9" s="2">
        <f t="shared" si="7"/>
        <v>53.652999999999999</v>
      </c>
      <c r="L9" s="2">
        <f t="shared" si="7"/>
        <v>67.760999999999996</v>
      </c>
      <c r="M9" s="2">
        <f t="shared" si="7"/>
        <v>66.39</v>
      </c>
      <c r="N9" s="2">
        <f t="shared" si="7"/>
        <v>43.017000000000003</v>
      </c>
      <c r="O9" s="2">
        <f t="shared" si="7"/>
        <v>40.103000000000002</v>
      </c>
      <c r="P9" s="2">
        <f t="shared" si="7"/>
        <v>71.031999999999996</v>
      </c>
      <c r="Q9" s="2">
        <f t="shared" si="7"/>
        <v>93.977999999999994</v>
      </c>
      <c r="S9" s="2">
        <f t="shared" si="3"/>
        <v>-0.25900000000000034</v>
      </c>
      <c r="T9" s="2">
        <f t="shared" si="3"/>
        <v>9.1940000000000008</v>
      </c>
      <c r="U9" s="2">
        <f t="shared" si="3"/>
        <v>8.4310000000000009</v>
      </c>
      <c r="V9" s="2">
        <f t="shared" si="3"/>
        <v>2.009999999999998</v>
      </c>
      <c r="W9" s="2">
        <f t="shared" si="3"/>
        <v>-16.094999999999999</v>
      </c>
      <c r="X9" s="2">
        <f t="shared" si="3"/>
        <v>20.876999999999999</v>
      </c>
      <c r="Y9" s="2">
        <f t="shared" si="3"/>
        <v>14.68</v>
      </c>
      <c r="Z9" s="2">
        <f t="shared" si="3"/>
        <v>8.4179999999999993</v>
      </c>
      <c r="AA9" s="2">
        <f t="shared" si="3"/>
        <v>14.107999999999997</v>
      </c>
      <c r="AB9" s="2">
        <f t="shared" si="3"/>
        <v>-1.3709999999999951</v>
      </c>
      <c r="AC9" s="2">
        <f t="shared" si="3"/>
        <v>-23.372999999999998</v>
      </c>
      <c r="AD9" s="2">
        <f t="shared" si="3"/>
        <v>-2.9140000000000015</v>
      </c>
      <c r="AE9" s="2">
        <f t="shared" si="3"/>
        <v>30.928999999999995</v>
      </c>
      <c r="AF9" s="2">
        <f t="shared" si="3"/>
        <v>22.945999999999998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65.543999999999997</v>
      </c>
      <c r="M10" s="2">
        <f t="shared" si="8"/>
        <v>88.984999999999999</v>
      </c>
      <c r="N10" s="2">
        <f t="shared" si="8"/>
        <v>88.716999999999999</v>
      </c>
      <c r="O10" s="2">
        <f t="shared" si="8"/>
        <v>114.95699999999999</v>
      </c>
      <c r="P10" s="2">
        <f t="shared" si="8"/>
        <v>112.80500000000001</v>
      </c>
      <c r="Q10" s="2">
        <f t="shared" si="8"/>
        <v>145.56100000000001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65.543999999999997</v>
      </c>
      <c r="AB10" s="2">
        <f t="shared" si="3"/>
        <v>23.441000000000003</v>
      </c>
      <c r="AC10" s="2">
        <f t="shared" si="3"/>
        <v>-0.26800000000000068</v>
      </c>
      <c r="AD10" s="2">
        <f t="shared" si="3"/>
        <v>26.239999999999995</v>
      </c>
      <c r="AE10" s="2">
        <f t="shared" si="3"/>
        <v>-2.1519999999999868</v>
      </c>
      <c r="AF10" s="2">
        <f t="shared" si="3"/>
        <v>32.756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89.096000000000004</v>
      </c>
      <c r="N11" s="2">
        <f t="shared" si="9"/>
        <v>99.980999999999995</v>
      </c>
      <c r="O11" s="2">
        <f t="shared" si="9"/>
        <v>130.898</v>
      </c>
      <c r="P11" s="2">
        <f t="shared" si="9"/>
        <v>140.35</v>
      </c>
      <c r="Q11" s="2">
        <f t="shared" si="9"/>
        <v>132.922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89.096000000000004</v>
      </c>
      <c r="AC11" s="2">
        <f t="shared" si="3"/>
        <v>10.884999999999991</v>
      </c>
      <c r="AD11" s="2">
        <f t="shared" si="3"/>
        <v>30.917000000000002</v>
      </c>
      <c r="AE11" s="2">
        <f t="shared" si="3"/>
        <v>9.4519999999999982</v>
      </c>
      <c r="AF11" s="2">
        <f t="shared" si="3"/>
        <v>-7.4279999999999973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15.076000000000001</v>
      </c>
      <c r="M12" s="2">
        <f t="shared" si="10"/>
        <v>36.887</v>
      </c>
      <c r="N12" s="2">
        <f t="shared" si="10"/>
        <v>124.246</v>
      </c>
      <c r="O12" s="2">
        <f t="shared" si="10"/>
        <v>180.97200000000001</v>
      </c>
      <c r="P12" s="2">
        <f t="shared" si="10"/>
        <v>232.97</v>
      </c>
      <c r="Q12" s="2">
        <f t="shared" si="10"/>
        <v>263.48500000000001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15.076000000000001</v>
      </c>
      <c r="AB12" s="2">
        <f t="shared" si="3"/>
        <v>21.811</v>
      </c>
      <c r="AC12" s="2">
        <f t="shared" si="3"/>
        <v>87.358999999999995</v>
      </c>
      <c r="AD12" s="2">
        <f t="shared" si="3"/>
        <v>56.726000000000013</v>
      </c>
      <c r="AE12" s="2">
        <f t="shared" si="3"/>
        <v>51.99799999999999</v>
      </c>
      <c r="AF12" s="2">
        <f t="shared" si="3"/>
        <v>30.515000000000015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1229</v>
      </c>
      <c r="D13" s="2">
        <f t="shared" ref="D13:Q13" si="11">IF(D77="#N/A N/A",0,D77)</f>
        <v>1350</v>
      </c>
      <c r="E13" s="2">
        <f t="shared" si="11"/>
        <v>1690</v>
      </c>
      <c r="F13" s="2">
        <f t="shared" si="11"/>
        <v>1667</v>
      </c>
      <c r="G13" s="2">
        <f t="shared" si="11"/>
        <v>1951</v>
      </c>
      <c r="H13" s="2">
        <f t="shared" si="11"/>
        <v>2683</v>
      </c>
      <c r="I13" s="2">
        <f t="shared" si="11"/>
        <v>4847</v>
      </c>
      <c r="J13" s="2">
        <f t="shared" si="11"/>
        <v>5124</v>
      </c>
      <c r="K13" s="2">
        <f t="shared" si="11"/>
        <v>5622</v>
      </c>
      <c r="L13" s="2">
        <f t="shared" si="11"/>
        <v>6599</v>
      </c>
      <c r="M13" s="2">
        <f t="shared" si="11"/>
        <v>7391</v>
      </c>
      <c r="N13" s="2">
        <f t="shared" si="11"/>
        <v>4826</v>
      </c>
      <c r="O13" s="2">
        <f t="shared" si="11"/>
        <v>6365</v>
      </c>
      <c r="P13" s="2">
        <f t="shared" si="11"/>
        <v>5916</v>
      </c>
      <c r="Q13" s="2">
        <f t="shared" si="11"/>
        <v>6062</v>
      </c>
      <c r="S13" s="2">
        <f t="shared" si="3"/>
        <v>121</v>
      </c>
      <c r="T13" s="2">
        <f t="shared" si="3"/>
        <v>340</v>
      </c>
      <c r="U13" s="2">
        <f t="shared" si="3"/>
        <v>-23</v>
      </c>
      <c r="V13" s="2">
        <f t="shared" si="3"/>
        <v>284</v>
      </c>
      <c r="W13" s="2">
        <f t="shared" si="3"/>
        <v>732</v>
      </c>
      <c r="X13" s="2">
        <f t="shared" si="3"/>
        <v>2164</v>
      </c>
      <c r="Y13" s="2">
        <f t="shared" si="3"/>
        <v>277</v>
      </c>
      <c r="Z13" s="2">
        <f t="shared" si="3"/>
        <v>498</v>
      </c>
      <c r="AA13" s="2">
        <f t="shared" si="3"/>
        <v>977</v>
      </c>
      <c r="AB13" s="2">
        <f t="shared" si="3"/>
        <v>792</v>
      </c>
      <c r="AC13" s="2">
        <f t="shared" si="3"/>
        <v>-2565</v>
      </c>
      <c r="AD13" s="2">
        <f t="shared" si="3"/>
        <v>1539</v>
      </c>
      <c r="AE13" s="2">
        <f t="shared" si="3"/>
        <v>-449</v>
      </c>
      <c r="AF13" s="2">
        <f t="shared" si="3"/>
        <v>146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2.0760000000000001</v>
      </c>
      <c r="F14" s="2">
        <f t="shared" si="12"/>
        <v>4.8959999999999999</v>
      </c>
      <c r="G14" s="2">
        <f t="shared" si="12"/>
        <v>5.5330000000000004</v>
      </c>
      <c r="H14" s="2">
        <f t="shared" si="12"/>
        <v>15.943</v>
      </c>
      <c r="I14" s="2">
        <f t="shared" si="12"/>
        <v>15.308</v>
      </c>
      <c r="J14" s="2">
        <f t="shared" si="12"/>
        <v>19.38</v>
      </c>
      <c r="K14" s="2">
        <f t="shared" si="12"/>
        <v>18.914000000000001</v>
      </c>
      <c r="L14" s="2">
        <f t="shared" si="12"/>
        <v>22.254999999999999</v>
      </c>
      <c r="M14" s="2">
        <f t="shared" si="12"/>
        <v>29.14</v>
      </c>
      <c r="N14" s="2">
        <f t="shared" si="12"/>
        <v>36.603000000000002</v>
      </c>
      <c r="O14" s="2">
        <f t="shared" si="12"/>
        <v>56.356000000000002</v>
      </c>
      <c r="P14" s="2">
        <f t="shared" si="12"/>
        <v>62.497999999999998</v>
      </c>
      <c r="Q14" s="2">
        <f t="shared" si="12"/>
        <v>63.457999999999998</v>
      </c>
      <c r="S14" s="2">
        <f t="shared" si="3"/>
        <v>0</v>
      </c>
      <c r="T14" s="2">
        <f t="shared" si="3"/>
        <v>2.0760000000000001</v>
      </c>
      <c r="U14" s="2">
        <f t="shared" si="3"/>
        <v>2.82</v>
      </c>
      <c r="V14" s="2">
        <f t="shared" si="3"/>
        <v>0.63700000000000045</v>
      </c>
      <c r="W14" s="2">
        <f t="shared" si="3"/>
        <v>10.41</v>
      </c>
      <c r="X14" s="2">
        <f t="shared" si="3"/>
        <v>-0.63499999999999979</v>
      </c>
      <c r="Y14" s="2">
        <f t="shared" si="3"/>
        <v>4.0719999999999992</v>
      </c>
      <c r="Z14" s="2">
        <f t="shared" si="3"/>
        <v>-0.46599999999999753</v>
      </c>
      <c r="AA14" s="2">
        <f t="shared" si="3"/>
        <v>3.3409999999999975</v>
      </c>
      <c r="AB14" s="2">
        <f t="shared" si="3"/>
        <v>6.8850000000000016</v>
      </c>
      <c r="AC14" s="2">
        <f t="shared" si="3"/>
        <v>7.463000000000001</v>
      </c>
      <c r="AD14" s="2">
        <f t="shared" si="3"/>
        <v>19.753</v>
      </c>
      <c r="AE14" s="2">
        <f t="shared" si="3"/>
        <v>6.1419999999999959</v>
      </c>
      <c r="AF14" s="2">
        <f t="shared" si="3"/>
        <v>0.96000000000000085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1551</v>
      </c>
      <c r="F15" s="2">
        <f t="shared" si="13"/>
        <v>425</v>
      </c>
      <c r="G15" s="2">
        <f t="shared" si="13"/>
        <v>602</v>
      </c>
      <c r="H15" s="2">
        <f t="shared" si="13"/>
        <v>345</v>
      </c>
      <c r="I15" s="2">
        <f t="shared" si="13"/>
        <v>807</v>
      </c>
      <c r="J15" s="2">
        <f t="shared" si="13"/>
        <v>740</v>
      </c>
      <c r="K15" s="2">
        <f t="shared" si="13"/>
        <v>774</v>
      </c>
      <c r="L15" s="2">
        <f t="shared" si="13"/>
        <v>859</v>
      </c>
      <c r="M15" s="2">
        <f t="shared" si="13"/>
        <v>1072</v>
      </c>
      <c r="N15" s="2">
        <f t="shared" si="13"/>
        <v>1014</v>
      </c>
      <c r="O15" s="2">
        <f t="shared" si="13"/>
        <v>1102</v>
      </c>
      <c r="P15" s="2">
        <f t="shared" si="13"/>
        <v>916</v>
      </c>
      <c r="Q15" s="2">
        <f t="shared" si="13"/>
        <v>1156</v>
      </c>
      <c r="S15" s="2">
        <f t="shared" si="3"/>
        <v>0</v>
      </c>
      <c r="T15" s="2">
        <f t="shared" si="3"/>
        <v>1551</v>
      </c>
      <c r="U15" s="2">
        <f t="shared" si="3"/>
        <v>-1126</v>
      </c>
      <c r="V15" s="2">
        <f t="shared" si="3"/>
        <v>177</v>
      </c>
      <c r="W15" s="2">
        <f t="shared" si="3"/>
        <v>-257</v>
      </c>
      <c r="X15" s="2">
        <f t="shared" si="3"/>
        <v>462</v>
      </c>
      <c r="Y15" s="2">
        <f t="shared" si="3"/>
        <v>-67</v>
      </c>
      <c r="Z15" s="2">
        <f t="shared" si="3"/>
        <v>34</v>
      </c>
      <c r="AA15" s="2">
        <f t="shared" si="3"/>
        <v>85</v>
      </c>
      <c r="AB15" s="2">
        <f t="shared" si="3"/>
        <v>213</v>
      </c>
      <c r="AC15" s="2">
        <f t="shared" si="3"/>
        <v>-58</v>
      </c>
      <c r="AD15" s="2">
        <f t="shared" si="3"/>
        <v>88</v>
      </c>
      <c r="AE15" s="2">
        <f t="shared" si="3"/>
        <v>-186</v>
      </c>
      <c r="AF15" s="2">
        <f t="shared" si="3"/>
        <v>240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99</v>
      </c>
      <c r="G16" s="2">
        <f t="shared" si="14"/>
        <v>111</v>
      </c>
      <c r="H16" s="2">
        <f t="shared" si="14"/>
        <v>104</v>
      </c>
      <c r="I16" s="2">
        <f t="shared" si="14"/>
        <v>148</v>
      </c>
      <c r="J16" s="2">
        <f t="shared" si="14"/>
        <v>182</v>
      </c>
      <c r="K16" s="2">
        <f t="shared" si="14"/>
        <v>195</v>
      </c>
      <c r="L16" s="2">
        <f t="shared" si="14"/>
        <v>135</v>
      </c>
      <c r="M16" s="2">
        <f t="shared" si="14"/>
        <v>162</v>
      </c>
      <c r="N16" s="2">
        <f t="shared" si="14"/>
        <v>170</v>
      </c>
      <c r="O16" s="2">
        <f t="shared" si="14"/>
        <v>227</v>
      </c>
      <c r="P16" s="2">
        <f t="shared" si="14"/>
        <v>183</v>
      </c>
      <c r="Q16" s="2">
        <f t="shared" si="14"/>
        <v>744</v>
      </c>
      <c r="S16" s="2">
        <f t="shared" si="3"/>
        <v>0</v>
      </c>
      <c r="T16" s="2">
        <f t="shared" si="3"/>
        <v>0</v>
      </c>
      <c r="U16" s="2">
        <f t="shared" si="3"/>
        <v>99</v>
      </c>
      <c r="V16" s="2">
        <f t="shared" si="3"/>
        <v>12</v>
      </c>
      <c r="W16" s="2">
        <f t="shared" si="3"/>
        <v>-7</v>
      </c>
      <c r="X16" s="2">
        <f t="shared" si="3"/>
        <v>44</v>
      </c>
      <c r="Y16" s="2">
        <f t="shared" si="3"/>
        <v>34</v>
      </c>
      <c r="Z16" s="2">
        <f t="shared" si="3"/>
        <v>13</v>
      </c>
      <c r="AA16" s="2">
        <f t="shared" si="3"/>
        <v>-60</v>
      </c>
      <c r="AB16" s="2">
        <f t="shared" si="3"/>
        <v>27</v>
      </c>
      <c r="AC16" s="2">
        <f t="shared" si="3"/>
        <v>8</v>
      </c>
      <c r="AD16" s="2">
        <f t="shared" si="3"/>
        <v>57</v>
      </c>
      <c r="AE16" s="2">
        <f t="shared" si="3"/>
        <v>-44</v>
      </c>
      <c r="AF16" s="2">
        <f t="shared" si="3"/>
        <v>561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16.137</v>
      </c>
      <c r="D17" s="2">
        <f t="shared" ref="D17:Q17" si="15">IF(D85="#N/A N/A",0,D85)</f>
        <v>21.645</v>
      </c>
      <c r="E17" s="2">
        <f t="shared" si="15"/>
        <v>20.888999999999999</v>
      </c>
      <c r="F17" s="2">
        <f t="shared" si="15"/>
        <v>23.256</v>
      </c>
      <c r="G17" s="2">
        <f t="shared" si="15"/>
        <v>27.515999999999998</v>
      </c>
      <c r="H17" s="2">
        <f t="shared" si="15"/>
        <v>50.988</v>
      </c>
      <c r="I17" s="2">
        <f t="shared" si="15"/>
        <v>56.097000000000001</v>
      </c>
      <c r="J17" s="2">
        <f t="shared" si="15"/>
        <v>62.758000000000003</v>
      </c>
      <c r="K17" s="2">
        <f t="shared" si="15"/>
        <v>76.394000000000005</v>
      </c>
      <c r="L17" s="2">
        <f t="shared" si="15"/>
        <v>83.248999999999995</v>
      </c>
      <c r="M17" s="2">
        <f t="shared" si="15"/>
        <v>89.438000000000002</v>
      </c>
      <c r="N17" s="2">
        <f t="shared" si="15"/>
        <v>92.945999999999998</v>
      </c>
      <c r="O17" s="2">
        <f t="shared" si="15"/>
        <v>108.97</v>
      </c>
      <c r="P17" s="2">
        <f t="shared" si="15"/>
        <v>142.791</v>
      </c>
      <c r="Q17" s="2">
        <f t="shared" si="15"/>
        <v>165.143</v>
      </c>
      <c r="S17" s="2">
        <f t="shared" si="3"/>
        <v>5.5079999999999991</v>
      </c>
      <c r="T17" s="2">
        <f t="shared" si="3"/>
        <v>-0.75600000000000023</v>
      </c>
      <c r="U17" s="2">
        <f t="shared" si="3"/>
        <v>2.3670000000000009</v>
      </c>
      <c r="V17" s="2">
        <f t="shared" si="3"/>
        <v>4.259999999999998</v>
      </c>
      <c r="W17" s="2">
        <f t="shared" si="3"/>
        <v>23.472000000000001</v>
      </c>
      <c r="X17" s="2">
        <f t="shared" si="3"/>
        <v>5.1090000000000018</v>
      </c>
      <c r="Y17" s="2">
        <f t="shared" si="3"/>
        <v>6.6610000000000014</v>
      </c>
      <c r="Z17" s="2">
        <f t="shared" si="3"/>
        <v>13.636000000000003</v>
      </c>
      <c r="AA17" s="2">
        <f t="shared" si="3"/>
        <v>6.8549999999999898</v>
      </c>
      <c r="AB17" s="2">
        <f t="shared" si="3"/>
        <v>6.1890000000000072</v>
      </c>
      <c r="AC17" s="2">
        <f t="shared" si="3"/>
        <v>3.5079999999999956</v>
      </c>
      <c r="AD17" s="2">
        <f t="shared" si="3"/>
        <v>16.024000000000001</v>
      </c>
      <c r="AE17" s="2">
        <f t="shared" si="3"/>
        <v>33.820999999999998</v>
      </c>
      <c r="AF17" s="2">
        <f t="shared" si="3"/>
        <v>22.352000000000004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0.499</v>
      </c>
      <c r="D18" s="2">
        <f t="shared" ref="D18:Q18" si="16">IF(D87="#N/A N/A",0,D87)</f>
        <v>3.4699999999999998</v>
      </c>
      <c r="E18" s="2">
        <f t="shared" si="16"/>
        <v>11.185</v>
      </c>
      <c r="F18" s="2">
        <f t="shared" si="16"/>
        <v>17.265000000000001</v>
      </c>
      <c r="G18" s="2">
        <f t="shared" si="16"/>
        <v>14.943999999999999</v>
      </c>
      <c r="H18" s="2">
        <f t="shared" si="16"/>
        <v>23.055</v>
      </c>
      <c r="I18" s="2">
        <f t="shared" si="16"/>
        <v>8.1189999999999998</v>
      </c>
      <c r="J18" s="2">
        <f t="shared" si="16"/>
        <v>8.641</v>
      </c>
      <c r="K18" s="2">
        <f t="shared" si="16"/>
        <v>22.853000000000002</v>
      </c>
      <c r="L18" s="2">
        <f t="shared" si="16"/>
        <v>25.274999999999999</v>
      </c>
      <c r="M18" s="2">
        <f t="shared" si="16"/>
        <v>58.018000000000001</v>
      </c>
      <c r="N18" s="2">
        <f t="shared" si="16"/>
        <v>66.162999999999997</v>
      </c>
      <c r="O18" s="2">
        <f t="shared" si="16"/>
        <v>79.489999999999995</v>
      </c>
      <c r="P18" s="2">
        <f t="shared" si="16"/>
        <v>88.861000000000004</v>
      </c>
      <c r="Q18" s="2">
        <f t="shared" si="16"/>
        <v>89.584999999999994</v>
      </c>
      <c r="S18" s="2">
        <f t="shared" si="3"/>
        <v>2.9709999999999996</v>
      </c>
      <c r="T18" s="2">
        <f t="shared" si="3"/>
        <v>7.7150000000000007</v>
      </c>
      <c r="U18" s="2">
        <f t="shared" si="3"/>
        <v>6.08</v>
      </c>
      <c r="V18" s="2">
        <f t="shared" si="3"/>
        <v>-2.3210000000000015</v>
      </c>
      <c r="W18" s="2">
        <f t="shared" si="3"/>
        <v>8.1110000000000007</v>
      </c>
      <c r="X18" s="2">
        <f t="shared" si="3"/>
        <v>-14.936</v>
      </c>
      <c r="Y18" s="2">
        <f t="shared" si="3"/>
        <v>0.52200000000000024</v>
      </c>
      <c r="Z18" s="2">
        <f t="shared" si="3"/>
        <v>14.212000000000002</v>
      </c>
      <c r="AA18" s="2">
        <f t="shared" si="3"/>
        <v>2.421999999999997</v>
      </c>
      <c r="AB18" s="2">
        <f t="shared" si="3"/>
        <v>32.743000000000002</v>
      </c>
      <c r="AC18" s="2">
        <f t="shared" si="3"/>
        <v>8.144999999999996</v>
      </c>
      <c r="AD18" s="2">
        <f t="shared" si="3"/>
        <v>13.326999999999998</v>
      </c>
      <c r="AE18" s="2">
        <f t="shared" si="3"/>
        <v>9.3710000000000093</v>
      </c>
      <c r="AF18" s="2">
        <f t="shared" si="3"/>
        <v>0.72399999999998954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</v>
      </c>
      <c r="D19" s="2">
        <f t="shared" ref="D19:Q19" si="17">IF(D89="#N/A N/A",0,D89)</f>
        <v>0</v>
      </c>
      <c r="E19" s="2">
        <f t="shared" si="17"/>
        <v>0</v>
      </c>
      <c r="F19" s="2">
        <f t="shared" si="17"/>
        <v>0</v>
      </c>
      <c r="G19" s="2">
        <f t="shared" si="17"/>
        <v>0</v>
      </c>
      <c r="H19" s="2">
        <f t="shared" si="17"/>
        <v>0.71350000000000002</v>
      </c>
      <c r="I19" s="2">
        <f t="shared" si="17"/>
        <v>0.89339999999999997</v>
      </c>
      <c r="J19" s="2">
        <f t="shared" si="17"/>
        <v>0.60670000000000002</v>
      </c>
      <c r="K19" s="2">
        <f t="shared" si="17"/>
        <v>1.3496999999999999</v>
      </c>
      <c r="L19" s="2">
        <f t="shared" si="17"/>
        <v>1.4052</v>
      </c>
      <c r="M19" s="2">
        <f t="shared" si="17"/>
        <v>3.3961000000000001</v>
      </c>
      <c r="N19" s="2">
        <f t="shared" si="17"/>
        <v>4.7729999999999997</v>
      </c>
      <c r="O19" s="2">
        <f t="shared" si="17"/>
        <v>3.8464</v>
      </c>
      <c r="P19" s="2">
        <f t="shared" si="17"/>
        <v>4.2591999999999999</v>
      </c>
      <c r="Q19" s="2">
        <f t="shared" si="17"/>
        <v>7.1616999999999997</v>
      </c>
      <c r="S19" s="2">
        <f t="shared" si="3"/>
        <v>0</v>
      </c>
      <c r="T19" s="2">
        <f t="shared" si="3"/>
        <v>0</v>
      </c>
      <c r="U19" s="2">
        <f t="shared" si="3"/>
        <v>0</v>
      </c>
      <c r="V19" s="2">
        <f t="shared" si="3"/>
        <v>0</v>
      </c>
      <c r="W19" s="2">
        <f t="shared" si="3"/>
        <v>0.71350000000000002</v>
      </c>
      <c r="X19" s="2">
        <f t="shared" si="3"/>
        <v>0.17989999999999995</v>
      </c>
      <c r="Y19" s="2">
        <f t="shared" si="3"/>
        <v>-0.28669999999999995</v>
      </c>
      <c r="Z19" s="2">
        <f t="shared" si="3"/>
        <v>0.74299999999999988</v>
      </c>
      <c r="AA19" s="2">
        <f t="shared" si="3"/>
        <v>5.5500000000000105E-2</v>
      </c>
      <c r="AB19" s="2">
        <f t="shared" si="3"/>
        <v>1.9909000000000001</v>
      </c>
      <c r="AC19" s="2">
        <f t="shared" si="3"/>
        <v>1.3768999999999996</v>
      </c>
      <c r="AD19" s="2">
        <f t="shared" si="3"/>
        <v>-0.92659999999999965</v>
      </c>
      <c r="AE19" s="2">
        <f t="shared" si="3"/>
        <v>0.41279999999999983</v>
      </c>
      <c r="AF19" s="2">
        <f t="shared" si="3"/>
        <v>2.9024999999999999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9</v>
      </c>
      <c r="N20" s="2">
        <f t="shared" si="18"/>
        <v>10</v>
      </c>
      <c r="O20" s="2">
        <f t="shared" si="18"/>
        <v>17</v>
      </c>
      <c r="P20" s="2">
        <f t="shared" si="18"/>
        <v>19</v>
      </c>
      <c r="Q20" s="2">
        <f t="shared" si="18"/>
        <v>41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9</v>
      </c>
      <c r="AC20" s="2">
        <f t="shared" si="3"/>
        <v>1</v>
      </c>
      <c r="AD20" s="2">
        <f t="shared" si="3"/>
        <v>7</v>
      </c>
      <c r="AE20" s="2">
        <f t="shared" si="3"/>
        <v>2</v>
      </c>
      <c r="AF20" s="2">
        <f t="shared" si="3"/>
        <v>22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">
        <v>18</v>
      </c>
      <c r="C25" s="19">
        <f>SUM(C5:C24)</f>
        <v>1261.673</v>
      </c>
      <c r="D25" s="19">
        <f t="shared" ref="D25:Q25" si="25">SUM(D5:D24)</f>
        <v>1406.443</v>
      </c>
      <c r="E25" s="19">
        <f t="shared" si="25"/>
        <v>3330.8520000000003</v>
      </c>
      <c r="F25" s="19">
        <f t="shared" si="25"/>
        <v>2294.1799999999994</v>
      </c>
      <c r="G25" s="19">
        <f t="shared" si="25"/>
        <v>2784.8150000000001</v>
      </c>
      <c r="H25" s="19">
        <f t="shared" si="25"/>
        <v>3279.6844999999998</v>
      </c>
      <c r="I25" s="19">
        <f t="shared" si="25"/>
        <v>6823.1963999999989</v>
      </c>
      <c r="J25" s="19">
        <f t="shared" si="25"/>
        <v>7315.8287</v>
      </c>
      <c r="K25" s="19">
        <f t="shared" si="25"/>
        <v>7947.8386999999993</v>
      </c>
      <c r="L25" s="19">
        <f t="shared" si="25"/>
        <v>9081.3321999999989</v>
      </c>
      <c r="M25" s="19">
        <f t="shared" si="25"/>
        <v>10283.426099999999</v>
      </c>
      <c r="N25" s="19">
        <f t="shared" si="25"/>
        <v>7753.6390000000001</v>
      </c>
      <c r="O25" s="19">
        <f t="shared" si="25"/>
        <v>9752.2433999999994</v>
      </c>
      <c r="P25" s="19">
        <f t="shared" si="25"/>
        <v>9273.6272000000008</v>
      </c>
      <c r="Q25" s="19">
        <f t="shared" si="25"/>
        <v>10865.688700000001</v>
      </c>
      <c r="S25" s="3">
        <f t="shared" si="24"/>
        <v>144.76999999999998</v>
      </c>
      <c r="T25" s="3">
        <f t="shared" si="24"/>
        <v>1924.4090000000003</v>
      </c>
      <c r="U25" s="3">
        <f t="shared" si="24"/>
        <v>-1036.6720000000009</v>
      </c>
      <c r="V25" s="3">
        <f t="shared" si="22"/>
        <v>490.63500000000067</v>
      </c>
      <c r="W25" s="3">
        <f t="shared" si="22"/>
        <v>494.86949999999979</v>
      </c>
      <c r="X25" s="3">
        <f t="shared" si="22"/>
        <v>3543.5118999999991</v>
      </c>
      <c r="Y25" s="3">
        <f t="shared" si="22"/>
        <v>492.63230000000112</v>
      </c>
      <c r="Z25" s="3">
        <f t="shared" si="22"/>
        <v>632.00999999999931</v>
      </c>
      <c r="AA25" s="3">
        <f t="shared" si="22"/>
        <v>1133.4934999999996</v>
      </c>
      <c r="AB25" s="3">
        <f t="shared" si="22"/>
        <v>1202.0938999999998</v>
      </c>
      <c r="AC25" s="3">
        <f t="shared" si="22"/>
        <v>-2529.7870999999986</v>
      </c>
      <c r="AD25" s="3">
        <f t="shared" si="22"/>
        <v>1998.6043999999993</v>
      </c>
      <c r="AE25" s="3">
        <f t="shared" si="22"/>
        <v>-478.61619999999857</v>
      </c>
      <c r="AF25" s="3">
        <f t="shared" si="22"/>
        <v>1592.0614999999998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3.52412570841086E-2</v>
      </c>
      <c r="K29" s="4">
        <f t="shared" si="29"/>
        <v>2.7672680372841488E-2</v>
      </c>
      <c r="L29" s="4">
        <f t="shared" si="29"/>
        <v>3.1527312699782088E-2</v>
      </c>
      <c r="M29" s="4">
        <f t="shared" si="29"/>
        <v>2.8418058063353034E-2</v>
      </c>
      <c r="N29" s="4">
        <f t="shared" si="29"/>
        <v>4.2106422545594401E-2</v>
      </c>
      <c r="O29" s="4">
        <f t="shared" si="29"/>
        <v>2.7362627146898324E-2</v>
      </c>
      <c r="P29" s="4">
        <f t="shared" si="29"/>
        <v>2.9409096798715388E-2</v>
      </c>
      <c r="Q29" s="4">
        <f t="shared" si="29"/>
        <v>1.6319444160037458E-2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-0.14692865925319712</v>
      </c>
      <c r="AA29" s="4">
        <f t="shared" si="30"/>
        <v>0.30177595504187554</v>
      </c>
      <c r="AB29" s="4">
        <f t="shared" si="30"/>
        <v>2.0694352275505611E-2</v>
      </c>
      <c r="AC29" s="4">
        <f t="shared" si="30"/>
        <v>0.11717624514517423</v>
      </c>
      <c r="AD29" s="4">
        <f t="shared" si="30"/>
        <v>-0.1826493668792385</v>
      </c>
      <c r="AE29" s="4">
        <f t="shared" si="30"/>
        <v>2.204259369601309E-2</v>
      </c>
      <c r="AF29" s="4">
        <f t="shared" si="30"/>
        <v>-0.34982345111814289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7.6406485674180239E-3</v>
      </c>
      <c r="D30" s="4">
        <f t="shared" si="31"/>
        <v>1.7910430781766486E-2</v>
      </c>
      <c r="E30" s="4">
        <f t="shared" si="31"/>
        <v>1.2120022144484353E-2</v>
      </c>
      <c r="F30" s="4">
        <f t="shared" si="31"/>
        <v>1.4820110017522604E-2</v>
      </c>
      <c r="G30" s="4">
        <f t="shared" si="31"/>
        <v>1.6894838615850602E-2</v>
      </c>
      <c r="H30" s="4">
        <f t="shared" si="31"/>
        <v>1.4424253308511841E-2</v>
      </c>
      <c r="I30" s="4">
        <f t="shared" si="31"/>
        <v>8.1228791831347569E-3</v>
      </c>
      <c r="J30" s="4">
        <f t="shared" si="31"/>
        <v>1.2095553850242557E-2</v>
      </c>
      <c r="K30" s="4">
        <f t="shared" si="29"/>
        <v>2.0223988692674402E-2</v>
      </c>
      <c r="L30" s="4">
        <f t="shared" si="29"/>
        <v>1.8814089853468857E-2</v>
      </c>
      <c r="M30" s="4">
        <f t="shared" si="29"/>
        <v>2.0571062401080514E-2</v>
      </c>
      <c r="N30" s="4">
        <f t="shared" si="29"/>
        <v>3.1754767019718098E-2</v>
      </c>
      <c r="O30" s="4">
        <f t="shared" si="29"/>
        <v>3.4726061082519744E-2</v>
      </c>
      <c r="P30" s="4">
        <f t="shared" si="29"/>
        <v>3.6391154477290182E-2</v>
      </c>
      <c r="Q30" s="4">
        <f t="shared" si="29"/>
        <v>3.7988664262026947E-2</v>
      </c>
      <c r="S30" s="4">
        <f t="shared" si="30"/>
        <v>1.6130705394190872</v>
      </c>
      <c r="T30" s="4">
        <f t="shared" si="30"/>
        <v>0.60262008733624439</v>
      </c>
      <c r="U30" s="4">
        <f t="shared" si="30"/>
        <v>-0.15779043844438934</v>
      </c>
      <c r="V30" s="4">
        <f t="shared" si="30"/>
        <v>0.38379411764705879</v>
      </c>
      <c r="W30" s="4">
        <f t="shared" si="30"/>
        <v>5.4836447108334435E-3</v>
      </c>
      <c r="X30" s="4">
        <f t="shared" si="30"/>
        <v>0.17158137273553589</v>
      </c>
      <c r="Y30" s="4">
        <f t="shared" si="30"/>
        <v>0.59658270785219414</v>
      </c>
      <c r="Z30" s="4">
        <f t="shared" si="30"/>
        <v>0.81646306320559603</v>
      </c>
      <c r="AA30" s="4">
        <f t="shared" si="30"/>
        <v>6.2959990543558761E-2</v>
      </c>
      <c r="AB30" s="4">
        <f t="shared" si="30"/>
        <v>0.2381172559508829</v>
      </c>
      <c r="AC30" s="4">
        <f t="shared" si="30"/>
        <v>0.1639114876076033</v>
      </c>
      <c r="AD30" s="4">
        <f t="shared" si="30"/>
        <v>0.37545234855715526</v>
      </c>
      <c r="AE30" s="4">
        <f t="shared" si="30"/>
        <v>-3.4813985832271993E-3</v>
      </c>
      <c r="AF30" s="4">
        <f t="shared" si="30"/>
        <v>0.22311083981770669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0.12527852781725587</v>
      </c>
      <c r="J31" s="4">
        <f t="shared" si="31"/>
        <v>0.10756129377386871</v>
      </c>
      <c r="K31" s="4">
        <f t="shared" si="29"/>
        <v>0.10103375651043346</v>
      </c>
      <c r="L31" s="4">
        <f t="shared" si="29"/>
        <v>8.2653071539437808E-2</v>
      </c>
      <c r="M31" s="4">
        <f t="shared" si="29"/>
        <v>6.6543970204638314E-2</v>
      </c>
      <c r="N31" s="4">
        <f t="shared" si="29"/>
        <v>7.7963392414839017E-2</v>
      </c>
      <c r="O31" s="4">
        <f t="shared" si="29"/>
        <v>5.3403096973564053E-2</v>
      </c>
      <c r="P31" s="4">
        <f t="shared" si="29"/>
        <v>5.8186509804922931E-2</v>
      </c>
      <c r="Q31" s="4">
        <f t="shared" si="29"/>
        <v>3.7392935801667131E-2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-7.9433785680860999E-2</v>
      </c>
      <c r="Z31" s="4">
        <f t="shared" si="30"/>
        <v>2.0460033041047175E-2</v>
      </c>
      <c r="AA31" s="4">
        <f t="shared" si="30"/>
        <v>-6.5255292652552893E-2</v>
      </c>
      <c r="AB31" s="4">
        <f t="shared" si="30"/>
        <v>-8.8329336530775474E-2</v>
      </c>
      <c r="AC31" s="4">
        <f t="shared" si="30"/>
        <v>-0.11661551950898723</v>
      </c>
      <c r="AD31" s="4">
        <f t="shared" si="30"/>
        <v>-0.13846153846153852</v>
      </c>
      <c r="AE31" s="4">
        <f t="shared" si="30"/>
        <v>3.6098310291858816E-2</v>
      </c>
      <c r="AF31" s="4">
        <f t="shared" si="30"/>
        <v>-0.24703484062268349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2.0441142804126487E-2</v>
      </c>
      <c r="P32" s="4">
        <f t="shared" si="29"/>
        <v>2.5260234743962964E-2</v>
      </c>
      <c r="Q32" s="4">
        <f t="shared" si="29"/>
        <v>8.3289704406863771E-2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0.17510672345207093</v>
      </c>
      <c r="AF32" s="4">
        <f t="shared" si="30"/>
        <v>2.8633278407199025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5.0702519591050935E-3</v>
      </c>
      <c r="D33" s="4">
        <f t="shared" si="31"/>
        <v>4.3642010376531435E-3</v>
      </c>
      <c r="E33" s="4">
        <f t="shared" si="31"/>
        <v>4.6030264929213301E-3</v>
      </c>
      <c r="F33" s="4">
        <f t="shared" si="31"/>
        <v>1.035794924548205E-2</v>
      </c>
      <c r="G33" s="4">
        <f t="shared" si="31"/>
        <v>9.2548338040408431E-3</v>
      </c>
      <c r="H33" s="4">
        <f t="shared" si="31"/>
        <v>2.9508935996739936E-3</v>
      </c>
      <c r="I33" s="4">
        <f t="shared" si="31"/>
        <v>4.4781064780723603E-3</v>
      </c>
      <c r="J33" s="4">
        <f t="shared" si="31"/>
        <v>6.1831682855012721E-3</v>
      </c>
      <c r="K33" s="4">
        <f t="shared" si="29"/>
        <v>6.7506402715495472E-3</v>
      </c>
      <c r="L33" s="4">
        <f t="shared" si="29"/>
        <v>7.4615704510842583E-3</v>
      </c>
      <c r="M33" s="4">
        <f t="shared" si="29"/>
        <v>6.4560195555837183E-3</v>
      </c>
      <c r="N33" s="4">
        <f t="shared" si="29"/>
        <v>5.5479756021656413E-3</v>
      </c>
      <c r="O33" s="4">
        <f t="shared" si="29"/>
        <v>4.1121820236767271E-3</v>
      </c>
      <c r="P33" s="4">
        <f t="shared" si="29"/>
        <v>7.659570356677697E-3</v>
      </c>
      <c r="Q33" s="4">
        <f t="shared" si="29"/>
        <v>8.6490605975118717E-3</v>
      </c>
      <c r="S33" s="4">
        <f t="shared" si="30"/>
        <v>-4.0487728622791985E-2</v>
      </c>
      <c r="T33" s="4">
        <f t="shared" si="30"/>
        <v>1.4978820462691431</v>
      </c>
      <c r="U33" s="4">
        <f t="shared" si="30"/>
        <v>0.54989564309939998</v>
      </c>
      <c r="V33" s="4">
        <f t="shared" si="30"/>
        <v>8.4585279636409452E-2</v>
      </c>
      <c r="W33" s="4">
        <f t="shared" si="30"/>
        <v>-0.62449074612967059</v>
      </c>
      <c r="X33" s="4">
        <f t="shared" si="30"/>
        <v>2.1571605703657779</v>
      </c>
      <c r="Y33" s="4">
        <f t="shared" si="30"/>
        <v>0.48044509900180005</v>
      </c>
      <c r="Z33" s="4">
        <f t="shared" si="30"/>
        <v>0.18609483806786778</v>
      </c>
      <c r="AA33" s="4">
        <f t="shared" si="30"/>
        <v>0.26294894973254052</v>
      </c>
      <c r="AB33" s="4">
        <f t="shared" si="30"/>
        <v>-2.0232877318811637E-2</v>
      </c>
      <c r="AC33" s="4">
        <f t="shared" si="30"/>
        <v>-0.35205603253502027</v>
      </c>
      <c r="AD33" s="4">
        <f t="shared" si="30"/>
        <v>-6.7740660669037847E-2</v>
      </c>
      <c r="AE33" s="4">
        <f t="shared" si="30"/>
        <v>0.77123905942198823</v>
      </c>
      <c r="AF33" s="4">
        <f t="shared" si="30"/>
        <v>0.32303750422344857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7.2174432733558636E-3</v>
      </c>
      <c r="M34" s="4">
        <f t="shared" si="29"/>
        <v>8.6532444668416496E-3</v>
      </c>
      <c r="N34" s="4">
        <f t="shared" si="29"/>
        <v>1.1441982274387549E-2</v>
      </c>
      <c r="O34" s="4">
        <f t="shared" si="29"/>
        <v>1.1787749268029959E-2</v>
      </c>
      <c r="P34" s="4">
        <f t="shared" si="29"/>
        <v>1.2164064563647759E-2</v>
      </c>
      <c r="Q34" s="4">
        <f t="shared" si="29"/>
        <v>1.3396389683058009E-2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0.35763761747833522</v>
      </c>
      <c r="AC34" s="4">
        <f t="shared" si="30"/>
        <v>-3.0117435522841007E-3</v>
      </c>
      <c r="AD34" s="4">
        <f t="shared" si="30"/>
        <v>0.29577194900639103</v>
      </c>
      <c r="AE34" s="4">
        <f t="shared" si="30"/>
        <v>-1.8720043146567732E-2</v>
      </c>
      <c r="AF34" s="4">
        <f t="shared" si="30"/>
        <v>0.29037719959221664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8.6640385347836572E-3</v>
      </c>
      <c r="N35" s="4">
        <f t="shared" si="29"/>
        <v>1.2894719498805657E-2</v>
      </c>
      <c r="O35" s="4">
        <f t="shared" si="29"/>
        <v>1.3422347518520714E-2</v>
      </c>
      <c r="P35" s="4">
        <f t="shared" si="29"/>
        <v>1.5134315513567332E-2</v>
      </c>
      <c r="Q35" s="4">
        <f t="shared" si="29"/>
        <v>1.2233186838860936E-2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0.1221715901948459</v>
      </c>
      <c r="AD35" s="4">
        <f t="shared" si="30"/>
        <v>0.30922875346315803</v>
      </c>
      <c r="AE35" s="4">
        <f t="shared" si="30"/>
        <v>7.2208895475866688E-2</v>
      </c>
      <c r="AF35" s="4">
        <f t="shared" si="30"/>
        <v>-5.2924830780192361E-2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1.6601088549541225E-3</v>
      </c>
      <c r="M36" s="4">
        <f t="shared" si="29"/>
        <v>3.5870340916827324E-3</v>
      </c>
      <c r="N36" s="4">
        <f t="shared" si="29"/>
        <v>1.6024217789866152E-2</v>
      </c>
      <c r="O36" s="4">
        <f t="shared" si="29"/>
        <v>1.8556960955260819E-2</v>
      </c>
      <c r="P36" s="4">
        <f t="shared" si="29"/>
        <v>2.5121777593129901E-2</v>
      </c>
      <c r="Q36" s="4">
        <f t="shared" si="29"/>
        <v>2.4249268249328732E-2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1.4467365348898911</v>
      </c>
      <c r="AC36" s="4">
        <f t="shared" si="30"/>
        <v>2.3682869303548673</v>
      </c>
      <c r="AD36" s="4">
        <f t="shared" si="30"/>
        <v>0.45656198187466812</v>
      </c>
      <c r="AE36" s="4">
        <f t="shared" si="30"/>
        <v>0.2873262162102424</v>
      </c>
      <c r="AF36" s="4">
        <f t="shared" si="30"/>
        <v>0.13098252993947726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0.97410343250588705</v>
      </c>
      <c r="D37" s="4">
        <f t="shared" si="31"/>
        <v>0.959868263413448</v>
      </c>
      <c r="E37" s="4">
        <f t="shared" si="31"/>
        <v>0.50737769195389038</v>
      </c>
      <c r="F37" s="4">
        <f t="shared" si="31"/>
        <v>0.7266212764473583</v>
      </c>
      <c r="G37" s="4">
        <f t="shared" si="31"/>
        <v>0.70058513761237284</v>
      </c>
      <c r="H37" s="4">
        <f t="shared" si="31"/>
        <v>0.81806649389598307</v>
      </c>
      <c r="I37" s="4">
        <f t="shared" si="31"/>
        <v>0.71037087544482824</v>
      </c>
      <c r="J37" s="4">
        <f t="shared" si="31"/>
        <v>0.70039912224844736</v>
      </c>
      <c r="K37" s="4">
        <f t="shared" si="29"/>
        <v>0.70736211594228759</v>
      </c>
      <c r="L37" s="4">
        <f t="shared" si="29"/>
        <v>0.7266555010508261</v>
      </c>
      <c r="M37" s="4">
        <f t="shared" si="29"/>
        <v>0.71872933476908063</v>
      </c>
      <c r="N37" s="4">
        <f t="shared" si="29"/>
        <v>0.62241742232260233</v>
      </c>
      <c r="O37" s="4">
        <f t="shared" si="29"/>
        <v>0.65267033839618893</v>
      </c>
      <c r="P37" s="4">
        <f t="shared" si="29"/>
        <v>0.63793808748318015</v>
      </c>
      <c r="Q37" s="4">
        <f t="shared" si="29"/>
        <v>0.55790297029216374</v>
      </c>
      <c r="S37" s="4">
        <f t="shared" si="30"/>
        <v>9.8454027664768101E-2</v>
      </c>
      <c r="T37" s="4">
        <f t="shared" si="30"/>
        <v>0.25185185185185183</v>
      </c>
      <c r="U37" s="4">
        <f t="shared" si="30"/>
        <v>-1.3609467455621301E-2</v>
      </c>
      <c r="V37" s="4">
        <f t="shared" si="30"/>
        <v>0.17036592681463708</v>
      </c>
      <c r="W37" s="4">
        <f t="shared" si="30"/>
        <v>0.37519220912352641</v>
      </c>
      <c r="X37" s="4">
        <f t="shared" si="30"/>
        <v>0.80655982109578828</v>
      </c>
      <c r="Y37" s="4">
        <f t="shared" si="30"/>
        <v>5.7148751805240358E-2</v>
      </c>
      <c r="Z37" s="4">
        <f t="shared" si="30"/>
        <v>9.7189695550351285E-2</v>
      </c>
      <c r="AA37" s="4">
        <f t="shared" si="30"/>
        <v>0.17378157239416578</v>
      </c>
      <c r="AB37" s="4">
        <f t="shared" si="30"/>
        <v>0.12001818457342021</v>
      </c>
      <c r="AC37" s="4">
        <f t="shared" si="30"/>
        <v>-0.34704370179948585</v>
      </c>
      <c r="AD37" s="4">
        <f t="shared" si="30"/>
        <v>0.31889763779527558</v>
      </c>
      <c r="AE37" s="4">
        <f t="shared" si="30"/>
        <v>-7.0542026708562452E-2</v>
      </c>
      <c r="AF37" s="4">
        <f t="shared" si="30"/>
        <v>2.4678837052062204E-2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6.2326395769010451E-4</v>
      </c>
      <c r="F38" s="4">
        <f t="shared" si="31"/>
        <v>2.1340958425232551E-3</v>
      </c>
      <c r="G38" s="4">
        <f t="shared" si="31"/>
        <v>1.9868465230185846E-3</v>
      </c>
      <c r="H38" s="4">
        <f t="shared" si="31"/>
        <v>4.8611383198597308E-3</v>
      </c>
      <c r="I38" s="4">
        <f t="shared" si="31"/>
        <v>2.2435232847760329E-3</v>
      </c>
      <c r="J38" s="4">
        <f t="shared" si="31"/>
        <v>2.6490505443354626E-3</v>
      </c>
      <c r="K38" s="4">
        <f t="shared" si="29"/>
        <v>2.3797664640577069E-3</v>
      </c>
      <c r="L38" s="4">
        <f t="shared" si="29"/>
        <v>2.4506316375035816E-3</v>
      </c>
      <c r="M38" s="4">
        <f t="shared" si="29"/>
        <v>2.8336859444149654E-3</v>
      </c>
      <c r="N38" s="4">
        <f t="shared" si="29"/>
        <v>4.7207511208607984E-3</v>
      </c>
      <c r="O38" s="4">
        <f t="shared" si="29"/>
        <v>5.7787729129074039E-3</v>
      </c>
      <c r="P38" s="4">
        <f t="shared" si="29"/>
        <v>6.7393263339289716E-3</v>
      </c>
      <c r="Q38" s="4">
        <f t="shared" si="29"/>
        <v>5.8402188533157587E-3</v>
      </c>
      <c r="S38" s="4">
        <f t="shared" si="30"/>
        <v>0</v>
      </c>
      <c r="T38" s="4">
        <f t="shared" si="30"/>
        <v>0</v>
      </c>
      <c r="U38" s="4">
        <f t="shared" si="30"/>
        <v>1.3583815028901733</v>
      </c>
      <c r="V38" s="4">
        <f t="shared" si="30"/>
        <v>0.13010620915032689</v>
      </c>
      <c r="W38" s="4">
        <f t="shared" si="30"/>
        <v>1.8814386408819808</v>
      </c>
      <c r="X38" s="4">
        <f t="shared" si="30"/>
        <v>-3.9829392209747211E-2</v>
      </c>
      <c r="Y38" s="4">
        <f t="shared" si="30"/>
        <v>0.26600470342304672</v>
      </c>
      <c r="Z38" s="4">
        <f t="shared" si="30"/>
        <v>-2.4045407636738781E-2</v>
      </c>
      <c r="AA38" s="4">
        <f t="shared" si="30"/>
        <v>0.17664164111240335</v>
      </c>
      <c r="AB38" s="4">
        <f t="shared" si="30"/>
        <v>0.30936868119523708</v>
      </c>
      <c r="AC38" s="4">
        <f t="shared" si="30"/>
        <v>0.25610844200411809</v>
      </c>
      <c r="AD38" s="4">
        <f t="shared" si="30"/>
        <v>0.53965521951752582</v>
      </c>
      <c r="AE38" s="4">
        <f t="shared" si="30"/>
        <v>0.10898573355099715</v>
      </c>
      <c r="AF38" s="4">
        <f t="shared" si="30"/>
        <v>1.5360491535729158E-2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0.46564662734939882</v>
      </c>
      <c r="F39" s="4">
        <f t="shared" si="31"/>
        <v>0.18525137521903257</v>
      </c>
      <c r="G39" s="4">
        <f t="shared" si="31"/>
        <v>0.21617234897111656</v>
      </c>
      <c r="H39" s="4">
        <f t="shared" si="31"/>
        <v>0.10519304524566311</v>
      </c>
      <c r="I39" s="4">
        <f t="shared" si="31"/>
        <v>0.11827301351020764</v>
      </c>
      <c r="J39" s="4">
        <f t="shared" si="31"/>
        <v>0.10115053678061106</v>
      </c>
      <c r="K39" s="4">
        <f t="shared" si="29"/>
        <v>9.7384965802086554E-2</v>
      </c>
      <c r="L39" s="4">
        <f t="shared" si="29"/>
        <v>9.4589646219527146E-2</v>
      </c>
      <c r="M39" s="4">
        <f t="shared" si="29"/>
        <v>0.10424541291739337</v>
      </c>
      <c r="N39" s="4">
        <f t="shared" si="29"/>
        <v>0.13077730340553642</v>
      </c>
      <c r="O39" s="4">
        <f t="shared" si="29"/>
        <v>0.11299964067754914</v>
      </c>
      <c r="P39" s="4">
        <f t="shared" si="29"/>
        <v>9.8774727541344337E-2</v>
      </c>
      <c r="Q39" s="4">
        <f t="shared" si="29"/>
        <v>0.10638994286666799</v>
      </c>
      <c r="S39" s="4">
        <f t="shared" si="30"/>
        <v>0</v>
      </c>
      <c r="T39" s="4">
        <f t="shared" si="30"/>
        <v>0</v>
      </c>
      <c r="U39" s="4">
        <f t="shared" si="30"/>
        <v>-0.72598323662153452</v>
      </c>
      <c r="V39" s="4">
        <f t="shared" si="30"/>
        <v>0.41647058823529409</v>
      </c>
      <c r="W39" s="4">
        <f t="shared" si="30"/>
        <v>-0.42691029900332228</v>
      </c>
      <c r="X39" s="4">
        <f t="shared" si="30"/>
        <v>1.3391304347826087</v>
      </c>
      <c r="Y39" s="4">
        <f t="shared" si="30"/>
        <v>-8.302354399008674E-2</v>
      </c>
      <c r="Z39" s="4">
        <f t="shared" si="30"/>
        <v>4.5945945945945948E-2</v>
      </c>
      <c r="AA39" s="4">
        <f t="shared" si="30"/>
        <v>0.10981912144702842</v>
      </c>
      <c r="AB39" s="4">
        <f t="shared" si="30"/>
        <v>0.2479627473806752</v>
      </c>
      <c r="AC39" s="4">
        <f t="shared" si="30"/>
        <v>-5.4104477611940295E-2</v>
      </c>
      <c r="AD39" s="4">
        <f t="shared" si="30"/>
        <v>8.6785009861932938E-2</v>
      </c>
      <c r="AE39" s="4">
        <f t="shared" si="30"/>
        <v>-0.16878402903811252</v>
      </c>
      <c r="AF39" s="4">
        <f t="shared" si="30"/>
        <v>0.26200873362445415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4.3152673286315821E-2</v>
      </c>
      <c r="G40" s="4">
        <f t="shared" si="31"/>
        <v>3.9859021155803885E-2</v>
      </c>
      <c r="H40" s="4">
        <f t="shared" si="31"/>
        <v>3.1710367262460765E-2</v>
      </c>
      <c r="I40" s="4">
        <f t="shared" si="31"/>
        <v>2.169071375404056E-2</v>
      </c>
      <c r="J40" s="4">
        <f t="shared" si="31"/>
        <v>2.4877564451447585E-2</v>
      </c>
      <c r="K40" s="4">
        <f t="shared" si="29"/>
        <v>2.4534972004401651E-2</v>
      </c>
      <c r="L40" s="4">
        <f t="shared" si="29"/>
        <v>1.4865660348819748E-2</v>
      </c>
      <c r="M40" s="4">
        <f t="shared" si="29"/>
        <v>1.5753504564009074E-2</v>
      </c>
      <c r="N40" s="4">
        <f t="shared" si="29"/>
        <v>2.1925188933867051E-2</v>
      </c>
      <c r="O40" s="4">
        <f t="shared" si="29"/>
        <v>2.3276695493469741E-2</v>
      </c>
      <c r="P40" s="4">
        <f t="shared" si="29"/>
        <v>1.9733378973871191E-2</v>
      </c>
      <c r="Q40" s="4">
        <f t="shared" si="29"/>
        <v>6.8472419976471438E-2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0.12121212121212122</v>
      </c>
      <c r="W40" s="4">
        <f t="shared" si="30"/>
        <v>-6.3063063063063057E-2</v>
      </c>
      <c r="X40" s="4">
        <f t="shared" si="30"/>
        <v>0.42307692307692307</v>
      </c>
      <c r="Y40" s="4">
        <f t="shared" si="30"/>
        <v>0.22972972972972974</v>
      </c>
      <c r="Z40" s="4">
        <f t="shared" si="30"/>
        <v>7.1428571428571425E-2</v>
      </c>
      <c r="AA40" s="4">
        <f t="shared" si="30"/>
        <v>-0.30769230769230771</v>
      </c>
      <c r="AB40" s="4">
        <f t="shared" si="30"/>
        <v>0.2</v>
      </c>
      <c r="AC40" s="4">
        <f t="shared" si="30"/>
        <v>4.9382716049382713E-2</v>
      </c>
      <c r="AD40" s="4">
        <f t="shared" si="30"/>
        <v>0.3352941176470588</v>
      </c>
      <c r="AE40" s="4">
        <f t="shared" si="30"/>
        <v>-0.19383259911894274</v>
      </c>
      <c r="AF40" s="4">
        <f t="shared" si="30"/>
        <v>3.0655737704918034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1.2790160366434091E-2</v>
      </c>
      <c r="D41" s="4">
        <f t="shared" si="31"/>
        <v>1.5389887823395615E-2</v>
      </c>
      <c r="E41" s="4">
        <f t="shared" si="31"/>
        <v>6.2713684066419036E-3</v>
      </c>
      <c r="F41" s="4">
        <f t="shared" si="31"/>
        <v>1.0136955251985462E-2</v>
      </c>
      <c r="G41" s="4">
        <f t="shared" si="31"/>
        <v>9.8807281632711675E-3</v>
      </c>
      <c r="H41" s="4">
        <f t="shared" si="31"/>
        <v>1.5546617365176438E-2</v>
      </c>
      <c r="I41" s="4">
        <f t="shared" si="31"/>
        <v>8.2215133071649547E-3</v>
      </c>
      <c r="J41" s="4">
        <f t="shared" si="31"/>
        <v>8.5783856584832289E-3</v>
      </c>
      <c r="K41" s="4">
        <f t="shared" si="29"/>
        <v>9.6119212887397949E-3</v>
      </c>
      <c r="L41" s="4">
        <f t="shared" si="29"/>
        <v>9.1670470991029266E-3</v>
      </c>
      <c r="M41" s="4">
        <f t="shared" si="29"/>
        <v>8.6972959333076767E-3</v>
      </c>
      <c r="N41" s="4">
        <f t="shared" si="29"/>
        <v>1.1987403592042395E-2</v>
      </c>
      <c r="O41" s="4">
        <f t="shared" si="29"/>
        <v>1.1173839241953294E-2</v>
      </c>
      <c r="P41" s="4">
        <f t="shared" si="29"/>
        <v>1.5397535065890937E-2</v>
      </c>
      <c r="Q41" s="4">
        <f t="shared" si="29"/>
        <v>1.5198576414212933E-2</v>
      </c>
      <c r="S41" s="4">
        <f t="shared" si="30"/>
        <v>0.34132738427216947</v>
      </c>
      <c r="T41" s="4">
        <f t="shared" si="30"/>
        <v>-3.4927234927234936E-2</v>
      </c>
      <c r="U41" s="4">
        <f t="shared" si="30"/>
        <v>0.11331322705730293</v>
      </c>
      <c r="V41" s="4">
        <f t="shared" si="30"/>
        <v>0.18317853457172334</v>
      </c>
      <c r="W41" s="4">
        <f t="shared" si="30"/>
        <v>0.85303096380287846</v>
      </c>
      <c r="X41" s="4">
        <f t="shared" si="30"/>
        <v>0.10020004706989884</v>
      </c>
      <c r="Y41" s="4">
        <f t="shared" si="30"/>
        <v>0.11874075262491758</v>
      </c>
      <c r="Z41" s="4">
        <f t="shared" si="30"/>
        <v>0.21727907199082191</v>
      </c>
      <c r="AA41" s="4">
        <f t="shared" si="30"/>
        <v>8.9732177919731773E-2</v>
      </c>
      <c r="AB41" s="4">
        <f t="shared" si="30"/>
        <v>7.4343235354178513E-2</v>
      </c>
      <c r="AC41" s="4">
        <f t="shared" si="30"/>
        <v>3.9222701759878298E-2</v>
      </c>
      <c r="AD41" s="4">
        <f t="shared" si="30"/>
        <v>0.17240117917930842</v>
      </c>
      <c r="AE41" s="4">
        <f t="shared" si="30"/>
        <v>0.31036982655776818</v>
      </c>
      <c r="AF41" s="4">
        <f t="shared" si="30"/>
        <v>0.15653647638856794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3.9550660115576699E-4</v>
      </c>
      <c r="D42" s="4">
        <f t="shared" si="31"/>
        <v>2.4672169437367883E-3</v>
      </c>
      <c r="E42" s="4">
        <f t="shared" si="31"/>
        <v>3.3579996949729377E-3</v>
      </c>
      <c r="F42" s="4">
        <f t="shared" si="31"/>
        <v>7.5255646897802288E-3</v>
      </c>
      <c r="G42" s="4">
        <f t="shared" si="31"/>
        <v>5.3662451545255247E-3</v>
      </c>
      <c r="H42" s="4">
        <f t="shared" si="31"/>
        <v>7.0296395888080091E-3</v>
      </c>
      <c r="I42" s="4">
        <f t="shared" si="31"/>
        <v>1.1899115200611843E-3</v>
      </c>
      <c r="J42" s="4">
        <f t="shared" si="31"/>
        <v>1.1811375517854867E-3</v>
      </c>
      <c r="K42" s="4">
        <f t="shared" si="29"/>
        <v>2.8753728985466205E-3</v>
      </c>
      <c r="L42" s="4">
        <f t="shared" si="29"/>
        <v>2.7831819653068085E-3</v>
      </c>
      <c r="M42" s="4">
        <f t="shared" si="29"/>
        <v>5.641893998732583E-3</v>
      </c>
      <c r="N42" s="4">
        <f t="shared" si="29"/>
        <v>8.5331545613614446E-3</v>
      </c>
      <c r="O42" s="4">
        <f t="shared" si="29"/>
        <v>8.1509450430656809E-3</v>
      </c>
      <c r="P42" s="4">
        <f t="shared" si="29"/>
        <v>9.5821190655582967E-3</v>
      </c>
      <c r="Q42" s="4">
        <f t="shared" si="29"/>
        <v>8.2447604080540231E-3</v>
      </c>
      <c r="S42" s="4">
        <f t="shared" si="30"/>
        <v>5.9539078156312621</v>
      </c>
      <c r="T42" s="4">
        <f t="shared" si="30"/>
        <v>2.2233429394812685</v>
      </c>
      <c r="U42" s="4">
        <f t="shared" si="30"/>
        <v>0.54358515869468038</v>
      </c>
      <c r="V42" s="4">
        <f t="shared" si="30"/>
        <v>-0.13443382565884746</v>
      </c>
      <c r="W42" s="4">
        <f t="shared" si="30"/>
        <v>0.5427596359743041</v>
      </c>
      <c r="X42" s="4">
        <f t="shared" si="30"/>
        <v>-0.64784211667751035</v>
      </c>
      <c r="Y42" s="4">
        <f t="shared" si="30"/>
        <v>6.4293632220716865E-2</v>
      </c>
      <c r="Z42" s="4">
        <f t="shared" si="30"/>
        <v>1.6447170466381207</v>
      </c>
      <c r="AA42" s="4">
        <f t="shared" si="30"/>
        <v>0.10598170918478961</v>
      </c>
      <c r="AB42" s="4">
        <f t="shared" si="30"/>
        <v>1.295469831849654</v>
      </c>
      <c r="AC42" s="4">
        <f t="shared" si="30"/>
        <v>0.1403874659588403</v>
      </c>
      <c r="AD42" s="4">
        <f t="shared" si="30"/>
        <v>0.20142677931774555</v>
      </c>
      <c r="AE42" s="4">
        <f t="shared" si="30"/>
        <v>0.11788904264687394</v>
      </c>
      <c r="AF42" s="4">
        <f t="shared" si="30"/>
        <v>8.1475562957876845E-3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0</v>
      </c>
      <c r="D43" s="4">
        <f t="shared" si="31"/>
        <v>0</v>
      </c>
      <c r="E43" s="4">
        <f t="shared" si="31"/>
        <v>0</v>
      </c>
      <c r="F43" s="4">
        <f t="shared" si="31"/>
        <v>0</v>
      </c>
      <c r="G43" s="4">
        <f t="shared" si="31"/>
        <v>0</v>
      </c>
      <c r="H43" s="4">
        <f t="shared" si="31"/>
        <v>2.1755141386313229E-4</v>
      </c>
      <c r="I43" s="4">
        <f t="shared" si="31"/>
        <v>1.3093570045851239E-4</v>
      </c>
      <c r="J43" s="4">
        <f t="shared" si="31"/>
        <v>8.2929771168644233E-5</v>
      </c>
      <c r="K43" s="4">
        <f t="shared" si="29"/>
        <v>1.6981975238123542E-4</v>
      </c>
      <c r="L43" s="4">
        <f t="shared" si="29"/>
        <v>1.54735006830826E-4</v>
      </c>
      <c r="M43" s="4">
        <f t="shared" si="29"/>
        <v>3.3024985709772354E-4</v>
      </c>
      <c r="N43" s="4">
        <f t="shared" si="29"/>
        <v>6.1558192224322019E-4</v>
      </c>
      <c r="O43" s="4">
        <f t="shared" si="29"/>
        <v>3.9441181297833483E-4</v>
      </c>
      <c r="P43" s="4">
        <f t="shared" si="29"/>
        <v>4.5928091653285347E-4</v>
      </c>
      <c r="Q43" s="4">
        <f t="shared" si="29"/>
        <v>6.5911146524932191E-4</v>
      </c>
      <c r="S43" s="4">
        <f t="shared" si="30"/>
        <v>0</v>
      </c>
      <c r="T43" s="4">
        <f t="shared" si="30"/>
        <v>0</v>
      </c>
      <c r="U43" s="4">
        <f t="shared" si="30"/>
        <v>0</v>
      </c>
      <c r="V43" s="4">
        <f t="shared" si="30"/>
        <v>0</v>
      </c>
      <c r="W43" s="4">
        <f t="shared" si="30"/>
        <v>0</v>
      </c>
      <c r="X43" s="4">
        <f t="shared" si="30"/>
        <v>0.25213735108619473</v>
      </c>
      <c r="Y43" s="4">
        <f t="shared" si="30"/>
        <v>-0.32090888739646289</v>
      </c>
      <c r="Z43" s="4">
        <f t="shared" si="30"/>
        <v>1.2246579858249544</v>
      </c>
      <c r="AA43" s="4">
        <f t="shared" si="30"/>
        <v>4.1120248944209903E-2</v>
      </c>
      <c r="AB43" s="4">
        <f t="shared" si="30"/>
        <v>1.4168089951608314</v>
      </c>
      <c r="AC43" s="4">
        <f t="shared" si="30"/>
        <v>0.40543564677129634</v>
      </c>
      <c r="AD43" s="4">
        <f t="shared" si="30"/>
        <v>-0.19413366855227315</v>
      </c>
      <c r="AE43" s="4">
        <f t="shared" si="30"/>
        <v>0.10732113144758731</v>
      </c>
      <c r="AF43" s="4">
        <f t="shared" si="30"/>
        <v>0.68146600300525917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8.75194698000504E-4</v>
      </c>
      <c r="N44" s="4">
        <f t="shared" si="29"/>
        <v>1.2897169961098266E-3</v>
      </c>
      <c r="O44" s="4">
        <f t="shared" si="29"/>
        <v>1.7431886492906854E-3</v>
      </c>
      <c r="P44" s="4">
        <f t="shared" si="29"/>
        <v>2.0488207677789765E-3</v>
      </c>
      <c r="Q44" s="4">
        <f t="shared" si="29"/>
        <v>3.7733457245098505E-3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0.1111111111111111</v>
      </c>
      <c r="AD44" s="4">
        <f t="shared" si="30"/>
        <v>0.7</v>
      </c>
      <c r="AE44" s="4">
        <f t="shared" si="30"/>
        <v>0.11764705882352941</v>
      </c>
      <c r="AF44" s="4">
        <f t="shared" si="30"/>
        <v>1.1578947368421053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35">SUM(D29:D48)</f>
        <v>0.99999999999999989</v>
      </c>
      <c r="E49" s="12">
        <f t="shared" si="35"/>
        <v>0.99999999999999978</v>
      </c>
      <c r="F49" s="12">
        <f t="shared" si="35"/>
        <v>1.0000000000000002</v>
      </c>
      <c r="G49" s="12">
        <f t="shared" si="35"/>
        <v>1</v>
      </c>
      <c r="H49" s="12">
        <f t="shared" si="35"/>
        <v>1</v>
      </c>
      <c r="I49" s="12">
        <f t="shared" si="35"/>
        <v>1</v>
      </c>
      <c r="J49" s="12">
        <f t="shared" si="35"/>
        <v>1</v>
      </c>
      <c r="K49" s="12">
        <f t="shared" si="35"/>
        <v>1</v>
      </c>
      <c r="L49" s="12">
        <f t="shared" si="35"/>
        <v>1</v>
      </c>
      <c r="M49" s="12">
        <f t="shared" si="35"/>
        <v>1</v>
      </c>
      <c r="N49" s="12">
        <f t="shared" si="35"/>
        <v>1</v>
      </c>
      <c r="O49" s="12">
        <f t="shared" si="35"/>
        <v>1.0000000000000002</v>
      </c>
      <c r="P49" s="12">
        <f t="shared" si="35"/>
        <v>0.99999999999999967</v>
      </c>
      <c r="Q49" s="12">
        <f t="shared" si="35"/>
        <v>1</v>
      </c>
      <c r="S49" s="5">
        <f t="shared" si="33"/>
        <v>0.11474447023911899</v>
      </c>
      <c r="T49" s="6">
        <f t="shared" si="33"/>
        <v>1.368280833279415</v>
      </c>
      <c r="U49" s="6">
        <f t="shared" si="33"/>
        <v>-0.3112332820551621</v>
      </c>
      <c r="V49" s="6">
        <f t="shared" si="33"/>
        <v>0.21386072583668275</v>
      </c>
      <c r="W49" s="6">
        <f t="shared" si="33"/>
        <v>0.17770282765641515</v>
      </c>
      <c r="X49" s="6">
        <f t="shared" si="33"/>
        <v>1.0804429206528858</v>
      </c>
      <c r="Y49" s="6">
        <f t="shared" si="33"/>
        <v>7.2199636522261204E-2</v>
      </c>
      <c r="Z49" s="6">
        <f t="shared" si="33"/>
        <v>8.6389392906370169E-2</v>
      </c>
      <c r="AA49" s="6">
        <f t="shared" si="33"/>
        <v>0.14261657071626274</v>
      </c>
      <c r="AB49" s="6">
        <f t="shared" si="33"/>
        <v>0.13236977499843031</v>
      </c>
      <c r="AC49" s="6">
        <f t="shared" si="33"/>
        <v>-0.2460062507766744</v>
      </c>
      <c r="AD49" s="6">
        <f t="shared" si="33"/>
        <v>0.25776340631798816</v>
      </c>
      <c r="AE49" s="6">
        <f t="shared" si="33"/>
        <v>-4.9077548659214001E-2</v>
      </c>
      <c r="AF49" s="6">
        <f t="shared" si="33"/>
        <v>0.17167624551480781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INPUT!B121</f>
        <v>BS_OTHER_LT_LIABILITIES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257.81900000000002</v>
      </c>
      <c r="K61">
        <v>219.93799999999999</v>
      </c>
      <c r="L61">
        <v>286.31</v>
      </c>
      <c r="M61">
        <v>292.23500000000001</v>
      </c>
      <c r="N61">
        <v>326.47800000000001</v>
      </c>
      <c r="O61">
        <v>266.84699999999998</v>
      </c>
      <c r="P61">
        <v>272.72899999999998</v>
      </c>
      <c r="Q61">
        <v>177.322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9.64</v>
      </c>
      <c r="D63">
        <v>25.19</v>
      </c>
      <c r="E63">
        <v>40.369999999999997</v>
      </c>
      <c r="F63">
        <v>34</v>
      </c>
      <c r="G63">
        <v>47.048999999999999</v>
      </c>
      <c r="H63">
        <v>47.307000000000002</v>
      </c>
      <c r="I63">
        <v>55.423999999999999</v>
      </c>
      <c r="J63">
        <v>88.489000000000004</v>
      </c>
      <c r="K63">
        <v>160.73699999999999</v>
      </c>
      <c r="L63">
        <v>170.857</v>
      </c>
      <c r="M63">
        <v>211.541</v>
      </c>
      <c r="N63">
        <v>246.215</v>
      </c>
      <c r="O63">
        <v>338.65699999999998</v>
      </c>
      <c r="P63">
        <v>337.47800000000001</v>
      </c>
      <c r="Q63">
        <v>412.77300000000002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854.8</v>
      </c>
      <c r="J65">
        <v>786.9</v>
      </c>
      <c r="K65">
        <v>803</v>
      </c>
      <c r="L65">
        <v>750.6</v>
      </c>
      <c r="M65">
        <v>684.3</v>
      </c>
      <c r="N65">
        <v>604.5</v>
      </c>
      <c r="O65">
        <v>520.79999999999995</v>
      </c>
      <c r="P65">
        <v>539.6</v>
      </c>
      <c r="Q65">
        <v>406.3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199.34700000000001</v>
      </c>
      <c r="P67">
        <v>234.25399999999999</v>
      </c>
      <c r="Q67">
        <v>905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6.3970000000000002</v>
      </c>
      <c r="D69">
        <v>6.1379999999999999</v>
      </c>
      <c r="E69">
        <v>15.332000000000001</v>
      </c>
      <c r="F69">
        <v>23.763000000000002</v>
      </c>
      <c r="G69">
        <v>25.773</v>
      </c>
      <c r="H69">
        <v>9.6780000000000008</v>
      </c>
      <c r="I69">
        <v>30.555</v>
      </c>
      <c r="J69">
        <v>45.234999999999999</v>
      </c>
      <c r="K69">
        <v>53.652999999999999</v>
      </c>
      <c r="L69">
        <v>67.760999999999996</v>
      </c>
      <c r="M69">
        <v>66.39</v>
      </c>
      <c r="N69">
        <v>43.017000000000003</v>
      </c>
      <c r="O69">
        <v>40.103000000000002</v>
      </c>
      <c r="P69">
        <v>71.031999999999996</v>
      </c>
      <c r="Q69">
        <v>93.977999999999994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65.543999999999997</v>
      </c>
      <c r="M71">
        <v>88.984999999999999</v>
      </c>
      <c r="N71">
        <v>88.716999999999999</v>
      </c>
      <c r="O71">
        <v>114.95699999999999</v>
      </c>
      <c r="P71">
        <v>112.80500000000001</v>
      </c>
      <c r="Q71">
        <v>145.56100000000001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89.096000000000004</v>
      </c>
      <c r="N73">
        <v>99.980999999999995</v>
      </c>
      <c r="O73">
        <v>130.898</v>
      </c>
      <c r="P73">
        <v>140.35</v>
      </c>
      <c r="Q73">
        <v>132.922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15.076000000000001</v>
      </c>
      <c r="M75">
        <v>36.887</v>
      </c>
      <c r="N75">
        <v>124.246</v>
      </c>
      <c r="O75">
        <v>180.97200000000001</v>
      </c>
      <c r="P75">
        <v>232.97</v>
      </c>
      <c r="Q75">
        <v>263.48500000000001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1229</v>
      </c>
      <c r="D77">
        <v>1350</v>
      </c>
      <c r="E77">
        <v>1690</v>
      </c>
      <c r="F77">
        <v>1667</v>
      </c>
      <c r="G77">
        <v>1951</v>
      </c>
      <c r="H77">
        <v>2683</v>
      </c>
      <c r="I77">
        <v>4847</v>
      </c>
      <c r="J77">
        <v>5124</v>
      </c>
      <c r="K77">
        <v>5622</v>
      </c>
      <c r="L77">
        <v>6599</v>
      </c>
      <c r="M77">
        <v>7391</v>
      </c>
      <c r="N77">
        <v>4826</v>
      </c>
      <c r="O77">
        <v>6365</v>
      </c>
      <c r="P77">
        <v>5916</v>
      </c>
      <c r="Q77">
        <v>6062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2.0760000000000001</v>
      </c>
      <c r="F79">
        <v>4.8959999999999999</v>
      </c>
      <c r="G79">
        <v>5.5330000000000004</v>
      </c>
      <c r="H79">
        <v>15.943</v>
      </c>
      <c r="I79">
        <v>15.308</v>
      </c>
      <c r="J79">
        <v>19.38</v>
      </c>
      <c r="K79">
        <v>18.914000000000001</v>
      </c>
      <c r="L79">
        <v>22.254999999999999</v>
      </c>
      <c r="M79">
        <v>29.14</v>
      </c>
      <c r="N79">
        <v>36.603000000000002</v>
      </c>
      <c r="O79">
        <v>56.356000000000002</v>
      </c>
      <c r="P79">
        <v>62.497999999999998</v>
      </c>
      <c r="Q79">
        <v>63.457999999999998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1551</v>
      </c>
      <c r="F81">
        <v>425</v>
      </c>
      <c r="G81">
        <v>602</v>
      </c>
      <c r="H81">
        <v>345</v>
      </c>
      <c r="I81">
        <v>807</v>
      </c>
      <c r="J81">
        <v>740</v>
      </c>
      <c r="K81">
        <v>774</v>
      </c>
      <c r="L81">
        <v>859</v>
      </c>
      <c r="M81">
        <v>1072</v>
      </c>
      <c r="N81">
        <v>1014</v>
      </c>
      <c r="O81">
        <v>1102</v>
      </c>
      <c r="P81">
        <v>916</v>
      </c>
      <c r="Q81">
        <v>1156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99</v>
      </c>
      <c r="G83">
        <v>111</v>
      </c>
      <c r="H83">
        <v>104</v>
      </c>
      <c r="I83">
        <v>148</v>
      </c>
      <c r="J83">
        <v>182</v>
      </c>
      <c r="K83">
        <v>195</v>
      </c>
      <c r="L83">
        <v>135</v>
      </c>
      <c r="M83">
        <v>162</v>
      </c>
      <c r="N83">
        <v>170</v>
      </c>
      <c r="O83">
        <v>227</v>
      </c>
      <c r="P83">
        <v>183</v>
      </c>
      <c r="Q83">
        <v>744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16.137</v>
      </c>
      <c r="D85">
        <v>21.645</v>
      </c>
      <c r="E85">
        <v>20.888999999999999</v>
      </c>
      <c r="F85">
        <v>23.256</v>
      </c>
      <c r="G85">
        <v>27.515999999999998</v>
      </c>
      <c r="H85">
        <v>50.988</v>
      </c>
      <c r="I85">
        <v>56.097000000000001</v>
      </c>
      <c r="J85">
        <v>62.758000000000003</v>
      </c>
      <c r="K85">
        <v>76.394000000000005</v>
      </c>
      <c r="L85">
        <v>83.248999999999995</v>
      </c>
      <c r="M85">
        <v>89.438000000000002</v>
      </c>
      <c r="N85">
        <v>92.945999999999998</v>
      </c>
      <c r="O85">
        <v>108.97</v>
      </c>
      <c r="P85">
        <v>142.791</v>
      </c>
      <c r="Q85">
        <v>165.143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0.499</v>
      </c>
      <c r="D87">
        <v>3.4699999999999998</v>
      </c>
      <c r="E87">
        <v>11.185</v>
      </c>
      <c r="F87">
        <v>17.265000000000001</v>
      </c>
      <c r="G87">
        <v>14.943999999999999</v>
      </c>
      <c r="H87">
        <v>23.055</v>
      </c>
      <c r="I87">
        <v>8.1189999999999998</v>
      </c>
      <c r="J87">
        <v>8.641</v>
      </c>
      <c r="K87">
        <v>22.853000000000002</v>
      </c>
      <c r="L87">
        <v>25.274999999999999</v>
      </c>
      <c r="M87">
        <v>58.018000000000001</v>
      </c>
      <c r="N87">
        <v>66.162999999999997</v>
      </c>
      <c r="O87">
        <v>79.489999999999995</v>
      </c>
      <c r="P87">
        <v>88.861000000000004</v>
      </c>
      <c r="Q87">
        <v>89.584999999999994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0.71350000000000002</v>
      </c>
      <c r="I89">
        <v>0.89339999999999997</v>
      </c>
      <c r="J89">
        <v>0.60670000000000002</v>
      </c>
      <c r="K89">
        <v>1.3496999999999999</v>
      </c>
      <c r="L89">
        <v>1.4052</v>
      </c>
      <c r="M89">
        <v>3.3961000000000001</v>
      </c>
      <c r="N89">
        <v>4.7729999999999997</v>
      </c>
      <c r="O89">
        <v>3.8464</v>
      </c>
      <c r="P89">
        <v>4.2591999999999999</v>
      </c>
      <c r="Q89">
        <v>7.1616999999999997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9</v>
      </c>
      <c r="N91">
        <v>10</v>
      </c>
      <c r="O91">
        <v>17</v>
      </c>
      <c r="P91">
        <v>19</v>
      </c>
      <c r="Q91">
        <v>41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8.81640625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BS_TOT_LIAB2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2121.9059999999999</v>
      </c>
      <c r="K5" s="2">
        <f t="shared" si="2"/>
        <v>2552.64</v>
      </c>
      <c r="L5" s="2">
        <f t="shared" si="2"/>
        <v>2116.7730000000001</v>
      </c>
      <c r="M5" s="2">
        <f t="shared" si="2"/>
        <v>2129.6060000000002</v>
      </c>
      <c r="N5" s="2">
        <f t="shared" si="2"/>
        <v>2950.7350000000001</v>
      </c>
      <c r="O5" s="2">
        <f t="shared" si="2"/>
        <v>2769.1819999999998</v>
      </c>
      <c r="P5" s="2">
        <f t="shared" si="2"/>
        <v>2677.4839999999999</v>
      </c>
      <c r="Q5" s="2">
        <f t="shared" si="2"/>
        <v>2601.683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2121.9059999999999</v>
      </c>
      <c r="Z5" s="2">
        <f t="shared" si="3"/>
        <v>430.73399999999992</v>
      </c>
      <c r="AA5" s="2">
        <f t="shared" si="3"/>
        <v>-435.86699999999973</v>
      </c>
      <c r="AB5" s="2">
        <f t="shared" si="3"/>
        <v>12.833000000000084</v>
      </c>
      <c r="AC5" s="2">
        <f t="shared" si="3"/>
        <v>821.12899999999991</v>
      </c>
      <c r="AD5" s="2">
        <f t="shared" si="3"/>
        <v>-181.55300000000034</v>
      </c>
      <c r="AE5" s="2">
        <f t="shared" si="3"/>
        <v>-91.697999999999865</v>
      </c>
      <c r="AF5" s="2">
        <f t="shared" si="3"/>
        <v>-75.800999999999931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113.505</v>
      </c>
      <c r="D6" s="2">
        <f t="shared" ref="D6:Q6" si="4">IF(D63="#N/A N/A",0,D63)</f>
        <v>140.51499999999999</v>
      </c>
      <c r="E6" s="2">
        <f t="shared" si="4"/>
        <v>656.03200000000004</v>
      </c>
      <c r="F6" s="2">
        <f t="shared" si="4"/>
        <v>585.60500000000002</v>
      </c>
      <c r="G6" s="2">
        <f t="shared" si="4"/>
        <v>622.73099999999999</v>
      </c>
      <c r="H6" s="2">
        <f t="shared" si="4"/>
        <v>978.1</v>
      </c>
      <c r="I6" s="2">
        <f t="shared" si="4"/>
        <v>984.76800000000003</v>
      </c>
      <c r="J6" s="2">
        <f t="shared" si="4"/>
        <v>976.471</v>
      </c>
      <c r="K6" s="2">
        <f t="shared" si="4"/>
        <v>1071.6110000000001</v>
      </c>
      <c r="L6" s="2">
        <f t="shared" si="4"/>
        <v>1010.515</v>
      </c>
      <c r="M6" s="2">
        <f t="shared" si="4"/>
        <v>1223.777</v>
      </c>
      <c r="N6" s="2">
        <f t="shared" si="4"/>
        <v>1289.499</v>
      </c>
      <c r="O6" s="2">
        <f t="shared" si="4"/>
        <v>1999.972</v>
      </c>
      <c r="P6" s="2">
        <f t="shared" si="4"/>
        <v>1761.758</v>
      </c>
      <c r="Q6" s="2">
        <f t="shared" si="4"/>
        <v>2380.0279999999998</v>
      </c>
      <c r="S6" s="2">
        <f t="shared" si="3"/>
        <v>27.009999999999991</v>
      </c>
      <c r="T6" s="2">
        <f t="shared" si="3"/>
        <v>515.51700000000005</v>
      </c>
      <c r="U6" s="2">
        <f t="shared" si="3"/>
        <v>-70.427000000000021</v>
      </c>
      <c r="V6" s="2">
        <f t="shared" si="3"/>
        <v>37.125999999999976</v>
      </c>
      <c r="W6" s="2">
        <f t="shared" si="3"/>
        <v>355.36900000000003</v>
      </c>
      <c r="X6" s="2">
        <f t="shared" si="3"/>
        <v>6.6680000000000064</v>
      </c>
      <c r="Y6" s="2">
        <f t="shared" si="3"/>
        <v>-8.2970000000000255</v>
      </c>
      <c r="Z6" s="2">
        <f t="shared" si="3"/>
        <v>95.1400000000001</v>
      </c>
      <c r="AA6" s="2">
        <f t="shared" si="3"/>
        <v>-61.096000000000117</v>
      </c>
      <c r="AB6" s="2">
        <f t="shared" si="3"/>
        <v>213.26200000000006</v>
      </c>
      <c r="AC6" s="2">
        <f t="shared" si="3"/>
        <v>65.72199999999998</v>
      </c>
      <c r="AD6" s="2">
        <f t="shared" si="3"/>
        <v>710.47299999999996</v>
      </c>
      <c r="AE6" s="2">
        <f t="shared" si="3"/>
        <v>-238.21399999999994</v>
      </c>
      <c r="AF6" s="2">
        <f t="shared" si="3"/>
        <v>618.26999999999975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6014.1</v>
      </c>
      <c r="J7" s="2">
        <f t="shared" si="5"/>
        <v>6020.7</v>
      </c>
      <c r="K7" s="2">
        <f t="shared" si="5"/>
        <v>5987.3</v>
      </c>
      <c r="L7" s="2">
        <f t="shared" si="5"/>
        <v>5956.9</v>
      </c>
      <c r="M7" s="2">
        <f t="shared" si="5"/>
        <v>5583.5</v>
      </c>
      <c r="N7" s="2">
        <f t="shared" si="5"/>
        <v>5212.8999999999996</v>
      </c>
      <c r="O7" s="2">
        <f t="shared" si="5"/>
        <v>5163.3999999999996</v>
      </c>
      <c r="P7" s="2">
        <f t="shared" si="5"/>
        <v>5659.4</v>
      </c>
      <c r="Q7" s="2">
        <f t="shared" si="5"/>
        <v>5902.9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6014.1</v>
      </c>
      <c r="Y7" s="2">
        <f t="shared" si="3"/>
        <v>6.5999999999994543</v>
      </c>
      <c r="Z7" s="2">
        <f t="shared" si="3"/>
        <v>-33.399999999999636</v>
      </c>
      <c r="AA7" s="2">
        <f t="shared" si="3"/>
        <v>-30.400000000000546</v>
      </c>
      <c r="AB7" s="2">
        <f t="shared" si="3"/>
        <v>-373.39999999999964</v>
      </c>
      <c r="AC7" s="2">
        <f t="shared" si="3"/>
        <v>-370.60000000000036</v>
      </c>
      <c r="AD7" s="2">
        <f t="shared" si="3"/>
        <v>-49.5</v>
      </c>
      <c r="AE7" s="2">
        <f t="shared" si="3"/>
        <v>496</v>
      </c>
      <c r="AF7" s="2">
        <f t="shared" si="3"/>
        <v>243.5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1057.482</v>
      </c>
      <c r="P8" s="2">
        <f t="shared" si="6"/>
        <v>1066.2339999999999</v>
      </c>
      <c r="Q8" s="2">
        <f t="shared" si="6"/>
        <v>4756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1057.482</v>
      </c>
      <c r="AE8" s="2">
        <f t="shared" si="3"/>
        <v>8.7519999999999527</v>
      </c>
      <c r="AF8" s="2">
        <f t="shared" si="3"/>
        <v>3689.7660000000001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161.29599999999999</v>
      </c>
      <c r="D9" s="2">
        <f t="shared" ref="D9:Q9" si="7">IF(D69="#N/A N/A",0,D69)</f>
        <v>204.934</v>
      </c>
      <c r="E9" s="2">
        <f t="shared" si="7"/>
        <v>244.15700000000001</v>
      </c>
      <c r="F9" s="2">
        <f t="shared" si="7"/>
        <v>249.77099999999999</v>
      </c>
      <c r="G9" s="2">
        <f t="shared" si="7"/>
        <v>224.47900000000001</v>
      </c>
      <c r="H9" s="2">
        <f t="shared" si="7"/>
        <v>209.79400000000001</v>
      </c>
      <c r="I9" s="2">
        <f t="shared" si="7"/>
        <v>252.4</v>
      </c>
      <c r="J9" s="2">
        <f t="shared" si="7"/>
        <v>335.47</v>
      </c>
      <c r="K9" s="2">
        <f t="shared" si="7"/>
        <v>376.65</v>
      </c>
      <c r="L9" s="2">
        <f t="shared" si="7"/>
        <v>387.214</v>
      </c>
      <c r="M9" s="2">
        <f t="shared" si="7"/>
        <v>355.97500000000002</v>
      </c>
      <c r="N9" s="2">
        <f t="shared" si="7"/>
        <v>392.53800000000001</v>
      </c>
      <c r="O9" s="2">
        <f t="shared" si="7"/>
        <v>412.10500000000002</v>
      </c>
      <c r="P9" s="2">
        <f t="shared" si="7"/>
        <v>543.98800000000006</v>
      </c>
      <c r="Q9" s="2">
        <f t="shared" si="7"/>
        <v>814.78300000000002</v>
      </c>
      <c r="S9" s="2">
        <f t="shared" si="3"/>
        <v>43.638000000000005</v>
      </c>
      <c r="T9" s="2">
        <f t="shared" si="3"/>
        <v>39.223000000000013</v>
      </c>
      <c r="U9" s="2">
        <f t="shared" si="3"/>
        <v>5.6139999999999759</v>
      </c>
      <c r="V9" s="2">
        <f t="shared" si="3"/>
        <v>-25.291999999999973</v>
      </c>
      <c r="W9" s="2">
        <f t="shared" si="3"/>
        <v>-14.685000000000002</v>
      </c>
      <c r="X9" s="2">
        <f t="shared" si="3"/>
        <v>42.605999999999995</v>
      </c>
      <c r="Y9" s="2">
        <f t="shared" si="3"/>
        <v>83.070000000000022</v>
      </c>
      <c r="Z9" s="2">
        <f t="shared" si="3"/>
        <v>41.17999999999995</v>
      </c>
      <c r="AA9" s="2">
        <f t="shared" si="3"/>
        <v>10.564000000000021</v>
      </c>
      <c r="AB9" s="2">
        <f t="shared" si="3"/>
        <v>-31.238999999999976</v>
      </c>
      <c r="AC9" s="2">
        <f t="shared" si="3"/>
        <v>36.562999999999988</v>
      </c>
      <c r="AD9" s="2">
        <f t="shared" si="3"/>
        <v>19.567000000000007</v>
      </c>
      <c r="AE9" s="2">
        <f t="shared" si="3"/>
        <v>131.88300000000004</v>
      </c>
      <c r="AF9" s="2">
        <f t="shared" si="3"/>
        <v>270.79499999999996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513.673</v>
      </c>
      <c r="M10" s="2">
        <f t="shared" si="8"/>
        <v>1467.981</v>
      </c>
      <c r="N10" s="2">
        <f t="shared" si="8"/>
        <v>1404.904</v>
      </c>
      <c r="O10" s="2">
        <f t="shared" si="8"/>
        <v>1541.0039999999999</v>
      </c>
      <c r="P10" s="2">
        <f t="shared" si="8"/>
        <v>1623.816</v>
      </c>
      <c r="Q10" s="2">
        <f t="shared" si="8"/>
        <v>2614.1379999999999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513.673</v>
      </c>
      <c r="AB10" s="2">
        <f t="shared" si="3"/>
        <v>954.30799999999999</v>
      </c>
      <c r="AC10" s="2">
        <f t="shared" si="3"/>
        <v>-63.076999999999998</v>
      </c>
      <c r="AD10" s="2">
        <f t="shared" si="3"/>
        <v>136.09999999999991</v>
      </c>
      <c r="AE10" s="2">
        <f t="shared" si="3"/>
        <v>82.812000000000126</v>
      </c>
      <c r="AF10" s="2">
        <f t="shared" si="3"/>
        <v>990.32199999999989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639.13900000000001</v>
      </c>
      <c r="N11" s="2">
        <f t="shared" si="9"/>
        <v>486.9</v>
      </c>
      <c r="O11" s="2">
        <f t="shared" si="9"/>
        <v>645.88300000000004</v>
      </c>
      <c r="P11" s="2">
        <f t="shared" si="9"/>
        <v>1547.84</v>
      </c>
      <c r="Q11" s="2">
        <f t="shared" si="9"/>
        <v>1493.7539999999999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639.13900000000001</v>
      </c>
      <c r="AC11" s="2">
        <f t="shared" si="3"/>
        <v>-152.23900000000003</v>
      </c>
      <c r="AD11" s="2">
        <f t="shared" si="3"/>
        <v>158.98300000000006</v>
      </c>
      <c r="AE11" s="2">
        <f t="shared" si="3"/>
        <v>901.95699999999988</v>
      </c>
      <c r="AF11" s="2">
        <f t="shared" si="3"/>
        <v>-54.086000000000013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50.296999999999997</v>
      </c>
      <c r="M12" s="2">
        <f t="shared" si="10"/>
        <v>119.883</v>
      </c>
      <c r="N12" s="2">
        <f t="shared" si="10"/>
        <v>328.21100000000001</v>
      </c>
      <c r="O12" s="2">
        <f t="shared" si="10"/>
        <v>508.053</v>
      </c>
      <c r="P12" s="2">
        <f t="shared" si="10"/>
        <v>1397.1010000000001</v>
      </c>
      <c r="Q12" s="2">
        <f t="shared" si="10"/>
        <v>1541.8530000000001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50.296999999999997</v>
      </c>
      <c r="AB12" s="2">
        <f t="shared" si="3"/>
        <v>69.585999999999999</v>
      </c>
      <c r="AC12" s="2">
        <f t="shared" si="3"/>
        <v>208.32800000000003</v>
      </c>
      <c r="AD12" s="2">
        <f t="shared" si="3"/>
        <v>179.84199999999998</v>
      </c>
      <c r="AE12" s="2">
        <f t="shared" si="3"/>
        <v>889.04800000000012</v>
      </c>
      <c r="AF12" s="2">
        <f t="shared" si="3"/>
        <v>144.75199999999995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6532</v>
      </c>
      <c r="D13" s="2">
        <f t="shared" ref="D13:Q13" si="11">IF(D77="#N/A N/A",0,D77)</f>
        <v>10262</v>
      </c>
      <c r="E13" s="2">
        <f t="shared" si="11"/>
        <v>10355</v>
      </c>
      <c r="F13" s="2">
        <f t="shared" si="11"/>
        <v>11555</v>
      </c>
      <c r="G13" s="2">
        <f t="shared" si="11"/>
        <v>12549</v>
      </c>
      <c r="H13" s="2">
        <f t="shared" si="11"/>
        <v>13965</v>
      </c>
      <c r="I13" s="2">
        <f t="shared" si="11"/>
        <v>18320</v>
      </c>
      <c r="J13" s="2">
        <f t="shared" si="11"/>
        <v>18654</v>
      </c>
      <c r="K13" s="2">
        <f t="shared" si="11"/>
        <v>19229</v>
      </c>
      <c r="L13" s="2">
        <f t="shared" si="11"/>
        <v>21651</v>
      </c>
      <c r="M13" s="2">
        <f t="shared" si="11"/>
        <v>22919</v>
      </c>
      <c r="N13" s="2">
        <f t="shared" si="11"/>
        <v>20993</v>
      </c>
      <c r="O13" s="2">
        <f t="shared" si="11"/>
        <v>23508</v>
      </c>
      <c r="P13" s="2">
        <f t="shared" si="11"/>
        <v>21259</v>
      </c>
      <c r="Q13" s="2">
        <f t="shared" si="11"/>
        <v>21896</v>
      </c>
      <c r="S13" s="2">
        <f t="shared" si="3"/>
        <v>3730</v>
      </c>
      <c r="T13" s="2">
        <f t="shared" si="3"/>
        <v>93</v>
      </c>
      <c r="U13" s="2">
        <f t="shared" si="3"/>
        <v>1200</v>
      </c>
      <c r="V13" s="2">
        <f t="shared" si="3"/>
        <v>994</v>
      </c>
      <c r="W13" s="2">
        <f t="shared" si="3"/>
        <v>1416</v>
      </c>
      <c r="X13" s="2">
        <f t="shared" si="3"/>
        <v>4355</v>
      </c>
      <c r="Y13" s="2">
        <f t="shared" si="3"/>
        <v>334</v>
      </c>
      <c r="Z13" s="2">
        <f t="shared" si="3"/>
        <v>575</v>
      </c>
      <c r="AA13" s="2">
        <f t="shared" si="3"/>
        <v>2422</v>
      </c>
      <c r="AB13" s="2">
        <f t="shared" si="3"/>
        <v>1268</v>
      </c>
      <c r="AC13" s="2">
        <f t="shared" si="3"/>
        <v>-1926</v>
      </c>
      <c r="AD13" s="2">
        <f t="shared" si="3"/>
        <v>2515</v>
      </c>
      <c r="AE13" s="2">
        <f t="shared" si="3"/>
        <v>-2249</v>
      </c>
      <c r="AF13" s="2">
        <f t="shared" si="3"/>
        <v>637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46.195999999999998</v>
      </c>
      <c r="F14" s="2">
        <f t="shared" si="12"/>
        <v>98.221000000000004</v>
      </c>
      <c r="G14" s="2">
        <f t="shared" si="12"/>
        <v>101.88</v>
      </c>
      <c r="H14" s="2">
        <f t="shared" si="12"/>
        <v>228.23400000000001</v>
      </c>
      <c r="I14" s="2">
        <f t="shared" si="12"/>
        <v>198.1</v>
      </c>
      <c r="J14" s="2">
        <f t="shared" si="12"/>
        <v>264.66699999999997</v>
      </c>
      <c r="K14" s="2">
        <f t="shared" si="12"/>
        <v>220.08600000000001</v>
      </c>
      <c r="L14" s="2">
        <f t="shared" si="12"/>
        <v>301.58699999999999</v>
      </c>
      <c r="M14" s="2">
        <f t="shared" si="12"/>
        <v>280.971</v>
      </c>
      <c r="N14" s="2">
        <f t="shared" si="12"/>
        <v>226.82300000000001</v>
      </c>
      <c r="O14" s="2">
        <f t="shared" si="12"/>
        <v>609.65099999999995</v>
      </c>
      <c r="P14" s="2">
        <f t="shared" si="12"/>
        <v>557.01400000000001</v>
      </c>
      <c r="Q14" s="2">
        <f t="shared" si="12"/>
        <v>519.56700000000001</v>
      </c>
      <c r="S14" s="2">
        <f t="shared" si="3"/>
        <v>0</v>
      </c>
      <c r="T14" s="2">
        <f t="shared" si="3"/>
        <v>46.195999999999998</v>
      </c>
      <c r="U14" s="2">
        <f t="shared" si="3"/>
        <v>52.025000000000006</v>
      </c>
      <c r="V14" s="2">
        <f t="shared" si="3"/>
        <v>3.6589999999999918</v>
      </c>
      <c r="W14" s="2">
        <f t="shared" si="3"/>
        <v>126.35400000000001</v>
      </c>
      <c r="X14" s="2">
        <f t="shared" si="3"/>
        <v>-30.134000000000015</v>
      </c>
      <c r="Y14" s="2">
        <f t="shared" si="3"/>
        <v>66.566999999999979</v>
      </c>
      <c r="Z14" s="2">
        <f t="shared" si="3"/>
        <v>-44.58099999999996</v>
      </c>
      <c r="AA14" s="2">
        <f t="shared" si="3"/>
        <v>81.500999999999976</v>
      </c>
      <c r="AB14" s="2">
        <f t="shared" si="3"/>
        <v>-20.615999999999985</v>
      </c>
      <c r="AC14" s="2">
        <f t="shared" si="3"/>
        <v>-54.147999999999996</v>
      </c>
      <c r="AD14" s="2">
        <f t="shared" si="3"/>
        <v>382.82799999999997</v>
      </c>
      <c r="AE14" s="2">
        <f t="shared" si="3"/>
        <v>-52.636999999999944</v>
      </c>
      <c r="AF14" s="2">
        <f t="shared" si="3"/>
        <v>-37.447000000000003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4560</v>
      </c>
      <c r="F15" s="2">
        <f t="shared" si="13"/>
        <v>3783</v>
      </c>
      <c r="G15" s="2">
        <f t="shared" si="13"/>
        <v>3587</v>
      </c>
      <c r="H15" s="2">
        <f t="shared" si="13"/>
        <v>2968</v>
      </c>
      <c r="I15" s="2">
        <f t="shared" si="13"/>
        <v>3850</v>
      </c>
      <c r="J15" s="2">
        <f t="shared" si="13"/>
        <v>3031</v>
      </c>
      <c r="K15" s="2">
        <f t="shared" si="13"/>
        <v>3213</v>
      </c>
      <c r="L15" s="2">
        <f t="shared" si="13"/>
        <v>3224</v>
      </c>
      <c r="M15" s="2">
        <f t="shared" si="13"/>
        <v>3256</v>
      </c>
      <c r="N15" s="2">
        <f t="shared" si="13"/>
        <v>2999</v>
      </c>
      <c r="O15" s="2">
        <f t="shared" si="13"/>
        <v>3143</v>
      </c>
      <c r="P15" s="2">
        <f t="shared" si="13"/>
        <v>2360</v>
      </c>
      <c r="Q15" s="2">
        <f t="shared" si="13"/>
        <v>3399</v>
      </c>
      <c r="S15" s="2">
        <f t="shared" si="3"/>
        <v>0</v>
      </c>
      <c r="T15" s="2">
        <f t="shared" si="3"/>
        <v>4560</v>
      </c>
      <c r="U15" s="2">
        <f t="shared" si="3"/>
        <v>-777</v>
      </c>
      <c r="V15" s="2">
        <f t="shared" si="3"/>
        <v>-196</v>
      </c>
      <c r="W15" s="2">
        <f t="shared" si="3"/>
        <v>-619</v>
      </c>
      <c r="X15" s="2">
        <f t="shared" si="3"/>
        <v>882</v>
      </c>
      <c r="Y15" s="2">
        <f t="shared" si="3"/>
        <v>-819</v>
      </c>
      <c r="Z15" s="2">
        <f t="shared" si="3"/>
        <v>182</v>
      </c>
      <c r="AA15" s="2">
        <f t="shared" si="3"/>
        <v>11</v>
      </c>
      <c r="AB15" s="2">
        <f t="shared" si="3"/>
        <v>32</v>
      </c>
      <c r="AC15" s="2">
        <f t="shared" si="3"/>
        <v>-257</v>
      </c>
      <c r="AD15" s="2">
        <f t="shared" si="3"/>
        <v>144</v>
      </c>
      <c r="AE15" s="2">
        <f t="shared" si="3"/>
        <v>-783</v>
      </c>
      <c r="AF15" s="2">
        <f t="shared" si="3"/>
        <v>1039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3613</v>
      </c>
      <c r="G16" s="2">
        <f t="shared" si="14"/>
        <v>2794</v>
      </c>
      <c r="H16" s="2">
        <f t="shared" si="14"/>
        <v>2966</v>
      </c>
      <c r="I16" s="2">
        <f t="shared" si="14"/>
        <v>3113</v>
      </c>
      <c r="J16" s="2">
        <f t="shared" si="14"/>
        <v>2964</v>
      </c>
      <c r="K16" s="2">
        <f t="shared" si="14"/>
        <v>3004</v>
      </c>
      <c r="L16" s="2">
        <f t="shared" si="14"/>
        <v>3732</v>
      </c>
      <c r="M16" s="2">
        <f t="shared" si="14"/>
        <v>4486</v>
      </c>
      <c r="N16" s="2">
        <f t="shared" si="14"/>
        <v>3257</v>
      </c>
      <c r="O16" s="2">
        <f t="shared" si="14"/>
        <v>2567</v>
      </c>
      <c r="P16" s="2">
        <f t="shared" si="14"/>
        <v>2309</v>
      </c>
      <c r="Q16" s="2">
        <f t="shared" si="14"/>
        <v>5985</v>
      </c>
      <c r="S16" s="2">
        <f t="shared" si="3"/>
        <v>0</v>
      </c>
      <c r="T16" s="2">
        <f t="shared" si="3"/>
        <v>0</v>
      </c>
      <c r="U16" s="2">
        <f t="shared" si="3"/>
        <v>3613</v>
      </c>
      <c r="V16" s="2">
        <f t="shared" si="3"/>
        <v>-819</v>
      </c>
      <c r="W16" s="2">
        <f t="shared" si="3"/>
        <v>172</v>
      </c>
      <c r="X16" s="2">
        <f t="shared" si="3"/>
        <v>147</v>
      </c>
      <c r="Y16" s="2">
        <f t="shared" si="3"/>
        <v>-149</v>
      </c>
      <c r="Z16" s="2">
        <f t="shared" si="3"/>
        <v>40</v>
      </c>
      <c r="AA16" s="2">
        <f t="shared" si="3"/>
        <v>728</v>
      </c>
      <c r="AB16" s="2">
        <f t="shared" si="3"/>
        <v>754</v>
      </c>
      <c r="AC16" s="2">
        <f t="shared" si="3"/>
        <v>-1229</v>
      </c>
      <c r="AD16" s="2">
        <f t="shared" si="3"/>
        <v>-690</v>
      </c>
      <c r="AE16" s="2">
        <f t="shared" si="3"/>
        <v>-258</v>
      </c>
      <c r="AF16" s="2">
        <f t="shared" si="3"/>
        <v>3676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118.348</v>
      </c>
      <c r="D17" s="2">
        <f t="shared" ref="D17:Q17" si="15">IF(D85="#N/A N/A",0,D85)</f>
        <v>148.381</v>
      </c>
      <c r="E17" s="2">
        <f t="shared" si="15"/>
        <v>147.82300000000001</v>
      </c>
      <c r="F17" s="2">
        <f t="shared" si="15"/>
        <v>177.392</v>
      </c>
      <c r="G17" s="2">
        <f t="shared" si="15"/>
        <v>154.23599999999999</v>
      </c>
      <c r="H17" s="2">
        <f t="shared" si="15"/>
        <v>386.19799999999998</v>
      </c>
      <c r="I17" s="2">
        <f t="shared" si="15"/>
        <v>341.17599999999999</v>
      </c>
      <c r="J17" s="2">
        <f t="shared" si="15"/>
        <v>283.28199999999998</v>
      </c>
      <c r="K17" s="2">
        <f t="shared" si="15"/>
        <v>624.13400000000001</v>
      </c>
      <c r="L17" s="2">
        <f t="shared" si="15"/>
        <v>670.94899999999996</v>
      </c>
      <c r="M17" s="2">
        <f t="shared" si="15"/>
        <v>676.68100000000004</v>
      </c>
      <c r="N17" s="2">
        <f t="shared" si="15"/>
        <v>589.63099999999997</v>
      </c>
      <c r="O17" s="2">
        <f t="shared" si="15"/>
        <v>332.62299999999999</v>
      </c>
      <c r="P17" s="2">
        <f t="shared" si="15"/>
        <v>322.68700000000001</v>
      </c>
      <c r="Q17" s="2">
        <f t="shared" si="15"/>
        <v>356.79700000000003</v>
      </c>
      <c r="S17" s="2">
        <f t="shared" si="3"/>
        <v>30.033000000000001</v>
      </c>
      <c r="T17" s="2">
        <f t="shared" si="3"/>
        <v>-0.55799999999999272</v>
      </c>
      <c r="U17" s="2">
        <f t="shared" si="3"/>
        <v>29.568999999999988</v>
      </c>
      <c r="V17" s="2">
        <f t="shared" si="3"/>
        <v>-23.156000000000006</v>
      </c>
      <c r="W17" s="2">
        <f t="shared" si="3"/>
        <v>231.96199999999999</v>
      </c>
      <c r="X17" s="2">
        <f t="shared" si="3"/>
        <v>-45.021999999999991</v>
      </c>
      <c r="Y17" s="2">
        <f t="shared" si="3"/>
        <v>-57.894000000000005</v>
      </c>
      <c r="Z17" s="2">
        <f t="shared" si="3"/>
        <v>340.85200000000003</v>
      </c>
      <c r="AA17" s="2">
        <f t="shared" si="3"/>
        <v>46.814999999999941</v>
      </c>
      <c r="AB17" s="2">
        <f t="shared" si="3"/>
        <v>5.7320000000000846</v>
      </c>
      <c r="AC17" s="2">
        <f t="shared" si="3"/>
        <v>-87.050000000000068</v>
      </c>
      <c r="AD17" s="2">
        <f t="shared" si="3"/>
        <v>-257.00799999999998</v>
      </c>
      <c r="AE17" s="2">
        <f t="shared" si="3"/>
        <v>-9.9359999999999786</v>
      </c>
      <c r="AF17" s="2">
        <f t="shared" si="3"/>
        <v>34.110000000000014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49.960999999999999</v>
      </c>
      <c r="D18" s="2">
        <f t="shared" ref="D18:Q18" si="16">IF(D87="#N/A N/A",0,D87)</f>
        <v>81.742999999999995</v>
      </c>
      <c r="E18" s="2">
        <f t="shared" si="16"/>
        <v>91.198999999999998</v>
      </c>
      <c r="F18" s="2">
        <f t="shared" si="16"/>
        <v>128.608</v>
      </c>
      <c r="G18" s="2">
        <f t="shared" si="16"/>
        <v>153.602</v>
      </c>
      <c r="H18" s="2">
        <f t="shared" si="16"/>
        <v>155.06399999999999</v>
      </c>
      <c r="I18" s="2">
        <f t="shared" si="16"/>
        <v>179.24799999999999</v>
      </c>
      <c r="J18" s="2">
        <f t="shared" si="16"/>
        <v>136.10599999999999</v>
      </c>
      <c r="K18" s="2">
        <f t="shared" si="16"/>
        <v>188.952</v>
      </c>
      <c r="L18" s="2">
        <f t="shared" si="16"/>
        <v>190.822</v>
      </c>
      <c r="M18" s="2">
        <f t="shared" si="16"/>
        <v>244.18700000000001</v>
      </c>
      <c r="N18" s="2">
        <f t="shared" si="16"/>
        <v>328.20299999999997</v>
      </c>
      <c r="O18" s="2">
        <f t="shared" si="16"/>
        <v>344.81099999999998</v>
      </c>
      <c r="P18" s="2">
        <f t="shared" si="16"/>
        <v>655.85900000000004</v>
      </c>
      <c r="Q18" s="2">
        <f t="shared" si="16"/>
        <v>595.67899999999997</v>
      </c>
      <c r="S18" s="2">
        <f t="shared" si="3"/>
        <v>31.781999999999996</v>
      </c>
      <c r="T18" s="2">
        <f t="shared" si="3"/>
        <v>9.4560000000000031</v>
      </c>
      <c r="U18" s="2">
        <f t="shared" si="3"/>
        <v>37.409000000000006</v>
      </c>
      <c r="V18" s="2">
        <f t="shared" si="3"/>
        <v>24.994</v>
      </c>
      <c r="W18" s="2">
        <f t="shared" si="3"/>
        <v>1.4619999999999891</v>
      </c>
      <c r="X18" s="2">
        <f t="shared" si="3"/>
        <v>24.183999999999997</v>
      </c>
      <c r="Y18" s="2">
        <f t="shared" si="3"/>
        <v>-43.141999999999996</v>
      </c>
      <c r="Z18" s="2">
        <f t="shared" si="3"/>
        <v>52.846000000000004</v>
      </c>
      <c r="AA18" s="2">
        <f t="shared" si="3"/>
        <v>1.8700000000000045</v>
      </c>
      <c r="AB18" s="2">
        <f t="shared" si="3"/>
        <v>53.365000000000009</v>
      </c>
      <c r="AC18" s="2">
        <f t="shared" si="3"/>
        <v>84.015999999999963</v>
      </c>
      <c r="AD18" s="2">
        <f t="shared" si="3"/>
        <v>16.608000000000004</v>
      </c>
      <c r="AE18" s="2">
        <f t="shared" si="3"/>
        <v>311.04800000000006</v>
      </c>
      <c r="AF18" s="2">
        <f t="shared" si="3"/>
        <v>-60.180000000000064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19.399999999999999</v>
      </c>
      <c r="D19" s="2">
        <f t="shared" ref="D19:Q19" si="17">IF(D89="#N/A N/A",0,D89)</f>
        <v>22.576000000000001</v>
      </c>
      <c r="E19" s="2">
        <f t="shared" si="17"/>
        <v>20.8108</v>
      </c>
      <c r="F19" s="2">
        <f t="shared" si="17"/>
        <v>32.677999999999997</v>
      </c>
      <c r="G19" s="2">
        <f t="shared" si="17"/>
        <v>40.880299999999998</v>
      </c>
      <c r="H19" s="2">
        <f t="shared" si="17"/>
        <v>44.511200000000002</v>
      </c>
      <c r="I19" s="2">
        <f t="shared" si="17"/>
        <v>52.191899999999997</v>
      </c>
      <c r="J19" s="2">
        <f t="shared" si="17"/>
        <v>57.0488</v>
      </c>
      <c r="K19" s="2">
        <f t="shared" si="17"/>
        <v>58.1066</v>
      </c>
      <c r="L19" s="2">
        <f t="shared" si="17"/>
        <v>79.276899999999998</v>
      </c>
      <c r="M19" s="2">
        <f t="shared" si="17"/>
        <v>66.215599999999995</v>
      </c>
      <c r="N19" s="2">
        <f t="shared" si="17"/>
        <v>88.037599999999998</v>
      </c>
      <c r="O19" s="2">
        <f t="shared" si="17"/>
        <v>67.902500000000003</v>
      </c>
      <c r="P19" s="2">
        <f t="shared" si="17"/>
        <v>125.4314</v>
      </c>
      <c r="Q19" s="2">
        <f t="shared" si="17"/>
        <v>106.959</v>
      </c>
      <c r="S19" s="2">
        <f t="shared" si="3"/>
        <v>3.1760000000000019</v>
      </c>
      <c r="T19" s="2">
        <f t="shared" si="3"/>
        <v>-1.7652000000000001</v>
      </c>
      <c r="U19" s="2">
        <f t="shared" si="3"/>
        <v>11.867199999999997</v>
      </c>
      <c r="V19" s="2">
        <f t="shared" si="3"/>
        <v>8.202300000000001</v>
      </c>
      <c r="W19" s="2">
        <f t="shared" si="3"/>
        <v>3.630900000000004</v>
      </c>
      <c r="X19" s="2">
        <f t="shared" si="3"/>
        <v>7.6806999999999945</v>
      </c>
      <c r="Y19" s="2">
        <f t="shared" si="3"/>
        <v>4.8569000000000031</v>
      </c>
      <c r="Z19" s="2">
        <f t="shared" si="3"/>
        <v>1.0578000000000003</v>
      </c>
      <c r="AA19" s="2">
        <f t="shared" si="3"/>
        <v>21.170299999999997</v>
      </c>
      <c r="AB19" s="2">
        <f t="shared" si="3"/>
        <v>-13.061300000000003</v>
      </c>
      <c r="AC19" s="2">
        <f t="shared" si="3"/>
        <v>21.822000000000003</v>
      </c>
      <c r="AD19" s="2">
        <f t="shared" si="3"/>
        <v>-20.135099999999994</v>
      </c>
      <c r="AE19" s="2">
        <f t="shared" si="3"/>
        <v>57.528899999999993</v>
      </c>
      <c r="AF19" s="2">
        <f t="shared" si="3"/>
        <v>-18.472399999999993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715</v>
      </c>
      <c r="N20" s="2">
        <f t="shared" si="18"/>
        <v>675</v>
      </c>
      <c r="O20" s="2">
        <f t="shared" si="18"/>
        <v>1070</v>
      </c>
      <c r="P20" s="2">
        <f t="shared" si="18"/>
        <v>1053</v>
      </c>
      <c r="Q20" s="2">
        <f t="shared" si="18"/>
        <v>1742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715</v>
      </c>
      <c r="AC20" s="2">
        <f t="shared" si="3"/>
        <v>-40</v>
      </c>
      <c r="AD20" s="2">
        <f t="shared" si="3"/>
        <v>395</v>
      </c>
      <c r="AE20" s="2">
        <f t="shared" si="3"/>
        <v>-17</v>
      </c>
      <c r="AF20" s="2">
        <f t="shared" si="3"/>
        <v>689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6994.51</v>
      </c>
      <c r="D25" s="19">
        <f t="shared" ref="D25:Q25" si="25">SUM(D5:D24)</f>
        <v>10860.148999999999</v>
      </c>
      <c r="E25" s="19">
        <f t="shared" si="25"/>
        <v>16121.2178</v>
      </c>
      <c r="F25" s="19">
        <f t="shared" si="25"/>
        <v>20223.275000000001</v>
      </c>
      <c r="G25" s="19">
        <f t="shared" si="25"/>
        <v>20227.808299999997</v>
      </c>
      <c r="H25" s="19">
        <f t="shared" si="25"/>
        <v>21900.9012</v>
      </c>
      <c r="I25" s="19">
        <f t="shared" si="25"/>
        <v>33304.983899999999</v>
      </c>
      <c r="J25" s="19">
        <f t="shared" si="25"/>
        <v>34844.650799999996</v>
      </c>
      <c r="K25" s="19">
        <f t="shared" si="25"/>
        <v>36525.479599999991</v>
      </c>
      <c r="L25" s="19">
        <f t="shared" si="25"/>
        <v>39885.0069</v>
      </c>
      <c r="M25" s="19">
        <f t="shared" si="25"/>
        <v>44163.915599999993</v>
      </c>
      <c r="N25" s="19">
        <f t="shared" si="25"/>
        <v>41222.381600000001</v>
      </c>
      <c r="O25" s="19">
        <f t="shared" si="25"/>
        <v>45740.068499999994</v>
      </c>
      <c r="P25" s="19">
        <f t="shared" si="25"/>
        <v>44919.612399999998</v>
      </c>
      <c r="Q25" s="19">
        <f t="shared" si="25"/>
        <v>56706.140999999996</v>
      </c>
      <c r="S25" s="3">
        <f t="shared" si="24"/>
        <v>3865.6389999999992</v>
      </c>
      <c r="T25" s="3">
        <f t="shared" si="24"/>
        <v>5261.0688000000009</v>
      </c>
      <c r="U25" s="3">
        <f t="shared" si="24"/>
        <v>4102.0572000000011</v>
      </c>
      <c r="V25" s="3">
        <f t="shared" si="22"/>
        <v>4.5332999999955064</v>
      </c>
      <c r="W25" s="3">
        <f t="shared" si="22"/>
        <v>1673.0929000000033</v>
      </c>
      <c r="X25" s="3">
        <f t="shared" si="22"/>
        <v>11404.082699999999</v>
      </c>
      <c r="Y25" s="3">
        <f t="shared" si="22"/>
        <v>1539.6668999999965</v>
      </c>
      <c r="Z25" s="3">
        <f t="shared" si="22"/>
        <v>1680.8287999999957</v>
      </c>
      <c r="AA25" s="3">
        <f t="shared" si="22"/>
        <v>3359.5273000000088</v>
      </c>
      <c r="AB25" s="3">
        <f t="shared" si="22"/>
        <v>4278.9086999999927</v>
      </c>
      <c r="AC25" s="3">
        <f t="shared" si="22"/>
        <v>-2941.5339999999924</v>
      </c>
      <c r="AD25" s="3">
        <f t="shared" si="22"/>
        <v>4517.6868999999933</v>
      </c>
      <c r="AE25" s="3">
        <f t="shared" si="22"/>
        <v>-820.45609999999579</v>
      </c>
      <c r="AF25" s="3">
        <f t="shared" si="22"/>
        <v>11786.528599999998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6.0896176350833171E-2</v>
      </c>
      <c r="K29" s="4">
        <f t="shared" si="29"/>
        <v>6.9886556670976624E-2</v>
      </c>
      <c r="L29" s="4">
        <f t="shared" si="29"/>
        <v>5.3071897550555525E-2</v>
      </c>
      <c r="M29" s="4">
        <f t="shared" si="29"/>
        <v>4.8220497912553763E-2</v>
      </c>
      <c r="N29" s="4">
        <f t="shared" si="29"/>
        <v>7.1580895753000362E-2</v>
      </c>
      <c r="O29" s="4">
        <f t="shared" si="29"/>
        <v>6.0541710819694117E-2</v>
      </c>
      <c r="P29" s="4">
        <f t="shared" si="29"/>
        <v>5.9606124295052909E-2</v>
      </c>
      <c r="Q29" s="4">
        <f t="shared" si="29"/>
        <v>4.5880092598789259E-2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0.20299391207716078</v>
      </c>
      <c r="AA29" s="4">
        <f t="shared" si="30"/>
        <v>-0.17075145731477989</v>
      </c>
      <c r="AB29" s="4">
        <f t="shared" si="30"/>
        <v>6.0625300870712556E-3</v>
      </c>
      <c r="AC29" s="4">
        <f t="shared" si="30"/>
        <v>0.38557789562952011</v>
      </c>
      <c r="AD29" s="4">
        <f t="shared" si="30"/>
        <v>-6.1528059957942798E-2</v>
      </c>
      <c r="AE29" s="4">
        <f t="shared" si="30"/>
        <v>-3.3113749836594299E-2</v>
      </c>
      <c r="AF29" s="4">
        <f t="shared" si="30"/>
        <v>-2.8310533321580983E-2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1.6227727174598361E-2</v>
      </c>
      <c r="D30" s="4">
        <f t="shared" si="31"/>
        <v>1.2938588595791825E-2</v>
      </c>
      <c r="E30" s="4">
        <f t="shared" si="31"/>
        <v>4.0693699951129002E-2</v>
      </c>
      <c r="F30" s="4">
        <f t="shared" si="31"/>
        <v>2.8956981497803892E-2</v>
      </c>
      <c r="G30" s="4">
        <f t="shared" si="31"/>
        <v>3.0785885982516459E-2</v>
      </c>
      <c r="H30" s="4">
        <f t="shared" si="31"/>
        <v>4.4660262656223478E-2</v>
      </c>
      <c r="I30" s="4">
        <f t="shared" si="31"/>
        <v>2.956818724058894E-2</v>
      </c>
      <c r="J30" s="4">
        <f t="shared" si="31"/>
        <v>2.802355534009255E-2</v>
      </c>
      <c r="K30" s="4">
        <f t="shared" si="29"/>
        <v>2.9338724959548521E-2</v>
      </c>
      <c r="L30" s="4">
        <f t="shared" si="29"/>
        <v>2.5335710798134525E-2</v>
      </c>
      <c r="M30" s="4">
        <f t="shared" si="29"/>
        <v>2.7709884492216542E-2</v>
      </c>
      <c r="N30" s="4">
        <f t="shared" si="29"/>
        <v>3.1281525956278082E-2</v>
      </c>
      <c r="O30" s="4">
        <f t="shared" si="29"/>
        <v>4.3724726822392063E-2</v>
      </c>
      <c r="P30" s="4">
        <f t="shared" si="29"/>
        <v>3.9220240466723177E-2</v>
      </c>
      <c r="Q30" s="4">
        <f t="shared" si="29"/>
        <v>4.1971256693344727E-2</v>
      </c>
      <c r="S30" s="4">
        <f t="shared" si="30"/>
        <v>0.23796308532663751</v>
      </c>
      <c r="T30" s="4">
        <f t="shared" si="30"/>
        <v>3.668768458883394</v>
      </c>
      <c r="U30" s="4">
        <f t="shared" si="30"/>
        <v>-0.10735299497585486</v>
      </c>
      <c r="V30" s="4">
        <f t="shared" si="30"/>
        <v>6.3397682738364561E-2</v>
      </c>
      <c r="W30" s="4">
        <f t="shared" si="30"/>
        <v>0.57066213180329872</v>
      </c>
      <c r="X30" s="4">
        <f t="shared" si="30"/>
        <v>6.8172988446989127E-3</v>
      </c>
      <c r="Y30" s="4">
        <f t="shared" si="30"/>
        <v>-8.4253346981218169E-3</v>
      </c>
      <c r="Z30" s="4">
        <f t="shared" si="30"/>
        <v>9.7432489034492684E-2</v>
      </c>
      <c r="AA30" s="4">
        <f t="shared" si="30"/>
        <v>-5.7013225881406698E-2</v>
      </c>
      <c r="AB30" s="4">
        <f t="shared" si="30"/>
        <v>0.21104288407396235</v>
      </c>
      <c r="AC30" s="4">
        <f t="shared" si="30"/>
        <v>5.3704228793317717E-2</v>
      </c>
      <c r="AD30" s="4">
        <f t="shared" si="30"/>
        <v>0.55096824425610247</v>
      </c>
      <c r="AE30" s="4">
        <f t="shared" si="30"/>
        <v>-0.11910866752134527</v>
      </c>
      <c r="AF30" s="4">
        <f t="shared" si="30"/>
        <v>0.35093923228956514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0.18057657730919968</v>
      </c>
      <c r="J31" s="4">
        <f t="shared" si="31"/>
        <v>0.17278692315091304</v>
      </c>
      <c r="K31" s="4">
        <f t="shared" si="29"/>
        <v>0.16392118777271308</v>
      </c>
      <c r="L31" s="4">
        <f t="shared" si="29"/>
        <v>0.14935186083670954</v>
      </c>
      <c r="M31" s="4">
        <f t="shared" si="29"/>
        <v>0.12642674283165239</v>
      </c>
      <c r="N31" s="4">
        <f t="shared" si="29"/>
        <v>0.12645800164054566</v>
      </c>
      <c r="O31" s="4">
        <f t="shared" si="29"/>
        <v>0.1128857076372765</v>
      </c>
      <c r="P31" s="4">
        <f t="shared" si="29"/>
        <v>0.12598951098696479</v>
      </c>
      <c r="Q31" s="4">
        <f t="shared" si="29"/>
        <v>0.10409630942793303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1.0974210605077159E-3</v>
      </c>
      <c r="Z31" s="4">
        <f t="shared" si="30"/>
        <v>-5.5475276961150094E-3</v>
      </c>
      <c r="AA31" s="4">
        <f t="shared" si="30"/>
        <v>-5.0774138593356844E-3</v>
      </c>
      <c r="AB31" s="4">
        <f t="shared" si="30"/>
        <v>-6.2683610602830273E-2</v>
      </c>
      <c r="AC31" s="4">
        <f t="shared" si="30"/>
        <v>-6.6374138085430356E-2</v>
      </c>
      <c r="AD31" s="4">
        <f t="shared" si="30"/>
        <v>-9.4956741928676949E-3</v>
      </c>
      <c r="AE31" s="4">
        <f t="shared" si="30"/>
        <v>9.6060735174497425E-2</v>
      </c>
      <c r="AF31" s="4">
        <f t="shared" si="30"/>
        <v>4.3025762448316081E-2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2.3119379456110787E-2</v>
      </c>
      <c r="P32" s="4">
        <f t="shared" si="29"/>
        <v>2.3736491546396333E-2</v>
      </c>
      <c r="Q32" s="4">
        <f t="shared" si="29"/>
        <v>8.3870986741982678E-2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8.2762638040174228E-3</v>
      </c>
      <c r="AF32" s="4">
        <f t="shared" si="30"/>
        <v>3.4605593143718925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2.3060371634324634E-2</v>
      </c>
      <c r="D33" s="4">
        <f t="shared" si="31"/>
        <v>1.88702751684162E-2</v>
      </c>
      <c r="E33" s="4">
        <f t="shared" si="31"/>
        <v>1.5145071732732251E-2</v>
      </c>
      <c r="F33" s="4">
        <f t="shared" si="31"/>
        <v>1.2350670205493422E-2</v>
      </c>
      <c r="G33" s="4">
        <f t="shared" si="31"/>
        <v>1.109754436421073E-2</v>
      </c>
      <c r="H33" s="4">
        <f t="shared" si="31"/>
        <v>9.5792405108882008E-3</v>
      </c>
      <c r="I33" s="4">
        <f t="shared" si="31"/>
        <v>7.5784453389271872E-3</v>
      </c>
      <c r="J33" s="4">
        <f t="shared" si="31"/>
        <v>9.6275896672208885E-3</v>
      </c>
      <c r="K33" s="4">
        <f t="shared" si="29"/>
        <v>1.0311979585888862E-2</v>
      </c>
      <c r="L33" s="4">
        <f t="shared" si="29"/>
        <v>9.7082595715935558E-3</v>
      </c>
      <c r="M33" s="4">
        <f t="shared" si="29"/>
        <v>8.0603133839880822E-3</v>
      </c>
      <c r="N33" s="4">
        <f t="shared" si="29"/>
        <v>9.5224483584907677E-3</v>
      </c>
      <c r="O33" s="4">
        <f t="shared" si="29"/>
        <v>9.0097154095866751E-3</v>
      </c>
      <c r="P33" s="4">
        <f t="shared" si="29"/>
        <v>1.2110255875671804E-2</v>
      </c>
      <c r="Q33" s="4">
        <f t="shared" si="29"/>
        <v>1.436851433780338E-2</v>
      </c>
      <c r="S33" s="4">
        <f t="shared" si="30"/>
        <v>0.27054607677809744</v>
      </c>
      <c r="T33" s="4">
        <f t="shared" si="30"/>
        <v>0.19139332663198891</v>
      </c>
      <c r="U33" s="4">
        <f t="shared" si="30"/>
        <v>2.2993401786555272E-2</v>
      </c>
      <c r="V33" s="4">
        <f t="shared" si="30"/>
        <v>-0.10126075485144383</v>
      </c>
      <c r="W33" s="4">
        <f t="shared" si="30"/>
        <v>-6.5418146018113063E-2</v>
      </c>
      <c r="X33" s="4">
        <f t="shared" si="30"/>
        <v>0.20308493093224778</v>
      </c>
      <c r="Y33" s="4">
        <f t="shared" si="30"/>
        <v>0.32912044374009519</v>
      </c>
      <c r="Z33" s="4">
        <f t="shared" si="30"/>
        <v>0.1227531522937966</v>
      </c>
      <c r="AA33" s="4">
        <f t="shared" si="30"/>
        <v>2.8047258728262373E-2</v>
      </c>
      <c r="AB33" s="4">
        <f t="shared" si="30"/>
        <v>-8.0676318521541002E-2</v>
      </c>
      <c r="AC33" s="4">
        <f t="shared" si="30"/>
        <v>0.10271226912002243</v>
      </c>
      <c r="AD33" s="4">
        <f t="shared" si="30"/>
        <v>4.9847403308724267E-2</v>
      </c>
      <c r="AE33" s="4">
        <f t="shared" si="30"/>
        <v>0.32002280972082364</v>
      </c>
      <c r="AF33" s="4">
        <f t="shared" si="30"/>
        <v>0.4977959072626601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1.2878849470626518E-2</v>
      </c>
      <c r="M34" s="4">
        <f t="shared" si="29"/>
        <v>3.3239376084669453E-2</v>
      </c>
      <c r="N34" s="4">
        <f t="shared" si="29"/>
        <v>3.4081097342517443E-2</v>
      </c>
      <c r="O34" s="4">
        <f t="shared" si="29"/>
        <v>3.3690461132562584E-2</v>
      </c>
      <c r="P34" s="4">
        <f t="shared" si="29"/>
        <v>3.6149376925612119E-2</v>
      </c>
      <c r="Q34" s="4">
        <f t="shared" si="29"/>
        <v>4.6099733713144048E-2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1.8578122657799807</v>
      </c>
      <c r="AC34" s="4">
        <f t="shared" si="30"/>
        <v>-4.2968539783553056E-2</v>
      </c>
      <c r="AD34" s="4">
        <f t="shared" si="30"/>
        <v>9.6874946615569404E-2</v>
      </c>
      <c r="AE34" s="4">
        <f t="shared" si="30"/>
        <v>5.3738990943566746E-2</v>
      </c>
      <c r="AF34" s="4">
        <f t="shared" si="30"/>
        <v>0.60987328613586755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1.4471973132744601E-2</v>
      </c>
      <c r="N35" s="4">
        <f t="shared" si="29"/>
        <v>1.1811544629434996E-2</v>
      </c>
      <c r="O35" s="4">
        <f t="shared" si="29"/>
        <v>1.4120726557285329E-2</v>
      </c>
      <c r="P35" s="4">
        <f t="shared" si="29"/>
        <v>3.4457999909188887E-2</v>
      </c>
      <c r="Q35" s="4">
        <f t="shared" si="29"/>
        <v>2.6342014703486877E-2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-0.23819388270783043</v>
      </c>
      <c r="AD35" s="4">
        <f t="shared" si="30"/>
        <v>0.32652084616964483</v>
      </c>
      <c r="AE35" s="4">
        <f t="shared" si="30"/>
        <v>1.396471187506096</v>
      </c>
      <c r="AF35" s="4">
        <f t="shared" si="30"/>
        <v>-3.4942888153814355E-2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1.2610503020873238E-3</v>
      </c>
      <c r="M36" s="4">
        <f t="shared" si="29"/>
        <v>2.7145011571392463E-3</v>
      </c>
      <c r="N36" s="4">
        <f t="shared" si="29"/>
        <v>7.9619611303583682E-3</v>
      </c>
      <c r="O36" s="4">
        <f t="shared" si="29"/>
        <v>1.1107394821675881E-2</v>
      </c>
      <c r="P36" s="4">
        <f t="shared" si="29"/>
        <v>3.1102249671237148E-2</v>
      </c>
      <c r="Q36" s="4">
        <f t="shared" si="29"/>
        <v>2.7190229714273807E-2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1.3835019981311014</v>
      </c>
      <c r="AC36" s="4">
        <f t="shared" si="30"/>
        <v>1.737760983625702</v>
      </c>
      <c r="AD36" s="4">
        <f t="shared" si="30"/>
        <v>0.54794629064839384</v>
      </c>
      <c r="AE36" s="4">
        <f t="shared" si="30"/>
        <v>1.74991191863841</v>
      </c>
      <c r="AF36" s="4">
        <f t="shared" si="30"/>
        <v>0.1036088299986901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0.93387528218559979</v>
      </c>
      <c r="D37" s="4">
        <f t="shared" si="31"/>
        <v>0.94492257887069508</v>
      </c>
      <c r="E37" s="4">
        <f t="shared" si="31"/>
        <v>0.64232120231016299</v>
      </c>
      <c r="F37" s="4">
        <f t="shared" si="31"/>
        <v>0.57137135305730646</v>
      </c>
      <c r="G37" s="4">
        <f t="shared" si="31"/>
        <v>0.62038357363709062</v>
      </c>
      <c r="H37" s="4">
        <f t="shared" si="31"/>
        <v>0.63764499334849289</v>
      </c>
      <c r="I37" s="4">
        <f t="shared" si="31"/>
        <v>0.55006782333259141</v>
      </c>
      <c r="J37" s="4">
        <f t="shared" si="31"/>
        <v>0.53534759487387384</v>
      </c>
      <c r="K37" s="4">
        <f t="shared" si="29"/>
        <v>0.52645441512559921</v>
      </c>
      <c r="L37" s="4">
        <f t="shared" si="29"/>
        <v>0.54283555859181765</v>
      </c>
      <c r="M37" s="4">
        <f t="shared" si="29"/>
        <v>0.51895307942305735</v>
      </c>
      <c r="N37" s="4">
        <f t="shared" si="29"/>
        <v>0.50926218197931583</v>
      </c>
      <c r="O37" s="4">
        <f t="shared" si="29"/>
        <v>0.51394763433727697</v>
      </c>
      <c r="P37" s="4">
        <f t="shared" si="29"/>
        <v>0.47326766336924136</v>
      </c>
      <c r="Q37" s="4">
        <f t="shared" si="29"/>
        <v>0.38613101886090256</v>
      </c>
      <c r="S37" s="4">
        <f t="shared" si="30"/>
        <v>0.57103490508266996</v>
      </c>
      <c r="T37" s="4">
        <f t="shared" si="30"/>
        <v>9.0625609043071525E-3</v>
      </c>
      <c r="U37" s="4">
        <f t="shared" si="30"/>
        <v>0.11588604538870111</v>
      </c>
      <c r="V37" s="4">
        <f t="shared" si="30"/>
        <v>8.6023366508005197E-2</v>
      </c>
      <c r="W37" s="4">
        <f t="shared" si="30"/>
        <v>0.11283767630886923</v>
      </c>
      <c r="X37" s="4">
        <f t="shared" si="30"/>
        <v>0.31185105621195847</v>
      </c>
      <c r="Y37" s="4">
        <f t="shared" si="30"/>
        <v>1.8231441048034935E-2</v>
      </c>
      <c r="Z37" s="4">
        <f t="shared" si="30"/>
        <v>3.0824488045459418E-2</v>
      </c>
      <c r="AA37" s="4">
        <f t="shared" si="30"/>
        <v>0.12595558791408809</v>
      </c>
      <c r="AB37" s="4">
        <f t="shared" si="30"/>
        <v>5.8565424229827724E-2</v>
      </c>
      <c r="AC37" s="4">
        <f t="shared" si="30"/>
        <v>-8.4035080064575246E-2</v>
      </c>
      <c r="AD37" s="4">
        <f t="shared" si="30"/>
        <v>0.1198018387081408</v>
      </c>
      <c r="AE37" s="4">
        <f t="shared" si="30"/>
        <v>-9.5669559298962051E-2</v>
      </c>
      <c r="AF37" s="4">
        <f t="shared" si="30"/>
        <v>2.9963780046098124E-2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2.865540343980713E-3</v>
      </c>
      <c r="F38" s="4">
        <f t="shared" si="31"/>
        <v>4.85682956890019E-3</v>
      </c>
      <c r="G38" s="4">
        <f t="shared" si="31"/>
        <v>5.0366306862815189E-3</v>
      </c>
      <c r="H38" s="4">
        <f t="shared" si="31"/>
        <v>1.0421214995481556E-2</v>
      </c>
      <c r="I38" s="4">
        <f t="shared" si="31"/>
        <v>5.9480587228267654E-3</v>
      </c>
      <c r="J38" s="4">
        <f t="shared" si="31"/>
        <v>7.5956278488519104E-3</v>
      </c>
      <c r="K38" s="4">
        <f t="shared" si="29"/>
        <v>6.0255471635203405E-3</v>
      </c>
      <c r="L38" s="4">
        <f t="shared" si="29"/>
        <v>7.5614127573336333E-3</v>
      </c>
      <c r="M38" s="4">
        <f t="shared" si="29"/>
        <v>6.3620038255847054E-3</v>
      </c>
      <c r="N38" s="4">
        <f t="shared" si="29"/>
        <v>5.5024234698754036E-3</v>
      </c>
      <c r="O38" s="4">
        <f t="shared" si="29"/>
        <v>1.3328598316375499E-2</v>
      </c>
      <c r="P38" s="4">
        <f t="shared" si="29"/>
        <v>1.2400240568415948E-2</v>
      </c>
      <c r="Q38" s="4">
        <f t="shared" si="29"/>
        <v>9.1624467974288724E-3</v>
      </c>
      <c r="S38" s="4">
        <f t="shared" si="30"/>
        <v>0</v>
      </c>
      <c r="T38" s="4">
        <f t="shared" si="30"/>
        <v>0</v>
      </c>
      <c r="U38" s="4">
        <f t="shared" si="30"/>
        <v>1.1261797558230151</v>
      </c>
      <c r="V38" s="4">
        <f t="shared" si="30"/>
        <v>3.7252725995459132E-2</v>
      </c>
      <c r="W38" s="4">
        <f t="shared" si="30"/>
        <v>1.2402237926972912</v>
      </c>
      <c r="X38" s="4">
        <f t="shared" si="30"/>
        <v>-0.13203116100142842</v>
      </c>
      <c r="Y38" s="4">
        <f t="shared" si="30"/>
        <v>0.33602725896012103</v>
      </c>
      <c r="Z38" s="4">
        <f t="shared" si="30"/>
        <v>-0.16844185334779163</v>
      </c>
      <c r="AA38" s="4">
        <f t="shared" si="30"/>
        <v>0.37031433167034694</v>
      </c>
      <c r="AB38" s="4">
        <f t="shared" si="30"/>
        <v>-6.835838414785779E-2</v>
      </c>
      <c r="AC38" s="4">
        <f t="shared" si="30"/>
        <v>-0.19271739788092007</v>
      </c>
      <c r="AD38" s="4">
        <f t="shared" si="30"/>
        <v>1.6877829849706598</v>
      </c>
      <c r="AE38" s="4">
        <f t="shared" si="30"/>
        <v>-8.6339561486817776E-2</v>
      </c>
      <c r="AF38" s="4">
        <f t="shared" si="30"/>
        <v>-6.7228112758386693E-2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0.28285704321915434</v>
      </c>
      <c r="F39" s="4">
        <f t="shared" si="31"/>
        <v>0.18706169005761925</v>
      </c>
      <c r="G39" s="4">
        <f t="shared" si="31"/>
        <v>0.17733013615716342</v>
      </c>
      <c r="H39" s="4">
        <f t="shared" si="31"/>
        <v>0.13551953743346415</v>
      </c>
      <c r="I39" s="4">
        <f t="shared" si="31"/>
        <v>0.11559831440122691</v>
      </c>
      <c r="J39" s="4">
        <f t="shared" si="31"/>
        <v>8.698609199435571E-2</v>
      </c>
      <c r="K39" s="4">
        <f t="shared" si="29"/>
        <v>8.7965990732672014E-2</v>
      </c>
      <c r="L39" s="4">
        <f t="shared" si="29"/>
        <v>8.0832379146460673E-2</v>
      </c>
      <c r="M39" s="4">
        <f t="shared" si="29"/>
        <v>7.3725346943648282E-2</v>
      </c>
      <c r="N39" s="4">
        <f t="shared" si="29"/>
        <v>7.2751740282759408E-2</v>
      </c>
      <c r="O39" s="4">
        <f t="shared" si="29"/>
        <v>6.8714370202571956E-2</v>
      </c>
      <c r="P39" s="4">
        <f t="shared" si="29"/>
        <v>5.2538298393687836E-2</v>
      </c>
      <c r="Q39" s="4">
        <f t="shared" si="29"/>
        <v>5.9940597968040188E-2</v>
      </c>
      <c r="S39" s="4">
        <f t="shared" si="30"/>
        <v>0</v>
      </c>
      <c r="T39" s="4">
        <f t="shared" si="30"/>
        <v>0</v>
      </c>
      <c r="U39" s="4">
        <f t="shared" si="30"/>
        <v>-0.17039473684210527</v>
      </c>
      <c r="V39" s="4">
        <f t="shared" si="30"/>
        <v>-5.181073222310336E-2</v>
      </c>
      <c r="W39" s="4">
        <f t="shared" si="30"/>
        <v>-0.17256760524114859</v>
      </c>
      <c r="X39" s="4">
        <f t="shared" si="30"/>
        <v>0.29716981132075471</v>
      </c>
      <c r="Y39" s="4">
        <f t="shared" si="30"/>
        <v>-0.21272727272727274</v>
      </c>
      <c r="Z39" s="4">
        <f t="shared" si="30"/>
        <v>6.0046189376443418E-2</v>
      </c>
      <c r="AA39" s="4">
        <f t="shared" si="30"/>
        <v>3.4235916588857764E-3</v>
      </c>
      <c r="AB39" s="4">
        <f t="shared" si="30"/>
        <v>9.9255583126550868E-3</v>
      </c>
      <c r="AC39" s="4">
        <f t="shared" si="30"/>
        <v>-7.8931203931203925E-2</v>
      </c>
      <c r="AD39" s="4">
        <f t="shared" si="30"/>
        <v>4.8016005335111703E-2</v>
      </c>
      <c r="AE39" s="4">
        <f t="shared" si="30"/>
        <v>-0.24912503977091952</v>
      </c>
      <c r="AF39" s="4">
        <f t="shared" si="30"/>
        <v>0.44025423728813562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0.17865553427919068</v>
      </c>
      <c r="G40" s="4">
        <f t="shared" si="31"/>
        <v>0.13812667979456777</v>
      </c>
      <c r="H40" s="4">
        <f t="shared" si="31"/>
        <v>0.13542821699044968</v>
      </c>
      <c r="I40" s="4">
        <f t="shared" si="31"/>
        <v>9.3469494215849186E-2</v>
      </c>
      <c r="J40" s="4">
        <f t="shared" si="31"/>
        <v>8.5063271749016942E-2</v>
      </c>
      <c r="K40" s="4">
        <f t="shared" si="29"/>
        <v>8.2243957722050023E-2</v>
      </c>
      <c r="L40" s="4">
        <f t="shared" si="29"/>
        <v>9.3568994719166007E-2</v>
      </c>
      <c r="M40" s="4">
        <f t="shared" si="29"/>
        <v>0.10157613832592327</v>
      </c>
      <c r="N40" s="4">
        <f t="shared" si="29"/>
        <v>7.9010476192379914E-2</v>
      </c>
      <c r="O40" s="4">
        <f t="shared" si="29"/>
        <v>5.6121472577156294E-2</v>
      </c>
      <c r="P40" s="4">
        <f t="shared" si="29"/>
        <v>5.1402936860603904E-2</v>
      </c>
      <c r="Q40" s="4">
        <f t="shared" si="29"/>
        <v>0.10554412440091807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-0.22668142817603099</v>
      </c>
      <c r="W40" s="4">
        <f t="shared" si="30"/>
        <v>6.1560486757337149E-2</v>
      </c>
      <c r="X40" s="4">
        <f t="shared" si="30"/>
        <v>4.9561699258260282E-2</v>
      </c>
      <c r="Y40" s="4">
        <f t="shared" si="30"/>
        <v>-4.7863796980404757E-2</v>
      </c>
      <c r="Z40" s="4">
        <f t="shared" si="30"/>
        <v>1.3495276653171391E-2</v>
      </c>
      <c r="AA40" s="4">
        <f t="shared" si="30"/>
        <v>0.24234354194407456</v>
      </c>
      <c r="AB40" s="4">
        <f t="shared" si="30"/>
        <v>0.20203644158628081</v>
      </c>
      <c r="AC40" s="4">
        <f t="shared" si="30"/>
        <v>-0.2739634418189924</v>
      </c>
      <c r="AD40" s="4">
        <f t="shared" si="30"/>
        <v>-0.21185139699109609</v>
      </c>
      <c r="AE40" s="4">
        <f t="shared" si="30"/>
        <v>-0.10050642773665758</v>
      </c>
      <c r="AF40" s="4">
        <f t="shared" si="30"/>
        <v>1.5920311823300131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1.6920127357027154E-2</v>
      </c>
      <c r="D41" s="4">
        <f t="shared" si="31"/>
        <v>1.3662888050615144E-2</v>
      </c>
      <c r="E41" s="4">
        <f t="shared" si="31"/>
        <v>9.1694685745142661E-3</v>
      </c>
      <c r="F41" s="4">
        <f t="shared" si="31"/>
        <v>8.771675210864709E-3</v>
      </c>
      <c r="G41" s="4">
        <f t="shared" si="31"/>
        <v>7.6249486702916801E-3</v>
      </c>
      <c r="H41" s="4">
        <f t="shared" si="31"/>
        <v>1.7633886225649927E-2</v>
      </c>
      <c r="I41" s="4">
        <f t="shared" si="31"/>
        <v>1.0243992341338439E-2</v>
      </c>
      <c r="J41" s="4">
        <f t="shared" si="31"/>
        <v>8.12985619015014E-3</v>
      </c>
      <c r="K41" s="4">
        <f t="shared" si="29"/>
        <v>1.7087633258619832E-2</v>
      </c>
      <c r="L41" s="4">
        <f t="shared" si="29"/>
        <v>1.682208559427377E-2</v>
      </c>
      <c r="M41" s="4">
        <f t="shared" si="29"/>
        <v>1.5322033628739209E-2</v>
      </c>
      <c r="N41" s="4">
        <f t="shared" si="29"/>
        <v>1.4303661678780829E-2</v>
      </c>
      <c r="O41" s="4">
        <f t="shared" si="29"/>
        <v>7.2720267132962433E-3</v>
      </c>
      <c r="P41" s="4">
        <f t="shared" si="29"/>
        <v>7.183655039730486E-3</v>
      </c>
      <c r="Q41" s="4">
        <f t="shared" si="29"/>
        <v>6.2920345787592924E-3</v>
      </c>
      <c r="S41" s="4">
        <f t="shared" si="30"/>
        <v>0.25376854699699192</v>
      </c>
      <c r="T41" s="4">
        <f t="shared" si="30"/>
        <v>-3.7605892937774563E-3</v>
      </c>
      <c r="U41" s="4">
        <f t="shared" si="30"/>
        <v>0.20002976532745234</v>
      </c>
      <c r="V41" s="4">
        <f t="shared" si="30"/>
        <v>-0.13053576260485256</v>
      </c>
      <c r="W41" s="4">
        <f t="shared" si="30"/>
        <v>1.5039420109442672</v>
      </c>
      <c r="X41" s="4">
        <f t="shared" si="30"/>
        <v>-0.11657750687471193</v>
      </c>
      <c r="Y41" s="4">
        <f t="shared" si="30"/>
        <v>-0.16968954439937162</v>
      </c>
      <c r="Z41" s="4">
        <f t="shared" si="30"/>
        <v>1.2032250548922983</v>
      </c>
      <c r="AA41" s="4">
        <f t="shared" si="30"/>
        <v>7.5007930989178503E-2</v>
      </c>
      <c r="AB41" s="4">
        <f t="shared" si="30"/>
        <v>8.5431232478177695E-3</v>
      </c>
      <c r="AC41" s="4">
        <f t="shared" si="30"/>
        <v>-0.12864259525537153</v>
      </c>
      <c r="AD41" s="4">
        <f t="shared" si="30"/>
        <v>-0.43587938897378192</v>
      </c>
      <c r="AE41" s="4">
        <f t="shared" si="30"/>
        <v>-2.9871656500001439E-2</v>
      </c>
      <c r="AF41" s="4">
        <f t="shared" si="30"/>
        <v>0.10570614868277933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7.1428877791296311E-3</v>
      </c>
      <c r="D42" s="4">
        <f t="shared" si="31"/>
        <v>7.5268764728734384E-3</v>
      </c>
      <c r="E42" s="4">
        <f t="shared" si="31"/>
        <v>5.6570788343297488E-3</v>
      </c>
      <c r="F42" s="4">
        <f t="shared" si="31"/>
        <v>6.3594051903067134E-3</v>
      </c>
      <c r="G42" s="4">
        <f t="shared" si="31"/>
        <v>7.5936056799589119E-3</v>
      </c>
      <c r="H42" s="4">
        <f t="shared" si="31"/>
        <v>7.0802565877974002E-3</v>
      </c>
      <c r="I42" s="4">
        <f t="shared" si="31"/>
        <v>5.3820173142314597E-3</v>
      </c>
      <c r="J42" s="4">
        <f t="shared" si="31"/>
        <v>3.9060801837623813E-3</v>
      </c>
      <c r="K42" s="4">
        <f t="shared" si="29"/>
        <v>5.1731558919762971E-3</v>
      </c>
      <c r="L42" s="4">
        <f t="shared" si="29"/>
        <v>4.7843040488479895E-3</v>
      </c>
      <c r="M42" s="4">
        <f t="shared" si="29"/>
        <v>5.5291066628159226E-3</v>
      </c>
      <c r="N42" s="4">
        <f t="shared" si="29"/>
        <v>7.9617670610278371E-3</v>
      </c>
      <c r="O42" s="4">
        <f t="shared" si="29"/>
        <v>7.5384889290229205E-3</v>
      </c>
      <c r="P42" s="4">
        <f t="shared" si="29"/>
        <v>1.4600727053468522E-2</v>
      </c>
      <c r="Q42" s="4">
        <f t="shared" si="29"/>
        <v>1.050466474168997E-2</v>
      </c>
      <c r="S42" s="4">
        <f t="shared" si="30"/>
        <v>0.6361361862252557</v>
      </c>
      <c r="T42" s="4">
        <f t="shared" si="30"/>
        <v>0.11567963006006635</v>
      </c>
      <c r="U42" s="4">
        <f t="shared" si="30"/>
        <v>0.4101909012160222</v>
      </c>
      <c r="V42" s="4">
        <f t="shared" si="30"/>
        <v>0.19434249813386414</v>
      </c>
      <c r="W42" s="4">
        <f t="shared" si="30"/>
        <v>9.5181052330047065E-3</v>
      </c>
      <c r="X42" s="4">
        <f t="shared" si="30"/>
        <v>0.15596140948253623</v>
      </c>
      <c r="Y42" s="4">
        <f t="shared" si="30"/>
        <v>-0.24068329911630812</v>
      </c>
      <c r="Z42" s="4">
        <f t="shared" si="30"/>
        <v>0.38827090649934615</v>
      </c>
      <c r="AA42" s="4">
        <f t="shared" si="30"/>
        <v>9.8966933401075652E-3</v>
      </c>
      <c r="AB42" s="4">
        <f t="shared" si="30"/>
        <v>0.27965852993889601</v>
      </c>
      <c r="AC42" s="4">
        <f t="shared" si="30"/>
        <v>0.34406418032081953</v>
      </c>
      <c r="AD42" s="4">
        <f t="shared" si="30"/>
        <v>5.0602828127713655E-2</v>
      </c>
      <c r="AE42" s="4">
        <f t="shared" si="30"/>
        <v>0.90208259017258752</v>
      </c>
      <c r="AF42" s="4">
        <f t="shared" si="30"/>
        <v>-9.1757527151415261E-2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2.7736038693203665E-3</v>
      </c>
      <c r="D43" s="4">
        <f t="shared" si="31"/>
        <v>2.0787928416083428E-3</v>
      </c>
      <c r="E43" s="4">
        <f t="shared" si="31"/>
        <v>1.2908950339967492E-3</v>
      </c>
      <c r="F43" s="4">
        <f t="shared" si="31"/>
        <v>1.6158609325146395E-3</v>
      </c>
      <c r="G43" s="4">
        <f t="shared" si="31"/>
        <v>2.0209950279190653E-3</v>
      </c>
      <c r="H43" s="4">
        <f t="shared" si="31"/>
        <v>2.032391251552699E-3</v>
      </c>
      <c r="I43" s="4">
        <f t="shared" si="31"/>
        <v>1.5670897832201023E-3</v>
      </c>
      <c r="J43" s="4">
        <f t="shared" si="31"/>
        <v>1.6372326509295943E-3</v>
      </c>
      <c r="K43" s="4">
        <f t="shared" si="29"/>
        <v>1.5908511164354434E-3</v>
      </c>
      <c r="L43" s="4">
        <f t="shared" si="29"/>
        <v>1.987636612393315E-3</v>
      </c>
      <c r="M43" s="4">
        <f t="shared" si="29"/>
        <v>1.4993145218310309E-3</v>
      </c>
      <c r="N43" s="4">
        <f t="shared" si="29"/>
        <v>2.1356747616930508E-3</v>
      </c>
      <c r="O43" s="4">
        <f t="shared" si="29"/>
        <v>1.4845299149475479E-3</v>
      </c>
      <c r="P43" s="4">
        <f t="shared" si="29"/>
        <v>2.792352678448312E-3</v>
      </c>
      <c r="Q43" s="4">
        <f t="shared" si="29"/>
        <v>1.8861978282034746E-3</v>
      </c>
      <c r="S43" s="4">
        <f t="shared" si="30"/>
        <v>0.16371134020618569</v>
      </c>
      <c r="T43" s="4">
        <f t="shared" si="30"/>
        <v>-7.8189227498228209E-2</v>
      </c>
      <c r="U43" s="4">
        <f t="shared" si="30"/>
        <v>0.5702423741518825</v>
      </c>
      <c r="V43" s="4">
        <f t="shared" si="30"/>
        <v>0.25100373339861687</v>
      </c>
      <c r="W43" s="4">
        <f t="shared" si="30"/>
        <v>8.8817841356350222E-2</v>
      </c>
      <c r="X43" s="4">
        <f t="shared" si="30"/>
        <v>0.17255657003181207</v>
      </c>
      <c r="Y43" s="4">
        <f t="shared" si="30"/>
        <v>9.3058501414970587E-2</v>
      </c>
      <c r="Z43" s="4">
        <f t="shared" si="30"/>
        <v>1.8542020165191912E-2</v>
      </c>
      <c r="AA43" s="4">
        <f t="shared" si="30"/>
        <v>0.36433554880168512</v>
      </c>
      <c r="AB43" s="4">
        <f t="shared" si="30"/>
        <v>-0.16475543317157965</v>
      </c>
      <c r="AC43" s="4">
        <f t="shared" si="30"/>
        <v>0.32955980161774573</v>
      </c>
      <c r="AD43" s="4">
        <f t="shared" si="30"/>
        <v>-0.22871023290048792</v>
      </c>
      <c r="AE43" s="4">
        <f t="shared" si="30"/>
        <v>0.84722801075070864</v>
      </c>
      <c r="AF43" s="4">
        <f t="shared" si="30"/>
        <v>-0.14727093853692133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1.6189687673436277E-2</v>
      </c>
      <c r="N44" s="4">
        <f t="shared" si="29"/>
        <v>1.6374599763542046E-2</v>
      </c>
      <c r="O44" s="4">
        <f t="shared" si="29"/>
        <v>2.3393056352768692E-2</v>
      </c>
      <c r="P44" s="4">
        <f t="shared" si="29"/>
        <v>2.3441876359556479E-2</v>
      </c>
      <c r="Q44" s="4">
        <f t="shared" si="29"/>
        <v>3.0719776893299796E-2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-5.5944055944055944E-2</v>
      </c>
      <c r="AD44" s="4">
        <f t="shared" si="30"/>
        <v>0.58518518518518514</v>
      </c>
      <c r="AE44" s="4">
        <f t="shared" si="30"/>
        <v>-1.5887850467289719E-2</v>
      </c>
      <c r="AF44" s="4">
        <f t="shared" si="30"/>
        <v>0.65432098765432101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35">SUM(D29:D48)</f>
        <v>1</v>
      </c>
      <c r="E49" s="12">
        <f t="shared" si="35"/>
        <v>1</v>
      </c>
      <c r="F49" s="12">
        <f t="shared" si="35"/>
        <v>1</v>
      </c>
      <c r="G49" s="12">
        <f t="shared" si="35"/>
        <v>1.0000000000000002</v>
      </c>
      <c r="H49" s="12">
        <f t="shared" si="35"/>
        <v>1</v>
      </c>
      <c r="I49" s="12">
        <f t="shared" si="35"/>
        <v>1</v>
      </c>
      <c r="J49" s="12">
        <f t="shared" si="35"/>
        <v>1.0000000000000002</v>
      </c>
      <c r="K49" s="12">
        <f t="shared" si="35"/>
        <v>1.0000000000000002</v>
      </c>
      <c r="L49" s="12">
        <f t="shared" si="35"/>
        <v>1</v>
      </c>
      <c r="M49" s="12">
        <f t="shared" si="35"/>
        <v>1</v>
      </c>
      <c r="N49" s="12">
        <f t="shared" si="35"/>
        <v>1</v>
      </c>
      <c r="O49" s="12">
        <f t="shared" si="35"/>
        <v>1</v>
      </c>
      <c r="P49" s="12">
        <f t="shared" si="35"/>
        <v>1</v>
      </c>
      <c r="Q49" s="12">
        <f t="shared" si="35"/>
        <v>0.99999999999999989</v>
      </c>
      <c r="S49" s="5">
        <f t="shared" si="33"/>
        <v>0.55266759215441807</v>
      </c>
      <c r="T49" s="6">
        <f t="shared" si="33"/>
        <v>0.48443799435900936</v>
      </c>
      <c r="U49" s="6">
        <f t="shared" si="33"/>
        <v>0.25445082690961479</v>
      </c>
      <c r="V49" s="6">
        <f t="shared" si="33"/>
        <v>2.2416250582536735E-4</v>
      </c>
      <c r="W49" s="6">
        <f t="shared" si="33"/>
        <v>8.2712515127009764E-2</v>
      </c>
      <c r="X49" s="6">
        <f t="shared" si="33"/>
        <v>0.52071294216879072</v>
      </c>
      <c r="Y49" s="6">
        <f t="shared" si="33"/>
        <v>4.6229324254379735E-2</v>
      </c>
      <c r="Z49" s="6">
        <f t="shared" si="33"/>
        <v>4.8237785755051846E-2</v>
      </c>
      <c r="AA49" s="6">
        <f t="shared" si="33"/>
        <v>9.1977636893233558E-2</v>
      </c>
      <c r="AB49" s="6">
        <f t="shared" si="33"/>
        <v>0.10728113224922102</v>
      </c>
      <c r="AC49" s="6">
        <f t="shared" si="33"/>
        <v>-6.6604918518592418E-2</v>
      </c>
      <c r="AD49" s="6">
        <f t="shared" si="33"/>
        <v>0.10959305902888428</v>
      </c>
      <c r="AE49" s="6">
        <f t="shared" si="33"/>
        <v>-1.7937360544180117E-2</v>
      </c>
      <c r="AF49" s="6">
        <f t="shared" si="33"/>
        <v>0.26239159178497273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INPUT!B122</f>
        <v>BS_TOT_LIAB2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2121.9059999999999</v>
      </c>
      <c r="K61">
        <v>2552.64</v>
      </c>
      <c r="L61">
        <v>2116.7730000000001</v>
      </c>
      <c r="M61">
        <v>2129.6060000000002</v>
      </c>
      <c r="N61">
        <v>2950.7350000000001</v>
      </c>
      <c r="O61">
        <v>2769.1819999999998</v>
      </c>
      <c r="P61">
        <v>2677.4839999999999</v>
      </c>
      <c r="Q61">
        <v>2601.683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113.505</v>
      </c>
      <c r="D63">
        <v>140.51499999999999</v>
      </c>
      <c r="E63">
        <v>656.03200000000004</v>
      </c>
      <c r="F63">
        <v>585.60500000000002</v>
      </c>
      <c r="G63">
        <v>622.73099999999999</v>
      </c>
      <c r="H63">
        <v>978.1</v>
      </c>
      <c r="I63">
        <v>984.76800000000003</v>
      </c>
      <c r="J63">
        <v>976.471</v>
      </c>
      <c r="K63">
        <v>1071.6110000000001</v>
      </c>
      <c r="L63">
        <v>1010.515</v>
      </c>
      <c r="M63">
        <v>1223.777</v>
      </c>
      <c r="N63">
        <v>1289.499</v>
      </c>
      <c r="O63">
        <v>1999.972</v>
      </c>
      <c r="P63">
        <v>1761.758</v>
      </c>
      <c r="Q63">
        <v>2380.0279999999998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6014.1</v>
      </c>
      <c r="J65">
        <v>6020.7</v>
      </c>
      <c r="K65">
        <v>5987.3</v>
      </c>
      <c r="L65">
        <v>5956.9</v>
      </c>
      <c r="M65">
        <v>5583.5</v>
      </c>
      <c r="N65">
        <v>5212.8999999999996</v>
      </c>
      <c r="O65">
        <v>5163.3999999999996</v>
      </c>
      <c r="P65">
        <v>5659.4</v>
      </c>
      <c r="Q65">
        <v>5902.9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1057.482</v>
      </c>
      <c r="P67">
        <v>1066.2339999999999</v>
      </c>
      <c r="Q67">
        <v>4756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161.29599999999999</v>
      </c>
      <c r="D69">
        <v>204.934</v>
      </c>
      <c r="E69">
        <v>244.15700000000001</v>
      </c>
      <c r="F69">
        <v>249.77099999999999</v>
      </c>
      <c r="G69">
        <v>224.47900000000001</v>
      </c>
      <c r="H69">
        <v>209.79400000000001</v>
      </c>
      <c r="I69">
        <v>252.4</v>
      </c>
      <c r="J69">
        <v>335.47</v>
      </c>
      <c r="K69">
        <v>376.65</v>
      </c>
      <c r="L69">
        <v>387.214</v>
      </c>
      <c r="M69">
        <v>355.97500000000002</v>
      </c>
      <c r="N69">
        <v>392.53800000000001</v>
      </c>
      <c r="O69">
        <v>412.10500000000002</v>
      </c>
      <c r="P69">
        <v>543.98800000000006</v>
      </c>
      <c r="Q69">
        <v>814.78300000000002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513.673</v>
      </c>
      <c r="M71">
        <v>1467.981</v>
      </c>
      <c r="N71">
        <v>1404.904</v>
      </c>
      <c r="O71">
        <v>1541.0039999999999</v>
      </c>
      <c r="P71">
        <v>1623.816</v>
      </c>
      <c r="Q71">
        <v>2614.1379999999999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639.13900000000001</v>
      </c>
      <c r="N73">
        <v>486.9</v>
      </c>
      <c r="O73">
        <v>645.88300000000004</v>
      </c>
      <c r="P73">
        <v>1547.84</v>
      </c>
      <c r="Q73">
        <v>1493.7539999999999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50.296999999999997</v>
      </c>
      <c r="M75">
        <v>119.883</v>
      </c>
      <c r="N75">
        <v>328.21100000000001</v>
      </c>
      <c r="O75">
        <v>508.053</v>
      </c>
      <c r="P75">
        <v>1397.1010000000001</v>
      </c>
      <c r="Q75">
        <v>1541.8530000000001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6532</v>
      </c>
      <c r="D77">
        <v>10262</v>
      </c>
      <c r="E77">
        <v>10355</v>
      </c>
      <c r="F77">
        <v>11555</v>
      </c>
      <c r="G77">
        <v>12549</v>
      </c>
      <c r="H77">
        <v>13965</v>
      </c>
      <c r="I77">
        <v>18320</v>
      </c>
      <c r="J77">
        <v>18654</v>
      </c>
      <c r="K77">
        <v>19229</v>
      </c>
      <c r="L77">
        <v>21651</v>
      </c>
      <c r="M77">
        <v>22919</v>
      </c>
      <c r="N77">
        <v>20993</v>
      </c>
      <c r="O77">
        <v>23508</v>
      </c>
      <c r="P77">
        <v>21259</v>
      </c>
      <c r="Q77">
        <v>21896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46.195999999999998</v>
      </c>
      <c r="F79">
        <v>98.221000000000004</v>
      </c>
      <c r="G79">
        <v>101.88</v>
      </c>
      <c r="H79">
        <v>228.23400000000001</v>
      </c>
      <c r="I79">
        <v>198.1</v>
      </c>
      <c r="J79">
        <v>264.66699999999997</v>
      </c>
      <c r="K79">
        <v>220.08600000000001</v>
      </c>
      <c r="L79">
        <v>301.58699999999999</v>
      </c>
      <c r="M79">
        <v>280.971</v>
      </c>
      <c r="N79">
        <v>226.82300000000001</v>
      </c>
      <c r="O79">
        <v>609.65099999999995</v>
      </c>
      <c r="P79">
        <v>557.01400000000001</v>
      </c>
      <c r="Q79">
        <v>519.56700000000001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4560</v>
      </c>
      <c r="F81">
        <v>3783</v>
      </c>
      <c r="G81">
        <v>3587</v>
      </c>
      <c r="H81">
        <v>2968</v>
      </c>
      <c r="I81">
        <v>3850</v>
      </c>
      <c r="J81">
        <v>3031</v>
      </c>
      <c r="K81">
        <v>3213</v>
      </c>
      <c r="L81">
        <v>3224</v>
      </c>
      <c r="M81">
        <v>3256</v>
      </c>
      <c r="N81">
        <v>2999</v>
      </c>
      <c r="O81">
        <v>3143</v>
      </c>
      <c r="P81">
        <v>2360</v>
      </c>
      <c r="Q81">
        <v>3399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3613</v>
      </c>
      <c r="G83">
        <v>2794</v>
      </c>
      <c r="H83">
        <v>2966</v>
      </c>
      <c r="I83">
        <v>3113</v>
      </c>
      <c r="J83">
        <v>2964</v>
      </c>
      <c r="K83">
        <v>3004</v>
      </c>
      <c r="L83">
        <v>3732</v>
      </c>
      <c r="M83">
        <v>4486</v>
      </c>
      <c r="N83">
        <v>3257</v>
      </c>
      <c r="O83">
        <v>2567</v>
      </c>
      <c r="P83">
        <v>2309</v>
      </c>
      <c r="Q83">
        <v>5985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118.348</v>
      </c>
      <c r="D85">
        <v>148.381</v>
      </c>
      <c r="E85">
        <v>147.82300000000001</v>
      </c>
      <c r="F85">
        <v>177.392</v>
      </c>
      <c r="G85">
        <v>154.23599999999999</v>
      </c>
      <c r="H85">
        <v>386.19799999999998</v>
      </c>
      <c r="I85">
        <v>341.17599999999999</v>
      </c>
      <c r="J85">
        <v>283.28199999999998</v>
      </c>
      <c r="K85">
        <v>624.13400000000001</v>
      </c>
      <c r="L85">
        <v>670.94899999999996</v>
      </c>
      <c r="M85">
        <v>676.68100000000004</v>
      </c>
      <c r="N85">
        <v>589.63099999999997</v>
      </c>
      <c r="O85">
        <v>332.62299999999999</v>
      </c>
      <c r="P85">
        <v>322.68700000000001</v>
      </c>
      <c r="Q85">
        <v>356.79700000000003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49.960999999999999</v>
      </c>
      <c r="D87">
        <v>81.742999999999995</v>
      </c>
      <c r="E87">
        <v>91.198999999999998</v>
      </c>
      <c r="F87">
        <v>128.608</v>
      </c>
      <c r="G87">
        <v>153.602</v>
      </c>
      <c r="H87">
        <v>155.06399999999999</v>
      </c>
      <c r="I87">
        <v>179.24799999999999</v>
      </c>
      <c r="J87">
        <v>136.10599999999999</v>
      </c>
      <c r="K87">
        <v>188.952</v>
      </c>
      <c r="L87">
        <v>190.822</v>
      </c>
      <c r="M87">
        <v>244.18700000000001</v>
      </c>
      <c r="N87">
        <v>328.20299999999997</v>
      </c>
      <c r="O87">
        <v>344.81099999999998</v>
      </c>
      <c r="P87">
        <v>655.85900000000004</v>
      </c>
      <c r="Q87">
        <v>595.67899999999997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19.399999999999999</v>
      </c>
      <c r="D89">
        <v>22.576000000000001</v>
      </c>
      <c r="E89">
        <v>20.8108</v>
      </c>
      <c r="F89">
        <v>32.677999999999997</v>
      </c>
      <c r="G89">
        <v>40.880299999999998</v>
      </c>
      <c r="H89">
        <v>44.511200000000002</v>
      </c>
      <c r="I89">
        <v>52.191899999999997</v>
      </c>
      <c r="J89">
        <v>57.0488</v>
      </c>
      <c r="K89">
        <v>58.1066</v>
      </c>
      <c r="L89">
        <v>79.276899999999998</v>
      </c>
      <c r="M89">
        <v>66.215599999999995</v>
      </c>
      <c r="N89">
        <v>88.037599999999998</v>
      </c>
      <c r="O89">
        <v>67.902500000000003</v>
      </c>
      <c r="P89">
        <v>125.4314</v>
      </c>
      <c r="Q89">
        <v>106.959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715</v>
      </c>
      <c r="N91">
        <v>675</v>
      </c>
      <c r="O91">
        <v>1070</v>
      </c>
      <c r="P91">
        <v>1053</v>
      </c>
      <c r="Q91">
        <v>1742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25" workbookViewId="0">
      <selection activeCell="C4" sqref="C4:AF49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9.1796875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BS_MINORITY_INT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">
        <f t="shared" si="3"/>
        <v>0</v>
      </c>
      <c r="AE5" s="2">
        <f t="shared" si="3"/>
        <v>0</v>
      </c>
      <c r="AF5" s="2">
        <f t="shared" si="3"/>
        <v>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0</v>
      </c>
      <c r="D6" s="2">
        <f t="shared" ref="D6:Q6" si="4">IF(D63="#N/A N/A",0,D63)</f>
        <v>0</v>
      </c>
      <c r="E6" s="2">
        <f t="shared" si="4"/>
        <v>0</v>
      </c>
      <c r="F6" s="2">
        <f t="shared" si="4"/>
        <v>0</v>
      </c>
      <c r="G6" s="2">
        <f t="shared" si="4"/>
        <v>0</v>
      </c>
      <c r="H6" s="2">
        <f t="shared" si="4"/>
        <v>0</v>
      </c>
      <c r="I6" s="2">
        <f t="shared" si="4"/>
        <v>0</v>
      </c>
      <c r="J6" s="2">
        <f t="shared" si="4"/>
        <v>1.875</v>
      </c>
      <c r="K6" s="2">
        <f t="shared" si="4"/>
        <v>2.4420000000000002</v>
      </c>
      <c r="L6" s="2">
        <f t="shared" si="4"/>
        <v>2.6840000000000002</v>
      </c>
      <c r="M6" s="2">
        <f t="shared" si="4"/>
        <v>2.4500000000000002</v>
      </c>
      <c r="N6" s="2">
        <f t="shared" si="4"/>
        <v>2.669</v>
      </c>
      <c r="O6" s="2">
        <f t="shared" si="4"/>
        <v>2.2829999999999999</v>
      </c>
      <c r="P6" s="2">
        <f t="shared" si="4"/>
        <v>0.13500000000000001</v>
      </c>
      <c r="Q6" s="2">
        <f t="shared" si="4"/>
        <v>0.13500000000000001</v>
      </c>
      <c r="S6" s="2">
        <f t="shared" si="3"/>
        <v>0</v>
      </c>
      <c r="T6" s="2">
        <f t="shared" si="3"/>
        <v>0</v>
      </c>
      <c r="U6" s="2">
        <f t="shared" si="3"/>
        <v>0</v>
      </c>
      <c r="V6" s="2">
        <f t="shared" si="3"/>
        <v>0</v>
      </c>
      <c r="W6" s="2">
        <f t="shared" si="3"/>
        <v>0</v>
      </c>
      <c r="X6" s="2">
        <f t="shared" si="3"/>
        <v>0</v>
      </c>
      <c r="Y6" s="2">
        <f t="shared" si="3"/>
        <v>1.875</v>
      </c>
      <c r="Z6" s="2">
        <f t="shared" si="3"/>
        <v>0.56700000000000017</v>
      </c>
      <c r="AA6" s="2">
        <f t="shared" si="3"/>
        <v>0.24199999999999999</v>
      </c>
      <c r="AB6" s="2">
        <f t="shared" si="3"/>
        <v>-0.23399999999999999</v>
      </c>
      <c r="AC6" s="2">
        <f t="shared" si="3"/>
        <v>0.21899999999999986</v>
      </c>
      <c r="AD6" s="2">
        <f t="shared" si="3"/>
        <v>-0.38600000000000012</v>
      </c>
      <c r="AE6" s="2">
        <f t="shared" si="3"/>
        <v>-2.1479999999999997</v>
      </c>
      <c r="AF6" s="2">
        <f t="shared" si="3"/>
        <v>0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0</v>
      </c>
      <c r="J7" s="2">
        <f t="shared" si="5"/>
        <v>0</v>
      </c>
      <c r="K7" s="2">
        <f t="shared" si="5"/>
        <v>0</v>
      </c>
      <c r="L7" s="2">
        <f t="shared" si="5"/>
        <v>0</v>
      </c>
      <c r="M7" s="2">
        <f t="shared" si="5"/>
        <v>0</v>
      </c>
      <c r="N7" s="2">
        <f t="shared" si="5"/>
        <v>0</v>
      </c>
      <c r="O7" s="2">
        <f t="shared" si="5"/>
        <v>0</v>
      </c>
      <c r="P7" s="2">
        <f t="shared" si="5"/>
        <v>0</v>
      </c>
      <c r="Q7" s="2">
        <f t="shared" si="5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0</v>
      </c>
      <c r="Y7" s="2">
        <f t="shared" si="3"/>
        <v>0</v>
      </c>
      <c r="Z7" s="2">
        <f t="shared" si="3"/>
        <v>0</v>
      </c>
      <c r="AA7" s="2">
        <f t="shared" si="3"/>
        <v>0</v>
      </c>
      <c r="AB7" s="2">
        <f t="shared" si="3"/>
        <v>0</v>
      </c>
      <c r="AC7" s="2">
        <f t="shared" si="3"/>
        <v>0</v>
      </c>
      <c r="AD7" s="2">
        <f t="shared" si="3"/>
        <v>0</v>
      </c>
      <c r="AE7" s="2">
        <f t="shared" si="3"/>
        <v>0</v>
      </c>
      <c r="AF7" s="2">
        <f t="shared" si="3"/>
        <v>0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30.876000000000001</v>
      </c>
      <c r="P8" s="2">
        <f t="shared" si="6"/>
        <v>27.960999999999999</v>
      </c>
      <c r="Q8" s="2">
        <f t="shared" si="6"/>
        <v>26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30.876000000000001</v>
      </c>
      <c r="AE8" s="2">
        <f t="shared" si="3"/>
        <v>-2.9150000000000027</v>
      </c>
      <c r="AF8" s="2">
        <f t="shared" si="3"/>
        <v>-1.9609999999999985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0</v>
      </c>
      <c r="D9" s="2">
        <f t="shared" ref="D9:Q9" si="7">IF(D69="#N/A N/A",0,D69)</f>
        <v>0</v>
      </c>
      <c r="E9" s="2">
        <f t="shared" si="7"/>
        <v>0</v>
      </c>
      <c r="F9" s="2">
        <f t="shared" si="7"/>
        <v>0.35099999999999998</v>
      </c>
      <c r="G9" s="2">
        <f t="shared" si="7"/>
        <v>0.36599999999999999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 t="shared" si="7"/>
        <v>-0.56299999999999994</v>
      </c>
      <c r="L9" s="2">
        <f t="shared" si="7"/>
        <v>-0.253</v>
      </c>
      <c r="M9" s="2">
        <f t="shared" si="7"/>
        <v>-4.9000000000000002E-2</v>
      </c>
      <c r="N9" s="2">
        <f t="shared" si="7"/>
        <v>0.13400000000000001</v>
      </c>
      <c r="O9" s="2">
        <f t="shared" si="7"/>
        <v>0.223</v>
      </c>
      <c r="P9" s="2">
        <f t="shared" si="7"/>
        <v>0</v>
      </c>
      <c r="Q9" s="2">
        <f t="shared" si="7"/>
        <v>0</v>
      </c>
      <c r="S9" s="2">
        <f t="shared" si="3"/>
        <v>0</v>
      </c>
      <c r="T9" s="2">
        <f t="shared" si="3"/>
        <v>0</v>
      </c>
      <c r="U9" s="2">
        <f t="shared" si="3"/>
        <v>0.35099999999999998</v>
      </c>
      <c r="V9" s="2">
        <f t="shared" si="3"/>
        <v>1.5000000000000013E-2</v>
      </c>
      <c r="W9" s="2">
        <f t="shared" si="3"/>
        <v>-0.36599999999999999</v>
      </c>
      <c r="X9" s="2">
        <f t="shared" si="3"/>
        <v>0</v>
      </c>
      <c r="Y9" s="2">
        <f t="shared" si="3"/>
        <v>0</v>
      </c>
      <c r="Z9" s="2">
        <f t="shared" si="3"/>
        <v>-0.56299999999999994</v>
      </c>
      <c r="AA9" s="2">
        <f t="shared" si="3"/>
        <v>0.30999999999999994</v>
      </c>
      <c r="AB9" s="2">
        <f t="shared" si="3"/>
        <v>0.20400000000000001</v>
      </c>
      <c r="AC9" s="2">
        <f t="shared" si="3"/>
        <v>0.183</v>
      </c>
      <c r="AD9" s="2">
        <f t="shared" si="3"/>
        <v>8.8999999999999996E-2</v>
      </c>
      <c r="AE9" s="2">
        <f t="shared" si="3"/>
        <v>-0.223</v>
      </c>
      <c r="AF9" s="2">
        <f t="shared" si="3"/>
        <v>0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0</v>
      </c>
      <c r="M10" s="2">
        <f t="shared" si="8"/>
        <v>0</v>
      </c>
      <c r="N10" s="2">
        <f t="shared" si="8"/>
        <v>20.113</v>
      </c>
      <c r="O10" s="2">
        <f t="shared" si="8"/>
        <v>30.542999999999999</v>
      </c>
      <c r="P10" s="2">
        <f t="shared" si="8"/>
        <v>0</v>
      </c>
      <c r="Q10" s="2">
        <f t="shared" si="8"/>
        <v>17.753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0</v>
      </c>
      <c r="AB10" s="2">
        <f t="shared" si="3"/>
        <v>0</v>
      </c>
      <c r="AC10" s="2">
        <f t="shared" si="3"/>
        <v>20.113</v>
      </c>
      <c r="AD10" s="2">
        <f t="shared" si="3"/>
        <v>10.43</v>
      </c>
      <c r="AE10" s="2">
        <f t="shared" si="3"/>
        <v>-30.542999999999999</v>
      </c>
      <c r="AF10" s="2">
        <f t="shared" si="3"/>
        <v>17.753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12.943</v>
      </c>
      <c r="N11" s="2">
        <f t="shared" si="9"/>
        <v>12.774000000000001</v>
      </c>
      <c r="O11" s="2">
        <f t="shared" si="9"/>
        <v>10.374000000000001</v>
      </c>
      <c r="P11" s="2">
        <f t="shared" si="9"/>
        <v>12.305</v>
      </c>
      <c r="Q11" s="2">
        <f t="shared" si="9"/>
        <v>13.178000000000001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12.943</v>
      </c>
      <c r="AC11" s="2">
        <f t="shared" si="3"/>
        <v>-0.16899999999999871</v>
      </c>
      <c r="AD11" s="2">
        <f t="shared" si="3"/>
        <v>-2.4000000000000004</v>
      </c>
      <c r="AE11" s="2">
        <f t="shared" si="3"/>
        <v>1.9309999999999992</v>
      </c>
      <c r="AF11" s="2">
        <f t="shared" si="3"/>
        <v>0.87300000000000111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0</v>
      </c>
      <c r="M12" s="2">
        <f t="shared" si="10"/>
        <v>0</v>
      </c>
      <c r="N12" s="2">
        <f t="shared" si="10"/>
        <v>0</v>
      </c>
      <c r="O12" s="2">
        <f t="shared" si="10"/>
        <v>0</v>
      </c>
      <c r="P12" s="2">
        <f t="shared" si="10"/>
        <v>0</v>
      </c>
      <c r="Q12" s="2">
        <f t="shared" si="10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0</v>
      </c>
      <c r="D13" s="2">
        <f t="shared" ref="D13:Q13" si="11">IF(D77="#N/A N/A",0,D77)</f>
        <v>0</v>
      </c>
      <c r="E13" s="2">
        <f t="shared" si="11"/>
        <v>0</v>
      </c>
      <c r="F13" s="2">
        <f t="shared" si="11"/>
        <v>0</v>
      </c>
      <c r="G13" s="2">
        <f t="shared" si="11"/>
        <v>0</v>
      </c>
      <c r="H13" s="2">
        <f t="shared" si="11"/>
        <v>0</v>
      </c>
      <c r="I13" s="2">
        <f t="shared" si="11"/>
        <v>0</v>
      </c>
      <c r="J13" s="2">
        <f t="shared" si="11"/>
        <v>0</v>
      </c>
      <c r="K13" s="2">
        <f t="shared" si="11"/>
        <v>0</v>
      </c>
      <c r="L13" s="2">
        <f t="shared" si="11"/>
        <v>0</v>
      </c>
      <c r="M13" s="2">
        <f t="shared" si="11"/>
        <v>0</v>
      </c>
      <c r="N13" s="2">
        <f t="shared" si="11"/>
        <v>0</v>
      </c>
      <c r="O13" s="2">
        <f t="shared" si="11"/>
        <v>0</v>
      </c>
      <c r="P13" s="2">
        <f t="shared" si="11"/>
        <v>0</v>
      </c>
      <c r="Q13" s="2">
        <f t="shared" si="11"/>
        <v>0</v>
      </c>
      <c r="S13" s="2">
        <f t="shared" si="3"/>
        <v>0</v>
      </c>
      <c r="T13" s="2">
        <f t="shared" si="3"/>
        <v>0</v>
      </c>
      <c r="U13" s="2">
        <f t="shared" si="3"/>
        <v>0</v>
      </c>
      <c r="V13" s="2">
        <f t="shared" si="3"/>
        <v>0</v>
      </c>
      <c r="W13" s="2">
        <f t="shared" si="3"/>
        <v>0</v>
      </c>
      <c r="X13" s="2">
        <f t="shared" si="3"/>
        <v>0</v>
      </c>
      <c r="Y13" s="2">
        <f t="shared" si="3"/>
        <v>0</v>
      </c>
      <c r="Z13" s="2">
        <f t="shared" si="3"/>
        <v>0</v>
      </c>
      <c r="AA13" s="2">
        <f t="shared" si="3"/>
        <v>0</v>
      </c>
      <c r="AB13" s="2">
        <f t="shared" si="3"/>
        <v>0</v>
      </c>
      <c r="AC13" s="2">
        <f t="shared" si="3"/>
        <v>0</v>
      </c>
      <c r="AD13" s="2">
        <f t="shared" si="3"/>
        <v>0</v>
      </c>
      <c r="AE13" s="2">
        <f t="shared" si="3"/>
        <v>0</v>
      </c>
      <c r="AF13" s="2">
        <f t="shared" si="3"/>
        <v>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0</v>
      </c>
      <c r="F14" s="2">
        <f t="shared" si="12"/>
        <v>0</v>
      </c>
      <c r="G14" s="2">
        <f t="shared" si="12"/>
        <v>0</v>
      </c>
      <c r="H14" s="2">
        <f t="shared" si="12"/>
        <v>0</v>
      </c>
      <c r="I14" s="2">
        <f t="shared" si="12"/>
        <v>0</v>
      </c>
      <c r="J14" s="2">
        <f t="shared" si="12"/>
        <v>0</v>
      </c>
      <c r="K14" s="2">
        <f t="shared" si="12"/>
        <v>0</v>
      </c>
      <c r="L14" s="2">
        <f t="shared" si="12"/>
        <v>0</v>
      </c>
      <c r="M14" s="2">
        <f t="shared" si="12"/>
        <v>0</v>
      </c>
      <c r="N14" s="2">
        <f t="shared" si="12"/>
        <v>0</v>
      </c>
      <c r="O14" s="2">
        <f t="shared" si="12"/>
        <v>0</v>
      </c>
      <c r="P14" s="2">
        <f t="shared" si="12"/>
        <v>0</v>
      </c>
      <c r="Q14" s="2">
        <f t="shared" si="12"/>
        <v>0</v>
      </c>
      <c r="S14" s="2">
        <f t="shared" si="3"/>
        <v>0</v>
      </c>
      <c r="T14" s="2">
        <f t="shared" si="3"/>
        <v>0</v>
      </c>
      <c r="U14" s="2">
        <f t="shared" si="3"/>
        <v>0</v>
      </c>
      <c r="V14" s="2">
        <f t="shared" si="3"/>
        <v>0</v>
      </c>
      <c r="W14" s="2">
        <f t="shared" si="3"/>
        <v>0</v>
      </c>
      <c r="X14" s="2">
        <f t="shared" si="3"/>
        <v>0</v>
      </c>
      <c r="Y14" s="2">
        <f t="shared" si="3"/>
        <v>0</v>
      </c>
      <c r="Z14" s="2">
        <f t="shared" si="3"/>
        <v>0</v>
      </c>
      <c r="AA14" s="2">
        <f t="shared" si="3"/>
        <v>0</v>
      </c>
      <c r="AB14" s="2">
        <f t="shared" si="3"/>
        <v>0</v>
      </c>
      <c r="AC14" s="2">
        <f t="shared" si="3"/>
        <v>0</v>
      </c>
      <c r="AD14" s="2">
        <f t="shared" si="3"/>
        <v>0</v>
      </c>
      <c r="AE14" s="2">
        <f t="shared" si="3"/>
        <v>0</v>
      </c>
      <c r="AF14" s="2">
        <f t="shared" si="3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115</v>
      </c>
      <c r="F15" s="2">
        <f t="shared" si="13"/>
        <v>143</v>
      </c>
      <c r="G15" s="2">
        <f t="shared" si="13"/>
        <v>35</v>
      </c>
      <c r="H15" s="2">
        <f t="shared" si="13"/>
        <v>-32</v>
      </c>
      <c r="I15" s="2">
        <f t="shared" si="13"/>
        <v>-18</v>
      </c>
      <c r="J15" s="2">
        <f t="shared" si="13"/>
        <v>8</v>
      </c>
      <c r="K15" s="2">
        <f t="shared" si="13"/>
        <v>-42</v>
      </c>
      <c r="L15" s="2">
        <f t="shared" si="13"/>
        <v>-53</v>
      </c>
      <c r="M15" s="2">
        <f t="shared" si="13"/>
        <v>-31</v>
      </c>
      <c r="N15" s="2">
        <f t="shared" si="13"/>
        <v>-24</v>
      </c>
      <c r="O15" s="2">
        <f t="shared" si="13"/>
        <v>-7</v>
      </c>
      <c r="P15" s="2">
        <f t="shared" si="13"/>
        <v>-13</v>
      </c>
      <c r="Q15" s="2">
        <f t="shared" si="13"/>
        <v>-12</v>
      </c>
      <c r="S15" s="2">
        <f t="shared" si="3"/>
        <v>0</v>
      </c>
      <c r="T15" s="2">
        <f t="shared" si="3"/>
        <v>115</v>
      </c>
      <c r="U15" s="2">
        <f t="shared" si="3"/>
        <v>28</v>
      </c>
      <c r="V15" s="2">
        <f t="shared" si="3"/>
        <v>-108</v>
      </c>
      <c r="W15" s="2">
        <f t="shared" si="3"/>
        <v>-67</v>
      </c>
      <c r="X15" s="2">
        <f t="shared" si="3"/>
        <v>14</v>
      </c>
      <c r="Y15" s="2">
        <f t="shared" si="3"/>
        <v>26</v>
      </c>
      <c r="Z15" s="2">
        <f t="shared" si="3"/>
        <v>-50</v>
      </c>
      <c r="AA15" s="2">
        <f t="shared" si="3"/>
        <v>-11</v>
      </c>
      <c r="AB15" s="2">
        <f t="shared" si="3"/>
        <v>22</v>
      </c>
      <c r="AC15" s="2">
        <f t="shared" si="3"/>
        <v>7</v>
      </c>
      <c r="AD15" s="2">
        <f t="shared" si="3"/>
        <v>17</v>
      </c>
      <c r="AE15" s="2">
        <f t="shared" si="3"/>
        <v>-6</v>
      </c>
      <c r="AF15" s="2">
        <f t="shared" si="3"/>
        <v>1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46</v>
      </c>
      <c r="G16" s="2">
        <f t="shared" si="14"/>
        <v>54</v>
      </c>
      <c r="H16" s="2">
        <f t="shared" si="14"/>
        <v>56</v>
      </c>
      <c r="I16" s="2">
        <f t="shared" si="14"/>
        <v>0</v>
      </c>
      <c r="J16" s="2">
        <f t="shared" si="14"/>
        <v>0</v>
      </c>
      <c r="K16" s="2">
        <f t="shared" si="14"/>
        <v>0</v>
      </c>
      <c r="L16" s="2">
        <f t="shared" si="14"/>
        <v>0</v>
      </c>
      <c r="M16" s="2">
        <f t="shared" si="14"/>
        <v>0</v>
      </c>
      <c r="N16" s="2">
        <f t="shared" si="14"/>
        <v>0</v>
      </c>
      <c r="O16" s="2">
        <f t="shared" si="14"/>
        <v>0</v>
      </c>
      <c r="P16" s="2">
        <f t="shared" si="14"/>
        <v>0</v>
      </c>
      <c r="Q16" s="2">
        <f t="shared" si="14"/>
        <v>12</v>
      </c>
      <c r="S16" s="2">
        <f t="shared" si="3"/>
        <v>0</v>
      </c>
      <c r="T16" s="2">
        <f t="shared" si="3"/>
        <v>0</v>
      </c>
      <c r="U16" s="2">
        <f t="shared" si="3"/>
        <v>46</v>
      </c>
      <c r="V16" s="2">
        <f t="shared" si="3"/>
        <v>8</v>
      </c>
      <c r="W16" s="2">
        <f t="shared" si="3"/>
        <v>2</v>
      </c>
      <c r="X16" s="2">
        <f t="shared" si="3"/>
        <v>-56</v>
      </c>
      <c r="Y16" s="2">
        <f t="shared" si="3"/>
        <v>0</v>
      </c>
      <c r="Z16" s="2">
        <f t="shared" si="3"/>
        <v>0</v>
      </c>
      <c r="AA16" s="2">
        <f t="shared" si="3"/>
        <v>0</v>
      </c>
      <c r="AB16" s="2">
        <f t="shared" si="3"/>
        <v>0</v>
      </c>
      <c r="AC16" s="2">
        <f t="shared" si="3"/>
        <v>0</v>
      </c>
      <c r="AD16" s="2">
        <f t="shared" si="3"/>
        <v>0</v>
      </c>
      <c r="AE16" s="2">
        <f t="shared" si="3"/>
        <v>0</v>
      </c>
      <c r="AF16" s="2">
        <f t="shared" si="3"/>
        <v>12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4.2000000000000003E-2</v>
      </c>
      <c r="D17" s="2">
        <f t="shared" ref="D17:Q17" si="15">IF(D85="#N/A N/A",0,D85)</f>
        <v>4.9000000000000002E-2</v>
      </c>
      <c r="E17" s="2">
        <f t="shared" si="15"/>
        <v>5.6000000000000001E-2</v>
      </c>
      <c r="F17" s="2">
        <f t="shared" si="15"/>
        <v>0</v>
      </c>
      <c r="G17" s="2">
        <f t="shared" si="15"/>
        <v>0</v>
      </c>
      <c r="H17" s="2">
        <f t="shared" si="15"/>
        <v>0</v>
      </c>
      <c r="I17" s="2">
        <f t="shared" si="15"/>
        <v>0</v>
      </c>
      <c r="J17" s="2">
        <f t="shared" si="15"/>
        <v>0</v>
      </c>
      <c r="K17" s="2">
        <f t="shared" si="15"/>
        <v>0</v>
      </c>
      <c r="L17" s="2">
        <f t="shared" si="15"/>
        <v>0</v>
      </c>
      <c r="M17" s="2">
        <f t="shared" si="15"/>
        <v>0</v>
      </c>
      <c r="N17" s="2">
        <f t="shared" si="15"/>
        <v>0</v>
      </c>
      <c r="O17" s="2">
        <f t="shared" si="15"/>
        <v>0</v>
      </c>
      <c r="P17" s="2">
        <f t="shared" si="15"/>
        <v>0</v>
      </c>
      <c r="Q17" s="2">
        <f t="shared" si="15"/>
        <v>0</v>
      </c>
      <c r="S17" s="2">
        <f t="shared" si="3"/>
        <v>6.9999999999999993E-3</v>
      </c>
      <c r="T17" s="2">
        <f t="shared" si="3"/>
        <v>6.9999999999999993E-3</v>
      </c>
      <c r="U17" s="2">
        <f t="shared" si="3"/>
        <v>-5.6000000000000001E-2</v>
      </c>
      <c r="V17" s="2">
        <f t="shared" si="3"/>
        <v>0</v>
      </c>
      <c r="W17" s="2">
        <f t="shared" si="3"/>
        <v>0</v>
      </c>
      <c r="X17" s="2">
        <f t="shared" si="3"/>
        <v>0</v>
      </c>
      <c r="Y17" s="2">
        <f t="shared" si="3"/>
        <v>0</v>
      </c>
      <c r="Z17" s="2">
        <f t="shared" si="3"/>
        <v>0</v>
      </c>
      <c r="AA17" s="2">
        <f t="shared" si="3"/>
        <v>0</v>
      </c>
      <c r="AB17" s="2">
        <f t="shared" si="3"/>
        <v>0</v>
      </c>
      <c r="AC17" s="2">
        <f t="shared" si="3"/>
        <v>0</v>
      </c>
      <c r="AD17" s="2">
        <f t="shared" si="3"/>
        <v>0</v>
      </c>
      <c r="AE17" s="2">
        <f t="shared" si="3"/>
        <v>0</v>
      </c>
      <c r="AF17" s="2">
        <f t="shared" si="3"/>
        <v>0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16">IF(D87="#N/A N/A",0,D87)</f>
        <v>0</v>
      </c>
      <c r="E18" s="2">
        <f t="shared" si="16"/>
        <v>0</v>
      </c>
      <c r="F18" s="2">
        <f t="shared" si="16"/>
        <v>0</v>
      </c>
      <c r="G18" s="2">
        <f t="shared" si="16"/>
        <v>0</v>
      </c>
      <c r="H18" s="2">
        <f t="shared" si="16"/>
        <v>0</v>
      </c>
      <c r="I18" s="2">
        <f t="shared" si="16"/>
        <v>0</v>
      </c>
      <c r="J18" s="2">
        <f t="shared" si="16"/>
        <v>0</v>
      </c>
      <c r="K18" s="2">
        <f t="shared" si="16"/>
        <v>0</v>
      </c>
      <c r="L18" s="2">
        <f t="shared" si="16"/>
        <v>0</v>
      </c>
      <c r="M18" s="2">
        <f t="shared" si="16"/>
        <v>0</v>
      </c>
      <c r="N18" s="2">
        <f t="shared" si="16"/>
        <v>0.26700000000000002</v>
      </c>
      <c r="O18" s="2">
        <f t="shared" si="16"/>
        <v>0.223</v>
      </c>
      <c r="P18" s="2">
        <f t="shared" si="16"/>
        <v>3.3210000000000002</v>
      </c>
      <c r="Q18" s="2">
        <f t="shared" si="16"/>
        <v>4.0590000000000002</v>
      </c>
      <c r="S18" s="2">
        <f t="shared" si="3"/>
        <v>0</v>
      </c>
      <c r="T18" s="2">
        <f t="shared" si="3"/>
        <v>0</v>
      </c>
      <c r="U18" s="2">
        <f t="shared" si="3"/>
        <v>0</v>
      </c>
      <c r="V18" s="2">
        <f t="shared" si="3"/>
        <v>0</v>
      </c>
      <c r="W18" s="2">
        <f t="shared" si="3"/>
        <v>0</v>
      </c>
      <c r="X18" s="2">
        <f t="shared" si="3"/>
        <v>0</v>
      </c>
      <c r="Y18" s="2">
        <f t="shared" si="3"/>
        <v>0</v>
      </c>
      <c r="Z18" s="2">
        <f t="shared" si="3"/>
        <v>0</v>
      </c>
      <c r="AA18" s="2">
        <f t="shared" si="3"/>
        <v>0</v>
      </c>
      <c r="AB18" s="2">
        <f t="shared" si="3"/>
        <v>0</v>
      </c>
      <c r="AC18" s="2">
        <f t="shared" si="3"/>
        <v>0.26700000000000002</v>
      </c>
      <c r="AD18" s="2">
        <f t="shared" si="3"/>
        <v>-4.4000000000000011E-2</v>
      </c>
      <c r="AE18" s="2">
        <f t="shared" si="3"/>
        <v>3.0980000000000003</v>
      </c>
      <c r="AF18" s="2">
        <f t="shared" si="3"/>
        <v>0.73799999999999999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</v>
      </c>
      <c r="D19" s="2">
        <f t="shared" ref="D19:Q19" si="17">IF(D89="#N/A N/A",0,D89)</f>
        <v>0</v>
      </c>
      <c r="E19" s="2">
        <f t="shared" si="17"/>
        <v>0</v>
      </c>
      <c r="F19" s="2">
        <f t="shared" si="17"/>
        <v>0</v>
      </c>
      <c r="G19" s="2">
        <f t="shared" si="17"/>
        <v>0</v>
      </c>
      <c r="H19" s="2">
        <f t="shared" si="17"/>
        <v>0</v>
      </c>
      <c r="I19" s="2">
        <f t="shared" si="17"/>
        <v>0</v>
      </c>
      <c r="J19" s="2">
        <f t="shared" si="17"/>
        <v>0</v>
      </c>
      <c r="K19" s="2">
        <f t="shared" si="17"/>
        <v>0</v>
      </c>
      <c r="L19" s="2">
        <f t="shared" si="17"/>
        <v>0</v>
      </c>
      <c r="M19" s="2">
        <f t="shared" si="17"/>
        <v>0</v>
      </c>
      <c r="N19" s="2">
        <f t="shared" si="17"/>
        <v>0</v>
      </c>
      <c r="O19" s="2">
        <f t="shared" si="17"/>
        <v>0</v>
      </c>
      <c r="P19" s="2">
        <f t="shared" si="17"/>
        <v>0</v>
      </c>
      <c r="Q19" s="2">
        <f t="shared" si="17"/>
        <v>0</v>
      </c>
      <c r="S19" s="2">
        <f t="shared" si="3"/>
        <v>0</v>
      </c>
      <c r="T19" s="2">
        <f t="shared" si="3"/>
        <v>0</v>
      </c>
      <c r="U19" s="2">
        <f t="shared" si="3"/>
        <v>0</v>
      </c>
      <c r="V19" s="2">
        <f t="shared" si="3"/>
        <v>0</v>
      </c>
      <c r="W19" s="2">
        <f t="shared" si="3"/>
        <v>0</v>
      </c>
      <c r="X19" s="2">
        <f t="shared" si="3"/>
        <v>0</v>
      </c>
      <c r="Y19" s="2">
        <f t="shared" si="3"/>
        <v>0</v>
      </c>
      <c r="Z19" s="2">
        <f t="shared" si="3"/>
        <v>0</v>
      </c>
      <c r="AA19" s="2">
        <f t="shared" si="3"/>
        <v>0</v>
      </c>
      <c r="AB19" s="2">
        <f t="shared" si="3"/>
        <v>0</v>
      </c>
      <c r="AC19" s="2">
        <f t="shared" si="3"/>
        <v>0</v>
      </c>
      <c r="AD19" s="2">
        <f t="shared" si="3"/>
        <v>0</v>
      </c>
      <c r="AE19" s="2">
        <f t="shared" si="3"/>
        <v>0</v>
      </c>
      <c r="AF19" s="2">
        <f t="shared" si="3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0</v>
      </c>
      <c r="N20" s="2">
        <f t="shared" si="18"/>
        <v>0</v>
      </c>
      <c r="O20" s="2">
        <f t="shared" si="18"/>
        <v>0</v>
      </c>
      <c r="P20" s="2">
        <f t="shared" si="18"/>
        <v>0</v>
      </c>
      <c r="Q20" s="2">
        <f t="shared" si="18"/>
        <v>0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0</v>
      </c>
      <c r="AC20" s="2">
        <f t="shared" si="3"/>
        <v>0</v>
      </c>
      <c r="AD20" s="2">
        <f t="shared" si="3"/>
        <v>0</v>
      </c>
      <c r="AE20" s="2">
        <f t="shared" si="3"/>
        <v>0</v>
      </c>
      <c r="AF20" s="2">
        <f t="shared" si="3"/>
        <v>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">
        <v>18</v>
      </c>
      <c r="C25" s="19">
        <f>SUM(C5:C24)</f>
        <v>4.2000000000000003E-2</v>
      </c>
      <c r="D25" s="19">
        <f t="shared" ref="D25:Q25" si="25">SUM(D5:D24)</f>
        <v>4.9000000000000002E-2</v>
      </c>
      <c r="E25" s="19">
        <f t="shared" si="25"/>
        <v>115.056</v>
      </c>
      <c r="F25" s="19">
        <f t="shared" si="25"/>
        <v>189.351</v>
      </c>
      <c r="G25" s="19">
        <f t="shared" si="25"/>
        <v>89.366</v>
      </c>
      <c r="H25" s="19">
        <f t="shared" si="25"/>
        <v>24</v>
      </c>
      <c r="I25" s="19">
        <f t="shared" si="25"/>
        <v>-18</v>
      </c>
      <c r="J25" s="19">
        <f t="shared" si="25"/>
        <v>9.875</v>
      </c>
      <c r="K25" s="19">
        <f t="shared" si="25"/>
        <v>-40.121000000000002</v>
      </c>
      <c r="L25" s="19">
        <f t="shared" si="25"/>
        <v>-50.569000000000003</v>
      </c>
      <c r="M25" s="19">
        <f t="shared" si="25"/>
        <v>-15.656000000000001</v>
      </c>
      <c r="N25" s="19">
        <f t="shared" si="25"/>
        <v>11.956999999999997</v>
      </c>
      <c r="O25" s="19">
        <f t="shared" si="25"/>
        <v>67.521999999999991</v>
      </c>
      <c r="P25" s="19">
        <f t="shared" si="25"/>
        <v>30.721999999999998</v>
      </c>
      <c r="Q25" s="19">
        <f t="shared" si="25"/>
        <v>61.125</v>
      </c>
      <c r="S25" s="3">
        <f t="shared" si="24"/>
        <v>6.9999999999999993E-3</v>
      </c>
      <c r="T25" s="3">
        <f t="shared" si="24"/>
        <v>115.00699999999999</v>
      </c>
      <c r="U25" s="3">
        <f t="shared" si="24"/>
        <v>74.295000000000002</v>
      </c>
      <c r="V25" s="3">
        <f t="shared" si="22"/>
        <v>-99.984999999999999</v>
      </c>
      <c r="W25" s="3">
        <f t="shared" si="22"/>
        <v>-65.366</v>
      </c>
      <c r="X25" s="3">
        <f t="shared" si="22"/>
        <v>-42</v>
      </c>
      <c r="Y25" s="3">
        <f t="shared" si="22"/>
        <v>27.875</v>
      </c>
      <c r="Z25" s="3">
        <f t="shared" si="22"/>
        <v>-49.996000000000002</v>
      </c>
      <c r="AA25" s="3">
        <f t="shared" si="22"/>
        <v>-10.448</v>
      </c>
      <c r="AB25" s="3">
        <f t="shared" si="22"/>
        <v>34.913000000000004</v>
      </c>
      <c r="AC25" s="3">
        <f t="shared" si="22"/>
        <v>27.613</v>
      </c>
      <c r="AD25" s="3">
        <f t="shared" si="22"/>
        <v>55.564999999999998</v>
      </c>
      <c r="AE25" s="3">
        <f t="shared" si="22"/>
        <v>-36.799999999999997</v>
      </c>
      <c r="AF25" s="3">
        <f t="shared" si="22"/>
        <v>30.403000000000002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0</v>
      </c>
      <c r="K29" s="4">
        <f t="shared" si="29"/>
        <v>0</v>
      </c>
      <c r="L29" s="4">
        <f t="shared" si="29"/>
        <v>0</v>
      </c>
      <c r="M29" s="4">
        <f t="shared" si="29"/>
        <v>0</v>
      </c>
      <c r="N29" s="4">
        <f t="shared" si="29"/>
        <v>0</v>
      </c>
      <c r="O29" s="4">
        <f t="shared" si="29"/>
        <v>0</v>
      </c>
      <c r="P29" s="4">
        <f t="shared" si="29"/>
        <v>0</v>
      </c>
      <c r="Q29" s="4">
        <f t="shared" si="29"/>
        <v>0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0</v>
      </c>
      <c r="AA29" s="4">
        <f t="shared" si="30"/>
        <v>0</v>
      </c>
      <c r="AB29" s="4">
        <f t="shared" si="30"/>
        <v>0</v>
      </c>
      <c r="AC29" s="4">
        <f t="shared" si="30"/>
        <v>0</v>
      </c>
      <c r="AD29" s="4">
        <f t="shared" si="30"/>
        <v>0</v>
      </c>
      <c r="AE29" s="4">
        <f t="shared" si="30"/>
        <v>0</v>
      </c>
      <c r="AF29" s="4">
        <f t="shared" si="30"/>
        <v>0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0</v>
      </c>
      <c r="D30" s="4">
        <f t="shared" si="31"/>
        <v>0</v>
      </c>
      <c r="E30" s="4">
        <f t="shared" si="31"/>
        <v>0</v>
      </c>
      <c r="F30" s="4">
        <f t="shared" si="31"/>
        <v>0</v>
      </c>
      <c r="G30" s="4">
        <f t="shared" si="31"/>
        <v>0</v>
      </c>
      <c r="H30" s="4">
        <f t="shared" si="31"/>
        <v>0</v>
      </c>
      <c r="I30" s="4">
        <f t="shared" si="31"/>
        <v>0</v>
      </c>
      <c r="J30" s="4">
        <f t="shared" si="31"/>
        <v>0.189873417721519</v>
      </c>
      <c r="K30" s="4">
        <f t="shared" si="29"/>
        <v>-6.0865880710849682E-2</v>
      </c>
      <c r="L30" s="4">
        <f t="shared" si="29"/>
        <v>-5.3075995174909532E-2</v>
      </c>
      <c r="M30" s="4">
        <f t="shared" si="29"/>
        <v>-0.15648952478283087</v>
      </c>
      <c r="N30" s="4">
        <f t="shared" si="29"/>
        <v>0.22321652588441923</v>
      </c>
      <c r="O30" s="4">
        <f t="shared" si="29"/>
        <v>3.3811202274814135E-2</v>
      </c>
      <c r="P30" s="4">
        <f t="shared" si="29"/>
        <v>4.3942451663303173E-3</v>
      </c>
      <c r="Q30" s="4">
        <f t="shared" si="29"/>
        <v>2.2085889570552151E-3</v>
      </c>
      <c r="S30" s="4">
        <f t="shared" si="30"/>
        <v>0</v>
      </c>
      <c r="T30" s="4">
        <f t="shared" si="30"/>
        <v>0</v>
      </c>
      <c r="U30" s="4">
        <f t="shared" si="30"/>
        <v>0</v>
      </c>
      <c r="V30" s="4">
        <f t="shared" si="30"/>
        <v>0</v>
      </c>
      <c r="W30" s="4">
        <f t="shared" si="30"/>
        <v>0</v>
      </c>
      <c r="X30" s="4">
        <f t="shared" si="30"/>
        <v>0</v>
      </c>
      <c r="Y30" s="4">
        <f t="shared" si="30"/>
        <v>0</v>
      </c>
      <c r="Z30" s="4">
        <f t="shared" si="30"/>
        <v>0.30240000000000011</v>
      </c>
      <c r="AA30" s="4">
        <f t="shared" si="30"/>
        <v>9.9099099099099086E-2</v>
      </c>
      <c r="AB30" s="4">
        <f t="shared" si="30"/>
        <v>-8.7183308494783895E-2</v>
      </c>
      <c r="AC30" s="4">
        <f t="shared" si="30"/>
        <v>8.938775510204075E-2</v>
      </c>
      <c r="AD30" s="4">
        <f t="shared" si="30"/>
        <v>-0.14462345447733238</v>
      </c>
      <c r="AE30" s="4">
        <f t="shared" si="30"/>
        <v>-0.94086727989487506</v>
      </c>
      <c r="AF30" s="4">
        <f t="shared" si="30"/>
        <v>0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0</v>
      </c>
      <c r="J31" s="4">
        <f t="shared" si="31"/>
        <v>0</v>
      </c>
      <c r="K31" s="4">
        <f t="shared" si="29"/>
        <v>0</v>
      </c>
      <c r="L31" s="4">
        <f t="shared" si="29"/>
        <v>0</v>
      </c>
      <c r="M31" s="4">
        <f t="shared" si="29"/>
        <v>0</v>
      </c>
      <c r="N31" s="4">
        <f t="shared" si="29"/>
        <v>0</v>
      </c>
      <c r="O31" s="4">
        <f t="shared" si="29"/>
        <v>0</v>
      </c>
      <c r="P31" s="4">
        <f t="shared" si="29"/>
        <v>0</v>
      </c>
      <c r="Q31" s="4">
        <f t="shared" si="29"/>
        <v>0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0</v>
      </c>
      <c r="Z31" s="4">
        <f t="shared" si="30"/>
        <v>0</v>
      </c>
      <c r="AA31" s="4">
        <f t="shared" si="30"/>
        <v>0</v>
      </c>
      <c r="AB31" s="4">
        <f t="shared" si="30"/>
        <v>0</v>
      </c>
      <c r="AC31" s="4">
        <f t="shared" si="30"/>
        <v>0</v>
      </c>
      <c r="AD31" s="4">
        <f t="shared" si="30"/>
        <v>0</v>
      </c>
      <c r="AE31" s="4">
        <f t="shared" si="30"/>
        <v>0</v>
      </c>
      <c r="AF31" s="4">
        <f t="shared" si="30"/>
        <v>0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0.45727318503598835</v>
      </c>
      <c r="P32" s="4">
        <f t="shared" si="29"/>
        <v>0.91012954885749631</v>
      </c>
      <c r="Q32" s="4">
        <f t="shared" si="29"/>
        <v>0.42535787321063395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-9.4409897655136757E-2</v>
      </c>
      <c r="AF32" s="4">
        <f t="shared" si="30"/>
        <v>-7.0133400092986617E-2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0</v>
      </c>
      <c r="D33" s="4">
        <f t="shared" si="31"/>
        <v>0</v>
      </c>
      <c r="E33" s="4">
        <f t="shared" si="31"/>
        <v>0</v>
      </c>
      <c r="F33" s="4">
        <f t="shared" si="31"/>
        <v>1.853700270925424E-3</v>
      </c>
      <c r="G33" s="4">
        <f t="shared" si="31"/>
        <v>4.095517310834098E-3</v>
      </c>
      <c r="H33" s="4">
        <f t="shared" si="31"/>
        <v>0</v>
      </c>
      <c r="I33" s="4">
        <f t="shared" si="31"/>
        <v>0</v>
      </c>
      <c r="J33" s="4">
        <f t="shared" si="31"/>
        <v>0</v>
      </c>
      <c r="K33" s="4">
        <f t="shared" si="29"/>
        <v>1.4032551531616857E-2</v>
      </c>
      <c r="L33" s="4">
        <f t="shared" si="29"/>
        <v>5.0030651189463902E-3</v>
      </c>
      <c r="M33" s="4">
        <f t="shared" si="29"/>
        <v>3.1297904956566172E-3</v>
      </c>
      <c r="N33" s="4">
        <f t="shared" si="29"/>
        <v>1.1206824454294559E-2</v>
      </c>
      <c r="O33" s="4">
        <f t="shared" si="29"/>
        <v>3.3026272918456213E-3</v>
      </c>
      <c r="P33" s="4">
        <f t="shared" si="29"/>
        <v>0</v>
      </c>
      <c r="Q33" s="4">
        <f t="shared" si="29"/>
        <v>0</v>
      </c>
      <c r="S33" s="4">
        <f t="shared" si="30"/>
        <v>0</v>
      </c>
      <c r="T33" s="4">
        <f t="shared" si="30"/>
        <v>0</v>
      </c>
      <c r="U33" s="4">
        <f t="shared" si="30"/>
        <v>0</v>
      </c>
      <c r="V33" s="4">
        <f t="shared" si="30"/>
        <v>4.2735042735042778E-2</v>
      </c>
      <c r="W33" s="4">
        <f t="shared" si="30"/>
        <v>-1</v>
      </c>
      <c r="X33" s="4">
        <f t="shared" si="30"/>
        <v>0</v>
      </c>
      <c r="Y33" s="4">
        <f t="shared" si="30"/>
        <v>0</v>
      </c>
      <c r="Z33" s="4">
        <f t="shared" si="30"/>
        <v>0</v>
      </c>
      <c r="AA33" s="4">
        <f t="shared" si="30"/>
        <v>-0.55062166962699821</v>
      </c>
      <c r="AB33" s="4">
        <f t="shared" si="30"/>
        <v>-0.80632411067193677</v>
      </c>
      <c r="AC33" s="4">
        <f t="shared" si="30"/>
        <v>-3.7346938775510203</v>
      </c>
      <c r="AD33" s="4">
        <f t="shared" si="30"/>
        <v>0.66417910447761186</v>
      </c>
      <c r="AE33" s="4">
        <f t="shared" si="30"/>
        <v>-1</v>
      </c>
      <c r="AF33" s="4">
        <f t="shared" si="30"/>
        <v>0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0</v>
      </c>
      <c r="M34" s="4">
        <f t="shared" si="29"/>
        <v>0</v>
      </c>
      <c r="N34" s="4">
        <f t="shared" si="29"/>
        <v>1.6821108973822869</v>
      </c>
      <c r="O34" s="4">
        <f t="shared" si="29"/>
        <v>0.45234145908000362</v>
      </c>
      <c r="P34" s="4">
        <f t="shared" si="29"/>
        <v>0</v>
      </c>
      <c r="Q34" s="4">
        <f t="shared" si="29"/>
        <v>0.29043762781186094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</v>
      </c>
      <c r="AC34" s="4">
        <f t="shared" si="30"/>
        <v>0</v>
      </c>
      <c r="AD34" s="4">
        <f t="shared" si="30"/>
        <v>0.51857007905334862</v>
      </c>
      <c r="AE34" s="4">
        <f t="shared" si="30"/>
        <v>-1</v>
      </c>
      <c r="AF34" s="4">
        <f t="shared" si="30"/>
        <v>0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-0.82671180378129783</v>
      </c>
      <c r="N35" s="4">
        <f t="shared" si="29"/>
        <v>1.068328175963871</v>
      </c>
      <c r="O35" s="4">
        <f t="shared" si="29"/>
        <v>0.15363881401617255</v>
      </c>
      <c r="P35" s="4">
        <f t="shared" si="29"/>
        <v>0.40052730941995968</v>
      </c>
      <c r="Q35" s="4">
        <f t="shared" si="29"/>
        <v>0.21559100204498979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-1.3057251023719286E-2</v>
      </c>
      <c r="AD35" s="4">
        <f t="shared" si="30"/>
        <v>-0.18788163457022078</v>
      </c>
      <c r="AE35" s="4">
        <f t="shared" si="30"/>
        <v>0.18613842298052816</v>
      </c>
      <c r="AF35" s="4">
        <f t="shared" si="30"/>
        <v>7.0946769605851376E-2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0</v>
      </c>
      <c r="M36" s="4">
        <f t="shared" si="29"/>
        <v>0</v>
      </c>
      <c r="N36" s="4">
        <f t="shared" si="29"/>
        <v>0</v>
      </c>
      <c r="O36" s="4">
        <f t="shared" si="29"/>
        <v>0</v>
      </c>
      <c r="P36" s="4">
        <f t="shared" si="29"/>
        <v>0</v>
      </c>
      <c r="Q36" s="4">
        <f t="shared" si="29"/>
        <v>0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0</v>
      </c>
      <c r="AC36" s="4">
        <f t="shared" si="30"/>
        <v>0</v>
      </c>
      <c r="AD36" s="4">
        <f t="shared" si="30"/>
        <v>0</v>
      </c>
      <c r="AE36" s="4">
        <f t="shared" si="30"/>
        <v>0</v>
      </c>
      <c r="AF36" s="4">
        <f t="shared" si="30"/>
        <v>0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</v>
      </c>
      <c r="D37" s="4">
        <f t="shared" si="31"/>
        <v>0</v>
      </c>
      <c r="E37" s="4">
        <f t="shared" si="31"/>
        <v>0</v>
      </c>
      <c r="F37" s="4">
        <f t="shared" si="31"/>
        <v>0</v>
      </c>
      <c r="G37" s="4">
        <f t="shared" si="31"/>
        <v>0</v>
      </c>
      <c r="H37" s="4">
        <f t="shared" si="31"/>
        <v>0</v>
      </c>
      <c r="I37" s="4">
        <f t="shared" si="31"/>
        <v>0</v>
      </c>
      <c r="J37" s="4">
        <f t="shared" si="31"/>
        <v>0</v>
      </c>
      <c r="K37" s="4">
        <f t="shared" si="29"/>
        <v>0</v>
      </c>
      <c r="L37" s="4">
        <f t="shared" si="29"/>
        <v>0</v>
      </c>
      <c r="M37" s="4">
        <f t="shared" si="29"/>
        <v>0</v>
      </c>
      <c r="N37" s="4">
        <f t="shared" si="29"/>
        <v>0</v>
      </c>
      <c r="O37" s="4">
        <f t="shared" si="29"/>
        <v>0</v>
      </c>
      <c r="P37" s="4">
        <f t="shared" si="29"/>
        <v>0</v>
      </c>
      <c r="Q37" s="4">
        <f t="shared" si="29"/>
        <v>0</v>
      </c>
      <c r="S37" s="4">
        <f t="shared" si="30"/>
        <v>0</v>
      </c>
      <c r="T37" s="4">
        <f t="shared" si="30"/>
        <v>0</v>
      </c>
      <c r="U37" s="4">
        <f t="shared" si="30"/>
        <v>0</v>
      </c>
      <c r="V37" s="4">
        <f t="shared" si="30"/>
        <v>0</v>
      </c>
      <c r="W37" s="4">
        <f t="shared" si="30"/>
        <v>0</v>
      </c>
      <c r="X37" s="4">
        <f t="shared" si="30"/>
        <v>0</v>
      </c>
      <c r="Y37" s="4">
        <f t="shared" si="30"/>
        <v>0</v>
      </c>
      <c r="Z37" s="4">
        <f t="shared" si="30"/>
        <v>0</v>
      </c>
      <c r="AA37" s="4">
        <f t="shared" si="30"/>
        <v>0</v>
      </c>
      <c r="AB37" s="4">
        <f t="shared" si="30"/>
        <v>0</v>
      </c>
      <c r="AC37" s="4">
        <f t="shared" si="30"/>
        <v>0</v>
      </c>
      <c r="AD37" s="4">
        <f t="shared" si="30"/>
        <v>0</v>
      </c>
      <c r="AE37" s="4">
        <f t="shared" si="30"/>
        <v>0</v>
      </c>
      <c r="AF37" s="4">
        <f t="shared" si="30"/>
        <v>0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0</v>
      </c>
      <c r="F38" s="4">
        <f t="shared" si="31"/>
        <v>0</v>
      </c>
      <c r="G38" s="4">
        <f t="shared" si="31"/>
        <v>0</v>
      </c>
      <c r="H38" s="4">
        <f t="shared" si="31"/>
        <v>0</v>
      </c>
      <c r="I38" s="4">
        <f t="shared" si="31"/>
        <v>0</v>
      </c>
      <c r="J38" s="4">
        <f t="shared" si="31"/>
        <v>0</v>
      </c>
      <c r="K38" s="4">
        <f t="shared" si="29"/>
        <v>0</v>
      </c>
      <c r="L38" s="4">
        <f t="shared" si="29"/>
        <v>0</v>
      </c>
      <c r="M38" s="4">
        <f t="shared" si="29"/>
        <v>0</v>
      </c>
      <c r="N38" s="4">
        <f t="shared" si="29"/>
        <v>0</v>
      </c>
      <c r="O38" s="4">
        <f t="shared" si="29"/>
        <v>0</v>
      </c>
      <c r="P38" s="4">
        <f t="shared" si="29"/>
        <v>0</v>
      </c>
      <c r="Q38" s="4">
        <f t="shared" si="29"/>
        <v>0</v>
      </c>
      <c r="S38" s="4">
        <f t="shared" si="30"/>
        <v>0</v>
      </c>
      <c r="T38" s="4">
        <f t="shared" si="30"/>
        <v>0</v>
      </c>
      <c r="U38" s="4">
        <f t="shared" si="30"/>
        <v>0</v>
      </c>
      <c r="V38" s="4">
        <f t="shared" si="30"/>
        <v>0</v>
      </c>
      <c r="W38" s="4">
        <f t="shared" si="30"/>
        <v>0</v>
      </c>
      <c r="X38" s="4">
        <f t="shared" si="30"/>
        <v>0</v>
      </c>
      <c r="Y38" s="4">
        <f t="shared" si="30"/>
        <v>0</v>
      </c>
      <c r="Z38" s="4">
        <f t="shared" si="30"/>
        <v>0</v>
      </c>
      <c r="AA38" s="4">
        <f t="shared" si="30"/>
        <v>0</v>
      </c>
      <c r="AB38" s="4">
        <f t="shared" si="30"/>
        <v>0</v>
      </c>
      <c r="AC38" s="4">
        <f t="shared" si="30"/>
        <v>0</v>
      </c>
      <c r="AD38" s="4">
        <f t="shared" si="30"/>
        <v>0</v>
      </c>
      <c r="AE38" s="4">
        <f t="shared" si="30"/>
        <v>0</v>
      </c>
      <c r="AF38" s="4">
        <f t="shared" si="30"/>
        <v>0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0.99951328048950083</v>
      </c>
      <c r="F39" s="4">
        <f t="shared" si="31"/>
        <v>0.7552112214881358</v>
      </c>
      <c r="G39" s="4">
        <f t="shared" si="31"/>
        <v>0.39164783027102029</v>
      </c>
      <c r="H39" s="4">
        <f t="shared" si="31"/>
        <v>-1.3333333333333333</v>
      </c>
      <c r="I39" s="4">
        <f t="shared" si="31"/>
        <v>1</v>
      </c>
      <c r="J39" s="4">
        <f t="shared" si="31"/>
        <v>0.810126582278481</v>
      </c>
      <c r="K39" s="4">
        <f t="shared" si="29"/>
        <v>1.0468333291792327</v>
      </c>
      <c r="L39" s="4">
        <f t="shared" si="29"/>
        <v>1.048072930055963</v>
      </c>
      <c r="M39" s="4">
        <f t="shared" si="29"/>
        <v>1.9800715380684721</v>
      </c>
      <c r="N39" s="4">
        <f t="shared" si="29"/>
        <v>-2.0071924395751446</v>
      </c>
      <c r="O39" s="4">
        <f t="shared" si="29"/>
        <v>-0.10366991499066971</v>
      </c>
      <c r="P39" s="4">
        <f t="shared" si="29"/>
        <v>-0.42314953453551202</v>
      </c>
      <c r="Q39" s="4">
        <f t="shared" si="29"/>
        <v>-0.19631901840490798</v>
      </c>
      <c r="S39" s="4">
        <f t="shared" si="30"/>
        <v>0</v>
      </c>
      <c r="T39" s="4">
        <f t="shared" si="30"/>
        <v>0</v>
      </c>
      <c r="U39" s="4">
        <f t="shared" si="30"/>
        <v>0.24347826086956523</v>
      </c>
      <c r="V39" s="4">
        <f t="shared" si="30"/>
        <v>-0.75524475524475521</v>
      </c>
      <c r="W39" s="4">
        <f t="shared" si="30"/>
        <v>-1.9142857142857144</v>
      </c>
      <c r="X39" s="4">
        <f t="shared" si="30"/>
        <v>-0.4375</v>
      </c>
      <c r="Y39" s="4">
        <f t="shared" si="30"/>
        <v>-1.4444444444444444</v>
      </c>
      <c r="Z39" s="4">
        <f t="shared" si="30"/>
        <v>-6.25</v>
      </c>
      <c r="AA39" s="4">
        <f t="shared" si="30"/>
        <v>0.26190476190476192</v>
      </c>
      <c r="AB39" s="4">
        <f t="shared" si="30"/>
        <v>-0.41509433962264153</v>
      </c>
      <c r="AC39" s="4">
        <f t="shared" si="30"/>
        <v>-0.22580645161290322</v>
      </c>
      <c r="AD39" s="4">
        <f t="shared" si="30"/>
        <v>-0.70833333333333337</v>
      </c>
      <c r="AE39" s="4">
        <f t="shared" si="30"/>
        <v>0.8571428571428571</v>
      </c>
      <c r="AF39" s="4">
        <f t="shared" si="30"/>
        <v>-7.6923076923076927E-2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0.2429350782409388</v>
      </c>
      <c r="G40" s="4">
        <f t="shared" si="31"/>
        <v>0.60425665241814563</v>
      </c>
      <c r="H40" s="4">
        <f t="shared" si="31"/>
        <v>2.3333333333333335</v>
      </c>
      <c r="I40" s="4">
        <f t="shared" si="31"/>
        <v>0</v>
      </c>
      <c r="J40" s="4">
        <f t="shared" si="31"/>
        <v>0</v>
      </c>
      <c r="K40" s="4">
        <f t="shared" si="29"/>
        <v>0</v>
      </c>
      <c r="L40" s="4">
        <f t="shared" si="29"/>
        <v>0</v>
      </c>
      <c r="M40" s="4">
        <f t="shared" si="29"/>
        <v>0</v>
      </c>
      <c r="N40" s="4">
        <f t="shared" si="29"/>
        <v>0</v>
      </c>
      <c r="O40" s="4">
        <f t="shared" si="29"/>
        <v>0</v>
      </c>
      <c r="P40" s="4">
        <f t="shared" si="29"/>
        <v>0</v>
      </c>
      <c r="Q40" s="4">
        <f t="shared" si="29"/>
        <v>0.19631901840490798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0.17391304347826086</v>
      </c>
      <c r="W40" s="4">
        <f t="shared" si="30"/>
        <v>3.7037037037037035E-2</v>
      </c>
      <c r="X40" s="4">
        <f t="shared" si="30"/>
        <v>-1</v>
      </c>
      <c r="Y40" s="4">
        <f t="shared" si="30"/>
        <v>0</v>
      </c>
      <c r="Z40" s="4">
        <f t="shared" si="30"/>
        <v>0</v>
      </c>
      <c r="AA40" s="4">
        <f t="shared" si="30"/>
        <v>0</v>
      </c>
      <c r="AB40" s="4">
        <f t="shared" si="30"/>
        <v>0</v>
      </c>
      <c r="AC40" s="4">
        <f t="shared" si="30"/>
        <v>0</v>
      </c>
      <c r="AD40" s="4">
        <f t="shared" si="30"/>
        <v>0</v>
      </c>
      <c r="AE40" s="4">
        <f t="shared" si="30"/>
        <v>0</v>
      </c>
      <c r="AF40" s="4">
        <f t="shared" si="30"/>
        <v>0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1</v>
      </c>
      <c r="D41" s="4">
        <f t="shared" si="31"/>
        <v>1</v>
      </c>
      <c r="E41" s="4">
        <f t="shared" si="31"/>
        <v>4.8671951049923516E-4</v>
      </c>
      <c r="F41" s="4">
        <f t="shared" si="31"/>
        <v>0</v>
      </c>
      <c r="G41" s="4">
        <f t="shared" si="31"/>
        <v>0</v>
      </c>
      <c r="H41" s="4">
        <f t="shared" si="31"/>
        <v>0</v>
      </c>
      <c r="I41" s="4">
        <f t="shared" si="31"/>
        <v>0</v>
      </c>
      <c r="J41" s="4">
        <f t="shared" si="31"/>
        <v>0</v>
      </c>
      <c r="K41" s="4">
        <f t="shared" si="29"/>
        <v>0</v>
      </c>
      <c r="L41" s="4">
        <f t="shared" si="29"/>
        <v>0</v>
      </c>
      <c r="M41" s="4">
        <f t="shared" si="29"/>
        <v>0</v>
      </c>
      <c r="N41" s="4">
        <f t="shared" si="29"/>
        <v>0</v>
      </c>
      <c r="O41" s="4">
        <f t="shared" si="29"/>
        <v>0</v>
      </c>
      <c r="P41" s="4">
        <f t="shared" si="29"/>
        <v>0</v>
      </c>
      <c r="Q41" s="4">
        <f t="shared" si="29"/>
        <v>0</v>
      </c>
      <c r="S41" s="4">
        <f t="shared" si="30"/>
        <v>0.16666666666666663</v>
      </c>
      <c r="T41" s="4">
        <f t="shared" si="30"/>
        <v>0.14285714285714285</v>
      </c>
      <c r="U41" s="4">
        <f t="shared" si="30"/>
        <v>-1</v>
      </c>
      <c r="V41" s="4">
        <f t="shared" si="30"/>
        <v>0</v>
      </c>
      <c r="W41" s="4">
        <f t="shared" si="30"/>
        <v>0</v>
      </c>
      <c r="X41" s="4">
        <f t="shared" si="30"/>
        <v>0</v>
      </c>
      <c r="Y41" s="4">
        <f t="shared" si="30"/>
        <v>0</v>
      </c>
      <c r="Z41" s="4">
        <f t="shared" si="30"/>
        <v>0</v>
      </c>
      <c r="AA41" s="4">
        <f t="shared" si="30"/>
        <v>0</v>
      </c>
      <c r="AB41" s="4">
        <f t="shared" si="30"/>
        <v>0</v>
      </c>
      <c r="AC41" s="4">
        <f t="shared" si="30"/>
        <v>0</v>
      </c>
      <c r="AD41" s="4">
        <f t="shared" si="30"/>
        <v>0</v>
      </c>
      <c r="AE41" s="4">
        <f t="shared" si="30"/>
        <v>0</v>
      </c>
      <c r="AF41" s="4">
        <f t="shared" si="30"/>
        <v>0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0</v>
      </c>
      <c r="D42" s="4">
        <f t="shared" si="31"/>
        <v>0</v>
      </c>
      <c r="E42" s="4">
        <f t="shared" si="31"/>
        <v>0</v>
      </c>
      <c r="F42" s="4">
        <f t="shared" si="31"/>
        <v>0</v>
      </c>
      <c r="G42" s="4">
        <f t="shared" si="31"/>
        <v>0</v>
      </c>
      <c r="H42" s="4">
        <f t="shared" si="31"/>
        <v>0</v>
      </c>
      <c r="I42" s="4">
        <f t="shared" si="31"/>
        <v>0</v>
      </c>
      <c r="J42" s="4">
        <f t="shared" si="31"/>
        <v>0</v>
      </c>
      <c r="K42" s="4">
        <f t="shared" si="29"/>
        <v>0</v>
      </c>
      <c r="L42" s="4">
        <f t="shared" si="29"/>
        <v>0</v>
      </c>
      <c r="M42" s="4">
        <f t="shared" si="29"/>
        <v>0</v>
      </c>
      <c r="N42" s="4">
        <f t="shared" si="29"/>
        <v>2.2330015890273485E-2</v>
      </c>
      <c r="O42" s="4">
        <f t="shared" si="29"/>
        <v>3.3026272918456213E-3</v>
      </c>
      <c r="P42" s="4">
        <f t="shared" si="29"/>
        <v>0.10809843109172582</v>
      </c>
      <c r="Q42" s="4">
        <f t="shared" si="29"/>
        <v>6.6404907975460128E-2</v>
      </c>
      <c r="S42" s="4">
        <f t="shared" si="30"/>
        <v>0</v>
      </c>
      <c r="T42" s="4">
        <f t="shared" si="30"/>
        <v>0</v>
      </c>
      <c r="U42" s="4">
        <f t="shared" si="30"/>
        <v>0</v>
      </c>
      <c r="V42" s="4">
        <f t="shared" si="30"/>
        <v>0</v>
      </c>
      <c r="W42" s="4">
        <f t="shared" si="30"/>
        <v>0</v>
      </c>
      <c r="X42" s="4">
        <f t="shared" si="30"/>
        <v>0</v>
      </c>
      <c r="Y42" s="4">
        <f t="shared" si="30"/>
        <v>0</v>
      </c>
      <c r="Z42" s="4">
        <f t="shared" si="30"/>
        <v>0</v>
      </c>
      <c r="AA42" s="4">
        <f t="shared" si="30"/>
        <v>0</v>
      </c>
      <c r="AB42" s="4">
        <f t="shared" si="30"/>
        <v>0</v>
      </c>
      <c r="AC42" s="4">
        <f t="shared" si="30"/>
        <v>0</v>
      </c>
      <c r="AD42" s="4">
        <f t="shared" si="30"/>
        <v>-0.16479400749063675</v>
      </c>
      <c r="AE42" s="4">
        <f t="shared" si="30"/>
        <v>13.892376681614351</v>
      </c>
      <c r="AF42" s="4">
        <f t="shared" si="30"/>
        <v>0.22222222222222221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0</v>
      </c>
      <c r="D43" s="4">
        <f t="shared" si="31"/>
        <v>0</v>
      </c>
      <c r="E43" s="4">
        <f t="shared" si="31"/>
        <v>0</v>
      </c>
      <c r="F43" s="4">
        <f t="shared" si="31"/>
        <v>0</v>
      </c>
      <c r="G43" s="4">
        <f t="shared" si="31"/>
        <v>0</v>
      </c>
      <c r="H43" s="4">
        <f t="shared" si="31"/>
        <v>0</v>
      </c>
      <c r="I43" s="4">
        <f t="shared" si="31"/>
        <v>0</v>
      </c>
      <c r="J43" s="4">
        <f t="shared" si="31"/>
        <v>0</v>
      </c>
      <c r="K43" s="4">
        <f t="shared" si="29"/>
        <v>0</v>
      </c>
      <c r="L43" s="4">
        <f t="shared" si="29"/>
        <v>0</v>
      </c>
      <c r="M43" s="4">
        <f t="shared" si="29"/>
        <v>0</v>
      </c>
      <c r="N43" s="4">
        <f t="shared" si="29"/>
        <v>0</v>
      </c>
      <c r="O43" s="4">
        <f t="shared" si="29"/>
        <v>0</v>
      </c>
      <c r="P43" s="4">
        <f t="shared" si="29"/>
        <v>0</v>
      </c>
      <c r="Q43" s="4">
        <f t="shared" si="29"/>
        <v>0</v>
      </c>
      <c r="S43" s="4">
        <f t="shared" si="30"/>
        <v>0</v>
      </c>
      <c r="T43" s="4">
        <f t="shared" si="30"/>
        <v>0</v>
      </c>
      <c r="U43" s="4">
        <f t="shared" si="30"/>
        <v>0</v>
      </c>
      <c r="V43" s="4">
        <f t="shared" si="30"/>
        <v>0</v>
      </c>
      <c r="W43" s="4">
        <f t="shared" si="30"/>
        <v>0</v>
      </c>
      <c r="X43" s="4">
        <f t="shared" si="30"/>
        <v>0</v>
      </c>
      <c r="Y43" s="4">
        <f t="shared" si="30"/>
        <v>0</v>
      </c>
      <c r="Z43" s="4">
        <f t="shared" si="30"/>
        <v>0</v>
      </c>
      <c r="AA43" s="4">
        <f t="shared" si="30"/>
        <v>0</v>
      </c>
      <c r="AB43" s="4">
        <f t="shared" si="30"/>
        <v>0</v>
      </c>
      <c r="AC43" s="4">
        <f t="shared" si="30"/>
        <v>0</v>
      </c>
      <c r="AD43" s="4">
        <f t="shared" si="30"/>
        <v>0</v>
      </c>
      <c r="AE43" s="4">
        <f t="shared" si="30"/>
        <v>0</v>
      </c>
      <c r="AF43" s="4">
        <f t="shared" si="30"/>
        <v>0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0</v>
      </c>
      <c r="N44" s="4">
        <f t="shared" si="29"/>
        <v>0</v>
      </c>
      <c r="O44" s="4">
        <f t="shared" si="29"/>
        <v>0</v>
      </c>
      <c r="P44" s="4">
        <f t="shared" si="29"/>
        <v>0</v>
      </c>
      <c r="Q44" s="4">
        <f t="shared" si="29"/>
        <v>0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0</v>
      </c>
      <c r="AD44" s="4">
        <f t="shared" si="30"/>
        <v>0</v>
      </c>
      <c r="AE44" s="4">
        <f t="shared" si="30"/>
        <v>0</v>
      </c>
      <c r="AF44" s="4">
        <f t="shared" si="30"/>
        <v>0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35">SUM(D29:D48)</f>
        <v>1</v>
      </c>
      <c r="E49" s="12">
        <f t="shared" si="35"/>
        <v>1</v>
      </c>
      <c r="F49" s="12">
        <f t="shared" si="35"/>
        <v>1</v>
      </c>
      <c r="G49" s="12">
        <f t="shared" si="35"/>
        <v>1</v>
      </c>
      <c r="H49" s="12">
        <f t="shared" si="35"/>
        <v>1.0000000000000002</v>
      </c>
      <c r="I49" s="12">
        <f t="shared" si="35"/>
        <v>1</v>
      </c>
      <c r="J49" s="12">
        <f t="shared" si="35"/>
        <v>1</v>
      </c>
      <c r="K49" s="12">
        <f t="shared" si="35"/>
        <v>0.99999999999999989</v>
      </c>
      <c r="L49" s="12">
        <f t="shared" si="35"/>
        <v>0.99999999999999989</v>
      </c>
      <c r="M49" s="12">
        <f t="shared" si="35"/>
        <v>1</v>
      </c>
      <c r="N49" s="12">
        <f t="shared" si="35"/>
        <v>1.0000000000000007</v>
      </c>
      <c r="O49" s="12">
        <f t="shared" si="35"/>
        <v>1.0000000000000004</v>
      </c>
      <c r="P49" s="12">
        <f t="shared" si="35"/>
        <v>1.0000000000000002</v>
      </c>
      <c r="Q49" s="12">
        <f t="shared" si="35"/>
        <v>1</v>
      </c>
      <c r="S49" s="5">
        <f t="shared" si="33"/>
        <v>0.16666666666666663</v>
      </c>
      <c r="T49" s="6">
        <f t="shared" si="33"/>
        <v>2347.0816326530608</v>
      </c>
      <c r="U49" s="6">
        <f t="shared" si="33"/>
        <v>0.64572903629536926</v>
      </c>
      <c r="V49" s="6">
        <f t="shared" si="33"/>
        <v>-0.5280405173460927</v>
      </c>
      <c r="W49" s="6">
        <f t="shared" si="33"/>
        <v>-0.73144148781415752</v>
      </c>
      <c r="X49" s="6">
        <f t="shared" si="33"/>
        <v>-1.75</v>
      </c>
      <c r="Y49" s="6">
        <f t="shared" si="33"/>
        <v>-1.5486111111111112</v>
      </c>
      <c r="Z49" s="6">
        <f t="shared" si="33"/>
        <v>-5.0628860759493675</v>
      </c>
      <c r="AA49" s="6">
        <f t="shared" si="33"/>
        <v>0.26041225293487202</v>
      </c>
      <c r="AB49" s="6">
        <f t="shared" si="33"/>
        <v>-0.69040321145365746</v>
      </c>
      <c r="AC49" s="6">
        <f t="shared" si="33"/>
        <v>-1.763732754215636</v>
      </c>
      <c r="AD49" s="6">
        <f t="shared" si="33"/>
        <v>4.6470686627080378</v>
      </c>
      <c r="AE49" s="6">
        <f t="shared" si="33"/>
        <v>-0.54500755309380644</v>
      </c>
      <c r="AF49" s="6">
        <f t="shared" si="33"/>
        <v>0.98961656142178256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INPUT!B123</f>
        <v>BS_MINORITY_INT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0</v>
      </c>
      <c r="D63">
        <v>0</v>
      </c>
      <c r="E63" t="s">
        <v>89</v>
      </c>
      <c r="F63">
        <v>0</v>
      </c>
      <c r="G63">
        <v>0</v>
      </c>
      <c r="H63">
        <v>0</v>
      </c>
      <c r="I63">
        <v>0</v>
      </c>
      <c r="J63">
        <v>1.875</v>
      </c>
      <c r="K63">
        <v>2.4420000000000002</v>
      </c>
      <c r="L63">
        <v>2.6840000000000002</v>
      </c>
      <c r="M63">
        <v>2.4500000000000002</v>
      </c>
      <c r="N63">
        <v>2.669</v>
      </c>
      <c r="O63">
        <v>2.2829999999999999</v>
      </c>
      <c r="P63">
        <v>0.13500000000000001</v>
      </c>
      <c r="Q63">
        <v>0.13500000000000001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30.876000000000001</v>
      </c>
      <c r="P67">
        <v>27.960999999999999</v>
      </c>
      <c r="Q67">
        <v>26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0</v>
      </c>
      <c r="D69">
        <v>0</v>
      </c>
      <c r="E69">
        <v>0</v>
      </c>
      <c r="F69">
        <v>0.35099999999999998</v>
      </c>
      <c r="G69">
        <v>0.36599999999999999</v>
      </c>
      <c r="H69">
        <v>0</v>
      </c>
      <c r="I69">
        <v>0</v>
      </c>
      <c r="J69">
        <v>0</v>
      </c>
      <c r="K69">
        <v>-0.56299999999999994</v>
      </c>
      <c r="L69">
        <v>-0.253</v>
      </c>
      <c r="M69">
        <v>-4.9000000000000002E-2</v>
      </c>
      <c r="N69">
        <v>0.13400000000000001</v>
      </c>
      <c r="O69">
        <v>0.223</v>
      </c>
      <c r="P69">
        <v>0</v>
      </c>
      <c r="Q69">
        <v>0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0</v>
      </c>
      <c r="M71">
        <v>0</v>
      </c>
      <c r="N71">
        <v>20.113</v>
      </c>
      <c r="O71">
        <v>30.542999999999999</v>
      </c>
      <c r="P71">
        <v>0</v>
      </c>
      <c r="Q71">
        <v>17.753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12.943</v>
      </c>
      <c r="N73">
        <v>12.774000000000001</v>
      </c>
      <c r="O73">
        <v>10.374000000000001</v>
      </c>
      <c r="P73">
        <v>12.305</v>
      </c>
      <c r="Q73">
        <v>13.178000000000001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115</v>
      </c>
      <c r="F81">
        <v>143</v>
      </c>
      <c r="G81">
        <v>35</v>
      </c>
      <c r="H81">
        <v>-32</v>
      </c>
      <c r="I81">
        <v>-18</v>
      </c>
      <c r="J81">
        <v>8</v>
      </c>
      <c r="K81">
        <v>-42</v>
      </c>
      <c r="L81">
        <v>-53</v>
      </c>
      <c r="M81">
        <v>-31</v>
      </c>
      <c r="N81">
        <v>-24</v>
      </c>
      <c r="O81">
        <v>-7</v>
      </c>
      <c r="P81">
        <v>-13</v>
      </c>
      <c r="Q81">
        <v>-12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46</v>
      </c>
      <c r="G83">
        <v>54</v>
      </c>
      <c r="H83">
        <v>56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12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4.2000000000000003E-2</v>
      </c>
      <c r="D85">
        <v>4.9000000000000002E-2</v>
      </c>
      <c r="E85">
        <v>5.6000000000000001E-2</v>
      </c>
      <c r="F85">
        <v>0</v>
      </c>
      <c r="G85">
        <v>0</v>
      </c>
      <c r="H85">
        <v>0</v>
      </c>
      <c r="I85" t="s">
        <v>89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0.26700000000000002</v>
      </c>
      <c r="O87">
        <v>0.223</v>
      </c>
      <c r="P87">
        <v>3.3210000000000002</v>
      </c>
      <c r="Q87">
        <v>4.0590000000000002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8.81640625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TOT_SHRHLDR_EQY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1060.3430000000001</v>
      </c>
      <c r="K5" s="2">
        <f t="shared" si="2"/>
        <v>509.58300000000003</v>
      </c>
      <c r="L5" s="2">
        <f t="shared" si="2"/>
        <v>907.25</v>
      </c>
      <c r="M5" s="2">
        <f t="shared" si="2"/>
        <v>1185.1849999999999</v>
      </c>
      <c r="N5" s="2">
        <f t="shared" si="2"/>
        <v>226.79300000000001</v>
      </c>
      <c r="O5" s="2">
        <f t="shared" si="2"/>
        <v>171.636</v>
      </c>
      <c r="P5" s="2">
        <f t="shared" si="2"/>
        <v>186.49799999999999</v>
      </c>
      <c r="Q5" s="2">
        <f t="shared" si="2"/>
        <v>408.488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1060.3430000000001</v>
      </c>
      <c r="Z5" s="2">
        <f t="shared" si="3"/>
        <v>-550.76</v>
      </c>
      <c r="AA5" s="2">
        <f t="shared" si="3"/>
        <v>397.66699999999997</v>
      </c>
      <c r="AB5" s="2">
        <f t="shared" si="3"/>
        <v>277.93499999999995</v>
      </c>
      <c r="AC5" s="2">
        <f t="shared" si="3"/>
        <v>-958.39199999999994</v>
      </c>
      <c r="AD5" s="2">
        <f t="shared" si="3"/>
        <v>-55.157000000000011</v>
      </c>
      <c r="AE5" s="2">
        <f t="shared" si="3"/>
        <v>14.861999999999995</v>
      </c>
      <c r="AF5" s="2">
        <f t="shared" si="3"/>
        <v>221.99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367.15899999999999</v>
      </c>
      <c r="D6" s="2">
        <f t="shared" ref="D6:Q6" si="4">IF(D63="#N/A N/A",0,D63)</f>
        <v>421.53500000000003</v>
      </c>
      <c r="E6" s="2">
        <f t="shared" si="4"/>
        <v>498.27199999999999</v>
      </c>
      <c r="F6" s="2">
        <f t="shared" si="4"/>
        <v>621.03399999999999</v>
      </c>
      <c r="G6" s="2">
        <f t="shared" si="4"/>
        <v>745.35900000000004</v>
      </c>
      <c r="H6" s="2">
        <f t="shared" si="4"/>
        <v>813.84699999999998</v>
      </c>
      <c r="I6" s="2">
        <f t="shared" si="4"/>
        <v>917.88499999999999</v>
      </c>
      <c r="J6" s="2">
        <f t="shared" si="4"/>
        <v>1029.6079999999999</v>
      </c>
      <c r="K6" s="2">
        <f t="shared" si="4"/>
        <v>1173.155</v>
      </c>
      <c r="L6" s="2">
        <f t="shared" si="4"/>
        <v>1309.616</v>
      </c>
      <c r="M6" s="2">
        <f t="shared" si="4"/>
        <v>1164.4449999999999</v>
      </c>
      <c r="N6" s="2">
        <f t="shared" si="4"/>
        <v>1207.5719999999999</v>
      </c>
      <c r="O6" s="2">
        <f t="shared" si="4"/>
        <v>1359.1659999999999</v>
      </c>
      <c r="P6" s="2">
        <f t="shared" si="4"/>
        <v>1480.2719999999999</v>
      </c>
      <c r="Q6" s="2">
        <f t="shared" si="4"/>
        <v>1607.3130000000001</v>
      </c>
      <c r="S6" s="2">
        <f t="shared" si="3"/>
        <v>54.376000000000033</v>
      </c>
      <c r="T6" s="2">
        <f t="shared" si="3"/>
        <v>76.736999999999966</v>
      </c>
      <c r="U6" s="2">
        <f t="shared" si="3"/>
        <v>122.762</v>
      </c>
      <c r="V6" s="2">
        <f t="shared" si="3"/>
        <v>124.32500000000005</v>
      </c>
      <c r="W6" s="2">
        <f t="shared" si="3"/>
        <v>68.487999999999943</v>
      </c>
      <c r="X6" s="2">
        <f t="shared" si="3"/>
        <v>104.03800000000001</v>
      </c>
      <c r="Y6" s="2">
        <f t="shared" si="3"/>
        <v>111.72299999999996</v>
      </c>
      <c r="Z6" s="2">
        <f t="shared" si="3"/>
        <v>143.54700000000003</v>
      </c>
      <c r="AA6" s="2">
        <f t="shared" si="3"/>
        <v>136.46100000000001</v>
      </c>
      <c r="AB6" s="2">
        <f t="shared" si="3"/>
        <v>-145.17100000000005</v>
      </c>
      <c r="AC6" s="2">
        <f t="shared" si="3"/>
        <v>43.126999999999953</v>
      </c>
      <c r="AD6" s="2">
        <f t="shared" si="3"/>
        <v>151.59400000000005</v>
      </c>
      <c r="AE6" s="2">
        <f t="shared" si="3"/>
        <v>121.10599999999999</v>
      </c>
      <c r="AF6" s="2">
        <f t="shared" si="3"/>
        <v>127.04100000000017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262.2</v>
      </c>
      <c r="J7" s="2">
        <f t="shared" si="5"/>
        <v>-44.7</v>
      </c>
      <c r="K7" s="2">
        <f t="shared" si="5"/>
        <v>-43.5</v>
      </c>
      <c r="L7" s="2">
        <f t="shared" si="5"/>
        <v>-7.3</v>
      </c>
      <c r="M7" s="2">
        <f t="shared" si="5"/>
        <v>136.5</v>
      </c>
      <c r="N7" s="2">
        <f t="shared" si="5"/>
        <v>711.7</v>
      </c>
      <c r="O7" s="2">
        <f t="shared" si="5"/>
        <v>936.5</v>
      </c>
      <c r="P7" s="2">
        <f t="shared" si="5"/>
        <v>1095.9000000000001</v>
      </c>
      <c r="Q7" s="2">
        <f t="shared" si="5"/>
        <v>1045.5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262.2</v>
      </c>
      <c r="Y7" s="2">
        <f t="shared" si="3"/>
        <v>-306.89999999999998</v>
      </c>
      <c r="Z7" s="2">
        <f t="shared" si="3"/>
        <v>1.2000000000000028</v>
      </c>
      <c r="AA7" s="2">
        <f t="shared" si="3"/>
        <v>36.200000000000003</v>
      </c>
      <c r="AB7" s="2">
        <f t="shared" si="3"/>
        <v>143.80000000000001</v>
      </c>
      <c r="AC7" s="2">
        <f t="shared" si="3"/>
        <v>575.20000000000005</v>
      </c>
      <c r="AD7" s="2">
        <f t="shared" si="3"/>
        <v>224.79999999999995</v>
      </c>
      <c r="AE7" s="2">
        <f t="shared" si="3"/>
        <v>159.40000000000009</v>
      </c>
      <c r="AF7" s="2">
        <f t="shared" si="3"/>
        <v>-50.400000000000091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1158.885</v>
      </c>
      <c r="P8" s="2">
        <f t="shared" si="6"/>
        <v>1095.048</v>
      </c>
      <c r="Q8" s="2">
        <f t="shared" si="6"/>
        <v>90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1158.885</v>
      </c>
      <c r="AE8" s="2">
        <f t="shared" si="3"/>
        <v>-63.836999999999989</v>
      </c>
      <c r="AF8" s="2">
        <f t="shared" si="3"/>
        <v>-1005.048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213.16300000000001</v>
      </c>
      <c r="D9" s="2">
        <f t="shared" ref="D9:Q9" si="7">IF(D69="#N/A N/A",0,D69)</f>
        <v>255.292</v>
      </c>
      <c r="E9" s="2">
        <f t="shared" si="7"/>
        <v>298.767</v>
      </c>
      <c r="F9" s="2">
        <f t="shared" si="7"/>
        <v>297.50900000000001</v>
      </c>
      <c r="G9" s="2">
        <f t="shared" si="7"/>
        <v>323.59199999999998</v>
      </c>
      <c r="H9" s="2">
        <f t="shared" si="7"/>
        <v>382.77100000000002</v>
      </c>
      <c r="I9" s="2">
        <f t="shared" si="7"/>
        <v>388.85199999999998</v>
      </c>
      <c r="J9" s="2">
        <f t="shared" si="7"/>
        <v>420.84500000000003</v>
      </c>
      <c r="K9" s="2">
        <f t="shared" si="7"/>
        <v>487.75900000000001</v>
      </c>
      <c r="L9" s="2">
        <f t="shared" si="7"/>
        <v>579.30999999999995</v>
      </c>
      <c r="M9" s="2">
        <f t="shared" si="7"/>
        <v>670.34199999999998</v>
      </c>
      <c r="N9" s="2">
        <f t="shared" si="7"/>
        <v>717.08</v>
      </c>
      <c r="O9" s="2">
        <f t="shared" si="7"/>
        <v>782.50099999999998</v>
      </c>
      <c r="P9" s="2">
        <f t="shared" si="7"/>
        <v>756.28800000000001</v>
      </c>
      <c r="Q9" s="2">
        <f t="shared" si="7"/>
        <v>689.89599999999996</v>
      </c>
      <c r="S9" s="2">
        <f t="shared" si="3"/>
        <v>42.128999999999991</v>
      </c>
      <c r="T9" s="2">
        <f t="shared" si="3"/>
        <v>43.474999999999994</v>
      </c>
      <c r="U9" s="2">
        <f t="shared" si="3"/>
        <v>-1.2579999999999814</v>
      </c>
      <c r="V9" s="2">
        <f t="shared" si="3"/>
        <v>26.08299999999997</v>
      </c>
      <c r="W9" s="2">
        <f t="shared" si="3"/>
        <v>59.17900000000003</v>
      </c>
      <c r="X9" s="2">
        <f t="shared" si="3"/>
        <v>6.0809999999999604</v>
      </c>
      <c r="Y9" s="2">
        <f t="shared" si="3"/>
        <v>31.993000000000052</v>
      </c>
      <c r="Z9" s="2">
        <f t="shared" si="3"/>
        <v>66.913999999999987</v>
      </c>
      <c r="AA9" s="2">
        <f t="shared" si="3"/>
        <v>91.550999999999931</v>
      </c>
      <c r="AB9" s="2">
        <f t="shared" si="3"/>
        <v>91.032000000000039</v>
      </c>
      <c r="AC9" s="2">
        <f t="shared" si="3"/>
        <v>46.738000000000056</v>
      </c>
      <c r="AD9" s="2">
        <f t="shared" si="3"/>
        <v>65.420999999999935</v>
      </c>
      <c r="AE9" s="2">
        <f t="shared" si="3"/>
        <v>-26.212999999999965</v>
      </c>
      <c r="AF9" s="2">
        <f t="shared" si="3"/>
        <v>-66.392000000000053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652.54</v>
      </c>
      <c r="M10" s="2">
        <f t="shared" si="8"/>
        <v>70.155000000000001</v>
      </c>
      <c r="N10" s="2">
        <f t="shared" si="8"/>
        <v>176.03399999999999</v>
      </c>
      <c r="O10" s="2">
        <f t="shared" si="8"/>
        <v>205.03899999999999</v>
      </c>
      <c r="P10" s="2">
        <f t="shared" si="8"/>
        <v>179.67400000000001</v>
      </c>
      <c r="Q10" s="2">
        <f t="shared" si="8"/>
        <v>142.136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652.54</v>
      </c>
      <c r="AB10" s="2">
        <f t="shared" si="3"/>
        <v>-582.38499999999999</v>
      </c>
      <c r="AC10" s="2">
        <f t="shared" si="3"/>
        <v>105.87899999999999</v>
      </c>
      <c r="AD10" s="2">
        <f t="shared" si="3"/>
        <v>29.004999999999995</v>
      </c>
      <c r="AE10" s="2">
        <f t="shared" si="3"/>
        <v>-25.364999999999981</v>
      </c>
      <c r="AF10" s="2">
        <f t="shared" si="3"/>
        <v>-37.538000000000011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388.31099999999998</v>
      </c>
      <c r="N11" s="2">
        <f t="shared" si="9"/>
        <v>443.154</v>
      </c>
      <c r="O11" s="2">
        <f t="shared" si="9"/>
        <v>476.75299999999999</v>
      </c>
      <c r="P11" s="2">
        <f t="shared" si="9"/>
        <v>706.13300000000004</v>
      </c>
      <c r="Q11" s="2">
        <f t="shared" si="9"/>
        <v>704.80499999999995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388.31099999999998</v>
      </c>
      <c r="AC11" s="2">
        <f t="shared" si="3"/>
        <v>54.843000000000018</v>
      </c>
      <c r="AD11" s="2">
        <f t="shared" si="3"/>
        <v>33.59899999999999</v>
      </c>
      <c r="AE11" s="2">
        <f t="shared" si="3"/>
        <v>229.38000000000005</v>
      </c>
      <c r="AF11" s="2">
        <f t="shared" si="3"/>
        <v>-1.3280000000000882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-14.651</v>
      </c>
      <c r="M12" s="2">
        <f t="shared" si="10"/>
        <v>5.39</v>
      </c>
      <c r="N12" s="2">
        <f t="shared" si="10"/>
        <v>1048.1020000000001</v>
      </c>
      <c r="O12" s="2">
        <f t="shared" si="10"/>
        <v>1250.828</v>
      </c>
      <c r="P12" s="2">
        <f t="shared" si="10"/>
        <v>1044.3720000000001</v>
      </c>
      <c r="Q12" s="2">
        <f t="shared" si="10"/>
        <v>841.11199999999997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-14.651</v>
      </c>
      <c r="AB12" s="2">
        <f t="shared" si="3"/>
        <v>20.041</v>
      </c>
      <c r="AC12" s="2">
        <f t="shared" si="3"/>
        <v>1042.712</v>
      </c>
      <c r="AD12" s="2">
        <f t="shared" si="3"/>
        <v>202.72599999999989</v>
      </c>
      <c r="AE12" s="2">
        <f t="shared" si="3"/>
        <v>-206.4559999999999</v>
      </c>
      <c r="AF12" s="2">
        <f t="shared" si="3"/>
        <v>-203.2600000000001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5199</v>
      </c>
      <c r="D13" s="2">
        <f t="shared" ref="D13:Q13" si="11">IF(D77="#N/A N/A",0,D77)</f>
        <v>5921</v>
      </c>
      <c r="E13" s="2">
        <f t="shared" si="11"/>
        <v>7189</v>
      </c>
      <c r="F13" s="2">
        <f t="shared" si="11"/>
        <v>8145</v>
      </c>
      <c r="G13" s="2">
        <f t="shared" si="11"/>
        <v>9827</v>
      </c>
      <c r="H13" s="2">
        <f t="shared" si="11"/>
        <v>11768</v>
      </c>
      <c r="I13" s="2">
        <f t="shared" si="11"/>
        <v>10053</v>
      </c>
      <c r="J13" s="2">
        <f t="shared" si="11"/>
        <v>12423</v>
      </c>
      <c r="K13" s="2">
        <f t="shared" si="11"/>
        <v>13316</v>
      </c>
      <c r="L13" s="2">
        <f t="shared" si="11"/>
        <v>13232</v>
      </c>
      <c r="M13" s="2">
        <f t="shared" si="11"/>
        <v>11390</v>
      </c>
      <c r="N13" s="2">
        <f t="shared" si="11"/>
        <v>14501</v>
      </c>
      <c r="O13" s="2">
        <f t="shared" si="11"/>
        <v>11829</v>
      </c>
      <c r="P13" s="2">
        <f t="shared" si="11"/>
        <v>10738</v>
      </c>
      <c r="Q13" s="2">
        <f t="shared" si="11"/>
        <v>10976</v>
      </c>
      <c r="S13" s="2">
        <f t="shared" si="3"/>
        <v>722</v>
      </c>
      <c r="T13" s="2">
        <f t="shared" si="3"/>
        <v>1268</v>
      </c>
      <c r="U13" s="2">
        <f t="shared" si="3"/>
        <v>956</v>
      </c>
      <c r="V13" s="2">
        <f t="shared" si="3"/>
        <v>1682</v>
      </c>
      <c r="W13" s="2">
        <f t="shared" si="3"/>
        <v>1941</v>
      </c>
      <c r="X13" s="2">
        <f t="shared" si="3"/>
        <v>-1715</v>
      </c>
      <c r="Y13" s="2">
        <f t="shared" si="3"/>
        <v>2370</v>
      </c>
      <c r="Z13" s="2">
        <f t="shared" si="3"/>
        <v>893</v>
      </c>
      <c r="AA13" s="2">
        <f t="shared" si="3"/>
        <v>-84</v>
      </c>
      <c r="AB13" s="2">
        <f t="shared" si="3"/>
        <v>-1842</v>
      </c>
      <c r="AC13" s="2">
        <f t="shared" si="3"/>
        <v>3111</v>
      </c>
      <c r="AD13" s="2">
        <f t="shared" si="3"/>
        <v>-2672</v>
      </c>
      <c r="AE13" s="2">
        <f t="shared" si="3"/>
        <v>-1091</v>
      </c>
      <c r="AF13" s="2">
        <f t="shared" si="3"/>
        <v>238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47.860999999999997</v>
      </c>
      <c r="F14" s="2">
        <f t="shared" si="12"/>
        <v>52.902999999999999</v>
      </c>
      <c r="G14" s="2">
        <f t="shared" si="12"/>
        <v>113.947</v>
      </c>
      <c r="H14" s="2">
        <f t="shared" si="12"/>
        <v>164.791</v>
      </c>
      <c r="I14" s="2">
        <f t="shared" si="12"/>
        <v>202.917</v>
      </c>
      <c r="J14" s="2">
        <f t="shared" si="12"/>
        <v>317.56</v>
      </c>
      <c r="K14" s="2">
        <f t="shared" si="12"/>
        <v>352.733</v>
      </c>
      <c r="L14" s="2">
        <f t="shared" si="12"/>
        <v>393.02800000000002</v>
      </c>
      <c r="M14" s="2">
        <f t="shared" si="12"/>
        <v>428.75</v>
      </c>
      <c r="N14" s="2">
        <f t="shared" si="12"/>
        <v>474.09100000000001</v>
      </c>
      <c r="O14" s="2">
        <f t="shared" si="12"/>
        <v>500.68900000000002</v>
      </c>
      <c r="P14" s="2">
        <f t="shared" si="12"/>
        <v>523.27599999999995</v>
      </c>
      <c r="Q14" s="2">
        <f t="shared" si="12"/>
        <v>566.00400000000002</v>
      </c>
      <c r="S14" s="2">
        <f t="shared" si="3"/>
        <v>0</v>
      </c>
      <c r="T14" s="2">
        <f t="shared" si="3"/>
        <v>47.860999999999997</v>
      </c>
      <c r="U14" s="2">
        <f t="shared" si="3"/>
        <v>5.0420000000000016</v>
      </c>
      <c r="V14" s="2">
        <f t="shared" si="3"/>
        <v>61.044000000000004</v>
      </c>
      <c r="W14" s="2">
        <f t="shared" si="3"/>
        <v>50.843999999999994</v>
      </c>
      <c r="X14" s="2">
        <f t="shared" si="3"/>
        <v>38.126000000000005</v>
      </c>
      <c r="Y14" s="2">
        <f t="shared" si="3"/>
        <v>114.643</v>
      </c>
      <c r="Z14" s="2">
        <f t="shared" si="3"/>
        <v>35.173000000000002</v>
      </c>
      <c r="AA14" s="2">
        <f t="shared" si="3"/>
        <v>40.295000000000016</v>
      </c>
      <c r="AB14" s="2">
        <f t="shared" si="3"/>
        <v>35.72199999999998</v>
      </c>
      <c r="AC14" s="2">
        <f t="shared" si="3"/>
        <v>45.341000000000008</v>
      </c>
      <c r="AD14" s="2">
        <f t="shared" si="3"/>
        <v>26.598000000000013</v>
      </c>
      <c r="AE14" s="2">
        <f t="shared" si="3"/>
        <v>22.586999999999932</v>
      </c>
      <c r="AF14" s="2">
        <f t="shared" si="3"/>
        <v>42.728000000000065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927</v>
      </c>
      <c r="F15" s="2">
        <f t="shared" si="13"/>
        <v>1399</v>
      </c>
      <c r="G15" s="2">
        <f t="shared" si="13"/>
        <v>1829</v>
      </c>
      <c r="H15" s="2">
        <f t="shared" si="13"/>
        <v>2235</v>
      </c>
      <c r="I15" s="2">
        <f t="shared" si="13"/>
        <v>2034</v>
      </c>
      <c r="J15" s="2">
        <f t="shared" si="13"/>
        <v>2296</v>
      </c>
      <c r="K15" s="2">
        <f t="shared" si="13"/>
        <v>2204</v>
      </c>
      <c r="L15" s="2">
        <f t="shared" si="13"/>
        <v>2442</v>
      </c>
      <c r="M15" s="2">
        <f t="shared" si="13"/>
        <v>2511</v>
      </c>
      <c r="N15" s="2">
        <f t="shared" si="13"/>
        <v>2439</v>
      </c>
      <c r="O15" s="2">
        <f t="shared" si="13"/>
        <v>935</v>
      </c>
      <c r="P15" s="2">
        <f t="shared" si="13"/>
        <v>1052</v>
      </c>
      <c r="Q15" s="2">
        <f t="shared" si="13"/>
        <v>745</v>
      </c>
      <c r="S15" s="2">
        <f t="shared" si="3"/>
        <v>0</v>
      </c>
      <c r="T15" s="2">
        <f t="shared" si="3"/>
        <v>927</v>
      </c>
      <c r="U15" s="2">
        <f t="shared" si="3"/>
        <v>472</v>
      </c>
      <c r="V15" s="2">
        <f t="shared" si="3"/>
        <v>430</v>
      </c>
      <c r="W15" s="2">
        <f t="shared" si="3"/>
        <v>406</v>
      </c>
      <c r="X15" s="2">
        <f t="shared" si="3"/>
        <v>-201</v>
      </c>
      <c r="Y15" s="2">
        <f t="shared" si="3"/>
        <v>262</v>
      </c>
      <c r="Z15" s="2">
        <f t="shared" si="3"/>
        <v>-92</v>
      </c>
      <c r="AA15" s="2">
        <f t="shared" si="3"/>
        <v>238</v>
      </c>
      <c r="AB15" s="2">
        <f t="shared" si="3"/>
        <v>69</v>
      </c>
      <c r="AC15" s="2">
        <f t="shared" si="3"/>
        <v>-72</v>
      </c>
      <c r="AD15" s="2">
        <f t="shared" si="3"/>
        <v>-1504</v>
      </c>
      <c r="AE15" s="2">
        <f t="shared" si="3"/>
        <v>117</v>
      </c>
      <c r="AF15" s="2">
        <f t="shared" si="3"/>
        <v>-307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2397</v>
      </c>
      <c r="G16" s="2">
        <f t="shared" si="14"/>
        <v>2861</v>
      </c>
      <c r="H16" s="2">
        <f t="shared" si="14"/>
        <v>1592</v>
      </c>
      <c r="I16" s="2">
        <f t="shared" si="14"/>
        <v>1868</v>
      </c>
      <c r="J16" s="2">
        <f t="shared" si="14"/>
        <v>2084</v>
      </c>
      <c r="K16" s="2">
        <f t="shared" si="14"/>
        <v>2291</v>
      </c>
      <c r="L16" s="2">
        <f t="shared" si="14"/>
        <v>2491</v>
      </c>
      <c r="M16" s="2">
        <f t="shared" si="14"/>
        <v>2181</v>
      </c>
      <c r="N16" s="2">
        <f t="shared" si="14"/>
        <v>2618</v>
      </c>
      <c r="O16" s="2">
        <f t="shared" si="14"/>
        <v>1595</v>
      </c>
      <c r="P16" s="2">
        <f t="shared" si="14"/>
        <v>1068</v>
      </c>
      <c r="Q16" s="2">
        <f t="shared" si="14"/>
        <v>3147</v>
      </c>
      <c r="S16" s="2">
        <f t="shared" si="3"/>
        <v>0</v>
      </c>
      <c r="T16" s="2">
        <f t="shared" si="3"/>
        <v>0</v>
      </c>
      <c r="U16" s="2">
        <f t="shared" si="3"/>
        <v>2397</v>
      </c>
      <c r="V16" s="2">
        <f t="shared" si="3"/>
        <v>464</v>
      </c>
      <c r="W16" s="2">
        <f t="shared" si="3"/>
        <v>-1269</v>
      </c>
      <c r="X16" s="2">
        <f t="shared" si="3"/>
        <v>276</v>
      </c>
      <c r="Y16" s="2">
        <f t="shared" si="3"/>
        <v>216</v>
      </c>
      <c r="Z16" s="2">
        <f t="shared" si="3"/>
        <v>207</v>
      </c>
      <c r="AA16" s="2">
        <f t="shared" si="3"/>
        <v>200</v>
      </c>
      <c r="AB16" s="2">
        <f t="shared" si="3"/>
        <v>-310</v>
      </c>
      <c r="AC16" s="2">
        <f t="shared" si="3"/>
        <v>437</v>
      </c>
      <c r="AD16" s="2">
        <f t="shared" si="3"/>
        <v>-1023</v>
      </c>
      <c r="AE16" s="2">
        <f t="shared" si="3"/>
        <v>-527</v>
      </c>
      <c r="AF16" s="2">
        <f t="shared" si="3"/>
        <v>2079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246.04</v>
      </c>
      <c r="D17" s="2">
        <f t="shared" ref="D17:Q17" si="15">IF(D85="#N/A N/A",0,D85)</f>
        <v>287.75299999999999</v>
      </c>
      <c r="E17" s="2">
        <f t="shared" si="15"/>
        <v>320.57900000000001</v>
      </c>
      <c r="F17" s="2">
        <f t="shared" si="15"/>
        <v>378.59300000000002</v>
      </c>
      <c r="G17" s="2">
        <f t="shared" si="15"/>
        <v>459.01600000000002</v>
      </c>
      <c r="H17" s="2">
        <f t="shared" si="15"/>
        <v>551.30499999999995</v>
      </c>
      <c r="I17" s="2">
        <f t="shared" si="15"/>
        <v>680.53599999999994</v>
      </c>
      <c r="J17" s="2">
        <f t="shared" si="15"/>
        <v>817.46500000000003</v>
      </c>
      <c r="K17" s="2">
        <f t="shared" si="15"/>
        <v>966.34299999999996</v>
      </c>
      <c r="L17" s="2">
        <f t="shared" si="15"/>
        <v>1089.2570000000001</v>
      </c>
      <c r="M17" s="2">
        <f t="shared" si="15"/>
        <v>1165.2280000000001</v>
      </c>
      <c r="N17" s="2">
        <f t="shared" si="15"/>
        <v>1133.771</v>
      </c>
      <c r="O17" s="2">
        <f t="shared" si="15"/>
        <v>1154.779</v>
      </c>
      <c r="P17" s="2">
        <f t="shared" si="15"/>
        <v>1183.7370000000001</v>
      </c>
      <c r="Q17" s="2">
        <f t="shared" si="15"/>
        <v>1241.6669999999999</v>
      </c>
      <c r="S17" s="2">
        <f t="shared" si="3"/>
        <v>41.712999999999994</v>
      </c>
      <c r="T17" s="2">
        <f t="shared" si="3"/>
        <v>32.826000000000022</v>
      </c>
      <c r="U17" s="2">
        <f t="shared" si="3"/>
        <v>58.01400000000001</v>
      </c>
      <c r="V17" s="2">
        <f t="shared" si="3"/>
        <v>80.423000000000002</v>
      </c>
      <c r="W17" s="2">
        <f t="shared" si="3"/>
        <v>92.28899999999993</v>
      </c>
      <c r="X17" s="2">
        <f t="shared" si="3"/>
        <v>129.23099999999999</v>
      </c>
      <c r="Y17" s="2">
        <f t="shared" si="3"/>
        <v>136.92900000000009</v>
      </c>
      <c r="Z17" s="2">
        <f t="shared" si="3"/>
        <v>148.87799999999993</v>
      </c>
      <c r="AA17" s="2">
        <f t="shared" si="3"/>
        <v>122.9140000000001</v>
      </c>
      <c r="AB17" s="2">
        <f t="shared" si="3"/>
        <v>75.971000000000004</v>
      </c>
      <c r="AC17" s="2">
        <f t="shared" si="3"/>
        <v>-31.457000000000107</v>
      </c>
      <c r="AD17" s="2">
        <f t="shared" si="3"/>
        <v>21.008000000000038</v>
      </c>
      <c r="AE17" s="2">
        <f t="shared" si="3"/>
        <v>28.958000000000084</v>
      </c>
      <c r="AF17" s="2">
        <f t="shared" si="3"/>
        <v>57.929999999999836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302.12900000000002</v>
      </c>
      <c r="D18" s="2">
        <f t="shared" ref="D18:Q18" si="16">IF(D87="#N/A N/A",0,D87)</f>
        <v>333.27699999999999</v>
      </c>
      <c r="E18" s="2">
        <f t="shared" si="16"/>
        <v>373.548</v>
      </c>
      <c r="F18" s="2">
        <f t="shared" si="16"/>
        <v>405.95400000000001</v>
      </c>
      <c r="G18" s="2">
        <f t="shared" si="16"/>
        <v>404.899</v>
      </c>
      <c r="H18" s="2">
        <f t="shared" si="16"/>
        <v>409.4</v>
      </c>
      <c r="I18" s="2">
        <f t="shared" si="16"/>
        <v>275.70600000000002</v>
      </c>
      <c r="J18" s="2">
        <f t="shared" si="16"/>
        <v>297.12799999999999</v>
      </c>
      <c r="K18" s="2">
        <f t="shared" si="16"/>
        <v>338.78899999999999</v>
      </c>
      <c r="L18" s="2">
        <f t="shared" si="16"/>
        <v>374.45699999999999</v>
      </c>
      <c r="M18" s="2">
        <f t="shared" si="16"/>
        <v>451.10599999999999</v>
      </c>
      <c r="N18" s="2">
        <f t="shared" si="16"/>
        <v>529.77499999999998</v>
      </c>
      <c r="O18" s="2">
        <f t="shared" si="16"/>
        <v>556.18499999999995</v>
      </c>
      <c r="P18" s="2">
        <f t="shared" si="16"/>
        <v>615.69899999999996</v>
      </c>
      <c r="Q18" s="2">
        <f t="shared" si="16"/>
        <v>753.14</v>
      </c>
      <c r="S18" s="2">
        <f t="shared" si="3"/>
        <v>31.147999999999968</v>
      </c>
      <c r="T18" s="2">
        <f t="shared" si="3"/>
        <v>40.271000000000015</v>
      </c>
      <c r="U18" s="2">
        <f t="shared" si="3"/>
        <v>32.406000000000006</v>
      </c>
      <c r="V18" s="2">
        <f t="shared" si="3"/>
        <v>-1.0550000000000068</v>
      </c>
      <c r="W18" s="2">
        <f t="shared" si="3"/>
        <v>4.5009999999999764</v>
      </c>
      <c r="X18" s="2">
        <f t="shared" si="3"/>
        <v>-133.69399999999996</v>
      </c>
      <c r="Y18" s="2">
        <f t="shared" si="3"/>
        <v>21.421999999999969</v>
      </c>
      <c r="Z18" s="2">
        <f t="shared" si="3"/>
        <v>41.661000000000001</v>
      </c>
      <c r="AA18" s="2">
        <f t="shared" si="3"/>
        <v>35.668000000000006</v>
      </c>
      <c r="AB18" s="2">
        <f t="shared" si="3"/>
        <v>76.649000000000001</v>
      </c>
      <c r="AC18" s="2">
        <f t="shared" si="3"/>
        <v>78.668999999999983</v>
      </c>
      <c r="AD18" s="2">
        <f t="shared" si="3"/>
        <v>26.409999999999968</v>
      </c>
      <c r="AE18" s="2">
        <f t="shared" si="3"/>
        <v>59.51400000000001</v>
      </c>
      <c r="AF18" s="2">
        <f t="shared" si="3"/>
        <v>137.44100000000003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55.055999999999997</v>
      </c>
      <c r="D19" s="2">
        <f t="shared" ref="D19:Q19" si="17">IF(D89="#N/A N/A",0,D89)</f>
        <v>63.162999999999997</v>
      </c>
      <c r="E19" s="2">
        <f t="shared" si="17"/>
        <v>72.260499999999993</v>
      </c>
      <c r="F19" s="2">
        <f t="shared" si="17"/>
        <v>85.167000000000002</v>
      </c>
      <c r="G19" s="2">
        <f t="shared" si="17"/>
        <v>99.254199999999997</v>
      </c>
      <c r="H19" s="2">
        <f t="shared" si="17"/>
        <v>66.864900000000006</v>
      </c>
      <c r="I19" s="2">
        <f t="shared" si="17"/>
        <v>67.2196</v>
      </c>
      <c r="J19" s="2">
        <f t="shared" si="17"/>
        <v>66.558700000000002</v>
      </c>
      <c r="K19" s="2">
        <f t="shared" si="17"/>
        <v>53.2697</v>
      </c>
      <c r="L19" s="2">
        <f t="shared" si="17"/>
        <v>65.076800000000006</v>
      </c>
      <c r="M19" s="2">
        <f t="shared" si="17"/>
        <v>78.924400000000006</v>
      </c>
      <c r="N19" s="2">
        <f t="shared" si="17"/>
        <v>91.936300000000003</v>
      </c>
      <c r="O19" s="2">
        <f t="shared" si="17"/>
        <v>104.13679999999999</v>
      </c>
      <c r="P19" s="2">
        <f t="shared" si="17"/>
        <v>115.806</v>
      </c>
      <c r="Q19" s="2">
        <f t="shared" si="17"/>
        <v>133.90270000000001</v>
      </c>
      <c r="S19" s="2">
        <f t="shared" si="3"/>
        <v>8.1069999999999993</v>
      </c>
      <c r="T19" s="2">
        <f t="shared" si="3"/>
        <v>9.0974999999999966</v>
      </c>
      <c r="U19" s="2">
        <f t="shared" si="3"/>
        <v>12.906500000000008</v>
      </c>
      <c r="V19" s="2">
        <f t="shared" si="3"/>
        <v>14.087199999999996</v>
      </c>
      <c r="W19" s="2">
        <f t="shared" si="3"/>
        <v>-32.389299999999992</v>
      </c>
      <c r="X19" s="2">
        <f t="shared" si="3"/>
        <v>0.35469999999999402</v>
      </c>
      <c r="Y19" s="2">
        <f t="shared" si="3"/>
        <v>-0.66089999999999804</v>
      </c>
      <c r="Z19" s="2">
        <f t="shared" si="3"/>
        <v>-13.289000000000001</v>
      </c>
      <c r="AA19" s="2">
        <f t="shared" si="3"/>
        <v>11.807100000000005</v>
      </c>
      <c r="AB19" s="2">
        <f t="shared" si="3"/>
        <v>13.8476</v>
      </c>
      <c r="AC19" s="2">
        <f t="shared" si="3"/>
        <v>13.011899999999997</v>
      </c>
      <c r="AD19" s="2">
        <f t="shared" si="3"/>
        <v>12.200499999999991</v>
      </c>
      <c r="AE19" s="2">
        <f t="shared" si="3"/>
        <v>11.669200000000004</v>
      </c>
      <c r="AF19" s="2">
        <f t="shared" si="3"/>
        <v>18.096700000000013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656</v>
      </c>
      <c r="N20" s="2">
        <f t="shared" si="18"/>
        <v>596</v>
      </c>
      <c r="O20" s="2">
        <f t="shared" si="18"/>
        <v>377</v>
      </c>
      <c r="P20" s="2">
        <f t="shared" si="18"/>
        <v>345</v>
      </c>
      <c r="Q20" s="2">
        <f t="shared" si="18"/>
        <v>380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656</v>
      </c>
      <c r="AC20" s="2">
        <f t="shared" si="3"/>
        <v>-60</v>
      </c>
      <c r="AD20" s="2">
        <f t="shared" si="3"/>
        <v>-219</v>
      </c>
      <c r="AE20" s="2">
        <f t="shared" si="3"/>
        <v>-32</v>
      </c>
      <c r="AF20" s="2">
        <f t="shared" si="3"/>
        <v>35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6382.5469999999996</v>
      </c>
      <c r="D25" s="19">
        <f t="shared" ref="D25:Q25" si="25">SUM(D5:D24)</f>
        <v>7282.0199999999995</v>
      </c>
      <c r="E25" s="19">
        <f t="shared" si="25"/>
        <v>9727.2875000000004</v>
      </c>
      <c r="F25" s="19">
        <f t="shared" si="25"/>
        <v>13782.16</v>
      </c>
      <c r="G25" s="19">
        <f t="shared" si="25"/>
        <v>16663.067200000001</v>
      </c>
      <c r="H25" s="19">
        <f t="shared" si="25"/>
        <v>17983.978900000002</v>
      </c>
      <c r="I25" s="19">
        <f t="shared" si="25"/>
        <v>16750.315599999998</v>
      </c>
      <c r="J25" s="19">
        <f t="shared" si="25"/>
        <v>20767.807700000001</v>
      </c>
      <c r="K25" s="19">
        <f t="shared" si="25"/>
        <v>21649.131700000002</v>
      </c>
      <c r="L25" s="19">
        <f t="shared" si="25"/>
        <v>23513.583799999997</v>
      </c>
      <c r="M25" s="19">
        <f t="shared" si="25"/>
        <v>22482.3364</v>
      </c>
      <c r="N25" s="19">
        <f t="shared" si="25"/>
        <v>26914.008300000001</v>
      </c>
      <c r="O25" s="19">
        <f t="shared" si="25"/>
        <v>23393.097799999996</v>
      </c>
      <c r="P25" s="19">
        <f t="shared" si="25"/>
        <v>22185.703000000001</v>
      </c>
      <c r="Q25" s="19">
        <f t="shared" si="25"/>
        <v>23471.9637</v>
      </c>
      <c r="S25" s="3">
        <f t="shared" si="24"/>
        <v>899.47299999999996</v>
      </c>
      <c r="T25" s="3">
        <f t="shared" si="24"/>
        <v>2445.2675000000008</v>
      </c>
      <c r="U25" s="3">
        <f t="shared" si="24"/>
        <v>4054.8724999999995</v>
      </c>
      <c r="V25" s="3">
        <f t="shared" si="22"/>
        <v>2880.9072000000015</v>
      </c>
      <c r="W25" s="3">
        <f t="shared" si="22"/>
        <v>1320.9117000000006</v>
      </c>
      <c r="X25" s="3">
        <f t="shared" si="22"/>
        <v>-1233.6633000000038</v>
      </c>
      <c r="Y25" s="3">
        <f t="shared" si="22"/>
        <v>4017.4921000000031</v>
      </c>
      <c r="Z25" s="3">
        <f t="shared" si="22"/>
        <v>881.32400000000052</v>
      </c>
      <c r="AA25" s="3">
        <f t="shared" si="22"/>
        <v>1864.452099999995</v>
      </c>
      <c r="AB25" s="3">
        <f t="shared" si="22"/>
        <v>-1031.2473999999966</v>
      </c>
      <c r="AC25" s="3">
        <f t="shared" si="22"/>
        <v>4431.6719000000012</v>
      </c>
      <c r="AD25" s="3">
        <f t="shared" si="22"/>
        <v>-3520.9105000000054</v>
      </c>
      <c r="AE25" s="3">
        <f t="shared" si="22"/>
        <v>-1207.3947999999946</v>
      </c>
      <c r="AF25" s="3">
        <f t="shared" si="22"/>
        <v>1286.2606999999989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5.1057050186380529E-2</v>
      </c>
      <c r="K29" s="4">
        <f t="shared" si="29"/>
        <v>2.353826504736908E-2</v>
      </c>
      <c r="L29" s="4">
        <f t="shared" si="29"/>
        <v>3.8584080066944117E-2</v>
      </c>
      <c r="M29" s="4">
        <f t="shared" si="29"/>
        <v>5.2716273741015632E-2</v>
      </c>
      <c r="N29" s="4">
        <f t="shared" si="29"/>
        <v>8.4265783629114809E-3</v>
      </c>
      <c r="O29" s="4">
        <f t="shared" si="29"/>
        <v>7.3370359696440044E-3</v>
      </c>
      <c r="P29" s="4">
        <f t="shared" si="29"/>
        <v>8.4062244951174179E-3</v>
      </c>
      <c r="Q29" s="4">
        <f t="shared" si="29"/>
        <v>1.7403230731819853E-2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-0.51941683021437401</v>
      </c>
      <c r="AA29" s="4">
        <f t="shared" si="30"/>
        <v>0.78037728888130087</v>
      </c>
      <c r="AB29" s="4">
        <f t="shared" si="30"/>
        <v>0.30634885643427934</v>
      </c>
      <c r="AC29" s="4">
        <f t="shared" si="30"/>
        <v>-0.80864337635052752</v>
      </c>
      <c r="AD29" s="4">
        <f t="shared" si="30"/>
        <v>-0.24320415533107287</v>
      </c>
      <c r="AE29" s="4">
        <f t="shared" si="30"/>
        <v>8.6590225826749606E-2</v>
      </c>
      <c r="AF29" s="4">
        <f t="shared" si="30"/>
        <v>1.1903076708597413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5.7525467497536648E-2</v>
      </c>
      <c r="D30" s="4">
        <f t="shared" si="31"/>
        <v>5.788709726147416E-2</v>
      </c>
      <c r="E30" s="4">
        <f t="shared" si="31"/>
        <v>5.1224146505384975E-2</v>
      </c>
      <c r="F30" s="4">
        <f t="shared" si="31"/>
        <v>4.5060716172211031E-2</v>
      </c>
      <c r="G30" s="4">
        <f t="shared" si="31"/>
        <v>4.4731200507911288E-2</v>
      </c>
      <c r="H30" s="4">
        <f t="shared" si="31"/>
        <v>4.5254001048677828E-2</v>
      </c>
      <c r="I30" s="4">
        <f t="shared" si="31"/>
        <v>5.479807198378997E-2</v>
      </c>
      <c r="J30" s="4">
        <f t="shared" si="31"/>
        <v>4.9577115450659716E-2</v>
      </c>
      <c r="K30" s="4">
        <f t="shared" si="29"/>
        <v>5.4189471257177484E-2</v>
      </c>
      <c r="L30" s="4">
        <f t="shared" si="29"/>
        <v>5.5696146157014147E-2</v>
      </c>
      <c r="M30" s="4">
        <f t="shared" si="29"/>
        <v>5.1793771754078011E-2</v>
      </c>
      <c r="N30" s="4">
        <f t="shared" si="29"/>
        <v>4.4867787307622989E-2</v>
      </c>
      <c r="O30" s="4">
        <f t="shared" si="29"/>
        <v>5.8101154948362599E-2</v>
      </c>
      <c r="P30" s="4">
        <f t="shared" si="29"/>
        <v>6.6721888416157005E-2</v>
      </c>
      <c r="Q30" s="4">
        <f t="shared" si="29"/>
        <v>6.8477994450886107E-2</v>
      </c>
      <c r="S30" s="4">
        <f t="shared" si="30"/>
        <v>0.14809932481567942</v>
      </c>
      <c r="T30" s="4">
        <f t="shared" si="30"/>
        <v>0.18204182333614044</v>
      </c>
      <c r="U30" s="4">
        <f t="shared" si="30"/>
        <v>0.24637547363688908</v>
      </c>
      <c r="V30" s="4">
        <f t="shared" si="30"/>
        <v>0.20019032774373069</v>
      </c>
      <c r="W30" s="4">
        <f t="shared" si="30"/>
        <v>9.1885923427502639E-2</v>
      </c>
      <c r="X30" s="4">
        <f t="shared" si="30"/>
        <v>0.12783483873504481</v>
      </c>
      <c r="Y30" s="4">
        <f t="shared" si="30"/>
        <v>0.12171786225943332</v>
      </c>
      <c r="Z30" s="4">
        <f t="shared" si="30"/>
        <v>0.13941907988282923</v>
      </c>
      <c r="AA30" s="4">
        <f t="shared" si="30"/>
        <v>0.11631966790407067</v>
      </c>
      <c r="AB30" s="4">
        <f t="shared" si="30"/>
        <v>-0.11085005070188517</v>
      </c>
      <c r="AC30" s="4">
        <f t="shared" si="30"/>
        <v>3.7036528131427382E-2</v>
      </c>
      <c r="AD30" s="4">
        <f t="shared" si="30"/>
        <v>0.12553619991188936</v>
      </c>
      <c r="AE30" s="4">
        <f t="shared" si="30"/>
        <v>8.9103170620807165E-2</v>
      </c>
      <c r="AF30" s="4">
        <f t="shared" si="30"/>
        <v>8.5822740685495752E-2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1.5653436404505717E-2</v>
      </c>
      <c r="J31" s="4">
        <f t="shared" si="31"/>
        <v>-2.152369698608101E-3</v>
      </c>
      <c r="K31" s="4">
        <f t="shared" si="29"/>
        <v>-2.0093184614882265E-3</v>
      </c>
      <c r="L31" s="4">
        <f t="shared" si="29"/>
        <v>-3.1045884209279919E-4</v>
      </c>
      <c r="M31" s="4">
        <f t="shared" si="29"/>
        <v>6.0714330384274472E-3</v>
      </c>
      <c r="N31" s="4">
        <f t="shared" si="29"/>
        <v>2.6443478506321186E-2</v>
      </c>
      <c r="O31" s="4">
        <f t="shared" si="29"/>
        <v>4.0033175939614127E-2</v>
      </c>
      <c r="P31" s="4">
        <f t="shared" si="29"/>
        <v>4.939667676971967E-2</v>
      </c>
      <c r="Q31" s="4">
        <f t="shared" si="29"/>
        <v>4.4542502423859834E-2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-1.1704805491990846</v>
      </c>
      <c r="Z31" s="4">
        <f t="shared" si="30"/>
        <v>-2.6845637583892679E-2</v>
      </c>
      <c r="AA31" s="4">
        <f t="shared" si="30"/>
        <v>-0.83218390804597708</v>
      </c>
      <c r="AB31" s="4">
        <f t="shared" si="30"/>
        <v>-19.698630136986303</v>
      </c>
      <c r="AC31" s="4">
        <f t="shared" si="30"/>
        <v>4.213919413919414</v>
      </c>
      <c r="AD31" s="4">
        <f t="shared" si="30"/>
        <v>0.31586342560067437</v>
      </c>
      <c r="AE31" s="4">
        <f t="shared" si="30"/>
        <v>0.17020822210357725</v>
      </c>
      <c r="AF31" s="4">
        <f t="shared" si="30"/>
        <v>-4.5989597591021156E-2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4.953961249202319E-2</v>
      </c>
      <c r="P32" s="4">
        <f t="shared" si="29"/>
        <v>4.9358273659392264E-2</v>
      </c>
      <c r="Q32" s="4">
        <f t="shared" si="29"/>
        <v>3.8343617581514918E-3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-5.5084844484137759E-2</v>
      </c>
      <c r="AF32" s="4">
        <f t="shared" si="30"/>
        <v>-0.91781182194753108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3.3397795582233866E-2</v>
      </c>
      <c r="D33" s="4">
        <f t="shared" si="31"/>
        <v>3.5057854825996083E-2</v>
      </c>
      <c r="E33" s="4">
        <f t="shared" si="31"/>
        <v>3.0714317840405146E-2</v>
      </c>
      <c r="F33" s="4">
        <f t="shared" si="31"/>
        <v>2.1586529252308782E-2</v>
      </c>
      <c r="G33" s="4">
        <f t="shared" si="31"/>
        <v>1.9419714036801098E-2</v>
      </c>
      <c r="H33" s="4">
        <f t="shared" si="31"/>
        <v>2.1283999615902573E-2</v>
      </c>
      <c r="I33" s="4">
        <f t="shared" si="31"/>
        <v>2.3214607371338129E-2</v>
      </c>
      <c r="J33" s="4">
        <f t="shared" si="31"/>
        <v>2.0264295879434593E-2</v>
      </c>
      <c r="K33" s="4">
        <f t="shared" si="29"/>
        <v>2.2530187665678988E-2</v>
      </c>
      <c r="L33" s="4">
        <f t="shared" si="29"/>
        <v>2.4637248193531434E-2</v>
      </c>
      <c r="M33" s="4">
        <f t="shared" si="29"/>
        <v>2.9816385097769463E-2</v>
      </c>
      <c r="N33" s="4">
        <f t="shared" si="29"/>
        <v>2.664337440960067E-2</v>
      </c>
      <c r="O33" s="4">
        <f t="shared" si="29"/>
        <v>3.3450080305311256E-2</v>
      </c>
      <c r="P33" s="4">
        <f t="shared" si="29"/>
        <v>3.4088980637665613E-2</v>
      </c>
      <c r="Q33" s="4">
        <f t="shared" si="29"/>
        <v>2.9392342661129795E-2</v>
      </c>
      <c r="S33" s="4">
        <f t="shared" si="30"/>
        <v>0.19763748868236977</v>
      </c>
      <c r="T33" s="4">
        <f t="shared" si="30"/>
        <v>0.17029519138868432</v>
      </c>
      <c r="U33" s="4">
        <f t="shared" si="30"/>
        <v>-4.2106390598693338E-3</v>
      </c>
      <c r="V33" s="4">
        <f t="shared" si="30"/>
        <v>8.7671297338903928E-2</v>
      </c>
      <c r="W33" s="4">
        <f t="shared" si="30"/>
        <v>0.18288152982768435</v>
      </c>
      <c r="X33" s="4">
        <f t="shared" si="30"/>
        <v>1.5886783481507117E-2</v>
      </c>
      <c r="Y33" s="4">
        <f t="shared" si="30"/>
        <v>8.2275518706346001E-2</v>
      </c>
      <c r="Z33" s="4">
        <f t="shared" si="30"/>
        <v>0.15899915645902882</v>
      </c>
      <c r="AA33" s="4">
        <f t="shared" si="30"/>
        <v>0.18769720292193465</v>
      </c>
      <c r="AB33" s="4">
        <f t="shared" si="30"/>
        <v>0.15713866496349113</v>
      </c>
      <c r="AC33" s="4">
        <f t="shared" si="30"/>
        <v>6.9722619200348571E-2</v>
      </c>
      <c r="AD33" s="4">
        <f t="shared" si="30"/>
        <v>9.1232498466000914E-2</v>
      </c>
      <c r="AE33" s="4">
        <f t="shared" si="30"/>
        <v>-3.3498998723324271E-2</v>
      </c>
      <c r="AF33" s="4">
        <f t="shared" si="30"/>
        <v>-8.7786663281712848E-2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2.7751618194415777E-2</v>
      </c>
      <c r="M34" s="4">
        <f t="shared" si="29"/>
        <v>3.1204497055741945E-3</v>
      </c>
      <c r="N34" s="4">
        <f t="shared" si="29"/>
        <v>6.5406088174536229E-3</v>
      </c>
      <c r="O34" s="4">
        <f t="shared" si="29"/>
        <v>8.7649357837507099E-3</v>
      </c>
      <c r="P34" s="4">
        <f t="shared" si="29"/>
        <v>8.0986390199129597E-3</v>
      </c>
      <c r="Q34" s="4">
        <f t="shared" si="29"/>
        <v>6.0555649206291157E-3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-0.89248934931191959</v>
      </c>
      <c r="AC34" s="4">
        <f t="shared" si="30"/>
        <v>1.5092153089587341</v>
      </c>
      <c r="AD34" s="4">
        <f t="shared" si="30"/>
        <v>0.16476930592953631</v>
      </c>
      <c r="AE34" s="4">
        <f t="shared" si="30"/>
        <v>-0.12370817259155567</v>
      </c>
      <c r="AF34" s="4">
        <f t="shared" si="30"/>
        <v>-0.2089228268976035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1.7271825894394143E-2</v>
      </c>
      <c r="N35" s="4">
        <f t="shared" si="29"/>
        <v>1.646555188139702E-2</v>
      </c>
      <c r="O35" s="4">
        <f t="shared" si="29"/>
        <v>2.0380071253324989E-2</v>
      </c>
      <c r="P35" s="4">
        <f t="shared" si="29"/>
        <v>3.1828290498615255E-2</v>
      </c>
      <c r="Q35" s="4">
        <f t="shared" si="29"/>
        <v>3.0027525988377358E-2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0.14123473195454164</v>
      </c>
      <c r="AD35" s="4">
        <f t="shared" si="30"/>
        <v>7.5817887235588508E-2</v>
      </c>
      <c r="AE35" s="4">
        <f t="shared" si="30"/>
        <v>0.48112964155443189</v>
      </c>
      <c r="AF35" s="4">
        <f t="shared" si="30"/>
        <v>-1.8806655403445075E-3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-6.2308664321939736E-4</v>
      </c>
      <c r="M36" s="4">
        <f t="shared" si="29"/>
        <v>2.3974376613277611E-4</v>
      </c>
      <c r="N36" s="4">
        <f t="shared" si="29"/>
        <v>3.8942620077887097E-2</v>
      </c>
      <c r="O36" s="4">
        <f t="shared" si="29"/>
        <v>5.34699598443093E-2</v>
      </c>
      <c r="P36" s="4">
        <f t="shared" si="29"/>
        <v>4.7074099928228551E-2</v>
      </c>
      <c r="Q36" s="4">
        <f t="shared" si="29"/>
        <v>3.5834752079136861E-2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-1.3678929765886287</v>
      </c>
      <c r="AC36" s="4">
        <f t="shared" si="30"/>
        <v>193.4530612244898</v>
      </c>
      <c r="AD36" s="4">
        <f t="shared" si="30"/>
        <v>0.1934220142696034</v>
      </c>
      <c r="AE36" s="4">
        <f t="shared" si="30"/>
        <v>-0.16505546725848791</v>
      </c>
      <c r="AF36" s="4">
        <f t="shared" si="30"/>
        <v>-0.19462413775934254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0.81456509446777292</v>
      </c>
      <c r="D37" s="4">
        <f t="shared" si="31"/>
        <v>0.81309856331072972</v>
      </c>
      <c r="E37" s="4">
        <f t="shared" si="31"/>
        <v>0.73905495236981533</v>
      </c>
      <c r="F37" s="4">
        <f t="shared" si="31"/>
        <v>0.59098138463056593</v>
      </c>
      <c r="G37" s="4">
        <f t="shared" si="31"/>
        <v>0.58974736655926108</v>
      </c>
      <c r="H37" s="4">
        <f t="shared" si="31"/>
        <v>0.65436019834298176</v>
      </c>
      <c r="I37" s="4">
        <f t="shared" si="31"/>
        <v>0.60016779624140337</v>
      </c>
      <c r="J37" s="4">
        <f t="shared" si="31"/>
        <v>0.59818543100242594</v>
      </c>
      <c r="K37" s="4">
        <f t="shared" si="29"/>
        <v>0.61508240536039605</v>
      </c>
      <c r="L37" s="4">
        <f t="shared" si="29"/>
        <v>0.56273854774957788</v>
      </c>
      <c r="M37" s="4">
        <f t="shared" si="29"/>
        <v>0.50661994364607055</v>
      </c>
      <c r="N37" s="4">
        <f t="shared" si="29"/>
        <v>0.53879005454568429</v>
      </c>
      <c r="O37" s="4">
        <f t="shared" si="29"/>
        <v>0.50566197350741648</v>
      </c>
      <c r="P37" s="4">
        <f t="shared" si="29"/>
        <v>0.48400539753011207</v>
      </c>
      <c r="Q37" s="4">
        <f t="shared" si="29"/>
        <v>0.46762171841634198</v>
      </c>
      <c r="S37" s="4">
        <f t="shared" si="30"/>
        <v>0.13887286016541642</v>
      </c>
      <c r="T37" s="4">
        <f t="shared" si="30"/>
        <v>0.21415301469346396</v>
      </c>
      <c r="U37" s="4">
        <f t="shared" si="30"/>
        <v>0.1329809431075254</v>
      </c>
      <c r="V37" s="4">
        <f t="shared" si="30"/>
        <v>0.20650705954573359</v>
      </c>
      <c r="W37" s="4">
        <f t="shared" si="30"/>
        <v>0.19751704487636104</v>
      </c>
      <c r="X37" s="4">
        <f t="shared" si="30"/>
        <v>-0.14573419442556085</v>
      </c>
      <c r="Y37" s="4">
        <f t="shared" si="30"/>
        <v>0.2357505222321695</v>
      </c>
      <c r="Z37" s="4">
        <f t="shared" si="30"/>
        <v>7.1882798035901155E-2</v>
      </c>
      <c r="AA37" s="4">
        <f t="shared" si="30"/>
        <v>-6.3082006608591165E-3</v>
      </c>
      <c r="AB37" s="4">
        <f t="shared" si="30"/>
        <v>-0.13920798065296253</v>
      </c>
      <c r="AC37" s="4">
        <f t="shared" si="30"/>
        <v>0.27313432835820894</v>
      </c>
      <c r="AD37" s="4">
        <f t="shared" si="30"/>
        <v>-0.18426315426522308</v>
      </c>
      <c r="AE37" s="4">
        <f t="shared" si="30"/>
        <v>-9.2230957815538084E-2</v>
      </c>
      <c r="AF37" s="4">
        <f t="shared" si="30"/>
        <v>2.2164276401564539E-2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4.9202822472349042E-3</v>
      </c>
      <c r="F38" s="4">
        <f t="shared" si="31"/>
        <v>3.8385129761953135E-3</v>
      </c>
      <c r="G38" s="4">
        <f t="shared" si="31"/>
        <v>6.8382968532948122E-3</v>
      </c>
      <c r="H38" s="4">
        <f t="shared" si="31"/>
        <v>9.1632113736521328E-3</v>
      </c>
      <c r="I38" s="4">
        <f t="shared" si="31"/>
        <v>1.2114219507601399E-2</v>
      </c>
      <c r="J38" s="4">
        <f t="shared" si="31"/>
        <v>1.5290973635122785E-2</v>
      </c>
      <c r="K38" s="4">
        <f t="shared" si="29"/>
        <v>1.6293170778761534E-2</v>
      </c>
      <c r="L38" s="4">
        <f t="shared" si="29"/>
        <v>1.6714933943842287E-2</v>
      </c>
      <c r="M38" s="4">
        <f t="shared" si="29"/>
        <v>1.9070526851470829E-2</v>
      </c>
      <c r="N38" s="4">
        <f t="shared" si="29"/>
        <v>1.7615027635998759E-2</v>
      </c>
      <c r="O38" s="4">
        <f t="shared" si="29"/>
        <v>2.1403279047548809E-2</v>
      </c>
      <c r="P38" s="4">
        <f t="shared" si="29"/>
        <v>2.3586180703852384E-2</v>
      </c>
      <c r="Q38" s="4">
        <f t="shared" si="29"/>
        <v>2.4114045472897524E-2</v>
      </c>
      <c r="S38" s="4">
        <f t="shared" si="30"/>
        <v>0</v>
      </c>
      <c r="T38" s="4">
        <f t="shared" si="30"/>
        <v>0</v>
      </c>
      <c r="U38" s="4">
        <f t="shared" si="30"/>
        <v>0.10534673324836509</v>
      </c>
      <c r="V38" s="4">
        <f t="shared" si="30"/>
        <v>1.1538854129255431</v>
      </c>
      <c r="W38" s="4">
        <f t="shared" si="30"/>
        <v>0.44620744732200052</v>
      </c>
      <c r="X38" s="4">
        <f t="shared" si="30"/>
        <v>0.23135972231493229</v>
      </c>
      <c r="Y38" s="4">
        <f t="shared" si="30"/>
        <v>0.56497484193044445</v>
      </c>
      <c r="Z38" s="4">
        <f t="shared" si="30"/>
        <v>0.11076017130620985</v>
      </c>
      <c r="AA38" s="4">
        <f t="shared" si="30"/>
        <v>0.11423654719008433</v>
      </c>
      <c r="AB38" s="4">
        <f t="shared" si="30"/>
        <v>9.0889198733932391E-2</v>
      </c>
      <c r="AC38" s="4">
        <f t="shared" si="30"/>
        <v>0.10575160349854229</v>
      </c>
      <c r="AD38" s="4">
        <f t="shared" si="30"/>
        <v>5.6103153192108714E-2</v>
      </c>
      <c r="AE38" s="4">
        <f t="shared" si="30"/>
        <v>4.5111835890143247E-2</v>
      </c>
      <c r="AF38" s="4">
        <f t="shared" si="30"/>
        <v>8.1654805494614832E-2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9.5298920690891464E-2</v>
      </c>
      <c r="F39" s="4">
        <f t="shared" si="31"/>
        <v>0.10150803647614016</v>
      </c>
      <c r="G39" s="4">
        <f t="shared" si="31"/>
        <v>0.10976370544793818</v>
      </c>
      <c r="H39" s="4">
        <f t="shared" si="31"/>
        <v>0.12427728104151634</v>
      </c>
      <c r="I39" s="4">
        <f t="shared" si="31"/>
        <v>0.12143054785188646</v>
      </c>
      <c r="J39" s="4">
        <f t="shared" si="31"/>
        <v>0.11055572322157046</v>
      </c>
      <c r="K39" s="4">
        <f t="shared" si="29"/>
        <v>0.10180546871540348</v>
      </c>
      <c r="L39" s="4">
        <f t="shared" si="29"/>
        <v>0.10385486197131721</v>
      </c>
      <c r="M39" s="4">
        <f t="shared" si="29"/>
        <v>0.11168768028931371</v>
      </c>
      <c r="N39" s="4">
        <f t="shared" si="29"/>
        <v>9.0621953178189357E-2</v>
      </c>
      <c r="O39" s="4">
        <f t="shared" si="29"/>
        <v>3.9969054461867812E-2</v>
      </c>
      <c r="P39" s="4">
        <f t="shared" si="29"/>
        <v>4.7417924958249008E-2</v>
      </c>
      <c r="Q39" s="4">
        <f t="shared" si="29"/>
        <v>3.173999455358735E-2</v>
      </c>
      <c r="S39" s="4">
        <f t="shared" si="30"/>
        <v>0</v>
      </c>
      <c r="T39" s="4">
        <f t="shared" si="30"/>
        <v>0</v>
      </c>
      <c r="U39" s="4">
        <f t="shared" si="30"/>
        <v>0.50916936353829556</v>
      </c>
      <c r="V39" s="4">
        <f t="shared" si="30"/>
        <v>0.3073624017155111</v>
      </c>
      <c r="W39" s="4">
        <f t="shared" si="30"/>
        <v>0.22197922361946418</v>
      </c>
      <c r="X39" s="4">
        <f t="shared" si="30"/>
        <v>-8.9932885906040275E-2</v>
      </c>
      <c r="Y39" s="4">
        <f t="shared" si="30"/>
        <v>0.12881022615535889</v>
      </c>
      <c r="Z39" s="4">
        <f t="shared" si="30"/>
        <v>-4.0069686411149823E-2</v>
      </c>
      <c r="AA39" s="4">
        <f t="shared" si="30"/>
        <v>0.10798548094373865</v>
      </c>
      <c r="AB39" s="4">
        <f t="shared" si="30"/>
        <v>2.8255528255528257E-2</v>
      </c>
      <c r="AC39" s="4">
        <f t="shared" si="30"/>
        <v>-2.8673835125448029E-2</v>
      </c>
      <c r="AD39" s="4">
        <f t="shared" si="30"/>
        <v>-0.61664616646166459</v>
      </c>
      <c r="AE39" s="4">
        <f t="shared" si="30"/>
        <v>0.12513368983957218</v>
      </c>
      <c r="AF39" s="4">
        <f t="shared" si="30"/>
        <v>-0.29182509505703425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0.17392048851558828</v>
      </c>
      <c r="G40" s="4">
        <f t="shared" si="31"/>
        <v>0.17169708107520565</v>
      </c>
      <c r="H40" s="4">
        <f t="shared" si="31"/>
        <v>8.8523235533822825E-2</v>
      </c>
      <c r="I40" s="4">
        <f t="shared" si="31"/>
        <v>0.11152028681776004</v>
      </c>
      <c r="J40" s="4">
        <f t="shared" si="31"/>
        <v>0.10034761637358573</v>
      </c>
      <c r="K40" s="4">
        <f t="shared" si="29"/>
        <v>0.10582410563837993</v>
      </c>
      <c r="L40" s="4">
        <f t="shared" si="29"/>
        <v>0.10593876378810449</v>
      </c>
      <c r="M40" s="4">
        <f t="shared" si="29"/>
        <v>9.7009490526082515E-2</v>
      </c>
      <c r="N40" s="4">
        <f t="shared" si="29"/>
        <v>9.7272764830053204E-2</v>
      </c>
      <c r="O40" s="4">
        <f t="shared" si="29"/>
        <v>6.81825046702451E-2</v>
      </c>
      <c r="P40" s="4">
        <f t="shared" si="29"/>
        <v>4.8139110128716675E-2</v>
      </c>
      <c r="Q40" s="4">
        <f t="shared" si="29"/>
        <v>0.13407484947669718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0.19357530246141011</v>
      </c>
      <c r="W40" s="4">
        <f t="shared" si="30"/>
        <v>-0.4435512058720727</v>
      </c>
      <c r="X40" s="4">
        <f t="shared" si="30"/>
        <v>0.17336683417085427</v>
      </c>
      <c r="Y40" s="4">
        <f t="shared" si="30"/>
        <v>0.11563169164882227</v>
      </c>
      <c r="Z40" s="4">
        <f t="shared" si="30"/>
        <v>9.9328214971209208E-2</v>
      </c>
      <c r="AA40" s="4">
        <f t="shared" si="30"/>
        <v>8.7298123090353563E-2</v>
      </c>
      <c r="AB40" s="4">
        <f t="shared" si="30"/>
        <v>-0.12444801284624649</v>
      </c>
      <c r="AC40" s="4">
        <f t="shared" si="30"/>
        <v>0.20036680421824851</v>
      </c>
      <c r="AD40" s="4">
        <f t="shared" si="30"/>
        <v>-0.3907563025210084</v>
      </c>
      <c r="AE40" s="4">
        <f t="shared" si="30"/>
        <v>-0.3304075235109718</v>
      </c>
      <c r="AF40" s="4">
        <f t="shared" si="30"/>
        <v>1.946629213483146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3.85488739840067E-2</v>
      </c>
      <c r="D41" s="4">
        <f t="shared" si="31"/>
        <v>3.9515546510446281E-2</v>
      </c>
      <c r="E41" s="4">
        <f t="shared" si="31"/>
        <v>3.2956669575151344E-2</v>
      </c>
      <c r="F41" s="4">
        <f t="shared" si="31"/>
        <v>2.7469787029028834E-2</v>
      </c>
      <c r="G41" s="4">
        <f t="shared" si="31"/>
        <v>2.7546909250897096E-2</v>
      </c>
      <c r="H41" s="4">
        <f t="shared" si="31"/>
        <v>3.065534068214459E-2</v>
      </c>
      <c r="I41" s="4">
        <f t="shared" si="31"/>
        <v>4.0628249416387117E-2</v>
      </c>
      <c r="J41" s="4">
        <f t="shared" si="31"/>
        <v>3.9362122945697346E-2</v>
      </c>
      <c r="K41" s="4">
        <f t="shared" si="29"/>
        <v>4.4636570805285457E-2</v>
      </c>
      <c r="L41" s="4">
        <f t="shared" si="29"/>
        <v>4.632458451527071E-2</v>
      </c>
      <c r="M41" s="4">
        <f t="shared" si="29"/>
        <v>5.1828599095243504E-2</v>
      </c>
      <c r="N41" s="4">
        <f t="shared" si="29"/>
        <v>4.2125683672320183E-2</v>
      </c>
      <c r="O41" s="4">
        <f t="shared" si="29"/>
        <v>4.9364090633605619E-2</v>
      </c>
      <c r="P41" s="4">
        <f t="shared" si="29"/>
        <v>5.3355848133367689E-2</v>
      </c>
      <c r="Q41" s="4">
        <f t="shared" si="29"/>
        <v>5.2900005123985426E-2</v>
      </c>
      <c r="S41" s="4">
        <f t="shared" si="30"/>
        <v>0.16953747358153143</v>
      </c>
      <c r="T41" s="4">
        <f t="shared" si="30"/>
        <v>0.11407700354123163</v>
      </c>
      <c r="U41" s="4">
        <f t="shared" si="30"/>
        <v>0.18096631407546973</v>
      </c>
      <c r="V41" s="4">
        <f t="shared" si="30"/>
        <v>0.21242600893307589</v>
      </c>
      <c r="W41" s="4">
        <f t="shared" si="30"/>
        <v>0.20105835090715776</v>
      </c>
      <c r="X41" s="4">
        <f t="shared" si="30"/>
        <v>0.23440926528872405</v>
      </c>
      <c r="Y41" s="4">
        <f t="shared" si="30"/>
        <v>0.20120757755651442</v>
      </c>
      <c r="Z41" s="4">
        <f t="shared" si="30"/>
        <v>0.18212155872116839</v>
      </c>
      <c r="AA41" s="4">
        <f t="shared" si="30"/>
        <v>0.12719500218866397</v>
      </c>
      <c r="AB41" s="4">
        <f t="shared" si="30"/>
        <v>6.9745707395040837E-2</v>
      </c>
      <c r="AC41" s="4">
        <f t="shared" si="30"/>
        <v>-2.6996433316054974E-2</v>
      </c>
      <c r="AD41" s="4">
        <f t="shared" si="30"/>
        <v>1.8529315002765143E-2</v>
      </c>
      <c r="AE41" s="4">
        <f t="shared" si="30"/>
        <v>2.5076659689862807E-2</v>
      </c>
      <c r="AF41" s="4">
        <f t="shared" si="30"/>
        <v>4.8938235435742765E-2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4.7336745032978217E-2</v>
      </c>
      <c r="D42" s="4">
        <f t="shared" si="31"/>
        <v>4.5767108577015721E-2</v>
      </c>
      <c r="E42" s="4">
        <f t="shared" si="31"/>
        <v>3.8402072520216969E-2</v>
      </c>
      <c r="F42" s="4">
        <f t="shared" si="31"/>
        <v>2.9455034624471056E-2</v>
      </c>
      <c r="G42" s="4">
        <f t="shared" si="31"/>
        <v>2.4299187847000938E-2</v>
      </c>
      <c r="H42" s="4">
        <f t="shared" si="31"/>
        <v>2.2764706424338605E-2</v>
      </c>
      <c r="I42" s="4">
        <f t="shared" si="31"/>
        <v>1.6459749570330487E-2</v>
      </c>
      <c r="J42" s="4">
        <f t="shared" si="31"/>
        <v>1.4307143261924558E-2</v>
      </c>
      <c r="K42" s="4">
        <f t="shared" si="29"/>
        <v>1.5649080281589307E-2</v>
      </c>
      <c r="L42" s="4">
        <f t="shared" si="29"/>
        <v>1.5925135155279904E-2</v>
      </c>
      <c r="M42" s="4">
        <f t="shared" si="29"/>
        <v>2.0064907488885363E-2</v>
      </c>
      <c r="N42" s="4">
        <f t="shared" si="29"/>
        <v>1.9683987390313764E-2</v>
      </c>
      <c r="O42" s="4">
        <f t="shared" si="29"/>
        <v>2.3775602733555026E-2</v>
      </c>
      <c r="P42" s="4">
        <f t="shared" si="29"/>
        <v>2.7752061766985699E-2</v>
      </c>
      <c r="Q42" s="4">
        <f t="shared" si="29"/>
        <v>3.2086791272602382E-2</v>
      </c>
      <c r="S42" s="4">
        <f t="shared" si="30"/>
        <v>0.10309503556427872</v>
      </c>
      <c r="T42" s="4">
        <f t="shared" si="30"/>
        <v>0.12083342084812339</v>
      </c>
      <c r="U42" s="4">
        <f t="shared" si="30"/>
        <v>8.675190336984806E-2</v>
      </c>
      <c r="V42" s="4">
        <f t="shared" si="30"/>
        <v>-2.598816614690351E-3</v>
      </c>
      <c r="W42" s="4">
        <f t="shared" si="30"/>
        <v>1.1116352473085822E-2</v>
      </c>
      <c r="X42" s="4">
        <f t="shared" si="30"/>
        <v>-0.32656082071323883</v>
      </c>
      <c r="Y42" s="4">
        <f t="shared" si="30"/>
        <v>7.7698708044075818E-2</v>
      </c>
      <c r="Z42" s="4">
        <f t="shared" si="30"/>
        <v>0.1402122990764923</v>
      </c>
      <c r="AA42" s="4">
        <f t="shared" si="30"/>
        <v>0.10528086803290546</v>
      </c>
      <c r="AB42" s="4">
        <f t="shared" si="30"/>
        <v>0.20469372985416218</v>
      </c>
      <c r="AC42" s="4">
        <f t="shared" si="30"/>
        <v>0.17439138472997473</v>
      </c>
      <c r="AD42" s="4">
        <f t="shared" si="30"/>
        <v>4.9851351989051898E-2</v>
      </c>
      <c r="AE42" s="4">
        <f t="shared" si="30"/>
        <v>0.10700396450821223</v>
      </c>
      <c r="AF42" s="4">
        <f t="shared" si="30"/>
        <v>0.22322758360822423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8.6260234354717646E-3</v>
      </c>
      <c r="D43" s="4">
        <f t="shared" si="31"/>
        <v>8.673829514338054E-3</v>
      </c>
      <c r="E43" s="4">
        <f t="shared" si="31"/>
        <v>7.4286382508998517E-3</v>
      </c>
      <c r="F43" s="4">
        <f t="shared" si="31"/>
        <v>6.1795103234906579E-3</v>
      </c>
      <c r="G43" s="4">
        <f t="shared" si="31"/>
        <v>5.9565384216898548E-3</v>
      </c>
      <c r="H43" s="4">
        <f t="shared" si="31"/>
        <v>3.7180259369632603E-3</v>
      </c>
      <c r="I43" s="4">
        <f t="shared" si="31"/>
        <v>4.0130348349973781E-3</v>
      </c>
      <c r="J43" s="4">
        <f t="shared" si="31"/>
        <v>3.2048977418064209E-3</v>
      </c>
      <c r="K43" s="4">
        <f t="shared" si="29"/>
        <v>2.4605929114468825E-3</v>
      </c>
      <c r="L43" s="4">
        <f t="shared" si="29"/>
        <v>2.7676257500143389E-3</v>
      </c>
      <c r="M43" s="4">
        <f t="shared" si="29"/>
        <v>3.5105070307550421E-3</v>
      </c>
      <c r="N43" s="4">
        <f t="shared" si="29"/>
        <v>3.415927459604744E-3</v>
      </c>
      <c r="O43" s="4">
        <f t="shared" si="29"/>
        <v>4.4516036691814292E-3</v>
      </c>
      <c r="P43" s="4">
        <f t="shared" si="29"/>
        <v>5.2198481156986547E-3</v>
      </c>
      <c r="Q43" s="4">
        <f t="shared" si="29"/>
        <v>5.7047932465914648E-3</v>
      </c>
      <c r="S43" s="4">
        <f t="shared" si="30"/>
        <v>0.14725007265329845</v>
      </c>
      <c r="T43" s="4">
        <f t="shared" si="30"/>
        <v>0.14403210740465142</v>
      </c>
      <c r="U43" s="4">
        <f t="shared" si="30"/>
        <v>0.17861072093329011</v>
      </c>
      <c r="V43" s="4">
        <f t="shared" si="30"/>
        <v>0.16540678901452435</v>
      </c>
      <c r="W43" s="4">
        <f t="shared" si="30"/>
        <v>-0.32632674486318958</v>
      </c>
      <c r="X43" s="4">
        <f t="shared" si="30"/>
        <v>5.3047263960612221E-3</v>
      </c>
      <c r="Y43" s="4">
        <f t="shared" si="30"/>
        <v>-9.8319537753869118E-3</v>
      </c>
      <c r="Z43" s="4">
        <f t="shared" si="30"/>
        <v>-0.19965834669246846</v>
      </c>
      <c r="AA43" s="4">
        <f t="shared" si="30"/>
        <v>0.22164757826681969</v>
      </c>
      <c r="AB43" s="4">
        <f t="shared" si="30"/>
        <v>0.21278858210606544</v>
      </c>
      <c r="AC43" s="4">
        <f t="shared" si="30"/>
        <v>0.16486536483014119</v>
      </c>
      <c r="AD43" s="4">
        <f t="shared" si="30"/>
        <v>0.13270601492555162</v>
      </c>
      <c r="AE43" s="4">
        <f t="shared" si="30"/>
        <v>0.11205644882500715</v>
      </c>
      <c r="AF43" s="4">
        <f t="shared" si="30"/>
        <v>0.15626737820147499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2.9178462074786853E-2</v>
      </c>
      <c r="N44" s="4">
        <f t="shared" si="29"/>
        <v>2.2144601924641599E-2</v>
      </c>
      <c r="O44" s="4">
        <f t="shared" si="29"/>
        <v>1.6115864740239749E-2</v>
      </c>
      <c r="P44" s="4">
        <f t="shared" si="29"/>
        <v>1.5550555238209038E-2</v>
      </c>
      <c r="Q44" s="4">
        <f t="shared" si="29"/>
        <v>1.6189527423306298E-2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-9.1463414634146339E-2</v>
      </c>
      <c r="AD44" s="4">
        <f t="shared" si="30"/>
        <v>-0.3674496644295302</v>
      </c>
      <c r="AE44" s="4">
        <f t="shared" si="30"/>
        <v>-8.4880636604774531E-2</v>
      </c>
      <c r="AF44" s="4">
        <f t="shared" si="30"/>
        <v>0.10144927536231885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1.0000000000000002</v>
      </c>
      <c r="D49" s="12">
        <f t="shared" ref="D49:Q49" si="35">SUM(D29:D48)</f>
        <v>1</v>
      </c>
      <c r="E49" s="12">
        <f t="shared" si="35"/>
        <v>1</v>
      </c>
      <c r="F49" s="12">
        <f t="shared" si="35"/>
        <v>1</v>
      </c>
      <c r="G49" s="12">
        <f t="shared" si="35"/>
        <v>1</v>
      </c>
      <c r="H49" s="12">
        <f t="shared" si="35"/>
        <v>0.99999999999999989</v>
      </c>
      <c r="I49" s="12">
        <f t="shared" si="35"/>
        <v>1</v>
      </c>
      <c r="J49" s="12">
        <f t="shared" si="35"/>
        <v>0.99999999999999989</v>
      </c>
      <c r="K49" s="12">
        <f t="shared" si="35"/>
        <v>1</v>
      </c>
      <c r="L49" s="12">
        <f t="shared" si="35"/>
        <v>1.0000000000000002</v>
      </c>
      <c r="M49" s="12">
        <f t="shared" si="35"/>
        <v>1.0000000000000002</v>
      </c>
      <c r="N49" s="12">
        <f t="shared" si="35"/>
        <v>0.99999999999999989</v>
      </c>
      <c r="O49" s="12">
        <f t="shared" si="35"/>
        <v>1.0000000000000002</v>
      </c>
      <c r="P49" s="12">
        <f t="shared" si="35"/>
        <v>1</v>
      </c>
      <c r="Q49" s="12">
        <f t="shared" si="35"/>
        <v>0.99999999999999989</v>
      </c>
      <c r="S49" s="5">
        <f t="shared" si="33"/>
        <v>0.14092696849705924</v>
      </c>
      <c r="T49" s="6">
        <f t="shared" si="33"/>
        <v>0.33579521890903913</v>
      </c>
      <c r="U49" s="6">
        <f t="shared" si="33"/>
        <v>0.41685541832705153</v>
      </c>
      <c r="V49" s="6">
        <f t="shared" si="33"/>
        <v>0.20903161768547177</v>
      </c>
      <c r="W49" s="6">
        <f t="shared" si="33"/>
        <v>7.9271822176891923E-2</v>
      </c>
      <c r="X49" s="6">
        <f t="shared" si="33"/>
        <v>-6.8597906328727046E-2</v>
      </c>
      <c r="Y49" s="6">
        <f t="shared" si="33"/>
        <v>0.23984575550325771</v>
      </c>
      <c r="Z49" s="6">
        <f t="shared" si="33"/>
        <v>4.2437026224968394E-2</v>
      </c>
      <c r="AA49" s="6">
        <f t="shared" si="33"/>
        <v>8.6121333910126052E-2</v>
      </c>
      <c r="AB49" s="6">
        <f t="shared" si="33"/>
        <v>-4.3857516947288858E-2</v>
      </c>
      <c r="AC49" s="6">
        <f t="shared" si="33"/>
        <v>0.19711794277751316</v>
      </c>
      <c r="AD49" s="6">
        <f t="shared" si="33"/>
        <v>-0.1308207406624009</v>
      </c>
      <c r="AE49" s="6">
        <f t="shared" si="33"/>
        <v>-5.1613292532808323E-2</v>
      </c>
      <c r="AF49" s="6">
        <f t="shared" si="33"/>
        <v>5.7977008887209878E-2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INPUT!B125</f>
        <v>TOT_SHRHLDR_EQY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1060.3430000000001</v>
      </c>
      <c r="K61">
        <v>509.58300000000003</v>
      </c>
      <c r="L61">
        <v>907.25</v>
      </c>
      <c r="M61">
        <v>1185.1849999999999</v>
      </c>
      <c r="N61">
        <v>226.79300000000001</v>
      </c>
      <c r="O61">
        <v>171.636</v>
      </c>
      <c r="P61">
        <v>186.49799999999999</v>
      </c>
      <c r="Q61">
        <v>408.488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367.15899999999999</v>
      </c>
      <c r="D63">
        <v>421.53500000000003</v>
      </c>
      <c r="E63">
        <v>498.27199999999999</v>
      </c>
      <c r="F63">
        <v>621.03399999999999</v>
      </c>
      <c r="G63">
        <v>745.35900000000004</v>
      </c>
      <c r="H63">
        <v>813.84699999999998</v>
      </c>
      <c r="I63">
        <v>917.88499999999999</v>
      </c>
      <c r="J63">
        <v>1029.6079999999999</v>
      </c>
      <c r="K63">
        <v>1173.155</v>
      </c>
      <c r="L63">
        <v>1309.616</v>
      </c>
      <c r="M63">
        <v>1164.4449999999999</v>
      </c>
      <c r="N63">
        <v>1207.5719999999999</v>
      </c>
      <c r="O63">
        <v>1359.1659999999999</v>
      </c>
      <c r="P63">
        <v>1480.2719999999999</v>
      </c>
      <c r="Q63">
        <v>1607.3130000000001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262.2</v>
      </c>
      <c r="J65">
        <v>-44.7</v>
      </c>
      <c r="K65">
        <v>-43.5</v>
      </c>
      <c r="L65">
        <v>-7.3</v>
      </c>
      <c r="M65">
        <v>136.5</v>
      </c>
      <c r="N65">
        <v>711.7</v>
      </c>
      <c r="O65">
        <v>936.5</v>
      </c>
      <c r="P65">
        <v>1095.9000000000001</v>
      </c>
      <c r="Q65">
        <v>1045.5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1158.885</v>
      </c>
      <c r="P67">
        <v>1095.048</v>
      </c>
      <c r="Q67">
        <v>90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213.16300000000001</v>
      </c>
      <c r="D69">
        <v>255.292</v>
      </c>
      <c r="E69">
        <v>298.767</v>
      </c>
      <c r="F69">
        <v>297.50900000000001</v>
      </c>
      <c r="G69">
        <v>323.59199999999998</v>
      </c>
      <c r="H69">
        <v>382.77100000000002</v>
      </c>
      <c r="I69">
        <v>388.85199999999998</v>
      </c>
      <c r="J69">
        <v>420.84500000000003</v>
      </c>
      <c r="K69">
        <v>487.75900000000001</v>
      </c>
      <c r="L69">
        <v>579.30999999999995</v>
      </c>
      <c r="M69">
        <v>670.34199999999998</v>
      </c>
      <c r="N69">
        <v>717.08</v>
      </c>
      <c r="O69">
        <v>782.50099999999998</v>
      </c>
      <c r="P69">
        <v>756.28800000000001</v>
      </c>
      <c r="Q69">
        <v>689.89599999999996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652.54</v>
      </c>
      <c r="M71">
        <v>70.155000000000001</v>
      </c>
      <c r="N71">
        <v>176.03399999999999</v>
      </c>
      <c r="O71">
        <v>205.03899999999999</v>
      </c>
      <c r="P71">
        <v>179.67400000000001</v>
      </c>
      <c r="Q71">
        <v>142.136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388.31099999999998</v>
      </c>
      <c r="N73">
        <v>443.154</v>
      </c>
      <c r="O73">
        <v>476.75299999999999</v>
      </c>
      <c r="P73">
        <v>706.13300000000004</v>
      </c>
      <c r="Q73">
        <v>704.80499999999995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-14.651</v>
      </c>
      <c r="M75">
        <v>5.39</v>
      </c>
      <c r="N75">
        <v>1048.1020000000001</v>
      </c>
      <c r="O75">
        <v>1250.828</v>
      </c>
      <c r="P75">
        <v>1044.3720000000001</v>
      </c>
      <c r="Q75">
        <v>841.11199999999997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5199</v>
      </c>
      <c r="D77">
        <v>5921</v>
      </c>
      <c r="E77">
        <v>7189</v>
      </c>
      <c r="F77">
        <v>8145</v>
      </c>
      <c r="G77">
        <v>9827</v>
      </c>
      <c r="H77">
        <v>11768</v>
      </c>
      <c r="I77">
        <v>10053</v>
      </c>
      <c r="J77">
        <v>12423</v>
      </c>
      <c r="K77">
        <v>13316</v>
      </c>
      <c r="L77">
        <v>13232</v>
      </c>
      <c r="M77">
        <v>11390</v>
      </c>
      <c r="N77">
        <v>14501</v>
      </c>
      <c r="O77">
        <v>11829</v>
      </c>
      <c r="P77">
        <v>10738</v>
      </c>
      <c r="Q77">
        <v>10976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47.860999999999997</v>
      </c>
      <c r="F79">
        <v>52.902999999999999</v>
      </c>
      <c r="G79">
        <v>113.947</v>
      </c>
      <c r="H79">
        <v>164.791</v>
      </c>
      <c r="I79">
        <v>202.917</v>
      </c>
      <c r="J79">
        <v>317.56</v>
      </c>
      <c r="K79">
        <v>352.733</v>
      </c>
      <c r="L79">
        <v>393.02800000000002</v>
      </c>
      <c r="M79">
        <v>428.75</v>
      </c>
      <c r="N79">
        <v>474.09100000000001</v>
      </c>
      <c r="O79">
        <v>500.68900000000002</v>
      </c>
      <c r="P79">
        <v>523.27599999999995</v>
      </c>
      <c r="Q79">
        <v>566.00400000000002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927</v>
      </c>
      <c r="F81">
        <v>1399</v>
      </c>
      <c r="G81">
        <v>1829</v>
      </c>
      <c r="H81">
        <v>2235</v>
      </c>
      <c r="I81">
        <v>2034</v>
      </c>
      <c r="J81">
        <v>2296</v>
      </c>
      <c r="K81">
        <v>2204</v>
      </c>
      <c r="L81">
        <v>2442</v>
      </c>
      <c r="M81">
        <v>2511</v>
      </c>
      <c r="N81">
        <v>2439</v>
      </c>
      <c r="O81">
        <v>935</v>
      </c>
      <c r="P81">
        <v>1052</v>
      </c>
      <c r="Q81">
        <v>745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2397</v>
      </c>
      <c r="G83">
        <v>2861</v>
      </c>
      <c r="H83">
        <v>1592</v>
      </c>
      <c r="I83">
        <v>1868</v>
      </c>
      <c r="J83">
        <v>2084</v>
      </c>
      <c r="K83">
        <v>2291</v>
      </c>
      <c r="L83">
        <v>2491</v>
      </c>
      <c r="M83">
        <v>2181</v>
      </c>
      <c r="N83">
        <v>2618</v>
      </c>
      <c r="O83">
        <v>1595</v>
      </c>
      <c r="P83">
        <v>1068</v>
      </c>
      <c r="Q83">
        <v>3147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246.04</v>
      </c>
      <c r="D85">
        <v>287.75299999999999</v>
      </c>
      <c r="E85">
        <v>320.57900000000001</v>
      </c>
      <c r="F85">
        <v>378.59300000000002</v>
      </c>
      <c r="G85">
        <v>459.01600000000002</v>
      </c>
      <c r="H85">
        <v>551.30499999999995</v>
      </c>
      <c r="I85">
        <v>680.53599999999994</v>
      </c>
      <c r="J85">
        <v>817.46500000000003</v>
      </c>
      <c r="K85">
        <v>966.34299999999996</v>
      </c>
      <c r="L85">
        <v>1089.2570000000001</v>
      </c>
      <c r="M85">
        <v>1165.2280000000001</v>
      </c>
      <c r="N85">
        <v>1133.771</v>
      </c>
      <c r="O85">
        <v>1154.779</v>
      </c>
      <c r="P85">
        <v>1183.7370000000001</v>
      </c>
      <c r="Q85">
        <v>1241.6669999999999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302.12900000000002</v>
      </c>
      <c r="D87">
        <v>333.27699999999999</v>
      </c>
      <c r="E87">
        <v>373.548</v>
      </c>
      <c r="F87">
        <v>405.95400000000001</v>
      </c>
      <c r="G87">
        <v>404.899</v>
      </c>
      <c r="H87">
        <v>409.4</v>
      </c>
      <c r="I87">
        <v>275.70600000000002</v>
      </c>
      <c r="J87">
        <v>297.12799999999999</v>
      </c>
      <c r="K87">
        <v>338.78899999999999</v>
      </c>
      <c r="L87">
        <v>374.45699999999999</v>
      </c>
      <c r="M87">
        <v>451.10599999999999</v>
      </c>
      <c r="N87">
        <v>529.77499999999998</v>
      </c>
      <c r="O87">
        <v>556.18499999999995</v>
      </c>
      <c r="P87">
        <v>615.69899999999996</v>
      </c>
      <c r="Q87">
        <v>753.14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55.055999999999997</v>
      </c>
      <c r="D89">
        <v>63.162999999999997</v>
      </c>
      <c r="E89">
        <v>72.260499999999993</v>
      </c>
      <c r="F89">
        <v>85.167000000000002</v>
      </c>
      <c r="G89">
        <v>99.254199999999997</v>
      </c>
      <c r="H89">
        <v>66.864900000000006</v>
      </c>
      <c r="I89">
        <v>67.2196</v>
      </c>
      <c r="J89">
        <v>66.558700000000002</v>
      </c>
      <c r="K89">
        <v>53.2697</v>
      </c>
      <c r="L89">
        <v>65.076800000000006</v>
      </c>
      <c r="M89">
        <v>78.924400000000006</v>
      </c>
      <c r="N89">
        <v>91.936300000000003</v>
      </c>
      <c r="O89">
        <v>104.13679999999999</v>
      </c>
      <c r="P89">
        <v>115.806</v>
      </c>
      <c r="Q89">
        <v>133.90270000000001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656</v>
      </c>
      <c r="N91">
        <v>596</v>
      </c>
      <c r="O91">
        <v>377</v>
      </c>
      <c r="P91">
        <v>345</v>
      </c>
      <c r="Q91">
        <v>380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9.36328125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BS_RETAIN_EARN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-38.085000000000001</v>
      </c>
      <c r="K5" s="2">
        <f t="shared" si="2"/>
        <v>-17.181999999999999</v>
      </c>
      <c r="L5" s="2">
        <f t="shared" si="2"/>
        <v>65.876999999999995</v>
      </c>
      <c r="M5" s="2">
        <f t="shared" si="2"/>
        <v>285.28699999999998</v>
      </c>
      <c r="N5" s="2">
        <f t="shared" si="2"/>
        <v>104.544</v>
      </c>
      <c r="O5" s="2">
        <f t="shared" si="2"/>
        <v>25.899000000000001</v>
      </c>
      <c r="P5" s="2">
        <f t="shared" si="2"/>
        <v>10.005000000000001</v>
      </c>
      <c r="Q5" s="2">
        <f t="shared" si="2"/>
        <v>163.47900000000001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-38.085000000000001</v>
      </c>
      <c r="Z5" s="2">
        <f t="shared" si="3"/>
        <v>20.903000000000002</v>
      </c>
      <c r="AA5" s="2">
        <f t="shared" si="3"/>
        <v>83.058999999999997</v>
      </c>
      <c r="AB5" s="2">
        <f t="shared" si="3"/>
        <v>219.40999999999997</v>
      </c>
      <c r="AC5" s="2">
        <f t="shared" si="3"/>
        <v>-180.74299999999999</v>
      </c>
      <c r="AD5" s="2">
        <f t="shared" si="3"/>
        <v>-78.644999999999996</v>
      </c>
      <c r="AE5" s="2">
        <f t="shared" si="3"/>
        <v>-15.894</v>
      </c>
      <c r="AF5" s="2">
        <f t="shared" si="3"/>
        <v>153.47400000000002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166.185</v>
      </c>
      <c r="D6" s="2">
        <f t="shared" ref="D6:Q6" si="4">IF(D63="#N/A N/A",0,D63)</f>
        <v>213.74</v>
      </c>
      <c r="E6" s="2">
        <f t="shared" si="4"/>
        <v>278.93099999999998</v>
      </c>
      <c r="F6" s="2">
        <f t="shared" si="4"/>
        <v>337.75700000000001</v>
      </c>
      <c r="G6" s="2">
        <f t="shared" si="4"/>
        <v>426.94600000000003</v>
      </c>
      <c r="H6" s="2">
        <f t="shared" si="4"/>
        <v>462.76499999999999</v>
      </c>
      <c r="I6" s="2">
        <f t="shared" si="4"/>
        <v>543.86300000000006</v>
      </c>
      <c r="J6" s="2">
        <f t="shared" si="4"/>
        <v>597.83100000000002</v>
      </c>
      <c r="K6" s="2">
        <f t="shared" si="4"/>
        <v>697.81700000000001</v>
      </c>
      <c r="L6" s="2">
        <f t="shared" si="4"/>
        <v>798.74900000000002</v>
      </c>
      <c r="M6" s="2">
        <f t="shared" si="4"/>
        <v>632.81200000000001</v>
      </c>
      <c r="N6" s="2">
        <f t="shared" si="4"/>
        <v>670.63199999999995</v>
      </c>
      <c r="O6" s="2">
        <f t="shared" si="4"/>
        <v>815.40499999999997</v>
      </c>
      <c r="P6" s="2">
        <f t="shared" si="4"/>
        <v>927.99599999999998</v>
      </c>
      <c r="Q6" s="2">
        <f t="shared" si="4"/>
        <v>1044.6780000000001</v>
      </c>
      <c r="S6" s="2">
        <f t="shared" si="3"/>
        <v>47.555000000000007</v>
      </c>
      <c r="T6" s="2">
        <f t="shared" si="3"/>
        <v>65.190999999999974</v>
      </c>
      <c r="U6" s="2">
        <f t="shared" si="3"/>
        <v>58.826000000000022</v>
      </c>
      <c r="V6" s="2">
        <f t="shared" si="3"/>
        <v>89.189000000000021</v>
      </c>
      <c r="W6" s="2">
        <f t="shared" si="3"/>
        <v>35.81899999999996</v>
      </c>
      <c r="X6" s="2">
        <f t="shared" si="3"/>
        <v>81.09800000000007</v>
      </c>
      <c r="Y6" s="2">
        <f t="shared" si="3"/>
        <v>53.967999999999961</v>
      </c>
      <c r="Z6" s="2">
        <f t="shared" si="3"/>
        <v>99.98599999999999</v>
      </c>
      <c r="AA6" s="2">
        <f t="shared" si="3"/>
        <v>100.93200000000002</v>
      </c>
      <c r="AB6" s="2">
        <f t="shared" si="3"/>
        <v>-165.93700000000001</v>
      </c>
      <c r="AC6" s="2">
        <f t="shared" si="3"/>
        <v>37.819999999999936</v>
      </c>
      <c r="AD6" s="2">
        <f t="shared" si="3"/>
        <v>144.77300000000002</v>
      </c>
      <c r="AE6" s="2">
        <f t="shared" si="3"/>
        <v>112.59100000000001</v>
      </c>
      <c r="AF6" s="2">
        <f t="shared" si="3"/>
        <v>116.68200000000013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-1878.6</v>
      </c>
      <c r="J7" s="2">
        <f t="shared" si="5"/>
        <v>-2200.1</v>
      </c>
      <c r="K7" s="2">
        <f t="shared" si="5"/>
        <v>-2210.1999999999998</v>
      </c>
      <c r="L7" s="2">
        <f t="shared" si="5"/>
        <v>-2193.4</v>
      </c>
      <c r="M7" s="2">
        <f t="shared" si="5"/>
        <v>-2072.6</v>
      </c>
      <c r="N7" s="2">
        <f t="shared" si="5"/>
        <v>-1978.1</v>
      </c>
      <c r="O7" s="2">
        <f t="shared" si="5"/>
        <v>-1777.1</v>
      </c>
      <c r="P7" s="2">
        <f t="shared" si="5"/>
        <v>-1712.7</v>
      </c>
      <c r="Q7" s="2">
        <f t="shared" si="5"/>
        <v>-1813.4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-1878.6</v>
      </c>
      <c r="Y7" s="2">
        <f t="shared" si="3"/>
        <v>-321.5</v>
      </c>
      <c r="Z7" s="2">
        <f t="shared" si="3"/>
        <v>-10.099999999999909</v>
      </c>
      <c r="AA7" s="2">
        <f t="shared" si="3"/>
        <v>16.799999999999727</v>
      </c>
      <c r="AB7" s="2">
        <f t="shared" si="3"/>
        <v>120.80000000000018</v>
      </c>
      <c r="AC7" s="2">
        <f t="shared" si="3"/>
        <v>94.5</v>
      </c>
      <c r="AD7" s="2">
        <f t="shared" si="3"/>
        <v>201</v>
      </c>
      <c r="AE7" s="2">
        <f t="shared" si="3"/>
        <v>64.399999999999864</v>
      </c>
      <c r="AF7" s="2">
        <f t="shared" si="3"/>
        <v>-100.70000000000005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1128.009</v>
      </c>
      <c r="P8" s="2">
        <f t="shared" si="6"/>
        <v>1067.087</v>
      </c>
      <c r="Q8" s="2">
        <f t="shared" si="6"/>
        <v>-53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1128.009</v>
      </c>
      <c r="AE8" s="2">
        <f t="shared" si="3"/>
        <v>-60.922000000000025</v>
      </c>
      <c r="AF8" s="2">
        <f t="shared" si="3"/>
        <v>-1120.087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200.80600000000001</v>
      </c>
      <c r="D9" s="2">
        <f t="shared" ref="D9:Q9" si="7">IF(D69="#N/A N/A",0,D69)</f>
        <v>242.935</v>
      </c>
      <c r="E9" s="2">
        <f t="shared" si="7"/>
        <v>286.41000000000003</v>
      </c>
      <c r="F9" s="2">
        <f t="shared" si="7"/>
        <v>284.80099999999999</v>
      </c>
      <c r="G9" s="2">
        <f t="shared" si="7"/>
        <v>310.86900000000003</v>
      </c>
      <c r="H9" s="2">
        <f t="shared" si="7"/>
        <v>370.41399999999999</v>
      </c>
      <c r="I9" s="2">
        <f t="shared" si="7"/>
        <v>376.36700000000002</v>
      </c>
      <c r="J9" s="2">
        <f t="shared" si="7"/>
        <v>408.315</v>
      </c>
      <c r="K9" s="2">
        <f t="shared" si="7"/>
        <v>475.74799999999999</v>
      </c>
      <c r="L9" s="2">
        <f t="shared" si="7"/>
        <v>566.98900000000003</v>
      </c>
      <c r="M9" s="2">
        <f t="shared" si="7"/>
        <v>657.81700000000001</v>
      </c>
      <c r="N9" s="2">
        <f t="shared" si="7"/>
        <v>701.12099999999998</v>
      </c>
      <c r="O9" s="2">
        <f t="shared" si="7"/>
        <v>761.60900000000004</v>
      </c>
      <c r="P9" s="2">
        <f t="shared" si="7"/>
        <v>730.72799999999995</v>
      </c>
      <c r="Q9" s="2">
        <f t="shared" si="7"/>
        <v>657.14</v>
      </c>
      <c r="S9" s="2">
        <f t="shared" si="3"/>
        <v>42.128999999999991</v>
      </c>
      <c r="T9" s="2">
        <f t="shared" si="3"/>
        <v>43.475000000000023</v>
      </c>
      <c r="U9" s="2">
        <f t="shared" si="3"/>
        <v>-1.6090000000000373</v>
      </c>
      <c r="V9" s="2">
        <f t="shared" si="3"/>
        <v>26.06800000000004</v>
      </c>
      <c r="W9" s="2">
        <f t="shared" si="3"/>
        <v>59.544999999999959</v>
      </c>
      <c r="X9" s="2">
        <f t="shared" si="3"/>
        <v>5.9530000000000314</v>
      </c>
      <c r="Y9" s="2">
        <f t="shared" si="3"/>
        <v>31.947999999999979</v>
      </c>
      <c r="Z9" s="2">
        <f t="shared" si="3"/>
        <v>67.432999999999993</v>
      </c>
      <c r="AA9" s="2">
        <f t="shared" si="3"/>
        <v>91.241000000000042</v>
      </c>
      <c r="AB9" s="2">
        <f t="shared" si="3"/>
        <v>90.827999999999975</v>
      </c>
      <c r="AC9" s="2">
        <f t="shared" si="3"/>
        <v>43.303999999999974</v>
      </c>
      <c r="AD9" s="2">
        <f t="shared" si="3"/>
        <v>60.488000000000056</v>
      </c>
      <c r="AE9" s="2">
        <f t="shared" si="3"/>
        <v>-30.881000000000085</v>
      </c>
      <c r="AF9" s="2">
        <f t="shared" si="3"/>
        <v>-73.587999999999965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-4.3810000000000002</v>
      </c>
      <c r="M10" s="2">
        <f t="shared" si="8"/>
        <v>-439.57</v>
      </c>
      <c r="N10" s="2">
        <f t="shared" si="8"/>
        <v>-598.81200000000001</v>
      </c>
      <c r="O10" s="2">
        <f t="shared" si="8"/>
        <v>-642.10900000000004</v>
      </c>
      <c r="P10" s="2">
        <f t="shared" si="8"/>
        <v>-669.08</v>
      </c>
      <c r="Q10" s="2">
        <f t="shared" si="8"/>
        <v>-743.85900000000004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-4.3810000000000002</v>
      </c>
      <c r="AB10" s="2">
        <f t="shared" si="3"/>
        <v>-435.18899999999996</v>
      </c>
      <c r="AC10" s="2">
        <f t="shared" si="3"/>
        <v>-159.24200000000002</v>
      </c>
      <c r="AD10" s="2">
        <f t="shared" si="3"/>
        <v>-43.297000000000025</v>
      </c>
      <c r="AE10" s="2">
        <f t="shared" si="3"/>
        <v>-26.971000000000004</v>
      </c>
      <c r="AF10" s="2">
        <f t="shared" si="3"/>
        <v>-74.778999999999996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-380.43799999999999</v>
      </c>
      <c r="N11" s="2">
        <f t="shared" si="9"/>
        <v>-330.911</v>
      </c>
      <c r="O11" s="2">
        <f t="shared" si="9"/>
        <v>-304.56099999999998</v>
      </c>
      <c r="P11" s="2">
        <f t="shared" si="9"/>
        <v>-538.12400000000002</v>
      </c>
      <c r="Q11" s="2">
        <f t="shared" si="9"/>
        <v>-546.56700000000001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-380.43799999999999</v>
      </c>
      <c r="AC11" s="2">
        <f t="shared" si="3"/>
        <v>49.526999999999987</v>
      </c>
      <c r="AD11" s="2">
        <f t="shared" si="3"/>
        <v>26.350000000000023</v>
      </c>
      <c r="AE11" s="2">
        <f t="shared" si="3"/>
        <v>-233.56300000000005</v>
      </c>
      <c r="AF11" s="2">
        <f t="shared" si="3"/>
        <v>-8.4429999999999836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-67.262</v>
      </c>
      <c r="M12" s="2">
        <f t="shared" si="10"/>
        <v>-103.87</v>
      </c>
      <c r="N12" s="2">
        <f t="shared" si="10"/>
        <v>-223.50200000000001</v>
      </c>
      <c r="O12" s="2">
        <f t="shared" si="10"/>
        <v>-667.73299999999995</v>
      </c>
      <c r="P12" s="2">
        <f t="shared" si="10"/>
        <v>-1358.732</v>
      </c>
      <c r="Q12" s="2">
        <f t="shared" si="10"/>
        <v>-1841.8140000000001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-67.262</v>
      </c>
      <c r="AB12" s="2">
        <f t="shared" si="3"/>
        <v>-36.608000000000004</v>
      </c>
      <c r="AC12" s="2">
        <f t="shared" si="3"/>
        <v>-119.63200000000001</v>
      </c>
      <c r="AD12" s="2">
        <f t="shared" si="3"/>
        <v>-444.23099999999994</v>
      </c>
      <c r="AE12" s="2">
        <f t="shared" si="3"/>
        <v>-690.99900000000002</v>
      </c>
      <c r="AF12" s="2">
        <f t="shared" si="3"/>
        <v>-483.08200000000011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4442</v>
      </c>
      <c r="D13" s="2">
        <f t="shared" ref="D13:Q13" si="11">IF(D77="#N/A N/A",0,D77)</f>
        <v>5083</v>
      </c>
      <c r="E13" s="2">
        <f t="shared" si="11"/>
        <v>6191</v>
      </c>
      <c r="F13" s="2">
        <f t="shared" si="11"/>
        <v>7018</v>
      </c>
      <c r="G13" s="2">
        <f t="shared" si="11"/>
        <v>8465</v>
      </c>
      <c r="H13" s="2">
        <f t="shared" si="11"/>
        <v>10145</v>
      </c>
      <c r="I13" s="2">
        <f t="shared" si="11"/>
        <v>8225</v>
      </c>
      <c r="J13" s="2">
        <f t="shared" si="11"/>
        <v>10423</v>
      </c>
      <c r="K13" s="2">
        <f t="shared" si="11"/>
        <v>11105</v>
      </c>
      <c r="L13" s="2">
        <f t="shared" si="11"/>
        <v>10862</v>
      </c>
      <c r="M13" s="2">
        <f t="shared" si="11"/>
        <v>8920</v>
      </c>
      <c r="N13" s="2">
        <f t="shared" si="11"/>
        <v>11793</v>
      </c>
      <c r="O13" s="2">
        <f t="shared" si="11"/>
        <v>8799</v>
      </c>
      <c r="P13" s="2">
        <f t="shared" si="11"/>
        <v>7526</v>
      </c>
      <c r="Q13" s="2">
        <f t="shared" si="11"/>
        <v>7675</v>
      </c>
      <c r="S13" s="2">
        <f t="shared" si="3"/>
        <v>641</v>
      </c>
      <c r="T13" s="2">
        <f t="shared" si="3"/>
        <v>1108</v>
      </c>
      <c r="U13" s="2">
        <f t="shared" si="3"/>
        <v>827</v>
      </c>
      <c r="V13" s="2">
        <f t="shared" si="3"/>
        <v>1447</v>
      </c>
      <c r="W13" s="2">
        <f t="shared" si="3"/>
        <v>1680</v>
      </c>
      <c r="X13" s="2">
        <f t="shared" si="3"/>
        <v>-1920</v>
      </c>
      <c r="Y13" s="2">
        <f t="shared" si="3"/>
        <v>2198</v>
      </c>
      <c r="Z13" s="2">
        <f t="shared" si="3"/>
        <v>682</v>
      </c>
      <c r="AA13" s="2">
        <f t="shared" si="3"/>
        <v>-243</v>
      </c>
      <c r="AB13" s="2">
        <f t="shared" si="3"/>
        <v>-1942</v>
      </c>
      <c r="AC13" s="2">
        <f t="shared" si="3"/>
        <v>2873</v>
      </c>
      <c r="AD13" s="2">
        <f t="shared" si="3"/>
        <v>-2994</v>
      </c>
      <c r="AE13" s="2">
        <f t="shared" si="3"/>
        <v>-1273</v>
      </c>
      <c r="AF13" s="2">
        <f t="shared" si="3"/>
        <v>149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-0.33</v>
      </c>
      <c r="F14" s="2">
        <f t="shared" si="12"/>
        <v>1.9849999999999999</v>
      </c>
      <c r="G14" s="2">
        <f t="shared" si="12"/>
        <v>14.938000000000001</v>
      </c>
      <c r="H14" s="2">
        <f t="shared" si="12"/>
        <v>54.981000000000002</v>
      </c>
      <c r="I14" s="2">
        <f t="shared" si="12"/>
        <v>82.352000000000004</v>
      </c>
      <c r="J14" s="2">
        <f t="shared" si="12"/>
        <v>106.129</v>
      </c>
      <c r="K14" s="2">
        <f t="shared" si="12"/>
        <v>131.822</v>
      </c>
      <c r="L14" s="2">
        <f t="shared" si="12"/>
        <v>165.43100000000001</v>
      </c>
      <c r="M14" s="2">
        <f t="shared" si="12"/>
        <v>191.46799999999999</v>
      </c>
      <c r="N14" s="2">
        <f t="shared" si="12"/>
        <v>223.37200000000001</v>
      </c>
      <c r="O14" s="2">
        <f t="shared" si="12"/>
        <v>233.46199999999999</v>
      </c>
      <c r="P14" s="2">
        <f t="shared" si="12"/>
        <v>243.142</v>
      </c>
      <c r="Q14" s="2">
        <f t="shared" si="12"/>
        <v>273.55500000000001</v>
      </c>
      <c r="S14" s="2">
        <f t="shared" si="3"/>
        <v>0</v>
      </c>
      <c r="T14" s="2">
        <f t="shared" si="3"/>
        <v>-0.33</v>
      </c>
      <c r="U14" s="2">
        <f t="shared" si="3"/>
        <v>2.3149999999999999</v>
      </c>
      <c r="V14" s="2">
        <f t="shared" si="3"/>
        <v>12.953000000000001</v>
      </c>
      <c r="W14" s="2">
        <f t="shared" si="3"/>
        <v>40.042999999999999</v>
      </c>
      <c r="X14" s="2">
        <f t="shared" si="3"/>
        <v>27.371000000000002</v>
      </c>
      <c r="Y14" s="2">
        <f t="shared" si="3"/>
        <v>23.777000000000001</v>
      </c>
      <c r="Z14" s="2">
        <f t="shared" si="3"/>
        <v>25.692999999999998</v>
      </c>
      <c r="AA14" s="2">
        <f t="shared" si="3"/>
        <v>33.609000000000009</v>
      </c>
      <c r="AB14" s="2">
        <f t="shared" si="3"/>
        <v>26.036999999999978</v>
      </c>
      <c r="AC14" s="2">
        <f t="shared" si="3"/>
        <v>31.904000000000025</v>
      </c>
      <c r="AD14" s="2">
        <f t="shared" si="3"/>
        <v>10.089999999999975</v>
      </c>
      <c r="AE14" s="2">
        <f t="shared" si="3"/>
        <v>9.6800000000000068</v>
      </c>
      <c r="AF14" s="2">
        <f t="shared" si="3"/>
        <v>30.413000000000011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812</v>
      </c>
      <c r="F15" s="2">
        <f t="shared" si="13"/>
        <v>-128</v>
      </c>
      <c r="G15" s="2">
        <f t="shared" si="13"/>
        <v>-264</v>
      </c>
      <c r="H15" s="2">
        <f t="shared" si="13"/>
        <v>197</v>
      </c>
      <c r="I15" s="2">
        <f t="shared" si="13"/>
        <v>-39</v>
      </c>
      <c r="J15" s="2">
        <f t="shared" si="13"/>
        <v>185</v>
      </c>
      <c r="K15" s="2">
        <f t="shared" si="13"/>
        <v>265</v>
      </c>
      <c r="L15" s="2">
        <f t="shared" si="13"/>
        <v>490</v>
      </c>
      <c r="M15" s="2">
        <f t="shared" si="13"/>
        <v>493</v>
      </c>
      <c r="N15" s="2">
        <f t="shared" si="13"/>
        <v>398</v>
      </c>
      <c r="O15" s="2">
        <f t="shared" si="13"/>
        <v>-1149</v>
      </c>
      <c r="P15" s="2">
        <f t="shared" si="13"/>
        <v>-1005</v>
      </c>
      <c r="Q15" s="2">
        <f t="shared" si="13"/>
        <v>-1331</v>
      </c>
      <c r="S15" s="2">
        <f t="shared" si="3"/>
        <v>0</v>
      </c>
      <c r="T15" s="2">
        <f t="shared" si="3"/>
        <v>812</v>
      </c>
      <c r="U15" s="2">
        <f t="shared" si="3"/>
        <v>-940</v>
      </c>
      <c r="V15" s="2">
        <f t="shared" si="3"/>
        <v>-136</v>
      </c>
      <c r="W15" s="2">
        <f t="shared" si="3"/>
        <v>461</v>
      </c>
      <c r="X15" s="2">
        <f t="shared" si="3"/>
        <v>-236</v>
      </c>
      <c r="Y15" s="2">
        <f t="shared" si="3"/>
        <v>224</v>
      </c>
      <c r="Z15" s="2">
        <f t="shared" si="3"/>
        <v>80</v>
      </c>
      <c r="AA15" s="2">
        <f t="shared" si="3"/>
        <v>225</v>
      </c>
      <c r="AB15" s="2">
        <f t="shared" si="3"/>
        <v>3</v>
      </c>
      <c r="AC15" s="2">
        <f t="shared" si="3"/>
        <v>-95</v>
      </c>
      <c r="AD15" s="2">
        <f t="shared" si="3"/>
        <v>-1547</v>
      </c>
      <c r="AE15" s="2">
        <f t="shared" si="3"/>
        <v>144</v>
      </c>
      <c r="AF15" s="2">
        <f t="shared" si="3"/>
        <v>-326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71</v>
      </c>
      <c r="G16" s="2">
        <f t="shared" si="14"/>
        <v>299</v>
      </c>
      <c r="H16" s="2">
        <f t="shared" si="14"/>
        <v>-21</v>
      </c>
      <c r="I16" s="2">
        <f t="shared" si="14"/>
        <v>64</v>
      </c>
      <c r="J16" s="2">
        <f t="shared" si="14"/>
        <v>134</v>
      </c>
      <c r="K16" s="2">
        <f t="shared" si="14"/>
        <v>195</v>
      </c>
      <c r="L16" s="2">
        <f t="shared" si="14"/>
        <v>401</v>
      </c>
      <c r="M16" s="2">
        <f t="shared" si="14"/>
        <v>153</v>
      </c>
      <c r="N16" s="2">
        <f t="shared" si="14"/>
        <v>508</v>
      </c>
      <c r="O16" s="2">
        <f t="shared" si="14"/>
        <v>19</v>
      </c>
      <c r="P16" s="2">
        <f t="shared" si="14"/>
        <v>-285</v>
      </c>
      <c r="Q16" s="2">
        <f t="shared" si="14"/>
        <v>-181</v>
      </c>
      <c r="S16" s="2">
        <f t="shared" si="3"/>
        <v>0</v>
      </c>
      <c r="T16" s="2">
        <f t="shared" si="3"/>
        <v>0</v>
      </c>
      <c r="U16" s="2">
        <f t="shared" si="3"/>
        <v>71</v>
      </c>
      <c r="V16" s="2">
        <f t="shared" si="3"/>
        <v>228</v>
      </c>
      <c r="W16" s="2">
        <f t="shared" si="3"/>
        <v>-320</v>
      </c>
      <c r="X16" s="2">
        <f t="shared" si="3"/>
        <v>85</v>
      </c>
      <c r="Y16" s="2">
        <f t="shared" si="3"/>
        <v>70</v>
      </c>
      <c r="Z16" s="2">
        <f t="shared" si="3"/>
        <v>61</v>
      </c>
      <c r="AA16" s="2">
        <f t="shared" si="3"/>
        <v>206</v>
      </c>
      <c r="AB16" s="2">
        <f t="shared" si="3"/>
        <v>-248</v>
      </c>
      <c r="AC16" s="2">
        <f t="shared" si="3"/>
        <v>355</v>
      </c>
      <c r="AD16" s="2">
        <f t="shared" si="3"/>
        <v>-489</v>
      </c>
      <c r="AE16" s="2">
        <f t="shared" si="3"/>
        <v>-304</v>
      </c>
      <c r="AF16" s="2">
        <f t="shared" si="3"/>
        <v>104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38.817999999999998</v>
      </c>
      <c r="D17" s="2">
        <f t="shared" ref="D17:Q17" si="15">IF(D85="#N/A N/A",0,D85)</f>
        <v>74.819000000000003</v>
      </c>
      <c r="E17" s="2">
        <f t="shared" si="15"/>
        <v>100.53400000000001</v>
      </c>
      <c r="F17" s="2">
        <f t="shared" si="15"/>
        <v>144.90199999999999</v>
      </c>
      <c r="G17" s="2">
        <f t="shared" si="15"/>
        <v>195.267</v>
      </c>
      <c r="H17" s="2">
        <f t="shared" si="15"/>
        <v>253.13</v>
      </c>
      <c r="I17" s="2">
        <f t="shared" si="15"/>
        <v>343.72399999999999</v>
      </c>
      <c r="J17" s="2">
        <f t="shared" si="15"/>
        <v>454.37299999999999</v>
      </c>
      <c r="K17" s="2">
        <f t="shared" si="15"/>
        <v>580.56899999999996</v>
      </c>
      <c r="L17" s="2">
        <f t="shared" si="15"/>
        <v>682.803</v>
      </c>
      <c r="M17" s="2">
        <f t="shared" si="15"/>
        <v>746.93799999999999</v>
      </c>
      <c r="N17" s="2">
        <f t="shared" si="15"/>
        <v>709.61</v>
      </c>
      <c r="O17" s="2">
        <f t="shared" si="15"/>
        <v>725.50800000000004</v>
      </c>
      <c r="P17" s="2">
        <f t="shared" si="15"/>
        <v>745.19</v>
      </c>
      <c r="Q17" s="2">
        <f t="shared" si="15"/>
        <v>769.37099999999998</v>
      </c>
      <c r="S17" s="2">
        <f t="shared" si="3"/>
        <v>36.001000000000005</v>
      </c>
      <c r="T17" s="2">
        <f t="shared" si="3"/>
        <v>25.715000000000003</v>
      </c>
      <c r="U17" s="2">
        <f t="shared" si="3"/>
        <v>44.367999999999981</v>
      </c>
      <c r="V17" s="2">
        <f t="shared" si="3"/>
        <v>50.365000000000009</v>
      </c>
      <c r="W17" s="2">
        <f t="shared" si="3"/>
        <v>57.863</v>
      </c>
      <c r="X17" s="2">
        <f t="shared" si="3"/>
        <v>90.593999999999994</v>
      </c>
      <c r="Y17" s="2">
        <f t="shared" si="3"/>
        <v>110.649</v>
      </c>
      <c r="Z17" s="2">
        <f t="shared" si="3"/>
        <v>126.19599999999997</v>
      </c>
      <c r="AA17" s="2">
        <f t="shared" si="3"/>
        <v>102.23400000000004</v>
      </c>
      <c r="AB17" s="2">
        <f t="shared" si="3"/>
        <v>64.134999999999991</v>
      </c>
      <c r="AC17" s="2">
        <f t="shared" si="3"/>
        <v>-37.327999999999975</v>
      </c>
      <c r="AD17" s="2">
        <f t="shared" si="3"/>
        <v>15.898000000000025</v>
      </c>
      <c r="AE17" s="2">
        <f t="shared" si="3"/>
        <v>19.682000000000016</v>
      </c>
      <c r="AF17" s="2">
        <f t="shared" si="3"/>
        <v>24.180999999999926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157.97300000000001</v>
      </c>
      <c r="D18" s="2">
        <f t="shared" ref="D18:Q18" si="16">IF(D87="#N/A N/A",0,D87)</f>
        <v>187.05799999999999</v>
      </c>
      <c r="E18" s="2">
        <f t="shared" si="16"/>
        <v>225.58199999999999</v>
      </c>
      <c r="F18" s="2">
        <f t="shared" si="16"/>
        <v>255.071</v>
      </c>
      <c r="G18" s="2">
        <f t="shared" si="16"/>
        <v>248.55</v>
      </c>
      <c r="H18" s="2">
        <f t="shared" si="16"/>
        <v>234.191</v>
      </c>
      <c r="I18" s="2">
        <f t="shared" si="16"/>
        <v>-52.616999999999997</v>
      </c>
      <c r="J18" s="2">
        <f t="shared" si="16"/>
        <v>-41.610999999999997</v>
      </c>
      <c r="K18" s="2">
        <f t="shared" si="16"/>
        <v>-13.907</v>
      </c>
      <c r="L18" s="2">
        <f t="shared" si="16"/>
        <v>-3.1219999999999999</v>
      </c>
      <c r="M18" s="2">
        <f t="shared" si="16"/>
        <v>55.139000000000003</v>
      </c>
      <c r="N18" s="2">
        <f t="shared" si="16"/>
        <v>114.23699999999999</v>
      </c>
      <c r="O18" s="2">
        <f t="shared" si="16"/>
        <v>126.105</v>
      </c>
      <c r="P18" s="2">
        <f t="shared" si="16"/>
        <v>166.24600000000001</v>
      </c>
      <c r="Q18" s="2">
        <f t="shared" si="16"/>
        <v>287.40199999999999</v>
      </c>
      <c r="S18" s="2">
        <f t="shared" si="3"/>
        <v>29.08499999999998</v>
      </c>
      <c r="T18" s="2">
        <f t="shared" si="3"/>
        <v>38.524000000000001</v>
      </c>
      <c r="U18" s="2">
        <f t="shared" si="3"/>
        <v>29.489000000000004</v>
      </c>
      <c r="V18" s="2">
        <f t="shared" si="3"/>
        <v>-6.5209999999999866</v>
      </c>
      <c r="W18" s="2">
        <f t="shared" si="3"/>
        <v>-14.359000000000009</v>
      </c>
      <c r="X18" s="2">
        <f t="shared" si="3"/>
        <v>-286.80799999999999</v>
      </c>
      <c r="Y18" s="2">
        <f t="shared" si="3"/>
        <v>11.006</v>
      </c>
      <c r="Z18" s="2">
        <f t="shared" si="3"/>
        <v>27.703999999999997</v>
      </c>
      <c r="AA18" s="2">
        <f t="shared" si="3"/>
        <v>10.785</v>
      </c>
      <c r="AB18" s="2">
        <f t="shared" si="3"/>
        <v>58.261000000000003</v>
      </c>
      <c r="AC18" s="2">
        <f t="shared" si="3"/>
        <v>59.097999999999992</v>
      </c>
      <c r="AD18" s="2">
        <f t="shared" si="3"/>
        <v>11.868000000000009</v>
      </c>
      <c r="AE18" s="2">
        <f t="shared" si="3"/>
        <v>40.141000000000005</v>
      </c>
      <c r="AF18" s="2">
        <f t="shared" si="3"/>
        <v>121.15599999999998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-142.10400000000001</v>
      </c>
      <c r="D19" s="2">
        <f t="shared" ref="D19:Q19" si="17">IF(D89="#N/A N/A",0,D89)</f>
        <v>-135.76599999999999</v>
      </c>
      <c r="E19" s="2">
        <f t="shared" si="17"/>
        <v>-128.66069999999999</v>
      </c>
      <c r="F19" s="2">
        <f t="shared" si="17"/>
        <v>-122.277</v>
      </c>
      <c r="G19" s="2">
        <f t="shared" si="17"/>
        <v>-110.9562</v>
      </c>
      <c r="H19" s="2">
        <f t="shared" si="17"/>
        <v>-99.069400000000002</v>
      </c>
      <c r="I19" s="2">
        <f t="shared" si="17"/>
        <v>-86.980599999999995</v>
      </c>
      <c r="J19" s="2">
        <f t="shared" si="17"/>
        <v>-73.034599999999998</v>
      </c>
      <c r="K19" s="2">
        <f t="shared" si="17"/>
        <v>-54.671599999999998</v>
      </c>
      <c r="L19" s="2">
        <f t="shared" si="17"/>
        <v>-31.729099999999999</v>
      </c>
      <c r="M19" s="2">
        <f t="shared" si="17"/>
        <v>-5.3902999999999999</v>
      </c>
      <c r="N19" s="2">
        <f t="shared" si="17"/>
        <v>3.5331000000000001</v>
      </c>
      <c r="O19" s="2">
        <f t="shared" si="17"/>
        <v>9.4405999999999999</v>
      </c>
      <c r="P19" s="2">
        <f t="shared" si="17"/>
        <v>14.87</v>
      </c>
      <c r="Q19" s="2">
        <f t="shared" si="17"/>
        <v>27.226700000000001</v>
      </c>
      <c r="S19" s="2">
        <f t="shared" si="3"/>
        <v>6.3380000000000223</v>
      </c>
      <c r="T19" s="2">
        <f t="shared" si="3"/>
        <v>7.1052999999999997</v>
      </c>
      <c r="U19" s="2">
        <f t="shared" si="3"/>
        <v>6.3836999999999904</v>
      </c>
      <c r="V19" s="2">
        <f t="shared" si="3"/>
        <v>11.320800000000006</v>
      </c>
      <c r="W19" s="2">
        <f t="shared" si="3"/>
        <v>11.886799999999994</v>
      </c>
      <c r="X19" s="2">
        <f t="shared" si="3"/>
        <v>12.088800000000006</v>
      </c>
      <c r="Y19" s="2">
        <f t="shared" si="3"/>
        <v>13.945999999999998</v>
      </c>
      <c r="Z19" s="2">
        <f t="shared" si="3"/>
        <v>18.363</v>
      </c>
      <c r="AA19" s="2">
        <f t="shared" si="3"/>
        <v>22.942499999999999</v>
      </c>
      <c r="AB19" s="2">
        <f t="shared" si="3"/>
        <v>26.338799999999999</v>
      </c>
      <c r="AC19" s="2">
        <f t="shared" si="3"/>
        <v>8.9234000000000009</v>
      </c>
      <c r="AD19" s="2">
        <f t="shared" si="3"/>
        <v>5.9074999999999998</v>
      </c>
      <c r="AE19" s="2">
        <f t="shared" si="3"/>
        <v>5.4293999999999993</v>
      </c>
      <c r="AF19" s="2">
        <f t="shared" si="3"/>
        <v>12.356700000000002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656</v>
      </c>
      <c r="N20" s="2">
        <f t="shared" si="18"/>
        <v>596</v>
      </c>
      <c r="O20" s="2">
        <f t="shared" si="18"/>
        <v>28</v>
      </c>
      <c r="P20" s="2">
        <f t="shared" si="18"/>
        <v>111</v>
      </c>
      <c r="Q20" s="2">
        <f t="shared" si="18"/>
        <v>165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656</v>
      </c>
      <c r="AC20" s="2">
        <f t="shared" si="3"/>
        <v>-60</v>
      </c>
      <c r="AD20" s="2">
        <f t="shared" si="3"/>
        <v>-568</v>
      </c>
      <c r="AE20" s="2">
        <f t="shared" si="3"/>
        <v>83</v>
      </c>
      <c r="AF20" s="2">
        <f t="shared" si="3"/>
        <v>54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4863.6779999999999</v>
      </c>
      <c r="D25" s="19">
        <f t="shared" ref="D25:Q25" si="25">SUM(D5:D24)</f>
        <v>5665.786000000001</v>
      </c>
      <c r="E25" s="19">
        <f t="shared" si="25"/>
        <v>7765.4663</v>
      </c>
      <c r="F25" s="19">
        <f t="shared" si="25"/>
        <v>7863.2389999999996</v>
      </c>
      <c r="G25" s="19">
        <f t="shared" si="25"/>
        <v>9585.6137999999992</v>
      </c>
      <c r="H25" s="19">
        <f t="shared" si="25"/>
        <v>11597.411599999999</v>
      </c>
      <c r="I25" s="19">
        <f t="shared" si="25"/>
        <v>7578.1084000000001</v>
      </c>
      <c r="J25" s="19">
        <f t="shared" si="25"/>
        <v>9955.8173999999981</v>
      </c>
      <c r="K25" s="19">
        <f t="shared" si="25"/>
        <v>11154.995400000002</v>
      </c>
      <c r="L25" s="19">
        <f t="shared" si="25"/>
        <v>11732.954900000001</v>
      </c>
      <c r="M25" s="19">
        <f t="shared" si="25"/>
        <v>9789.5926999999992</v>
      </c>
      <c r="N25" s="19">
        <f t="shared" si="25"/>
        <v>12690.724099999999</v>
      </c>
      <c r="O25" s="19">
        <f t="shared" si="25"/>
        <v>8130.9345999999987</v>
      </c>
      <c r="P25" s="19">
        <f t="shared" si="25"/>
        <v>5973.6280000000006</v>
      </c>
      <c r="Q25" s="19">
        <f t="shared" si="25"/>
        <v>4552.2117000000007</v>
      </c>
      <c r="S25" s="3">
        <f t="shared" si="24"/>
        <v>802.10800000000108</v>
      </c>
      <c r="T25" s="3">
        <f t="shared" si="24"/>
        <v>2099.6802999999991</v>
      </c>
      <c r="U25" s="3">
        <f t="shared" si="24"/>
        <v>97.772699999999531</v>
      </c>
      <c r="V25" s="3">
        <f t="shared" si="22"/>
        <v>1722.3747999999996</v>
      </c>
      <c r="W25" s="3">
        <f t="shared" si="22"/>
        <v>2011.7978000000003</v>
      </c>
      <c r="X25" s="3">
        <f t="shared" si="22"/>
        <v>-4019.3031999999994</v>
      </c>
      <c r="Y25" s="3">
        <f t="shared" si="22"/>
        <v>2377.708999999998</v>
      </c>
      <c r="Z25" s="3">
        <f t="shared" si="22"/>
        <v>1199.1780000000035</v>
      </c>
      <c r="AA25" s="3">
        <f t="shared" si="22"/>
        <v>577.95949999999903</v>
      </c>
      <c r="AB25" s="3">
        <f t="shared" si="22"/>
        <v>-1943.3622000000014</v>
      </c>
      <c r="AC25" s="3">
        <f t="shared" si="22"/>
        <v>2901.1314000000002</v>
      </c>
      <c r="AD25" s="3">
        <f t="shared" si="22"/>
        <v>-4559.7895000000008</v>
      </c>
      <c r="AE25" s="3">
        <f t="shared" si="22"/>
        <v>-2157.3065999999981</v>
      </c>
      <c r="AF25" s="3">
        <f t="shared" si="22"/>
        <v>-1421.4162999999999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-3.8254016189569738E-3</v>
      </c>
      <c r="K29" s="4">
        <f t="shared" si="29"/>
        <v>-1.5402964666395107E-3</v>
      </c>
      <c r="L29" s="4">
        <f t="shared" si="29"/>
        <v>5.6146981354202588E-3</v>
      </c>
      <c r="M29" s="4">
        <f t="shared" si="29"/>
        <v>2.9141866137086581E-2</v>
      </c>
      <c r="N29" s="4">
        <f t="shared" si="29"/>
        <v>8.2378278163024593E-3</v>
      </c>
      <c r="O29" s="4">
        <f t="shared" si="29"/>
        <v>3.1852426903052453E-3</v>
      </c>
      <c r="P29" s="4">
        <f t="shared" si="29"/>
        <v>1.6748615749089162E-3</v>
      </c>
      <c r="Q29" s="4">
        <f t="shared" si="29"/>
        <v>3.5911994163188847E-2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-0.54885125377445199</v>
      </c>
      <c r="AA29" s="4">
        <f t="shared" si="30"/>
        <v>-4.8340705389360963</v>
      </c>
      <c r="AB29" s="4">
        <f t="shared" si="30"/>
        <v>3.3306009684715452</v>
      </c>
      <c r="AC29" s="4">
        <f t="shared" si="30"/>
        <v>-0.63354797099061655</v>
      </c>
      <c r="AD29" s="4">
        <f t="shared" si="30"/>
        <v>-0.75226698806244263</v>
      </c>
      <c r="AE29" s="4">
        <f t="shared" si="30"/>
        <v>-0.61369164832619016</v>
      </c>
      <c r="AF29" s="4">
        <f t="shared" si="30"/>
        <v>15.339730134932534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3.4168585996030169E-2</v>
      </c>
      <c r="D30" s="4">
        <f t="shared" si="31"/>
        <v>3.7724686389496526E-2</v>
      </c>
      <c r="E30" s="4">
        <f t="shared" si="31"/>
        <v>3.5919414137435636E-2</v>
      </c>
      <c r="F30" s="4">
        <f t="shared" si="31"/>
        <v>4.2953927764372929E-2</v>
      </c>
      <c r="G30" s="4">
        <f t="shared" si="31"/>
        <v>4.4540288072110738E-2</v>
      </c>
      <c r="H30" s="4">
        <f t="shared" si="31"/>
        <v>3.9902438230268553E-2</v>
      </c>
      <c r="I30" s="4">
        <f t="shared" si="31"/>
        <v>7.1767645867931898E-2</v>
      </c>
      <c r="J30" s="4">
        <f t="shared" si="31"/>
        <v>6.0048409485694274E-2</v>
      </c>
      <c r="K30" s="4">
        <f t="shared" si="29"/>
        <v>6.2556457889709205E-2</v>
      </c>
      <c r="L30" s="4">
        <f t="shared" si="29"/>
        <v>6.8077394553012385E-2</v>
      </c>
      <c r="M30" s="4">
        <f t="shared" si="29"/>
        <v>6.4641300143161218E-2</v>
      </c>
      <c r="N30" s="4">
        <f t="shared" si="29"/>
        <v>5.2844265994246929E-2</v>
      </c>
      <c r="O30" s="4">
        <f t="shared" si="29"/>
        <v>0.10028428958215949</v>
      </c>
      <c r="P30" s="4">
        <f t="shared" si="29"/>
        <v>0.15534880980201646</v>
      </c>
      <c r="Q30" s="4">
        <f t="shared" si="29"/>
        <v>0.22948800909237149</v>
      </c>
      <c r="S30" s="4">
        <f t="shared" si="30"/>
        <v>0.28615699371182723</v>
      </c>
      <c r="T30" s="4">
        <f t="shared" si="30"/>
        <v>0.30500140357443611</v>
      </c>
      <c r="U30" s="4">
        <f t="shared" si="30"/>
        <v>0.21089803571492599</v>
      </c>
      <c r="V30" s="4">
        <f t="shared" si="30"/>
        <v>0.2640626249048873</v>
      </c>
      <c r="W30" s="4">
        <f t="shared" si="30"/>
        <v>8.38958556819831E-2</v>
      </c>
      <c r="X30" s="4">
        <f t="shared" si="30"/>
        <v>0.17524661545276776</v>
      </c>
      <c r="Y30" s="4">
        <f t="shared" si="30"/>
        <v>9.9230872480753338E-2</v>
      </c>
      <c r="Z30" s="4">
        <f t="shared" si="30"/>
        <v>0.16724793461697368</v>
      </c>
      <c r="AA30" s="4">
        <f t="shared" si="30"/>
        <v>0.14463964047880751</v>
      </c>
      <c r="AB30" s="4">
        <f t="shared" si="30"/>
        <v>-0.20774611298417903</v>
      </c>
      <c r="AC30" s="4">
        <f t="shared" si="30"/>
        <v>5.9764985493321772E-2</v>
      </c>
      <c r="AD30" s="4">
        <f t="shared" si="30"/>
        <v>0.21587547268844917</v>
      </c>
      <c r="AE30" s="4">
        <f t="shared" si="30"/>
        <v>0.1380798498905452</v>
      </c>
      <c r="AF30" s="4">
        <f t="shared" si="30"/>
        <v>0.12573545575627496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-0.24789827498376771</v>
      </c>
      <c r="J31" s="4">
        <f t="shared" si="31"/>
        <v>-0.22098637526236672</v>
      </c>
      <c r="K31" s="4">
        <f t="shared" si="29"/>
        <v>-0.19813544701237612</v>
      </c>
      <c r="L31" s="4">
        <f t="shared" si="29"/>
        <v>-0.18694352945991466</v>
      </c>
      <c r="M31" s="4">
        <f t="shared" si="29"/>
        <v>-0.21171463037476523</v>
      </c>
      <c r="N31" s="4">
        <f t="shared" si="29"/>
        <v>-0.15586975056844865</v>
      </c>
      <c r="O31" s="4">
        <f t="shared" si="29"/>
        <v>-0.21856036082248162</v>
      </c>
      <c r="P31" s="4">
        <f t="shared" si="29"/>
        <v>-0.28671018684122945</v>
      </c>
      <c r="Q31" s="4">
        <f t="shared" si="29"/>
        <v>-0.39835581460326192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0.1711380815500905</v>
      </c>
      <c r="Z31" s="4">
        <f t="shared" si="30"/>
        <v>4.5907004227080175E-3</v>
      </c>
      <c r="AA31" s="4">
        <f t="shared" si="30"/>
        <v>-7.6011220704007461E-3</v>
      </c>
      <c r="AB31" s="4">
        <f t="shared" si="30"/>
        <v>-5.5074313850642917E-2</v>
      </c>
      <c r="AC31" s="4">
        <f t="shared" si="30"/>
        <v>-4.5594904950303966E-2</v>
      </c>
      <c r="AD31" s="4">
        <f t="shared" si="30"/>
        <v>-0.1016126586117992</v>
      </c>
      <c r="AE31" s="4">
        <f t="shared" si="30"/>
        <v>-3.6238816048618464E-2</v>
      </c>
      <c r="AF31" s="4">
        <f t="shared" si="30"/>
        <v>5.8796053015706222E-2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0.1387305464245156</v>
      </c>
      <c r="P32" s="4">
        <f t="shared" si="29"/>
        <v>0.17863298484606002</v>
      </c>
      <c r="Q32" s="4">
        <f t="shared" si="29"/>
        <v>-1.1642692276371942E-2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-5.400843432986796E-2</v>
      </c>
      <c r="AF32" s="4">
        <f t="shared" si="30"/>
        <v>-1.0496679277322281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4.1286861506867854E-2</v>
      </c>
      <c r="D33" s="4">
        <f t="shared" si="31"/>
        <v>4.2877546028035646E-2</v>
      </c>
      <c r="E33" s="4">
        <f t="shared" si="31"/>
        <v>3.6882524363025054E-2</v>
      </c>
      <c r="F33" s="4">
        <f t="shared" si="31"/>
        <v>3.6219298434143996E-2</v>
      </c>
      <c r="G33" s="4">
        <f t="shared" si="31"/>
        <v>3.2430787061335606E-2</v>
      </c>
      <c r="H33" s="4">
        <f t="shared" si="31"/>
        <v>3.1939368263863295E-2</v>
      </c>
      <c r="I33" s="4">
        <f t="shared" si="31"/>
        <v>4.9665032503361919E-2</v>
      </c>
      <c r="J33" s="4">
        <f t="shared" si="31"/>
        <v>4.1012704793079079E-2</v>
      </c>
      <c r="K33" s="4">
        <f t="shared" si="29"/>
        <v>4.2648874601956349E-2</v>
      </c>
      <c r="L33" s="4">
        <f t="shared" si="29"/>
        <v>4.8324484738281916E-2</v>
      </c>
      <c r="M33" s="4">
        <f t="shared" si="29"/>
        <v>6.719554328342997E-2</v>
      </c>
      <c r="N33" s="4">
        <f t="shared" si="29"/>
        <v>5.5246729380871183E-2</v>
      </c>
      <c r="O33" s="4">
        <f t="shared" si="29"/>
        <v>9.3668075992149796E-2</v>
      </c>
      <c r="P33" s="4">
        <f t="shared" si="29"/>
        <v>0.12232566205997425</v>
      </c>
      <c r="Q33" s="4">
        <f t="shared" si="29"/>
        <v>0.14435620382066147</v>
      </c>
      <c r="S33" s="4">
        <f t="shared" si="30"/>
        <v>0.20979950798282915</v>
      </c>
      <c r="T33" s="4">
        <f t="shared" si="30"/>
        <v>0.17895733426636765</v>
      </c>
      <c r="U33" s="4">
        <f t="shared" si="30"/>
        <v>-5.6178206068225175E-3</v>
      </c>
      <c r="V33" s="4">
        <f t="shared" si="30"/>
        <v>9.1530577490949963E-2</v>
      </c>
      <c r="W33" s="4">
        <f t="shared" si="30"/>
        <v>0.19154370490463815</v>
      </c>
      <c r="X33" s="4">
        <f t="shared" si="30"/>
        <v>1.607120681183765E-2</v>
      </c>
      <c r="Y33" s="4">
        <f t="shared" si="30"/>
        <v>8.4885231702035449E-2</v>
      </c>
      <c r="Z33" s="4">
        <f t="shared" si="30"/>
        <v>0.16514945568984729</v>
      </c>
      <c r="AA33" s="4">
        <f t="shared" si="30"/>
        <v>0.19178430597711402</v>
      </c>
      <c r="AB33" s="4">
        <f t="shared" si="30"/>
        <v>0.16019358400251146</v>
      </c>
      <c r="AC33" s="4">
        <f t="shared" si="30"/>
        <v>6.5829858456075127E-2</v>
      </c>
      <c r="AD33" s="4">
        <f t="shared" si="30"/>
        <v>8.6273268094950881E-2</v>
      </c>
      <c r="AE33" s="4">
        <f t="shared" si="30"/>
        <v>-4.0547052358887677E-2</v>
      </c>
      <c r="AF33" s="4">
        <f t="shared" si="30"/>
        <v>-0.10070505030599618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-3.7339272479433122E-4</v>
      </c>
      <c r="M34" s="4">
        <f t="shared" si="29"/>
        <v>-4.4901765933530617E-2</v>
      </c>
      <c r="N34" s="4">
        <f t="shared" si="29"/>
        <v>-4.718501444689039E-2</v>
      </c>
      <c r="O34" s="4">
        <f t="shared" si="29"/>
        <v>-7.8971118523078532E-2</v>
      </c>
      <c r="P34" s="4">
        <f t="shared" si="29"/>
        <v>-0.11200563543628762</v>
      </c>
      <c r="Q34" s="4">
        <f t="shared" si="29"/>
        <v>-0.16340606479263692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99.335539831088781</v>
      </c>
      <c r="AC34" s="4">
        <f t="shared" si="30"/>
        <v>0.36226767067816279</v>
      </c>
      <c r="AD34" s="4">
        <f t="shared" si="30"/>
        <v>7.2304830230523143E-2</v>
      </c>
      <c r="AE34" s="4">
        <f t="shared" si="30"/>
        <v>4.2003771945261635E-2</v>
      </c>
      <c r="AF34" s="4">
        <f t="shared" si="30"/>
        <v>0.11176391462904285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-3.8861473777147035E-2</v>
      </c>
      <c r="N35" s="4">
        <f t="shared" si="29"/>
        <v>-2.6075029083643859E-2</v>
      </c>
      <c r="O35" s="4">
        <f t="shared" si="29"/>
        <v>-3.7457071663077948E-2</v>
      </c>
      <c r="P35" s="4">
        <f t="shared" si="29"/>
        <v>-9.0083279373941588E-2</v>
      </c>
      <c r="Q35" s="4">
        <f t="shared" si="29"/>
        <v>-0.12006625263056196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-0.13018415615685075</v>
      </c>
      <c r="AD35" s="4">
        <f t="shared" si="30"/>
        <v>-7.9628661482997007E-2</v>
      </c>
      <c r="AE35" s="4">
        <f t="shared" si="30"/>
        <v>0.7668841381529482</v>
      </c>
      <c r="AF35" s="4">
        <f t="shared" si="30"/>
        <v>1.5689692338568775E-2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-5.7327417153883375E-3</v>
      </c>
      <c r="M36" s="4">
        <f t="shared" si="29"/>
        <v>-1.0610247349718646E-2</v>
      </c>
      <c r="N36" s="4">
        <f t="shared" si="29"/>
        <v>-1.7611445827586784E-2</v>
      </c>
      <c r="O36" s="4">
        <f t="shared" si="29"/>
        <v>-8.2122539763141128E-2</v>
      </c>
      <c r="P36" s="4">
        <f t="shared" si="29"/>
        <v>-0.22745507420281275</v>
      </c>
      <c r="Q36" s="4">
        <f t="shared" si="29"/>
        <v>-0.40459761570403235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0.54425976034016244</v>
      </c>
      <c r="AC36" s="4">
        <f t="shared" si="30"/>
        <v>1.1517473765283528</v>
      </c>
      <c r="AD36" s="4">
        <f t="shared" si="30"/>
        <v>1.9875929521883469</v>
      </c>
      <c r="AE36" s="4">
        <f t="shared" si="30"/>
        <v>1.0348432681925261</v>
      </c>
      <c r="AF36" s="4">
        <f t="shared" si="30"/>
        <v>0.35553884062493568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0.9133005926790384</v>
      </c>
      <c r="D37" s="4">
        <f t="shared" si="31"/>
        <v>0.89713942602138508</v>
      </c>
      <c r="E37" s="4">
        <f t="shared" si="31"/>
        <v>0.79724768105683497</v>
      </c>
      <c r="F37" s="4">
        <f t="shared" si="31"/>
        <v>0.89250752775033293</v>
      </c>
      <c r="G37" s="4">
        <f t="shared" si="31"/>
        <v>0.88309420519320325</v>
      </c>
      <c r="H37" s="4">
        <f t="shared" si="31"/>
        <v>0.87476415858173051</v>
      </c>
      <c r="I37" s="4">
        <f t="shared" si="31"/>
        <v>1.0853632022471464</v>
      </c>
      <c r="J37" s="4">
        <f t="shared" si="31"/>
        <v>1.046925589454865</v>
      </c>
      <c r="K37" s="4">
        <f t="shared" si="29"/>
        <v>0.99551811558792735</v>
      </c>
      <c r="L37" s="4">
        <f t="shared" si="29"/>
        <v>0.92576849502762504</v>
      </c>
      <c r="M37" s="4">
        <f t="shared" si="29"/>
        <v>0.91117171810426811</v>
      </c>
      <c r="N37" s="4">
        <f t="shared" si="29"/>
        <v>0.92926139651873774</v>
      </c>
      <c r="O37" s="4">
        <f t="shared" si="29"/>
        <v>1.0821634206724529</v>
      </c>
      <c r="P37" s="4">
        <f t="shared" si="29"/>
        <v>1.2598708858335335</v>
      </c>
      <c r="Q37" s="4">
        <f t="shared" si="29"/>
        <v>1.6859936456821634</v>
      </c>
      <c r="S37" s="4">
        <f t="shared" si="30"/>
        <v>0.14430436740207114</v>
      </c>
      <c r="T37" s="4">
        <f t="shared" si="30"/>
        <v>0.21798150698406452</v>
      </c>
      <c r="U37" s="4">
        <f t="shared" si="30"/>
        <v>0.13358100468421902</v>
      </c>
      <c r="V37" s="4">
        <f t="shared" si="30"/>
        <v>0.20618409803362781</v>
      </c>
      <c r="W37" s="4">
        <f t="shared" si="30"/>
        <v>0.1984642646190195</v>
      </c>
      <c r="X37" s="4">
        <f t="shared" si="30"/>
        <v>-0.18925579103006407</v>
      </c>
      <c r="Y37" s="4">
        <f t="shared" si="30"/>
        <v>0.2672340425531915</v>
      </c>
      <c r="Z37" s="4">
        <f t="shared" si="30"/>
        <v>6.5432217211935137E-2</v>
      </c>
      <c r="AA37" s="4">
        <f t="shared" si="30"/>
        <v>-2.1882035119315624E-2</v>
      </c>
      <c r="AB37" s="4">
        <f t="shared" si="30"/>
        <v>-0.17878843675197939</v>
      </c>
      <c r="AC37" s="4">
        <f t="shared" si="30"/>
        <v>0.32208520179372196</v>
      </c>
      <c r="AD37" s="4">
        <f t="shared" si="30"/>
        <v>-0.25387941999491226</v>
      </c>
      <c r="AE37" s="4">
        <f t="shared" si="30"/>
        <v>-0.14467553131037617</v>
      </c>
      <c r="AF37" s="4">
        <f t="shared" si="30"/>
        <v>1.9798033483922402E-2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-4.2495838273098938E-5</v>
      </c>
      <c r="F38" s="4">
        <f t="shared" si="31"/>
        <v>2.524405019356527E-4</v>
      </c>
      <c r="G38" s="4">
        <f t="shared" si="31"/>
        <v>1.5583769919877224E-3</v>
      </c>
      <c r="H38" s="4">
        <f t="shared" si="31"/>
        <v>4.7407992314422989E-3</v>
      </c>
      <c r="I38" s="4">
        <f t="shared" si="31"/>
        <v>1.0867091845769851E-2</v>
      </c>
      <c r="J38" s="4">
        <f t="shared" si="31"/>
        <v>1.0659998645615981E-2</v>
      </c>
      <c r="K38" s="4">
        <f t="shared" si="29"/>
        <v>1.181730653156522E-2</v>
      </c>
      <c r="L38" s="4">
        <f t="shared" si="29"/>
        <v>1.4099687709530018E-2</v>
      </c>
      <c r="M38" s="4">
        <f t="shared" si="29"/>
        <v>1.9558321358967262E-2</v>
      </c>
      <c r="N38" s="4">
        <f t="shared" si="29"/>
        <v>1.7601202125259348E-2</v>
      </c>
      <c r="O38" s="4">
        <f t="shared" si="29"/>
        <v>2.8712812423801814E-2</v>
      </c>
      <c r="P38" s="4">
        <f t="shared" si="29"/>
        <v>4.0702568020640047E-2</v>
      </c>
      <c r="Q38" s="4">
        <f t="shared" si="29"/>
        <v>6.0092767654017491E-2</v>
      </c>
      <c r="S38" s="4">
        <f t="shared" si="30"/>
        <v>0</v>
      </c>
      <c r="T38" s="4">
        <f t="shared" si="30"/>
        <v>0</v>
      </c>
      <c r="U38" s="4">
        <f t="shared" si="30"/>
        <v>-7.0151515151515147</v>
      </c>
      <c r="V38" s="4">
        <f t="shared" si="30"/>
        <v>6.5254408060453413</v>
      </c>
      <c r="W38" s="4">
        <f t="shared" si="30"/>
        <v>2.6806132012317576</v>
      </c>
      <c r="X38" s="4">
        <f t="shared" si="30"/>
        <v>0.49782652188937998</v>
      </c>
      <c r="Y38" s="4">
        <f t="shared" si="30"/>
        <v>0.28872401398873132</v>
      </c>
      <c r="Z38" s="4">
        <f t="shared" si="30"/>
        <v>0.24209217084868412</v>
      </c>
      <c r="AA38" s="4">
        <f t="shared" si="30"/>
        <v>0.25495744261200715</v>
      </c>
      <c r="AB38" s="4">
        <f t="shared" si="30"/>
        <v>0.15738888116495683</v>
      </c>
      <c r="AC38" s="4">
        <f t="shared" si="30"/>
        <v>0.16662836609772927</v>
      </c>
      <c r="AD38" s="4">
        <f t="shared" si="30"/>
        <v>4.5171283777733891E-2</v>
      </c>
      <c r="AE38" s="4">
        <f t="shared" si="30"/>
        <v>4.1462850485303848E-2</v>
      </c>
      <c r="AF38" s="4">
        <f t="shared" si="30"/>
        <v>0.12508328466492835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0.10456551720532223</v>
      </c>
      <c r="F39" s="4">
        <f t="shared" si="31"/>
        <v>-1.6278279218016903E-2</v>
      </c>
      <c r="G39" s="4">
        <f t="shared" si="31"/>
        <v>-2.7541272317897891E-2</v>
      </c>
      <c r="H39" s="4">
        <f t="shared" si="31"/>
        <v>1.6986548964080916E-2</v>
      </c>
      <c r="I39" s="4">
        <f t="shared" si="31"/>
        <v>-5.1464030258527313E-3</v>
      </c>
      <c r="J39" s="4">
        <f t="shared" si="31"/>
        <v>1.858210055158304E-2</v>
      </c>
      <c r="K39" s="4">
        <f t="shared" si="29"/>
        <v>2.375617295189561E-2</v>
      </c>
      <c r="L39" s="4">
        <f t="shared" si="29"/>
        <v>4.1762710602424626E-2</v>
      </c>
      <c r="M39" s="4">
        <f t="shared" si="29"/>
        <v>5.0359602805538584E-2</v>
      </c>
      <c r="N39" s="4">
        <f t="shared" si="29"/>
        <v>3.1361488663991993E-2</v>
      </c>
      <c r="O39" s="4">
        <f t="shared" si="29"/>
        <v>-0.14131216846830869</v>
      </c>
      <c r="P39" s="4">
        <f t="shared" si="29"/>
        <v>-0.16823946854407404</v>
      </c>
      <c r="Q39" s="4">
        <f t="shared" si="29"/>
        <v>-0.29238534754435952</v>
      </c>
      <c r="S39" s="4">
        <f t="shared" si="30"/>
        <v>0</v>
      </c>
      <c r="T39" s="4">
        <f t="shared" si="30"/>
        <v>0</v>
      </c>
      <c r="U39" s="4">
        <f t="shared" si="30"/>
        <v>-1.1576354679802956</v>
      </c>
      <c r="V39" s="4">
        <f t="shared" si="30"/>
        <v>1.0625</v>
      </c>
      <c r="W39" s="4">
        <f t="shared" si="30"/>
        <v>-1.7462121212121211</v>
      </c>
      <c r="X39" s="4">
        <f t="shared" si="30"/>
        <v>-1.1979695431472082</v>
      </c>
      <c r="Y39" s="4">
        <f t="shared" si="30"/>
        <v>-5.7435897435897436</v>
      </c>
      <c r="Z39" s="4">
        <f t="shared" si="30"/>
        <v>0.43243243243243246</v>
      </c>
      <c r="AA39" s="4">
        <f t="shared" si="30"/>
        <v>0.84905660377358494</v>
      </c>
      <c r="AB39" s="4">
        <f t="shared" si="30"/>
        <v>6.1224489795918364E-3</v>
      </c>
      <c r="AC39" s="4">
        <f t="shared" si="30"/>
        <v>-0.1926977687626775</v>
      </c>
      <c r="AD39" s="4">
        <f t="shared" si="30"/>
        <v>-3.886934673366834</v>
      </c>
      <c r="AE39" s="4">
        <f t="shared" si="30"/>
        <v>-0.12532637075718014</v>
      </c>
      <c r="AF39" s="4">
        <f t="shared" si="30"/>
        <v>0.32437810945273632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9.0293580037437496E-3</v>
      </c>
      <c r="G40" s="4">
        <f t="shared" si="31"/>
        <v>3.1192577360043446E-2</v>
      </c>
      <c r="H40" s="4">
        <f t="shared" si="31"/>
        <v>-1.8107488743436511E-3</v>
      </c>
      <c r="I40" s="4">
        <f t="shared" si="31"/>
        <v>8.4453793244762768E-3</v>
      </c>
      <c r="J40" s="4">
        <f t="shared" si="31"/>
        <v>1.3459467426552041E-2</v>
      </c>
      <c r="K40" s="4">
        <f t="shared" si="29"/>
        <v>1.7480957455168467E-2</v>
      </c>
      <c r="L40" s="4">
        <f t="shared" si="29"/>
        <v>3.4177238676678115E-2</v>
      </c>
      <c r="M40" s="4">
        <f t="shared" si="29"/>
        <v>1.5628842249994734E-2</v>
      </c>
      <c r="N40" s="4">
        <f t="shared" si="29"/>
        <v>4.0029236787205866E-2</v>
      </c>
      <c r="O40" s="4">
        <f t="shared" si="29"/>
        <v>2.3367547440364361E-3</v>
      </c>
      <c r="P40" s="4">
        <f t="shared" si="29"/>
        <v>-4.7709700034886664E-2</v>
      </c>
      <c r="Q40" s="4">
        <f t="shared" si="29"/>
        <v>-3.9760892491006068E-2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3.211267605633803</v>
      </c>
      <c r="W40" s="4">
        <f t="shared" si="30"/>
        <v>-1.0702341137123745</v>
      </c>
      <c r="X40" s="4">
        <f t="shared" si="30"/>
        <v>-4.0476190476190474</v>
      </c>
      <c r="Y40" s="4">
        <f t="shared" si="30"/>
        <v>1.09375</v>
      </c>
      <c r="Z40" s="4">
        <f t="shared" si="30"/>
        <v>0.45522388059701491</v>
      </c>
      <c r="AA40" s="4">
        <f t="shared" si="30"/>
        <v>1.0564102564102564</v>
      </c>
      <c r="AB40" s="4">
        <f t="shared" si="30"/>
        <v>-0.61845386533665836</v>
      </c>
      <c r="AC40" s="4">
        <f t="shared" si="30"/>
        <v>2.3202614379084969</v>
      </c>
      <c r="AD40" s="4">
        <f t="shared" si="30"/>
        <v>-0.96259842519685035</v>
      </c>
      <c r="AE40" s="4">
        <f t="shared" si="30"/>
        <v>-16</v>
      </c>
      <c r="AF40" s="4">
        <f t="shared" si="30"/>
        <v>-0.36491228070175441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7.9812027029749905E-3</v>
      </c>
      <c r="D41" s="4">
        <f t="shared" si="31"/>
        <v>1.3205405216504823E-2</v>
      </c>
      <c r="E41" s="4">
        <f t="shared" si="31"/>
        <v>1.2946292742265846E-2</v>
      </c>
      <c r="F41" s="4">
        <f t="shared" si="31"/>
        <v>1.8427775119133474E-2</v>
      </c>
      <c r="G41" s="4">
        <f t="shared" si="31"/>
        <v>2.0370839476132455E-2</v>
      </c>
      <c r="H41" s="4">
        <f t="shared" si="31"/>
        <v>2.1826422026790877E-2</v>
      </c>
      <c r="I41" s="4">
        <f t="shared" si="31"/>
        <v>4.5357493170723184E-2</v>
      </c>
      <c r="J41" s="4">
        <f t="shared" si="31"/>
        <v>4.5638944723915893E-2</v>
      </c>
      <c r="K41" s="4">
        <f t="shared" si="29"/>
        <v>5.2045651224562575E-2</v>
      </c>
      <c r="L41" s="4">
        <f t="shared" si="29"/>
        <v>5.8195314464219064E-2</v>
      </c>
      <c r="M41" s="4">
        <f t="shared" si="29"/>
        <v>7.6299190670108277E-2</v>
      </c>
      <c r="N41" s="4">
        <f t="shared" si="29"/>
        <v>5.5915643142852661E-2</v>
      </c>
      <c r="O41" s="4">
        <f t="shared" si="29"/>
        <v>8.9228118991388786E-2</v>
      </c>
      <c r="P41" s="4">
        <f t="shared" si="29"/>
        <v>0.1247466363824463</v>
      </c>
      <c r="Q41" s="4">
        <f t="shared" si="29"/>
        <v>0.16901037357291618</v>
      </c>
      <c r="S41" s="4">
        <f t="shared" si="30"/>
        <v>0.9274305734453091</v>
      </c>
      <c r="T41" s="4">
        <f t="shared" si="30"/>
        <v>0.34369611996952648</v>
      </c>
      <c r="U41" s="4">
        <f t="shared" si="30"/>
        <v>0.44132333339964569</v>
      </c>
      <c r="V41" s="4">
        <f t="shared" si="30"/>
        <v>0.34757974355081372</v>
      </c>
      <c r="W41" s="4">
        <f t="shared" si="30"/>
        <v>0.2963275924759432</v>
      </c>
      <c r="X41" s="4">
        <f t="shared" si="30"/>
        <v>0.35789515268834193</v>
      </c>
      <c r="Y41" s="4">
        <f t="shared" si="30"/>
        <v>0.32191234827943349</v>
      </c>
      <c r="Z41" s="4">
        <f t="shared" si="30"/>
        <v>0.27773657325589324</v>
      </c>
      <c r="AA41" s="4">
        <f t="shared" si="30"/>
        <v>0.17609276416756672</v>
      </c>
      <c r="AB41" s="4">
        <f t="shared" si="30"/>
        <v>9.3928995625385342E-2</v>
      </c>
      <c r="AC41" s="4">
        <f t="shared" si="30"/>
        <v>-4.9974696695040254E-2</v>
      </c>
      <c r="AD41" s="4">
        <f t="shared" si="30"/>
        <v>2.2403855639013013E-2</v>
      </c>
      <c r="AE41" s="4">
        <f t="shared" si="30"/>
        <v>2.7128577493287485E-2</v>
      </c>
      <c r="AF41" s="4">
        <f t="shared" si="30"/>
        <v>3.2449442424079662E-2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3.2480151852157982E-2</v>
      </c>
      <c r="D42" s="4">
        <f t="shared" si="31"/>
        <v>3.3015366270452144E-2</v>
      </c>
      <c r="E42" s="4">
        <f t="shared" si="31"/>
        <v>2.9049382391885467E-2</v>
      </c>
      <c r="F42" s="4">
        <f t="shared" si="31"/>
        <v>3.243841373764679E-2</v>
      </c>
      <c r="G42" s="4">
        <f t="shared" si="31"/>
        <v>2.5929481949293641E-2</v>
      </c>
      <c r="H42" s="4">
        <f t="shared" si="31"/>
        <v>2.0193385220543522E-2</v>
      </c>
      <c r="I42" s="4">
        <f t="shared" si="31"/>
        <v>-6.9432894361870041E-3</v>
      </c>
      <c r="J42" s="4">
        <f t="shared" si="31"/>
        <v>-4.1795664110914699E-3</v>
      </c>
      <c r="K42" s="4">
        <f t="shared" si="29"/>
        <v>-1.2467060273283481E-3</v>
      </c>
      <c r="L42" s="4">
        <f t="shared" si="29"/>
        <v>-2.660881275525912E-4</v>
      </c>
      <c r="M42" s="4">
        <f t="shared" si="29"/>
        <v>5.6324100184474485E-3</v>
      </c>
      <c r="N42" s="4">
        <f t="shared" si="29"/>
        <v>9.0016140213780241E-3</v>
      </c>
      <c r="O42" s="4">
        <f t="shared" si="29"/>
        <v>1.550928721035341E-2</v>
      </c>
      <c r="P42" s="4">
        <f t="shared" si="29"/>
        <v>2.7829988743858839E-2</v>
      </c>
      <c r="Q42" s="4">
        <f t="shared" si="29"/>
        <v>6.3134585766299031E-2</v>
      </c>
      <c r="S42" s="4">
        <f t="shared" si="30"/>
        <v>0.1841137409557328</v>
      </c>
      <c r="T42" s="4">
        <f t="shared" si="30"/>
        <v>0.20594681863379274</v>
      </c>
      <c r="U42" s="4">
        <f t="shared" si="30"/>
        <v>0.13072408259524254</v>
      </c>
      <c r="V42" s="4">
        <f t="shared" si="30"/>
        <v>-2.5565430801619889E-2</v>
      </c>
      <c r="W42" s="4">
        <f t="shared" si="30"/>
        <v>-5.7771072218869478E-2</v>
      </c>
      <c r="X42" s="4">
        <f t="shared" si="30"/>
        <v>-1.2246755853128428</v>
      </c>
      <c r="Y42" s="4">
        <f t="shared" si="30"/>
        <v>-0.20917194062755384</v>
      </c>
      <c r="Z42" s="4">
        <f t="shared" si="30"/>
        <v>-0.66578548941385685</v>
      </c>
      <c r="AA42" s="4">
        <f t="shared" si="30"/>
        <v>-0.77550873660746389</v>
      </c>
      <c r="AB42" s="4">
        <f t="shared" si="30"/>
        <v>-18.661434977578477</v>
      </c>
      <c r="AC42" s="4">
        <f t="shared" si="30"/>
        <v>1.0718003590924752</v>
      </c>
      <c r="AD42" s="4">
        <f t="shared" si="30"/>
        <v>0.10388928280679648</v>
      </c>
      <c r="AE42" s="4">
        <f t="shared" si="30"/>
        <v>0.31831410332659293</v>
      </c>
      <c r="AF42" s="4">
        <f t="shared" si="30"/>
        <v>0.72877542918325833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-2.9217394737069358E-2</v>
      </c>
      <c r="D43" s="4">
        <f t="shared" si="31"/>
        <v>-2.3962429925874357E-2</v>
      </c>
      <c r="E43" s="4">
        <f t="shared" si="31"/>
        <v>-1.6568316058496062E-2</v>
      </c>
      <c r="F43" s="4">
        <f t="shared" si="31"/>
        <v>-1.55504620932926E-2</v>
      </c>
      <c r="G43" s="4">
        <f t="shared" si="31"/>
        <v>-1.1575283786208871E-2</v>
      </c>
      <c r="H43" s="4">
        <f t="shared" si="31"/>
        <v>-8.5423716443762329E-3</v>
      </c>
      <c r="I43" s="4">
        <f t="shared" si="31"/>
        <v>-1.1477877513602207E-2</v>
      </c>
      <c r="J43" s="4">
        <f t="shared" si="31"/>
        <v>-7.3358717888899819E-3</v>
      </c>
      <c r="K43" s="4">
        <f t="shared" si="29"/>
        <v>-4.9010867364409662E-3</v>
      </c>
      <c r="L43" s="4">
        <f t="shared" si="29"/>
        <v>-2.7042718795416147E-3</v>
      </c>
      <c r="M43" s="4">
        <f t="shared" si="29"/>
        <v>-5.5061534888984709E-4</v>
      </c>
      <c r="N43" s="4">
        <f t="shared" si="29"/>
        <v>2.7840018994660835E-4</v>
      </c>
      <c r="O43" s="4">
        <f t="shared" si="29"/>
        <v>1.1610719387658095E-3</v>
      </c>
      <c r="P43" s="4">
        <f t="shared" si="29"/>
        <v>2.4892745246272445E-3</v>
      </c>
      <c r="Q43" s="4">
        <f t="shared" si="29"/>
        <v>5.9809828264357733E-3</v>
      </c>
      <c r="S43" s="4">
        <f t="shared" si="30"/>
        <v>-4.4601137195293739E-2</v>
      </c>
      <c r="T43" s="4">
        <f t="shared" si="30"/>
        <v>-5.233489975398848E-2</v>
      </c>
      <c r="U43" s="4">
        <f t="shared" si="30"/>
        <v>-4.9616549575744504E-2</v>
      </c>
      <c r="V43" s="4">
        <f t="shared" si="30"/>
        <v>-9.2583233150960564E-2</v>
      </c>
      <c r="W43" s="4">
        <f t="shared" si="30"/>
        <v>-0.1071305614287439</v>
      </c>
      <c r="X43" s="4">
        <f t="shared" si="30"/>
        <v>-0.12202355116716167</v>
      </c>
      <c r="Y43" s="4">
        <f t="shared" si="30"/>
        <v>-0.16033460334833283</v>
      </c>
      <c r="Z43" s="4">
        <f t="shared" si="30"/>
        <v>-0.25142877485465792</v>
      </c>
      <c r="AA43" s="4">
        <f t="shared" si="30"/>
        <v>-0.41964200791635875</v>
      </c>
      <c r="AB43" s="4">
        <f t="shared" si="30"/>
        <v>-0.8301149418042113</v>
      </c>
      <c r="AC43" s="4">
        <f t="shared" si="30"/>
        <v>-1.6554551694710871</v>
      </c>
      <c r="AD43" s="4">
        <f t="shared" si="30"/>
        <v>1.6720443802892642</v>
      </c>
      <c r="AE43" s="4">
        <f t="shared" si="30"/>
        <v>0.57511175137173476</v>
      </c>
      <c r="AF43" s="4">
        <f t="shared" si="30"/>
        <v>0.83098184263618036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6.7009938013049317E-2</v>
      </c>
      <c r="N44" s="4">
        <f t="shared" si="29"/>
        <v>4.6963435285776955E-2</v>
      </c>
      <c r="O44" s="4">
        <f t="shared" si="29"/>
        <v>3.4436385701589588E-3</v>
      </c>
      <c r="P44" s="4">
        <f t="shared" si="29"/>
        <v>1.8581672645166386E-2</v>
      </c>
      <c r="Q44" s="4">
        <f t="shared" si="29"/>
        <v>3.6246117464176802E-2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-9.1463414634146339E-2</v>
      </c>
      <c r="AD44" s="4">
        <f t="shared" si="30"/>
        <v>-0.95302013422818788</v>
      </c>
      <c r="AE44" s="4">
        <f t="shared" si="30"/>
        <v>2.9642857142857144</v>
      </c>
      <c r="AF44" s="4">
        <f t="shared" si="30"/>
        <v>0.48648648648648651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35">SUM(D29:D48)</f>
        <v>0.99999999999999989</v>
      </c>
      <c r="E49" s="12">
        <f t="shared" si="35"/>
        <v>1.0000000000000002</v>
      </c>
      <c r="F49" s="12">
        <f t="shared" si="35"/>
        <v>1</v>
      </c>
      <c r="G49" s="12">
        <f t="shared" si="35"/>
        <v>1</v>
      </c>
      <c r="H49" s="12">
        <f t="shared" si="35"/>
        <v>1.0000000000000002</v>
      </c>
      <c r="I49" s="12">
        <f t="shared" si="35"/>
        <v>1</v>
      </c>
      <c r="J49" s="12">
        <f t="shared" si="35"/>
        <v>1</v>
      </c>
      <c r="K49" s="12">
        <f t="shared" si="35"/>
        <v>0.99999999999999956</v>
      </c>
      <c r="L49" s="12">
        <f t="shared" si="35"/>
        <v>0.99999999999999978</v>
      </c>
      <c r="M49" s="12">
        <f t="shared" si="35"/>
        <v>1</v>
      </c>
      <c r="N49" s="12">
        <f t="shared" si="35"/>
        <v>1</v>
      </c>
      <c r="O49" s="12">
        <f t="shared" si="35"/>
        <v>1.0000000000000002</v>
      </c>
      <c r="P49" s="12">
        <f t="shared" si="35"/>
        <v>0.99999999999999989</v>
      </c>
      <c r="Q49" s="12">
        <f t="shared" si="35"/>
        <v>0.99999999999999978</v>
      </c>
      <c r="S49" s="5">
        <f t="shared" si="33"/>
        <v>0.16491799004786112</v>
      </c>
      <c r="T49" s="6">
        <f t="shared" si="33"/>
        <v>0.37058941160149689</v>
      </c>
      <c r="U49" s="6">
        <f t="shared" si="33"/>
        <v>1.2590705596133941E-2</v>
      </c>
      <c r="V49" s="6">
        <f t="shared" si="33"/>
        <v>0.21904138994121883</v>
      </c>
      <c r="W49" s="6">
        <f t="shared" si="33"/>
        <v>0.20987678431192383</v>
      </c>
      <c r="X49" s="6">
        <f t="shared" si="33"/>
        <v>-0.34656898785932538</v>
      </c>
      <c r="Y49" s="6">
        <f t="shared" si="33"/>
        <v>0.31376022544095544</v>
      </c>
      <c r="Z49" s="6">
        <f t="shared" si="33"/>
        <v>0.12044997932565575</v>
      </c>
      <c r="AA49" s="6">
        <f t="shared" si="33"/>
        <v>5.1811720155438071E-2</v>
      </c>
      <c r="AB49" s="6">
        <f t="shared" si="33"/>
        <v>-0.16563280235569655</v>
      </c>
      <c r="AC49" s="6">
        <f t="shared" si="33"/>
        <v>0.29634852939285211</v>
      </c>
      <c r="AD49" s="6">
        <f t="shared" si="33"/>
        <v>-0.35930097164432101</v>
      </c>
      <c r="AE49" s="6">
        <f t="shared" si="33"/>
        <v>-0.26532086483637424</v>
      </c>
      <c r="AF49" s="6">
        <f t="shared" si="33"/>
        <v>-0.23794857999192445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INPUT!B126</f>
        <v>BS_RETAIN_EARN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-38.085000000000001</v>
      </c>
      <c r="K61">
        <v>-17.181999999999999</v>
      </c>
      <c r="L61">
        <v>65.876999999999995</v>
      </c>
      <c r="M61">
        <v>285.28699999999998</v>
      </c>
      <c r="N61">
        <v>104.544</v>
      </c>
      <c r="O61">
        <v>25.899000000000001</v>
      </c>
      <c r="P61">
        <v>10.005000000000001</v>
      </c>
      <c r="Q61">
        <v>163.47900000000001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166.185</v>
      </c>
      <c r="D63">
        <v>213.74</v>
      </c>
      <c r="E63">
        <v>278.93099999999998</v>
      </c>
      <c r="F63">
        <v>337.75700000000001</v>
      </c>
      <c r="G63">
        <v>426.94600000000003</v>
      </c>
      <c r="H63">
        <v>462.76499999999999</v>
      </c>
      <c r="I63">
        <v>543.86300000000006</v>
      </c>
      <c r="J63">
        <v>597.83100000000002</v>
      </c>
      <c r="K63">
        <v>697.81700000000001</v>
      </c>
      <c r="L63">
        <v>798.74900000000002</v>
      </c>
      <c r="M63">
        <v>632.81200000000001</v>
      </c>
      <c r="N63">
        <v>670.63199999999995</v>
      </c>
      <c r="O63">
        <v>815.40499999999997</v>
      </c>
      <c r="P63">
        <v>927.99599999999998</v>
      </c>
      <c r="Q63">
        <v>1044.6780000000001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-1878.6</v>
      </c>
      <c r="J65">
        <v>-2200.1</v>
      </c>
      <c r="K65">
        <v>-2210.1999999999998</v>
      </c>
      <c r="L65">
        <v>-2193.4</v>
      </c>
      <c r="M65">
        <v>-2072.6</v>
      </c>
      <c r="N65">
        <v>-1978.1</v>
      </c>
      <c r="O65">
        <v>-1777.1</v>
      </c>
      <c r="P65">
        <v>-1712.7</v>
      </c>
      <c r="Q65">
        <v>-1813.4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1128.009</v>
      </c>
      <c r="P67">
        <v>1067.087</v>
      </c>
      <c r="Q67">
        <v>-53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200.80600000000001</v>
      </c>
      <c r="D69">
        <v>242.935</v>
      </c>
      <c r="E69">
        <v>286.41000000000003</v>
      </c>
      <c r="F69">
        <v>284.80099999999999</v>
      </c>
      <c r="G69">
        <v>310.86900000000003</v>
      </c>
      <c r="H69">
        <v>370.41399999999999</v>
      </c>
      <c r="I69">
        <v>376.36700000000002</v>
      </c>
      <c r="J69">
        <v>408.315</v>
      </c>
      <c r="K69">
        <v>475.74799999999999</v>
      </c>
      <c r="L69">
        <v>566.98900000000003</v>
      </c>
      <c r="M69">
        <v>657.81700000000001</v>
      </c>
      <c r="N69">
        <v>701.12099999999998</v>
      </c>
      <c r="O69">
        <v>761.60900000000004</v>
      </c>
      <c r="P69">
        <v>730.72799999999995</v>
      </c>
      <c r="Q69">
        <v>657.14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-4.3810000000000002</v>
      </c>
      <c r="M71">
        <v>-439.57</v>
      </c>
      <c r="N71">
        <v>-598.81200000000001</v>
      </c>
      <c r="O71">
        <v>-642.10900000000004</v>
      </c>
      <c r="P71">
        <v>-669.08</v>
      </c>
      <c r="Q71">
        <v>-743.85900000000004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-380.43799999999999</v>
      </c>
      <c r="N73">
        <v>-330.911</v>
      </c>
      <c r="O73">
        <v>-304.56099999999998</v>
      </c>
      <c r="P73">
        <v>-538.12400000000002</v>
      </c>
      <c r="Q73">
        <v>-546.56700000000001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-67.262</v>
      </c>
      <c r="M75">
        <v>-103.87</v>
      </c>
      <c r="N75">
        <v>-223.50200000000001</v>
      </c>
      <c r="O75">
        <v>-667.73299999999995</v>
      </c>
      <c r="P75">
        <v>-1358.732</v>
      </c>
      <c r="Q75">
        <v>-1841.8140000000001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4442</v>
      </c>
      <c r="D77">
        <v>5083</v>
      </c>
      <c r="E77">
        <v>6191</v>
      </c>
      <c r="F77">
        <v>7018</v>
      </c>
      <c r="G77">
        <v>8465</v>
      </c>
      <c r="H77">
        <v>10145</v>
      </c>
      <c r="I77">
        <v>8225</v>
      </c>
      <c r="J77">
        <v>10423</v>
      </c>
      <c r="K77">
        <v>11105</v>
      </c>
      <c r="L77">
        <v>10862</v>
      </c>
      <c r="M77">
        <v>8920</v>
      </c>
      <c r="N77">
        <v>11793</v>
      </c>
      <c r="O77">
        <v>8799</v>
      </c>
      <c r="P77">
        <v>7526</v>
      </c>
      <c r="Q77">
        <v>7675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-0.33</v>
      </c>
      <c r="F79">
        <v>1.9849999999999999</v>
      </c>
      <c r="G79">
        <v>14.938000000000001</v>
      </c>
      <c r="H79">
        <v>54.981000000000002</v>
      </c>
      <c r="I79">
        <v>82.352000000000004</v>
      </c>
      <c r="J79">
        <v>106.129</v>
      </c>
      <c r="K79">
        <v>131.822</v>
      </c>
      <c r="L79">
        <v>165.43100000000001</v>
      </c>
      <c r="M79">
        <v>191.46799999999999</v>
      </c>
      <c r="N79">
        <v>223.37200000000001</v>
      </c>
      <c r="O79">
        <v>233.46199999999999</v>
      </c>
      <c r="P79">
        <v>243.142</v>
      </c>
      <c r="Q79">
        <v>273.55500000000001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812</v>
      </c>
      <c r="F81">
        <v>-128</v>
      </c>
      <c r="G81">
        <v>-264</v>
      </c>
      <c r="H81">
        <v>197</v>
      </c>
      <c r="I81">
        <v>-39</v>
      </c>
      <c r="J81">
        <v>185</v>
      </c>
      <c r="K81">
        <v>265</v>
      </c>
      <c r="L81">
        <v>490</v>
      </c>
      <c r="M81">
        <v>493</v>
      </c>
      <c r="N81">
        <v>398</v>
      </c>
      <c r="O81">
        <v>-1149</v>
      </c>
      <c r="P81">
        <v>-1005</v>
      </c>
      <c r="Q81">
        <v>-1331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71</v>
      </c>
      <c r="G83">
        <v>299</v>
      </c>
      <c r="H83">
        <v>-21</v>
      </c>
      <c r="I83">
        <v>64</v>
      </c>
      <c r="J83">
        <v>134</v>
      </c>
      <c r="K83">
        <v>195</v>
      </c>
      <c r="L83">
        <v>401</v>
      </c>
      <c r="M83">
        <v>153</v>
      </c>
      <c r="N83">
        <v>508</v>
      </c>
      <c r="O83">
        <v>19</v>
      </c>
      <c r="P83">
        <v>-285</v>
      </c>
      <c r="Q83">
        <v>-181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38.817999999999998</v>
      </c>
      <c r="D85">
        <v>74.819000000000003</v>
      </c>
      <c r="E85">
        <v>100.53400000000001</v>
      </c>
      <c r="F85">
        <v>144.90199999999999</v>
      </c>
      <c r="G85">
        <v>195.267</v>
      </c>
      <c r="H85">
        <v>253.13</v>
      </c>
      <c r="I85">
        <v>343.72399999999999</v>
      </c>
      <c r="J85">
        <v>454.37299999999999</v>
      </c>
      <c r="K85">
        <v>580.56899999999996</v>
      </c>
      <c r="L85">
        <v>682.803</v>
      </c>
      <c r="M85">
        <v>746.93799999999999</v>
      </c>
      <c r="N85">
        <v>709.61</v>
      </c>
      <c r="O85">
        <v>725.50800000000004</v>
      </c>
      <c r="P85">
        <v>745.19</v>
      </c>
      <c r="Q85">
        <v>769.37099999999998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157.97300000000001</v>
      </c>
      <c r="D87">
        <v>187.05799999999999</v>
      </c>
      <c r="E87">
        <v>225.58199999999999</v>
      </c>
      <c r="F87">
        <v>255.071</v>
      </c>
      <c r="G87">
        <v>248.55</v>
      </c>
      <c r="H87">
        <v>234.191</v>
      </c>
      <c r="I87">
        <v>-52.616999999999997</v>
      </c>
      <c r="J87">
        <v>-41.610999999999997</v>
      </c>
      <c r="K87">
        <v>-13.907</v>
      </c>
      <c r="L87">
        <v>-3.1219999999999999</v>
      </c>
      <c r="M87">
        <v>55.139000000000003</v>
      </c>
      <c r="N87">
        <v>114.23699999999999</v>
      </c>
      <c r="O87">
        <v>126.105</v>
      </c>
      <c r="P87">
        <v>166.24600000000001</v>
      </c>
      <c r="Q87">
        <v>287.40199999999999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-142.10400000000001</v>
      </c>
      <c r="D89">
        <v>-135.76599999999999</v>
      </c>
      <c r="E89">
        <v>-128.66069999999999</v>
      </c>
      <c r="F89">
        <v>-122.277</v>
      </c>
      <c r="G89">
        <v>-110.9562</v>
      </c>
      <c r="H89">
        <v>-99.069400000000002</v>
      </c>
      <c r="I89">
        <v>-86.980599999999995</v>
      </c>
      <c r="J89">
        <v>-73.034599999999998</v>
      </c>
      <c r="K89">
        <v>-54.671599999999998</v>
      </c>
      <c r="L89">
        <v>-31.729099999999999</v>
      </c>
      <c r="M89">
        <v>-5.3902999999999999</v>
      </c>
      <c r="N89">
        <v>3.5331000000000001</v>
      </c>
      <c r="O89">
        <v>9.4405999999999999</v>
      </c>
      <c r="P89">
        <v>14.87</v>
      </c>
      <c r="Q89">
        <v>27.226700000000001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656</v>
      </c>
      <c r="N91">
        <v>596</v>
      </c>
      <c r="O91">
        <v>28</v>
      </c>
      <c r="P91">
        <v>111</v>
      </c>
      <c r="Q91">
        <v>165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8.6328125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BS_TOT_CAP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2296.0700000000002</v>
      </c>
      <c r="K5" s="2">
        <f t="shared" si="2"/>
        <v>2078.2150000000001</v>
      </c>
      <c r="L5" s="2">
        <f t="shared" si="2"/>
        <v>1901.578</v>
      </c>
      <c r="M5" s="2">
        <f t="shared" si="2"/>
        <v>2150.61</v>
      </c>
      <c r="N5" s="2">
        <f t="shared" si="2"/>
        <v>1941.9659999999999</v>
      </c>
      <c r="O5" s="2">
        <f t="shared" si="2"/>
        <v>1830.5550000000001</v>
      </c>
      <c r="P5" s="2">
        <f t="shared" si="2"/>
        <v>1799.3219999999999</v>
      </c>
      <c r="Q5" s="2">
        <f t="shared" si="2"/>
        <v>2005.749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2296.0700000000002</v>
      </c>
      <c r="Z5" s="2">
        <f t="shared" si="3"/>
        <v>-217.85500000000002</v>
      </c>
      <c r="AA5" s="2">
        <f t="shared" si="3"/>
        <v>-176.63700000000017</v>
      </c>
      <c r="AB5" s="2">
        <f t="shared" si="3"/>
        <v>249.03200000000015</v>
      </c>
      <c r="AC5" s="2">
        <f t="shared" si="3"/>
        <v>-208.64400000000023</v>
      </c>
      <c r="AD5" s="2">
        <f t="shared" si="3"/>
        <v>-111.41099999999983</v>
      </c>
      <c r="AE5" s="2">
        <f t="shared" si="3"/>
        <v>-31.233000000000175</v>
      </c>
      <c r="AF5" s="2">
        <f t="shared" si="3"/>
        <v>206.42700000000013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402.32600000000002</v>
      </c>
      <c r="D6" s="2">
        <f t="shared" ref="D6:Q6" si="4">IF(D63="#N/A N/A",0,D63)</f>
        <v>426.09300000000002</v>
      </c>
      <c r="E6" s="2">
        <f t="shared" si="4"/>
        <v>910.50199999999995</v>
      </c>
      <c r="F6" s="2">
        <f t="shared" si="4"/>
        <v>967.53599999999994</v>
      </c>
      <c r="G6" s="2">
        <f t="shared" si="4"/>
        <v>1113.2190000000001</v>
      </c>
      <c r="H6" s="2">
        <f t="shared" si="4"/>
        <v>1457.2619999999999</v>
      </c>
      <c r="I6" s="2">
        <f t="shared" si="4"/>
        <v>1560.508</v>
      </c>
      <c r="J6" s="2">
        <f t="shared" si="4"/>
        <v>1609.15</v>
      </c>
      <c r="K6" s="2">
        <f t="shared" si="4"/>
        <v>1704.259</v>
      </c>
      <c r="L6" s="2">
        <f t="shared" si="4"/>
        <v>1719.5530000000001</v>
      </c>
      <c r="M6" s="2">
        <f t="shared" si="4"/>
        <v>1699.252</v>
      </c>
      <c r="N6" s="2">
        <f t="shared" si="4"/>
        <v>1803.8789999999999</v>
      </c>
      <c r="O6" s="2">
        <f t="shared" si="4"/>
        <v>2639.4569999999999</v>
      </c>
      <c r="P6" s="2">
        <f t="shared" si="4"/>
        <v>2543.8359999999998</v>
      </c>
      <c r="Q6" s="2">
        <f t="shared" si="4"/>
        <v>3063.357</v>
      </c>
      <c r="S6" s="2">
        <f t="shared" si="3"/>
        <v>23.766999999999996</v>
      </c>
      <c r="T6" s="2">
        <f t="shared" si="3"/>
        <v>484.40899999999993</v>
      </c>
      <c r="U6" s="2">
        <f t="shared" si="3"/>
        <v>57.033999999999992</v>
      </c>
      <c r="V6" s="2">
        <f t="shared" si="3"/>
        <v>145.68300000000011</v>
      </c>
      <c r="W6" s="2">
        <f t="shared" si="3"/>
        <v>344.04299999999989</v>
      </c>
      <c r="X6" s="2">
        <f t="shared" si="3"/>
        <v>103.24600000000009</v>
      </c>
      <c r="Y6" s="2">
        <f t="shared" si="3"/>
        <v>48.642000000000053</v>
      </c>
      <c r="Z6" s="2">
        <f t="shared" si="3"/>
        <v>95.108999999999924</v>
      </c>
      <c r="AA6" s="2">
        <f t="shared" si="3"/>
        <v>15.294000000000096</v>
      </c>
      <c r="AB6" s="2">
        <f t="shared" si="3"/>
        <v>-20.301000000000158</v>
      </c>
      <c r="AC6" s="2">
        <f t="shared" si="3"/>
        <v>104.62699999999995</v>
      </c>
      <c r="AD6" s="2">
        <f t="shared" si="3"/>
        <v>835.57799999999997</v>
      </c>
      <c r="AE6" s="2">
        <f t="shared" si="3"/>
        <v>-95.621000000000095</v>
      </c>
      <c r="AF6" s="2">
        <f t="shared" si="3"/>
        <v>519.52100000000019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4895.7</v>
      </c>
      <c r="J7" s="2">
        <f t="shared" si="5"/>
        <v>4577.2</v>
      </c>
      <c r="K7" s="2">
        <f t="shared" si="5"/>
        <v>4246.5</v>
      </c>
      <c r="L7" s="2">
        <f t="shared" si="5"/>
        <v>4058.7</v>
      </c>
      <c r="M7" s="2">
        <f t="shared" si="5"/>
        <v>3907.5</v>
      </c>
      <c r="N7" s="2">
        <f t="shared" si="5"/>
        <v>3962.9</v>
      </c>
      <c r="O7" s="2">
        <f t="shared" si="5"/>
        <v>4126.5</v>
      </c>
      <c r="P7" s="2">
        <f t="shared" si="5"/>
        <v>4355.6000000000004</v>
      </c>
      <c r="Q7" s="2">
        <f t="shared" si="5"/>
        <v>4279.8999999999996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4895.7</v>
      </c>
      <c r="Y7" s="2">
        <f t="shared" si="3"/>
        <v>-318.5</v>
      </c>
      <c r="Z7" s="2">
        <f t="shared" si="3"/>
        <v>-330.69999999999982</v>
      </c>
      <c r="AA7" s="2">
        <f t="shared" si="3"/>
        <v>-187.80000000000018</v>
      </c>
      <c r="AB7" s="2">
        <f t="shared" si="3"/>
        <v>-151.19999999999982</v>
      </c>
      <c r="AC7" s="2">
        <f t="shared" si="3"/>
        <v>55.400000000000091</v>
      </c>
      <c r="AD7" s="2">
        <f t="shared" si="3"/>
        <v>163.59999999999991</v>
      </c>
      <c r="AE7" s="2">
        <f t="shared" si="3"/>
        <v>229.10000000000036</v>
      </c>
      <c r="AF7" s="2">
        <f t="shared" si="3"/>
        <v>-75.700000000000728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1328.403</v>
      </c>
      <c r="P8" s="2">
        <f t="shared" si="6"/>
        <v>1246.3320000000001</v>
      </c>
      <c r="Q8" s="2">
        <f t="shared" si="6"/>
        <v>3025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1328.403</v>
      </c>
      <c r="AE8" s="2">
        <f t="shared" si="3"/>
        <v>-82.070999999999913</v>
      </c>
      <c r="AF8" s="2">
        <f t="shared" si="3"/>
        <v>1778.6679999999999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263.16300000000001</v>
      </c>
      <c r="D9" s="2">
        <f t="shared" ref="D9:Q9" si="7">IF(D69="#N/A N/A",0,D69)</f>
        <v>310.11700000000002</v>
      </c>
      <c r="E9" s="2">
        <f t="shared" si="7"/>
        <v>379.90899999999999</v>
      </c>
      <c r="F9" s="2">
        <f t="shared" si="7"/>
        <v>373.62700000000001</v>
      </c>
      <c r="G9" s="2">
        <f t="shared" si="7"/>
        <v>377.82900000000001</v>
      </c>
      <c r="H9" s="2">
        <f t="shared" si="7"/>
        <v>421.608</v>
      </c>
      <c r="I9" s="2">
        <f t="shared" si="7"/>
        <v>420.59699999999998</v>
      </c>
      <c r="J9" s="2">
        <f t="shared" si="7"/>
        <v>445.96899999999999</v>
      </c>
      <c r="K9" s="2">
        <f t="shared" si="7"/>
        <v>508.25299999999999</v>
      </c>
      <c r="L9" s="2">
        <f t="shared" si="7"/>
        <v>595.22799999999995</v>
      </c>
      <c r="M9" s="2">
        <f t="shared" si="7"/>
        <v>681.84500000000003</v>
      </c>
      <c r="N9" s="2">
        <f t="shared" si="7"/>
        <v>820</v>
      </c>
      <c r="O9" s="2">
        <f t="shared" si="7"/>
        <v>884.89099999999996</v>
      </c>
      <c r="P9" s="2">
        <f t="shared" si="7"/>
        <v>942.99300000000005</v>
      </c>
      <c r="Q9" s="2">
        <f t="shared" si="7"/>
        <v>1130.9079999999999</v>
      </c>
      <c r="S9" s="2">
        <f t="shared" si="3"/>
        <v>46.954000000000008</v>
      </c>
      <c r="T9" s="2">
        <f t="shared" si="3"/>
        <v>69.791999999999973</v>
      </c>
      <c r="U9" s="2">
        <f t="shared" si="3"/>
        <v>-6.2819999999999823</v>
      </c>
      <c r="V9" s="2">
        <f t="shared" si="3"/>
        <v>4.2019999999999982</v>
      </c>
      <c r="W9" s="2">
        <f t="shared" si="3"/>
        <v>43.778999999999996</v>
      </c>
      <c r="X9" s="2">
        <f t="shared" si="3"/>
        <v>-1.0110000000000241</v>
      </c>
      <c r="Y9" s="2">
        <f t="shared" si="3"/>
        <v>25.372000000000014</v>
      </c>
      <c r="Z9" s="2">
        <f t="shared" si="3"/>
        <v>62.283999999999992</v>
      </c>
      <c r="AA9" s="2">
        <f t="shared" si="3"/>
        <v>86.974999999999966</v>
      </c>
      <c r="AB9" s="2">
        <f t="shared" si="3"/>
        <v>86.617000000000075</v>
      </c>
      <c r="AC9" s="2">
        <f t="shared" si="3"/>
        <v>138.15499999999997</v>
      </c>
      <c r="AD9" s="2">
        <f t="shared" si="3"/>
        <v>64.890999999999963</v>
      </c>
      <c r="AE9" s="2">
        <f t="shared" si="3"/>
        <v>58.102000000000089</v>
      </c>
      <c r="AF9" s="2">
        <f t="shared" si="3"/>
        <v>187.91499999999985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1002.54</v>
      </c>
      <c r="M10" s="2">
        <f t="shared" si="8"/>
        <v>1200.155</v>
      </c>
      <c r="N10" s="2">
        <f t="shared" si="8"/>
        <v>1223.4090000000001</v>
      </c>
      <c r="O10" s="2">
        <f t="shared" si="8"/>
        <v>1300.009</v>
      </c>
      <c r="P10" s="2">
        <f t="shared" si="8"/>
        <v>1286.1300000000001</v>
      </c>
      <c r="Q10" s="2">
        <f t="shared" si="8"/>
        <v>2136.3180000000002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1002.54</v>
      </c>
      <c r="AB10" s="2">
        <f t="shared" si="3"/>
        <v>197.61500000000001</v>
      </c>
      <c r="AC10" s="2">
        <f t="shared" si="3"/>
        <v>23.254000000000133</v>
      </c>
      <c r="AD10" s="2">
        <f t="shared" si="3"/>
        <v>76.599999999999909</v>
      </c>
      <c r="AE10" s="2">
        <f t="shared" si="3"/>
        <v>-13.878999999999905</v>
      </c>
      <c r="AF10" s="2">
        <f t="shared" si="3"/>
        <v>850.1880000000001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723.31100000000004</v>
      </c>
      <c r="N11" s="2">
        <f t="shared" si="9"/>
        <v>640.654</v>
      </c>
      <c r="O11" s="2">
        <f t="shared" si="9"/>
        <v>770.00300000000004</v>
      </c>
      <c r="P11" s="2">
        <f t="shared" si="9"/>
        <v>1808.6089999999999</v>
      </c>
      <c r="Q11" s="2">
        <f t="shared" si="9"/>
        <v>1771.7449999999999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723.31100000000004</v>
      </c>
      <c r="AC11" s="2">
        <f t="shared" si="3"/>
        <v>-82.657000000000039</v>
      </c>
      <c r="AD11" s="2">
        <f t="shared" si="3"/>
        <v>129.34900000000005</v>
      </c>
      <c r="AE11" s="2">
        <f t="shared" si="3"/>
        <v>1038.6059999999998</v>
      </c>
      <c r="AF11" s="2">
        <f t="shared" si="3"/>
        <v>-36.864000000000033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-8.7230000000000008</v>
      </c>
      <c r="M12" s="2">
        <f t="shared" si="10"/>
        <v>17.536999999999999</v>
      </c>
      <c r="N12" s="2">
        <f t="shared" si="10"/>
        <v>1048.1020000000001</v>
      </c>
      <c r="O12" s="2">
        <f t="shared" si="10"/>
        <v>1250.828</v>
      </c>
      <c r="P12" s="2">
        <f t="shared" si="10"/>
        <v>1750.57</v>
      </c>
      <c r="Q12" s="2">
        <f t="shared" si="10"/>
        <v>1583.0920000000001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-8.7230000000000008</v>
      </c>
      <c r="AB12" s="2">
        <f t="shared" si="3"/>
        <v>26.259999999999998</v>
      </c>
      <c r="AC12" s="2">
        <f t="shared" si="3"/>
        <v>1030.5650000000001</v>
      </c>
      <c r="AD12" s="2">
        <f t="shared" si="3"/>
        <v>202.72599999999989</v>
      </c>
      <c r="AE12" s="2">
        <f t="shared" si="3"/>
        <v>499.74199999999996</v>
      </c>
      <c r="AF12" s="2">
        <f t="shared" si="3"/>
        <v>-167.47799999999984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6670</v>
      </c>
      <c r="D13" s="2">
        <f t="shared" ref="D13:Q13" si="11">IF(D77="#N/A N/A",0,D77)</f>
        <v>9964</v>
      </c>
      <c r="E13" s="2">
        <f t="shared" si="11"/>
        <v>10486</v>
      </c>
      <c r="F13" s="2">
        <f t="shared" si="11"/>
        <v>11432</v>
      </c>
      <c r="G13" s="2">
        <f t="shared" si="11"/>
        <v>12608</v>
      </c>
      <c r="H13" s="2">
        <f t="shared" si="11"/>
        <v>14559</v>
      </c>
      <c r="I13" s="2">
        <f t="shared" si="11"/>
        <v>14077</v>
      </c>
      <c r="J13" s="2">
        <f t="shared" si="11"/>
        <v>16287</v>
      </c>
      <c r="K13" s="2">
        <f t="shared" si="11"/>
        <v>16519</v>
      </c>
      <c r="L13" s="2">
        <f t="shared" si="11"/>
        <v>17162</v>
      </c>
      <c r="M13" s="2">
        <f t="shared" si="11"/>
        <v>15298</v>
      </c>
      <c r="N13" s="2">
        <f t="shared" si="11"/>
        <v>18410</v>
      </c>
      <c r="O13" s="2">
        <f t="shared" si="11"/>
        <v>15722</v>
      </c>
      <c r="P13" s="2">
        <f t="shared" si="11"/>
        <v>14137</v>
      </c>
      <c r="Q13" s="2">
        <f t="shared" si="11"/>
        <v>14864</v>
      </c>
      <c r="S13" s="2">
        <f t="shared" si="3"/>
        <v>3294</v>
      </c>
      <c r="T13" s="2">
        <f t="shared" si="3"/>
        <v>522</v>
      </c>
      <c r="U13" s="2">
        <f t="shared" si="3"/>
        <v>946</v>
      </c>
      <c r="V13" s="2">
        <f t="shared" si="3"/>
        <v>1176</v>
      </c>
      <c r="W13" s="2">
        <f t="shared" si="3"/>
        <v>1951</v>
      </c>
      <c r="X13" s="2">
        <f t="shared" si="3"/>
        <v>-482</v>
      </c>
      <c r="Y13" s="2">
        <f t="shared" si="3"/>
        <v>2210</v>
      </c>
      <c r="Z13" s="2">
        <f t="shared" si="3"/>
        <v>232</v>
      </c>
      <c r="AA13" s="2">
        <f t="shared" si="3"/>
        <v>643</v>
      </c>
      <c r="AB13" s="2">
        <f t="shared" si="3"/>
        <v>-1864</v>
      </c>
      <c r="AC13" s="2">
        <f t="shared" si="3"/>
        <v>3112</v>
      </c>
      <c r="AD13" s="2">
        <f t="shared" si="3"/>
        <v>-2688</v>
      </c>
      <c r="AE13" s="2">
        <f t="shared" si="3"/>
        <v>-1585</v>
      </c>
      <c r="AF13" s="2">
        <f t="shared" si="3"/>
        <v>727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68.94</v>
      </c>
      <c r="F14" s="2">
        <f t="shared" si="12"/>
        <v>113.875</v>
      </c>
      <c r="G14" s="2">
        <f t="shared" si="12"/>
        <v>113.947</v>
      </c>
      <c r="H14" s="2">
        <f t="shared" si="12"/>
        <v>211.87</v>
      </c>
      <c r="I14" s="2">
        <f t="shared" si="12"/>
        <v>282.91699999999997</v>
      </c>
      <c r="J14" s="2">
        <f t="shared" si="12"/>
        <v>462.56</v>
      </c>
      <c r="K14" s="2">
        <f t="shared" si="12"/>
        <v>437.733</v>
      </c>
      <c r="L14" s="2">
        <f t="shared" si="12"/>
        <v>538.02800000000002</v>
      </c>
      <c r="M14" s="2">
        <f t="shared" si="12"/>
        <v>533.75</v>
      </c>
      <c r="N14" s="2">
        <f t="shared" si="12"/>
        <v>514.09100000000001</v>
      </c>
      <c r="O14" s="2">
        <f t="shared" si="12"/>
        <v>850.74099999999999</v>
      </c>
      <c r="P14" s="2">
        <f t="shared" si="12"/>
        <v>834.80799999999999</v>
      </c>
      <c r="Q14" s="2">
        <f t="shared" si="12"/>
        <v>825.39300000000003</v>
      </c>
      <c r="S14" s="2">
        <f t="shared" si="3"/>
        <v>0</v>
      </c>
      <c r="T14" s="2">
        <f t="shared" si="3"/>
        <v>68.94</v>
      </c>
      <c r="U14" s="2">
        <f t="shared" si="3"/>
        <v>44.935000000000002</v>
      </c>
      <c r="V14" s="2">
        <f t="shared" si="3"/>
        <v>7.2000000000002728E-2</v>
      </c>
      <c r="W14" s="2">
        <f t="shared" si="3"/>
        <v>97.923000000000002</v>
      </c>
      <c r="X14" s="2">
        <f t="shared" si="3"/>
        <v>71.046999999999969</v>
      </c>
      <c r="Y14" s="2">
        <f t="shared" si="3"/>
        <v>179.64300000000003</v>
      </c>
      <c r="Z14" s="2">
        <f t="shared" si="3"/>
        <v>-24.826999999999998</v>
      </c>
      <c r="AA14" s="2">
        <f t="shared" si="3"/>
        <v>100.29500000000002</v>
      </c>
      <c r="AB14" s="2">
        <f t="shared" si="3"/>
        <v>-4.27800000000002</v>
      </c>
      <c r="AC14" s="2">
        <f t="shared" si="3"/>
        <v>-19.658999999999992</v>
      </c>
      <c r="AD14" s="2">
        <f t="shared" si="3"/>
        <v>336.65</v>
      </c>
      <c r="AE14" s="2">
        <f t="shared" si="3"/>
        <v>-15.932999999999993</v>
      </c>
      <c r="AF14" s="2">
        <f t="shared" si="3"/>
        <v>-9.4149999999999636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987</v>
      </c>
      <c r="F15" s="2">
        <f t="shared" si="13"/>
        <v>2207</v>
      </c>
      <c r="G15" s="2">
        <f t="shared" si="13"/>
        <v>1983</v>
      </c>
      <c r="H15" s="2">
        <f t="shared" si="13"/>
        <v>2235</v>
      </c>
      <c r="I15" s="2">
        <f t="shared" si="13"/>
        <v>0</v>
      </c>
      <c r="J15" s="2">
        <f t="shared" si="13"/>
        <v>2296</v>
      </c>
      <c r="K15" s="2">
        <f t="shared" si="13"/>
        <v>2305</v>
      </c>
      <c r="L15" s="2">
        <f t="shared" si="13"/>
        <v>2540</v>
      </c>
      <c r="M15" s="2">
        <f t="shared" si="13"/>
        <v>2521</v>
      </c>
      <c r="N15" s="2">
        <f t="shared" si="13"/>
        <v>2527</v>
      </c>
      <c r="O15" s="2">
        <f t="shared" si="13"/>
        <v>1008</v>
      </c>
      <c r="P15" s="2">
        <f t="shared" si="13"/>
        <v>1113</v>
      </c>
      <c r="Q15" s="2">
        <f t="shared" si="13"/>
        <v>1438</v>
      </c>
      <c r="S15" s="2">
        <f t="shared" si="3"/>
        <v>0</v>
      </c>
      <c r="T15" s="2">
        <f t="shared" si="3"/>
        <v>987</v>
      </c>
      <c r="U15" s="2">
        <f t="shared" si="3"/>
        <v>1220</v>
      </c>
      <c r="V15" s="2">
        <f t="shared" si="3"/>
        <v>-224</v>
      </c>
      <c r="W15" s="2">
        <f t="shared" si="3"/>
        <v>252</v>
      </c>
      <c r="X15" s="2">
        <f t="shared" si="3"/>
        <v>-2235</v>
      </c>
      <c r="Y15" s="2">
        <f t="shared" si="3"/>
        <v>2296</v>
      </c>
      <c r="Z15" s="2">
        <f t="shared" si="3"/>
        <v>9</v>
      </c>
      <c r="AA15" s="2">
        <f t="shared" si="3"/>
        <v>235</v>
      </c>
      <c r="AB15" s="2">
        <f t="shared" si="3"/>
        <v>-19</v>
      </c>
      <c r="AC15" s="2">
        <f t="shared" si="3"/>
        <v>6</v>
      </c>
      <c r="AD15" s="2">
        <f t="shared" si="3"/>
        <v>-1519</v>
      </c>
      <c r="AE15" s="2">
        <f t="shared" si="3"/>
        <v>105</v>
      </c>
      <c r="AF15" s="2">
        <f t="shared" si="3"/>
        <v>325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3682</v>
      </c>
      <c r="G16" s="2">
        <f t="shared" si="14"/>
        <v>4100</v>
      </c>
      <c r="H16" s="2">
        <f t="shared" si="14"/>
        <v>2820</v>
      </c>
      <c r="I16" s="2">
        <f t="shared" si="14"/>
        <v>3096</v>
      </c>
      <c r="J16" s="2">
        <f t="shared" si="14"/>
        <v>3200</v>
      </c>
      <c r="K16" s="2">
        <f t="shared" si="14"/>
        <v>3397</v>
      </c>
      <c r="L16" s="2">
        <f t="shared" si="14"/>
        <v>4343</v>
      </c>
      <c r="M16" s="2">
        <f t="shared" si="14"/>
        <v>4033</v>
      </c>
      <c r="N16" s="2">
        <f t="shared" si="14"/>
        <v>3913</v>
      </c>
      <c r="O16" s="2">
        <f t="shared" si="14"/>
        <v>2928</v>
      </c>
      <c r="P16" s="2">
        <f t="shared" si="14"/>
        <v>2156</v>
      </c>
      <c r="Q16" s="2">
        <f t="shared" si="14"/>
        <v>6434</v>
      </c>
      <c r="S16" s="2">
        <f t="shared" si="3"/>
        <v>0</v>
      </c>
      <c r="T16" s="2">
        <f t="shared" si="3"/>
        <v>0</v>
      </c>
      <c r="U16" s="2">
        <f t="shared" si="3"/>
        <v>3682</v>
      </c>
      <c r="V16" s="2">
        <f t="shared" si="3"/>
        <v>418</v>
      </c>
      <c r="W16" s="2">
        <f t="shared" si="3"/>
        <v>-1280</v>
      </c>
      <c r="X16" s="2">
        <f t="shared" si="3"/>
        <v>276</v>
      </c>
      <c r="Y16" s="2">
        <f t="shared" si="3"/>
        <v>104</v>
      </c>
      <c r="Z16" s="2">
        <f t="shared" si="3"/>
        <v>197</v>
      </c>
      <c r="AA16" s="2">
        <f t="shared" si="3"/>
        <v>946</v>
      </c>
      <c r="AB16" s="2">
        <f t="shared" si="3"/>
        <v>-310</v>
      </c>
      <c r="AC16" s="2">
        <f t="shared" si="3"/>
        <v>-120</v>
      </c>
      <c r="AD16" s="2">
        <f t="shared" si="3"/>
        <v>-985</v>
      </c>
      <c r="AE16" s="2">
        <f t="shared" si="3"/>
        <v>-772</v>
      </c>
      <c r="AF16" s="2">
        <f t="shared" si="3"/>
        <v>4278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272.04000000000002</v>
      </c>
      <c r="D17" s="2">
        <f t="shared" ref="D17:Q17" si="15">IF(D85="#N/A N/A",0,D85)</f>
        <v>313.01400000000001</v>
      </c>
      <c r="E17" s="2">
        <f t="shared" si="15"/>
        <v>345.76299999999998</v>
      </c>
      <c r="F17" s="2">
        <f t="shared" si="15"/>
        <v>421.11599999999999</v>
      </c>
      <c r="G17" s="2">
        <f t="shared" si="15"/>
        <v>459.01600000000002</v>
      </c>
      <c r="H17" s="2">
        <f t="shared" si="15"/>
        <v>716.30499999999995</v>
      </c>
      <c r="I17" s="2">
        <f t="shared" si="15"/>
        <v>0</v>
      </c>
      <c r="J17" s="2">
        <f t="shared" si="15"/>
        <v>817.46500000000003</v>
      </c>
      <c r="K17" s="2">
        <f t="shared" si="15"/>
        <v>1166.3430000000001</v>
      </c>
      <c r="L17" s="2">
        <f t="shared" si="15"/>
        <v>1289.2570000000001</v>
      </c>
      <c r="M17" s="2">
        <f t="shared" si="15"/>
        <v>1365.2280000000001</v>
      </c>
      <c r="N17" s="2">
        <f t="shared" si="15"/>
        <v>1333.771</v>
      </c>
      <c r="O17" s="2">
        <f t="shared" si="15"/>
        <v>1154.779</v>
      </c>
      <c r="P17" s="2">
        <f t="shared" si="15"/>
        <v>1183.7370000000001</v>
      </c>
      <c r="Q17" s="2">
        <f t="shared" si="15"/>
        <v>1241.6669999999999</v>
      </c>
      <c r="S17" s="2">
        <f t="shared" si="3"/>
        <v>40.97399999999999</v>
      </c>
      <c r="T17" s="2">
        <f t="shared" si="3"/>
        <v>32.748999999999967</v>
      </c>
      <c r="U17" s="2">
        <f t="shared" si="3"/>
        <v>75.353000000000009</v>
      </c>
      <c r="V17" s="2">
        <f t="shared" si="3"/>
        <v>37.900000000000034</v>
      </c>
      <c r="W17" s="2">
        <f t="shared" si="3"/>
        <v>257.28899999999993</v>
      </c>
      <c r="X17" s="2">
        <f t="shared" si="3"/>
        <v>-716.30499999999995</v>
      </c>
      <c r="Y17" s="2">
        <f t="shared" si="3"/>
        <v>817.46500000000003</v>
      </c>
      <c r="Z17" s="2">
        <f t="shared" si="3"/>
        <v>348.87800000000004</v>
      </c>
      <c r="AA17" s="2">
        <f t="shared" si="3"/>
        <v>122.91399999999999</v>
      </c>
      <c r="AB17" s="2">
        <f t="shared" si="3"/>
        <v>75.971000000000004</v>
      </c>
      <c r="AC17" s="2">
        <f t="shared" si="3"/>
        <v>-31.457000000000107</v>
      </c>
      <c r="AD17" s="2">
        <f t="shared" si="3"/>
        <v>-178.99199999999996</v>
      </c>
      <c r="AE17" s="2">
        <f t="shared" si="3"/>
        <v>28.958000000000084</v>
      </c>
      <c r="AF17" s="2">
        <f t="shared" si="3"/>
        <v>57.929999999999836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302.12900000000002</v>
      </c>
      <c r="D18" s="2">
        <f t="shared" ref="D18:Q18" si="16">IF(D87="#N/A N/A",0,D87)</f>
        <v>337.90699999999998</v>
      </c>
      <c r="E18" s="2">
        <f t="shared" si="16"/>
        <v>380.30500000000001</v>
      </c>
      <c r="F18" s="2">
        <f t="shared" si="16"/>
        <v>411.06200000000001</v>
      </c>
      <c r="G18" s="2">
        <f t="shared" si="16"/>
        <v>408.63299999999998</v>
      </c>
      <c r="H18" s="2">
        <f t="shared" si="16"/>
        <v>411.44400000000002</v>
      </c>
      <c r="I18" s="2">
        <f t="shared" si="16"/>
        <v>276.12299999999999</v>
      </c>
      <c r="J18" s="2">
        <f t="shared" si="16"/>
        <v>297.12799999999999</v>
      </c>
      <c r="K18" s="2">
        <f t="shared" si="16"/>
        <v>340.2</v>
      </c>
      <c r="L18" s="2">
        <f t="shared" si="16"/>
        <v>376.15300000000002</v>
      </c>
      <c r="M18" s="2">
        <f t="shared" si="16"/>
        <v>452.84199999999998</v>
      </c>
      <c r="N18" s="2">
        <f t="shared" si="16"/>
        <v>529.77499999999998</v>
      </c>
      <c r="O18" s="2">
        <f t="shared" si="16"/>
        <v>556.18499999999995</v>
      </c>
      <c r="P18" s="2">
        <f t="shared" si="16"/>
        <v>826.673</v>
      </c>
      <c r="Q18" s="2">
        <f t="shared" si="16"/>
        <v>918.755</v>
      </c>
      <c r="S18" s="2">
        <f t="shared" si="3"/>
        <v>35.777999999999963</v>
      </c>
      <c r="T18" s="2">
        <f t="shared" si="3"/>
        <v>42.398000000000025</v>
      </c>
      <c r="U18" s="2">
        <f t="shared" si="3"/>
        <v>30.757000000000005</v>
      </c>
      <c r="V18" s="2">
        <f t="shared" si="3"/>
        <v>-2.4290000000000305</v>
      </c>
      <c r="W18" s="2">
        <f t="shared" si="3"/>
        <v>2.8110000000000355</v>
      </c>
      <c r="X18" s="2">
        <f t="shared" si="3"/>
        <v>-135.32100000000003</v>
      </c>
      <c r="Y18" s="2">
        <f t="shared" si="3"/>
        <v>21.004999999999995</v>
      </c>
      <c r="Z18" s="2">
        <f t="shared" si="3"/>
        <v>43.072000000000003</v>
      </c>
      <c r="AA18" s="2">
        <f t="shared" si="3"/>
        <v>35.953000000000031</v>
      </c>
      <c r="AB18" s="2">
        <f t="shared" si="3"/>
        <v>76.688999999999965</v>
      </c>
      <c r="AC18" s="2">
        <f t="shared" si="3"/>
        <v>76.932999999999993</v>
      </c>
      <c r="AD18" s="2">
        <f t="shared" si="3"/>
        <v>26.409999999999968</v>
      </c>
      <c r="AE18" s="2">
        <f t="shared" si="3"/>
        <v>270.48800000000006</v>
      </c>
      <c r="AF18" s="2">
        <f t="shared" si="3"/>
        <v>92.081999999999994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55.588999999999999</v>
      </c>
      <c r="D19" s="2">
        <f t="shared" ref="D19:Q19" si="17">IF(D89="#N/A N/A",0,D89)</f>
        <v>63.526000000000003</v>
      </c>
      <c r="E19" s="2">
        <f t="shared" si="17"/>
        <v>72.260499999999993</v>
      </c>
      <c r="F19" s="2">
        <f t="shared" si="17"/>
        <v>85.167000000000002</v>
      </c>
      <c r="G19" s="2">
        <f t="shared" si="17"/>
        <v>99.254199999999997</v>
      </c>
      <c r="H19" s="2">
        <f t="shared" si="17"/>
        <v>66.864900000000006</v>
      </c>
      <c r="I19" s="2">
        <f t="shared" si="17"/>
        <v>67.2196</v>
      </c>
      <c r="J19" s="2">
        <f t="shared" si="17"/>
        <v>66.558700000000002</v>
      </c>
      <c r="K19" s="2">
        <f t="shared" si="17"/>
        <v>53.2697</v>
      </c>
      <c r="L19" s="2">
        <f t="shared" si="17"/>
        <v>65.076800000000006</v>
      </c>
      <c r="M19" s="2">
        <f t="shared" si="17"/>
        <v>78.924400000000006</v>
      </c>
      <c r="N19" s="2">
        <f t="shared" si="17"/>
        <v>91.936300000000003</v>
      </c>
      <c r="O19" s="2">
        <f t="shared" si="17"/>
        <v>104.13679999999999</v>
      </c>
      <c r="P19" s="2">
        <f t="shared" si="17"/>
        <v>115.806</v>
      </c>
      <c r="Q19" s="2">
        <f t="shared" si="17"/>
        <v>133.90270000000001</v>
      </c>
      <c r="S19" s="2">
        <f t="shared" si="3"/>
        <v>7.9370000000000047</v>
      </c>
      <c r="T19" s="2">
        <f t="shared" si="3"/>
        <v>8.7344999999999899</v>
      </c>
      <c r="U19" s="2">
        <f t="shared" si="3"/>
        <v>12.906500000000008</v>
      </c>
      <c r="V19" s="2">
        <f t="shared" si="3"/>
        <v>14.087199999999996</v>
      </c>
      <c r="W19" s="2">
        <f t="shared" si="3"/>
        <v>-32.389299999999992</v>
      </c>
      <c r="X19" s="2">
        <f t="shared" si="3"/>
        <v>0.35469999999999402</v>
      </c>
      <c r="Y19" s="2">
        <f t="shared" si="3"/>
        <v>-0.66089999999999804</v>
      </c>
      <c r="Z19" s="2">
        <f t="shared" si="3"/>
        <v>-13.289000000000001</v>
      </c>
      <c r="AA19" s="2">
        <f t="shared" si="3"/>
        <v>11.807100000000005</v>
      </c>
      <c r="AB19" s="2">
        <f t="shared" si="3"/>
        <v>13.8476</v>
      </c>
      <c r="AC19" s="2">
        <f t="shared" si="3"/>
        <v>13.011899999999997</v>
      </c>
      <c r="AD19" s="2">
        <f t="shared" si="3"/>
        <v>12.200499999999991</v>
      </c>
      <c r="AE19" s="2">
        <f t="shared" si="3"/>
        <v>11.669200000000004</v>
      </c>
      <c r="AF19" s="2">
        <f t="shared" si="3"/>
        <v>18.096700000000013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663</v>
      </c>
      <c r="N20" s="2">
        <f t="shared" si="18"/>
        <v>599</v>
      </c>
      <c r="O20" s="2">
        <f t="shared" si="18"/>
        <v>879</v>
      </c>
      <c r="P20" s="2">
        <f t="shared" si="18"/>
        <v>834</v>
      </c>
      <c r="Q20" s="2">
        <f t="shared" si="18"/>
        <v>1450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663</v>
      </c>
      <c r="AC20" s="2">
        <f t="shared" si="3"/>
        <v>-64</v>
      </c>
      <c r="AD20" s="2">
        <f t="shared" si="3"/>
        <v>280</v>
      </c>
      <c r="AE20" s="2">
        <f t="shared" si="3"/>
        <v>-45</v>
      </c>
      <c r="AF20" s="2">
        <f t="shared" si="3"/>
        <v>616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7965.2469999999994</v>
      </c>
      <c r="D25" s="19">
        <f t="shared" ref="D25:Q25" si="25">SUM(D5:D24)</f>
        <v>11414.656999999997</v>
      </c>
      <c r="E25" s="19">
        <f t="shared" si="25"/>
        <v>13630.679500000002</v>
      </c>
      <c r="F25" s="19">
        <f t="shared" si="25"/>
        <v>19693.383000000005</v>
      </c>
      <c r="G25" s="19">
        <f t="shared" si="25"/>
        <v>21262.898200000003</v>
      </c>
      <c r="H25" s="19">
        <f t="shared" si="25"/>
        <v>22899.353899999998</v>
      </c>
      <c r="I25" s="19">
        <f t="shared" si="25"/>
        <v>24676.064600000002</v>
      </c>
      <c r="J25" s="19">
        <f t="shared" si="25"/>
        <v>32355.100700000003</v>
      </c>
      <c r="K25" s="19">
        <f t="shared" si="25"/>
        <v>32755.772700000001</v>
      </c>
      <c r="L25" s="19">
        <f t="shared" si="25"/>
        <v>35582.390799999994</v>
      </c>
      <c r="M25" s="19">
        <f t="shared" si="25"/>
        <v>35325.954400000002</v>
      </c>
      <c r="N25" s="19">
        <f t="shared" si="25"/>
        <v>39359.483300000007</v>
      </c>
      <c r="O25" s="19">
        <f t="shared" si="25"/>
        <v>37333.487800000003</v>
      </c>
      <c r="P25" s="19">
        <f t="shared" si="25"/>
        <v>36934.415999999997</v>
      </c>
      <c r="Q25" s="19">
        <f t="shared" si="25"/>
        <v>46301.786699999997</v>
      </c>
      <c r="S25" s="3">
        <f t="shared" si="24"/>
        <v>3449.409999999998</v>
      </c>
      <c r="T25" s="3">
        <f t="shared" si="24"/>
        <v>2216.0225000000046</v>
      </c>
      <c r="U25" s="3">
        <f t="shared" si="24"/>
        <v>6062.7035000000033</v>
      </c>
      <c r="V25" s="3">
        <f t="shared" si="22"/>
        <v>1569.515199999998</v>
      </c>
      <c r="W25" s="3">
        <f t="shared" si="22"/>
        <v>1636.455699999995</v>
      </c>
      <c r="X25" s="3">
        <f t="shared" si="22"/>
        <v>1776.7107000000033</v>
      </c>
      <c r="Y25" s="3">
        <f t="shared" si="22"/>
        <v>7679.0361000000012</v>
      </c>
      <c r="Z25" s="3">
        <f t="shared" si="22"/>
        <v>400.67199999999866</v>
      </c>
      <c r="AA25" s="3">
        <f t="shared" si="22"/>
        <v>2826.6180999999924</v>
      </c>
      <c r="AB25" s="3">
        <f t="shared" si="22"/>
        <v>-256.43639999999141</v>
      </c>
      <c r="AC25" s="3">
        <f t="shared" si="22"/>
        <v>4033.5289000000048</v>
      </c>
      <c r="AD25" s="3">
        <f t="shared" si="22"/>
        <v>-2025.9955000000045</v>
      </c>
      <c r="AE25" s="3">
        <f t="shared" si="22"/>
        <v>-399.07180000000517</v>
      </c>
      <c r="AF25" s="3">
        <f t="shared" si="22"/>
        <v>9367.3706999999995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7.096469954735761E-2</v>
      </c>
      <c r="K29" s="4">
        <f t="shared" si="29"/>
        <v>6.3445763256258031E-2</v>
      </c>
      <c r="L29" s="4">
        <f t="shared" si="29"/>
        <v>5.3441546710233996E-2</v>
      </c>
      <c r="M29" s="4">
        <f t="shared" si="29"/>
        <v>6.0879034594462367E-2</v>
      </c>
      <c r="N29" s="4">
        <f t="shared" si="29"/>
        <v>4.933921477571835E-2</v>
      </c>
      <c r="O29" s="4">
        <f t="shared" si="29"/>
        <v>4.9032520342232794E-2</v>
      </c>
      <c r="P29" s="4">
        <f t="shared" si="29"/>
        <v>4.8716676608613493E-2</v>
      </c>
      <c r="Q29" s="4">
        <f t="shared" si="29"/>
        <v>4.3319041077090878E-2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-9.4881689147107887E-2</v>
      </c>
      <c r="AA29" s="4">
        <f t="shared" si="30"/>
        <v>-8.4994574671051912E-2</v>
      </c>
      <c r="AB29" s="4">
        <f t="shared" si="30"/>
        <v>0.13096070737040508</v>
      </c>
      <c r="AC29" s="4">
        <f t="shared" si="30"/>
        <v>-9.7016195405024722E-2</v>
      </c>
      <c r="AD29" s="4">
        <f t="shared" si="30"/>
        <v>-5.7370211424916724E-2</v>
      </c>
      <c r="AE29" s="4">
        <f t="shared" si="30"/>
        <v>-1.706203856207553E-2</v>
      </c>
      <c r="AF29" s="4">
        <f t="shared" si="30"/>
        <v>0.11472487970468885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5.0510172503125145E-2</v>
      </c>
      <c r="D30" s="4">
        <f t="shared" si="31"/>
        <v>3.7328585519477292E-2</v>
      </c>
      <c r="E30" s="4">
        <f t="shared" si="31"/>
        <v>6.6797990518374359E-2</v>
      </c>
      <c r="F30" s="4">
        <f t="shared" si="31"/>
        <v>4.9130004733061845E-2</v>
      </c>
      <c r="G30" s="4">
        <f t="shared" si="31"/>
        <v>5.2354998341665383E-2</v>
      </c>
      <c r="H30" s="4">
        <f t="shared" si="31"/>
        <v>6.363769066864372E-2</v>
      </c>
      <c r="I30" s="4">
        <f t="shared" si="31"/>
        <v>6.3239743666419157E-2</v>
      </c>
      <c r="J30" s="4">
        <f t="shared" si="31"/>
        <v>4.973404394318575E-2</v>
      </c>
      <c r="K30" s="4">
        <f t="shared" si="29"/>
        <v>5.2029271774742772E-2</v>
      </c>
      <c r="L30" s="4">
        <f t="shared" si="29"/>
        <v>4.832595453366783E-2</v>
      </c>
      <c r="M30" s="4">
        <f t="shared" si="29"/>
        <v>4.8102083266007949E-2</v>
      </c>
      <c r="N30" s="4">
        <f t="shared" si="29"/>
        <v>4.5830860792829553E-2</v>
      </c>
      <c r="O30" s="4">
        <f t="shared" si="29"/>
        <v>7.0699448552460173E-2</v>
      </c>
      <c r="P30" s="4">
        <f t="shared" si="29"/>
        <v>6.8874407002942728E-2</v>
      </c>
      <c r="Q30" s="4">
        <f t="shared" si="29"/>
        <v>6.6160665026777463E-2</v>
      </c>
      <c r="S30" s="4">
        <f t="shared" si="30"/>
        <v>5.9073984778512931E-2</v>
      </c>
      <c r="T30" s="4">
        <f t="shared" si="30"/>
        <v>1.1368621404247428</v>
      </c>
      <c r="U30" s="4">
        <f t="shared" si="30"/>
        <v>6.2640169928237385E-2</v>
      </c>
      <c r="V30" s="4">
        <f t="shared" si="30"/>
        <v>0.1505711415389196</v>
      </c>
      <c r="W30" s="4">
        <f t="shared" si="30"/>
        <v>0.30905239669822371</v>
      </c>
      <c r="X30" s="4">
        <f t="shared" si="30"/>
        <v>7.0849305066625012E-2</v>
      </c>
      <c r="Y30" s="4">
        <f t="shared" si="30"/>
        <v>3.1170618798493858E-2</v>
      </c>
      <c r="Z30" s="4">
        <f t="shared" si="30"/>
        <v>5.9105117608675338E-2</v>
      </c>
      <c r="AA30" s="4">
        <f t="shared" si="30"/>
        <v>8.9739881086150029E-3</v>
      </c>
      <c r="AB30" s="4">
        <f t="shared" si="30"/>
        <v>-1.1805975157497418E-2</v>
      </c>
      <c r="AC30" s="4">
        <f t="shared" si="30"/>
        <v>6.157238596747272E-2</v>
      </c>
      <c r="AD30" s="4">
        <f t="shared" si="30"/>
        <v>0.46321177861708018</v>
      </c>
      <c r="AE30" s="4">
        <f t="shared" si="30"/>
        <v>-3.6227527101218203E-2</v>
      </c>
      <c r="AF30" s="4">
        <f t="shared" si="30"/>
        <v>0.20422739516226684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0.198398734942524</v>
      </c>
      <c r="J31" s="4">
        <f t="shared" si="31"/>
        <v>0.14146764809790871</v>
      </c>
      <c r="K31" s="4">
        <f t="shared" si="29"/>
        <v>0.12964127083468252</v>
      </c>
      <c r="L31" s="4">
        <f t="shared" si="29"/>
        <v>0.11406484805399868</v>
      </c>
      <c r="M31" s="4">
        <f t="shared" si="29"/>
        <v>0.11061272275208507</v>
      </c>
      <c r="N31" s="4">
        <f t="shared" si="29"/>
        <v>0.10068475670258607</v>
      </c>
      <c r="O31" s="4">
        <f t="shared" si="29"/>
        <v>0.11053079267884529</v>
      </c>
      <c r="P31" s="4">
        <f t="shared" si="29"/>
        <v>0.11792795099291677</v>
      </c>
      <c r="Q31" s="4">
        <f t="shared" si="29"/>
        <v>9.2434877896407391E-2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-6.5057090916518581E-2</v>
      </c>
      <c r="Z31" s="4">
        <f t="shared" si="30"/>
        <v>-7.2249410119723814E-2</v>
      </c>
      <c r="AA31" s="4">
        <f t="shared" si="30"/>
        <v>-4.4224655598728409E-2</v>
      </c>
      <c r="AB31" s="4">
        <f t="shared" si="30"/>
        <v>-3.7253307709365024E-2</v>
      </c>
      <c r="AC31" s="4">
        <f t="shared" si="30"/>
        <v>1.4177863083813204E-2</v>
      </c>
      <c r="AD31" s="4">
        <f t="shared" si="30"/>
        <v>4.1282898887178558E-2</v>
      </c>
      <c r="AE31" s="4">
        <f t="shared" si="30"/>
        <v>5.5519205137525833E-2</v>
      </c>
      <c r="AF31" s="4">
        <f t="shared" si="30"/>
        <v>-1.7379924694646137E-2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3.5582075993446288E-2</v>
      </c>
      <c r="P32" s="4">
        <f t="shared" si="29"/>
        <v>3.3744462075696556E-2</v>
      </c>
      <c r="Q32" s="4">
        <f t="shared" si="29"/>
        <v>6.5332252070523233E-2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-6.1781703293352933E-2</v>
      </c>
      <c r="AF32" s="4">
        <f t="shared" si="30"/>
        <v>1.427122147228828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3.3038900111948821E-2</v>
      </c>
      <c r="D33" s="4">
        <f t="shared" si="31"/>
        <v>2.7168315263437184E-2</v>
      </c>
      <c r="E33" s="4">
        <f t="shared" si="31"/>
        <v>2.7871611242858432E-2</v>
      </c>
      <c r="F33" s="4">
        <f t="shared" si="31"/>
        <v>1.8972210107323861E-2</v>
      </c>
      <c r="G33" s="4">
        <f t="shared" si="31"/>
        <v>1.776940266778872E-2</v>
      </c>
      <c r="H33" s="4">
        <f t="shared" si="31"/>
        <v>1.8411349151645717E-2</v>
      </c>
      <c r="I33" s="4">
        <f t="shared" si="31"/>
        <v>1.7044735731482887E-2</v>
      </c>
      <c r="J33" s="4">
        <f t="shared" si="31"/>
        <v>1.3783576324953301E-2</v>
      </c>
      <c r="K33" s="4">
        <f t="shared" si="29"/>
        <v>1.5516440557056374E-2</v>
      </c>
      <c r="L33" s="4">
        <f t="shared" si="29"/>
        <v>1.6728162066052068E-2</v>
      </c>
      <c r="M33" s="4">
        <f t="shared" si="29"/>
        <v>1.9301530888009073E-2</v>
      </c>
      <c r="N33" s="4">
        <f t="shared" si="29"/>
        <v>2.083360682735385E-2</v>
      </c>
      <c r="O33" s="4">
        <f t="shared" si="29"/>
        <v>2.3702339431570598E-2</v>
      </c>
      <c r="P33" s="4">
        <f t="shared" si="29"/>
        <v>2.553155301007061E-2</v>
      </c>
      <c r="Q33" s="4">
        <f t="shared" si="29"/>
        <v>2.4424716206469847E-2</v>
      </c>
      <c r="S33" s="4">
        <f t="shared" si="30"/>
        <v>0.17842173861827082</v>
      </c>
      <c r="T33" s="4">
        <f t="shared" si="30"/>
        <v>0.22505054543930184</v>
      </c>
      <c r="U33" s="4">
        <f t="shared" si="30"/>
        <v>-1.6535538773758934E-2</v>
      </c>
      <c r="V33" s="4">
        <f t="shared" si="30"/>
        <v>1.1246510557320531E-2</v>
      </c>
      <c r="W33" s="4">
        <f t="shared" si="30"/>
        <v>0.11586987764306074</v>
      </c>
      <c r="X33" s="4">
        <f t="shared" si="30"/>
        <v>-2.3979620880059775E-3</v>
      </c>
      <c r="Y33" s="4">
        <f t="shared" si="30"/>
        <v>6.032377786812558E-2</v>
      </c>
      <c r="Z33" s="4">
        <f t="shared" si="30"/>
        <v>0.13965993151990383</v>
      </c>
      <c r="AA33" s="4">
        <f t="shared" si="30"/>
        <v>0.17112540408025131</v>
      </c>
      <c r="AB33" s="4">
        <f t="shared" si="30"/>
        <v>0.14551902800271507</v>
      </c>
      <c r="AC33" s="4">
        <f t="shared" si="30"/>
        <v>0.2026193636383635</v>
      </c>
      <c r="AD33" s="4">
        <f t="shared" si="30"/>
        <v>7.913536585365849E-2</v>
      </c>
      <c r="AE33" s="4">
        <f t="shared" si="30"/>
        <v>6.5660064346908367E-2</v>
      </c>
      <c r="AF33" s="4">
        <f t="shared" si="30"/>
        <v>0.19927507415219395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2.8175172535061927E-2</v>
      </c>
      <c r="M34" s="4">
        <f t="shared" si="29"/>
        <v>3.3973745943577389E-2</v>
      </c>
      <c r="N34" s="4">
        <f t="shared" si="29"/>
        <v>3.1082953774446524E-2</v>
      </c>
      <c r="O34" s="4">
        <f t="shared" si="29"/>
        <v>3.48215255687951E-2</v>
      </c>
      <c r="P34" s="4">
        <f t="shared" si="29"/>
        <v>3.4821993665745253E-2</v>
      </c>
      <c r="Q34" s="4">
        <f t="shared" si="29"/>
        <v>4.6138997050841679E-2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0.19711432960280889</v>
      </c>
      <c r="AC34" s="4">
        <f t="shared" si="30"/>
        <v>1.9375830621878119E-2</v>
      </c>
      <c r="AD34" s="4">
        <f t="shared" si="30"/>
        <v>6.2611931087641098E-2</v>
      </c>
      <c r="AE34" s="4">
        <f t="shared" si="30"/>
        <v>-1.0676079934831148E-2</v>
      </c>
      <c r="AF34" s="4">
        <f t="shared" si="30"/>
        <v>0.66104359590399109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2.0475342061812774E-2</v>
      </c>
      <c r="N35" s="4">
        <f t="shared" si="29"/>
        <v>1.6276992132160432E-2</v>
      </c>
      <c r="O35" s="4">
        <f t="shared" si="29"/>
        <v>2.0624995021225955E-2</v>
      </c>
      <c r="P35" s="4">
        <f t="shared" si="29"/>
        <v>4.89681223063064E-2</v>
      </c>
      <c r="Q35" s="4">
        <f t="shared" si="29"/>
        <v>3.8265154031302206E-2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-0.11427587856399257</v>
      </c>
      <c r="AD35" s="4">
        <f t="shared" si="30"/>
        <v>0.20190149441039945</v>
      </c>
      <c r="AE35" s="4">
        <f t="shared" si="30"/>
        <v>1.3488337058427042</v>
      </c>
      <c r="AF35" s="4">
        <f t="shared" si="30"/>
        <v>-2.0382514960392232E-2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-2.4514935067263671E-4</v>
      </c>
      <c r="M36" s="4">
        <f t="shared" si="29"/>
        <v>4.9643386280315185E-4</v>
      </c>
      <c r="N36" s="4">
        <f t="shared" si="29"/>
        <v>2.6628957296296617E-2</v>
      </c>
      <c r="O36" s="4">
        <f t="shared" si="29"/>
        <v>3.3504182805015069E-2</v>
      </c>
      <c r="P36" s="4">
        <f t="shared" si="29"/>
        <v>4.7396715302064074E-2</v>
      </c>
      <c r="Q36" s="4">
        <f t="shared" si="29"/>
        <v>3.4190732428042568E-2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-3.0104321907600591</v>
      </c>
      <c r="AC36" s="4">
        <f t="shared" si="30"/>
        <v>58.765182186234824</v>
      </c>
      <c r="AD36" s="4">
        <f t="shared" si="30"/>
        <v>0.1934220142696034</v>
      </c>
      <c r="AE36" s="4">
        <f t="shared" si="30"/>
        <v>0.39952895202218047</v>
      </c>
      <c r="AF36" s="4">
        <f t="shared" si="30"/>
        <v>-9.5670553019873442E-2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0.83738771691574665</v>
      </c>
      <c r="D37" s="4">
        <f t="shared" si="31"/>
        <v>0.87291278222376745</v>
      </c>
      <c r="E37" s="4">
        <f t="shared" si="31"/>
        <v>0.76929400328134767</v>
      </c>
      <c r="F37" s="4">
        <f t="shared" si="31"/>
        <v>0.58049955154987831</v>
      </c>
      <c r="G37" s="4">
        <f t="shared" si="31"/>
        <v>0.59295773705956967</v>
      </c>
      <c r="H37" s="4">
        <f t="shared" si="31"/>
        <v>0.6357821300800981</v>
      </c>
      <c r="I37" s="4">
        <f t="shared" si="31"/>
        <v>0.57047184095959935</v>
      </c>
      <c r="J37" s="4">
        <f t="shared" si="31"/>
        <v>0.50338276338605237</v>
      </c>
      <c r="K37" s="4">
        <f t="shared" si="29"/>
        <v>0.50430805437845772</v>
      </c>
      <c r="L37" s="4">
        <f t="shared" si="29"/>
        <v>0.48231722529448479</v>
      </c>
      <c r="M37" s="4">
        <f t="shared" si="29"/>
        <v>0.4330527018967108</v>
      </c>
      <c r="N37" s="4">
        <f t="shared" si="29"/>
        <v>0.46773988011168827</v>
      </c>
      <c r="O37" s="4">
        <f t="shared" si="29"/>
        <v>0.42112325760252162</v>
      </c>
      <c r="P37" s="4">
        <f t="shared" si="29"/>
        <v>0.38275953787925066</v>
      </c>
      <c r="Q37" s="4">
        <f t="shared" si="29"/>
        <v>0.32102432885165533</v>
      </c>
      <c r="S37" s="4">
        <f t="shared" si="30"/>
        <v>0.49385307346326834</v>
      </c>
      <c r="T37" s="4">
        <f t="shared" si="30"/>
        <v>5.2388598956242476E-2</v>
      </c>
      <c r="U37" s="4">
        <f t="shared" si="30"/>
        <v>9.0215525462521456E-2</v>
      </c>
      <c r="V37" s="4">
        <f t="shared" si="30"/>
        <v>0.10286913925822254</v>
      </c>
      <c r="W37" s="4">
        <f t="shared" si="30"/>
        <v>0.15474302030456852</v>
      </c>
      <c r="X37" s="4">
        <f t="shared" si="30"/>
        <v>-3.3106669414108114E-2</v>
      </c>
      <c r="Y37" s="4">
        <f t="shared" si="30"/>
        <v>0.15699367763017688</v>
      </c>
      <c r="Z37" s="4">
        <f t="shared" si="30"/>
        <v>1.4244489470129551E-2</v>
      </c>
      <c r="AA37" s="4">
        <f t="shared" si="30"/>
        <v>3.8924874387069437E-2</v>
      </c>
      <c r="AB37" s="4">
        <f t="shared" si="30"/>
        <v>-0.10861204987763663</v>
      </c>
      <c r="AC37" s="4">
        <f t="shared" si="30"/>
        <v>0.20342528435089555</v>
      </c>
      <c r="AD37" s="4">
        <f t="shared" si="30"/>
        <v>-0.14600760456273765</v>
      </c>
      <c r="AE37" s="4">
        <f t="shared" si="30"/>
        <v>-0.10081414578297926</v>
      </c>
      <c r="AF37" s="4">
        <f t="shared" si="30"/>
        <v>5.1425337766145572E-2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5.057708238243001E-3</v>
      </c>
      <c r="F38" s="4">
        <f t="shared" si="31"/>
        <v>5.7823990931370178E-3</v>
      </c>
      <c r="G38" s="4">
        <f t="shared" si="31"/>
        <v>5.3589590152860718E-3</v>
      </c>
      <c r="H38" s="4">
        <f t="shared" si="31"/>
        <v>9.2522261075671675E-3</v>
      </c>
      <c r="I38" s="4">
        <f t="shared" si="31"/>
        <v>1.1465239882699933E-2</v>
      </c>
      <c r="J38" s="4">
        <f t="shared" si="31"/>
        <v>1.4296354824820556E-2</v>
      </c>
      <c r="K38" s="4">
        <f t="shared" si="29"/>
        <v>1.3363537597145434E-2</v>
      </c>
      <c r="L38" s="4">
        <f t="shared" si="29"/>
        <v>1.512062534032986E-2</v>
      </c>
      <c r="M38" s="4">
        <f t="shared" si="29"/>
        <v>1.5109287464856151E-2</v>
      </c>
      <c r="N38" s="4">
        <f t="shared" si="29"/>
        <v>1.3061426545708741E-2</v>
      </c>
      <c r="O38" s="4">
        <f t="shared" si="29"/>
        <v>2.2787611073402041E-2</v>
      </c>
      <c r="P38" s="4">
        <f t="shared" si="29"/>
        <v>2.2602442123357252E-2</v>
      </c>
      <c r="Q38" s="4">
        <f t="shared" si="29"/>
        <v>1.7826374721734012E-2</v>
      </c>
      <c r="S38" s="4">
        <f t="shared" si="30"/>
        <v>0</v>
      </c>
      <c r="T38" s="4">
        <f t="shared" si="30"/>
        <v>0</v>
      </c>
      <c r="U38" s="4">
        <f t="shared" si="30"/>
        <v>0.65179866550623733</v>
      </c>
      <c r="V38" s="4">
        <f t="shared" si="30"/>
        <v>6.3227222832055085E-4</v>
      </c>
      <c r="W38" s="4">
        <f t="shared" si="30"/>
        <v>0.85937321737298922</v>
      </c>
      <c r="X38" s="4">
        <f t="shared" si="30"/>
        <v>0.33533298720913751</v>
      </c>
      <c r="Y38" s="4">
        <f t="shared" si="30"/>
        <v>0.63496714584136005</v>
      </c>
      <c r="Z38" s="4">
        <f t="shared" si="30"/>
        <v>-5.367303701141473E-2</v>
      </c>
      <c r="AA38" s="4">
        <f t="shared" si="30"/>
        <v>0.22912368955504844</v>
      </c>
      <c r="AB38" s="4">
        <f t="shared" si="30"/>
        <v>-7.9512590422803637E-3</v>
      </c>
      <c r="AC38" s="4">
        <f t="shared" si="30"/>
        <v>-3.6831850117096006E-2</v>
      </c>
      <c r="AD38" s="4">
        <f t="shared" si="30"/>
        <v>0.65484515387353592</v>
      </c>
      <c r="AE38" s="4">
        <f t="shared" si="30"/>
        <v>-1.8728379142418188E-2</v>
      </c>
      <c r="AF38" s="4">
        <f t="shared" si="30"/>
        <v>-1.1278042376211014E-2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7.2410183219405885E-2</v>
      </c>
      <c r="F39" s="4">
        <f t="shared" si="31"/>
        <v>0.1120680992189102</v>
      </c>
      <c r="G39" s="4">
        <f t="shared" si="31"/>
        <v>9.3261040021345706E-2</v>
      </c>
      <c r="H39" s="4">
        <f t="shared" si="31"/>
        <v>9.7601006987363084E-2</v>
      </c>
      <c r="I39" s="4">
        <f t="shared" si="31"/>
        <v>0</v>
      </c>
      <c r="J39" s="4">
        <f t="shared" si="31"/>
        <v>7.0962536055404701E-2</v>
      </c>
      <c r="K39" s="4">
        <f t="shared" si="29"/>
        <v>7.0369275703271686E-2</v>
      </c>
      <c r="L39" s="4">
        <f t="shared" si="29"/>
        <v>7.1383623834517615E-2</v>
      </c>
      <c r="M39" s="4">
        <f t="shared" si="29"/>
        <v>7.136396009162034E-2</v>
      </c>
      <c r="N39" s="4">
        <f t="shared" si="29"/>
        <v>6.4203078600881924E-2</v>
      </c>
      <c r="O39" s="4">
        <f t="shared" si="29"/>
        <v>2.6999888287962206E-2</v>
      </c>
      <c r="P39" s="4">
        <f t="shared" si="29"/>
        <v>3.0134495696371645E-2</v>
      </c>
      <c r="Q39" s="4">
        <f t="shared" si="29"/>
        <v>3.1057116852037162E-2</v>
      </c>
      <c r="S39" s="4">
        <f t="shared" si="30"/>
        <v>0</v>
      </c>
      <c r="T39" s="4">
        <f t="shared" si="30"/>
        <v>0</v>
      </c>
      <c r="U39" s="4">
        <f t="shared" si="30"/>
        <v>1.2360688956433636</v>
      </c>
      <c r="V39" s="4">
        <f t="shared" si="30"/>
        <v>-0.10149524241051201</v>
      </c>
      <c r="W39" s="4">
        <f t="shared" si="30"/>
        <v>0.12708018154311648</v>
      </c>
      <c r="X39" s="4">
        <f t="shared" si="30"/>
        <v>-1</v>
      </c>
      <c r="Y39" s="4">
        <f t="shared" si="30"/>
        <v>0</v>
      </c>
      <c r="Z39" s="4">
        <f t="shared" si="30"/>
        <v>3.9198606271777002E-3</v>
      </c>
      <c r="AA39" s="4">
        <f t="shared" si="30"/>
        <v>0.1019522776572668</v>
      </c>
      <c r="AB39" s="4">
        <f t="shared" si="30"/>
        <v>-7.4803149606299212E-3</v>
      </c>
      <c r="AC39" s="4">
        <f t="shared" si="30"/>
        <v>2.3800079333597779E-3</v>
      </c>
      <c r="AD39" s="4">
        <f t="shared" si="30"/>
        <v>-0.60110803324099726</v>
      </c>
      <c r="AE39" s="4">
        <f t="shared" si="30"/>
        <v>0.10416666666666667</v>
      </c>
      <c r="AF39" s="4">
        <f t="shared" si="30"/>
        <v>0.29200359389038633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0.18696635311464765</v>
      </c>
      <c r="G40" s="4">
        <f t="shared" si="31"/>
        <v>0.19282413721004407</v>
      </c>
      <c r="H40" s="4">
        <f t="shared" si="31"/>
        <v>0.12314757928606886</v>
      </c>
      <c r="I40" s="4">
        <f t="shared" si="31"/>
        <v>0.12546571141656032</v>
      </c>
      <c r="J40" s="4">
        <f t="shared" si="31"/>
        <v>9.8902489275825359E-2</v>
      </c>
      <c r="K40" s="4">
        <f t="shared" si="29"/>
        <v>0.10370691087375875</v>
      </c>
      <c r="L40" s="4">
        <f t="shared" si="29"/>
        <v>0.12205475524146064</v>
      </c>
      <c r="M40" s="4">
        <f t="shared" si="29"/>
        <v>0.11416535146747514</v>
      </c>
      <c r="N40" s="4">
        <f t="shared" si="29"/>
        <v>9.9416955506628796E-2</v>
      </c>
      <c r="O40" s="4">
        <f t="shared" si="29"/>
        <v>7.8428246931699738E-2</v>
      </c>
      <c r="P40" s="4">
        <f t="shared" si="29"/>
        <v>5.8373740091084696E-2</v>
      </c>
      <c r="Q40" s="4">
        <f t="shared" si="29"/>
        <v>0.13895792060223025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0.11352525801195003</v>
      </c>
      <c r="W40" s="4">
        <f t="shared" si="30"/>
        <v>-0.31219512195121951</v>
      </c>
      <c r="X40" s="4">
        <f t="shared" si="30"/>
        <v>9.7872340425531917E-2</v>
      </c>
      <c r="Y40" s="4">
        <f t="shared" si="30"/>
        <v>3.3591731266149873E-2</v>
      </c>
      <c r="Z40" s="4">
        <f t="shared" si="30"/>
        <v>6.1562499999999999E-2</v>
      </c>
      <c r="AA40" s="4">
        <f t="shared" si="30"/>
        <v>0.27848101265822783</v>
      </c>
      <c r="AB40" s="4">
        <f t="shared" si="30"/>
        <v>-7.1379230946350444E-2</v>
      </c>
      <c r="AC40" s="4">
        <f t="shared" si="30"/>
        <v>-2.9754525167369206E-2</v>
      </c>
      <c r="AD40" s="4">
        <f t="shared" si="30"/>
        <v>-0.25172501916687962</v>
      </c>
      <c r="AE40" s="4">
        <f t="shared" si="30"/>
        <v>-0.26366120218579236</v>
      </c>
      <c r="AF40" s="4">
        <f t="shared" si="30"/>
        <v>1.984230055658627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3.4153366493217353E-2</v>
      </c>
      <c r="D41" s="4">
        <f t="shared" si="31"/>
        <v>2.7422111763848889E-2</v>
      </c>
      <c r="E41" s="4">
        <f t="shared" si="31"/>
        <v>2.5366527031906217E-2</v>
      </c>
      <c r="F41" s="4">
        <f t="shared" si="31"/>
        <v>2.1383629211903302E-2</v>
      </c>
      <c r="G41" s="4">
        <f t="shared" si="31"/>
        <v>2.158764979648917E-2</v>
      </c>
      <c r="H41" s="4">
        <f t="shared" si="31"/>
        <v>3.1280576872520408E-2</v>
      </c>
      <c r="I41" s="4">
        <f t="shared" si="31"/>
        <v>0</v>
      </c>
      <c r="J41" s="4">
        <f t="shared" si="31"/>
        <v>2.5265413561207057E-2</v>
      </c>
      <c r="K41" s="4">
        <f t="shared" si="29"/>
        <v>3.5607250382464643E-2</v>
      </c>
      <c r="L41" s="4">
        <f t="shared" si="29"/>
        <v>3.6233006580322316E-2</v>
      </c>
      <c r="M41" s="4">
        <f t="shared" si="29"/>
        <v>3.8646599170155754E-2</v>
      </c>
      <c r="N41" s="4">
        <f t="shared" si="29"/>
        <v>3.3886903185032402E-2</v>
      </c>
      <c r="O41" s="4">
        <f t="shared" si="29"/>
        <v>3.0931452378258641E-2</v>
      </c>
      <c r="P41" s="4">
        <f t="shared" si="29"/>
        <v>3.2049701286734851E-2</v>
      </c>
      <c r="Q41" s="4">
        <f t="shared" si="29"/>
        <v>2.6816826919553841E-2</v>
      </c>
      <c r="S41" s="4">
        <f t="shared" si="30"/>
        <v>0.15061755624172909</v>
      </c>
      <c r="T41" s="4">
        <f t="shared" si="30"/>
        <v>0.10462471327161074</v>
      </c>
      <c r="U41" s="4">
        <f t="shared" si="30"/>
        <v>0.21793251446800269</v>
      </c>
      <c r="V41" s="4">
        <f t="shared" si="30"/>
        <v>8.9998955157248914E-2</v>
      </c>
      <c r="W41" s="4">
        <f t="shared" si="30"/>
        <v>0.56052294473395248</v>
      </c>
      <c r="X41" s="4">
        <f t="shared" si="30"/>
        <v>-1</v>
      </c>
      <c r="Y41" s="4">
        <f t="shared" si="30"/>
        <v>0</v>
      </c>
      <c r="Z41" s="4">
        <f t="shared" si="30"/>
        <v>0.42678035145235582</v>
      </c>
      <c r="AA41" s="4">
        <f t="shared" si="30"/>
        <v>0.105384093701424</v>
      </c>
      <c r="AB41" s="4">
        <f t="shared" si="30"/>
        <v>5.8926187718973018E-2</v>
      </c>
      <c r="AC41" s="4">
        <f t="shared" si="30"/>
        <v>-2.304157254319433E-2</v>
      </c>
      <c r="AD41" s="4">
        <f t="shared" si="30"/>
        <v>-0.13419994886678446</v>
      </c>
      <c r="AE41" s="4">
        <f t="shared" si="30"/>
        <v>2.5076659689862807E-2</v>
      </c>
      <c r="AF41" s="4">
        <f t="shared" si="30"/>
        <v>4.8938235435742765E-2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3.7930901577816742E-2</v>
      </c>
      <c r="D42" s="4">
        <f t="shared" si="31"/>
        <v>2.96029044061508E-2</v>
      </c>
      <c r="E42" s="4">
        <f t="shared" si="31"/>
        <v>2.7900663352843118E-2</v>
      </c>
      <c r="F42" s="4">
        <f t="shared" si="31"/>
        <v>2.0873102401959068E-2</v>
      </c>
      <c r="G42" s="4">
        <f t="shared" si="31"/>
        <v>1.9218123331841936E-2</v>
      </c>
      <c r="H42" s="4">
        <f t="shared" si="31"/>
        <v>1.7967493833963587E-2</v>
      </c>
      <c r="I42" s="4">
        <f t="shared" si="31"/>
        <v>1.1189912349313592E-2</v>
      </c>
      <c r="J42" s="4">
        <f t="shared" si="31"/>
        <v>9.1833433854835739E-3</v>
      </c>
      <c r="K42" s="4">
        <f t="shared" si="29"/>
        <v>1.0385955572344046E-2</v>
      </c>
      <c r="L42" s="4">
        <f t="shared" si="29"/>
        <v>1.0571324510324925E-2</v>
      </c>
      <c r="M42" s="4">
        <f t="shared" si="29"/>
        <v>1.2818960101471454E-2</v>
      </c>
      <c r="N42" s="4">
        <f t="shared" si="29"/>
        <v>1.3459907386538275E-2</v>
      </c>
      <c r="O42" s="4">
        <f t="shared" si="29"/>
        <v>1.4897750860555812E-2</v>
      </c>
      <c r="P42" s="4">
        <f t="shared" si="29"/>
        <v>2.2382186847085928E-2</v>
      </c>
      <c r="Q42" s="4">
        <f t="shared" si="29"/>
        <v>1.9842754793736719E-2</v>
      </c>
      <c r="S42" s="4">
        <f t="shared" si="30"/>
        <v>0.1184196154622693</v>
      </c>
      <c r="T42" s="4">
        <f t="shared" si="30"/>
        <v>0.12547239329164542</v>
      </c>
      <c r="U42" s="4">
        <f t="shared" si="30"/>
        <v>8.0874561207451928E-2</v>
      </c>
      <c r="V42" s="4">
        <f t="shared" si="30"/>
        <v>-5.9090842743917717E-3</v>
      </c>
      <c r="W42" s="4">
        <f t="shared" si="30"/>
        <v>6.8790332645675594E-3</v>
      </c>
      <c r="X42" s="4">
        <f t="shared" si="30"/>
        <v>-0.32889287485052648</v>
      </c>
      <c r="Y42" s="4">
        <f t="shared" si="30"/>
        <v>7.6071171180959199E-2</v>
      </c>
      <c r="Z42" s="4">
        <f t="shared" si="30"/>
        <v>0.1449610942085566</v>
      </c>
      <c r="AA42" s="4">
        <f t="shared" si="30"/>
        <v>0.105681951793063</v>
      </c>
      <c r="AB42" s="4">
        <f t="shared" si="30"/>
        <v>0.20387714573591054</v>
      </c>
      <c r="AC42" s="4">
        <f t="shared" si="30"/>
        <v>0.16988927705469015</v>
      </c>
      <c r="AD42" s="4">
        <f t="shared" si="30"/>
        <v>4.9851351989051898E-2</v>
      </c>
      <c r="AE42" s="4">
        <f t="shared" si="30"/>
        <v>0.48632739106592243</v>
      </c>
      <c r="AF42" s="4">
        <f t="shared" si="30"/>
        <v>0.11138866274814829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6.9789423981453432E-3</v>
      </c>
      <c r="D43" s="4">
        <f t="shared" si="31"/>
        <v>5.5653008233186524E-3</v>
      </c>
      <c r="E43" s="4">
        <f t="shared" si="31"/>
        <v>5.3013131150211534E-3</v>
      </c>
      <c r="F43" s="4">
        <f t="shared" si="31"/>
        <v>4.3246505691784893E-3</v>
      </c>
      <c r="G43" s="4">
        <f t="shared" si="31"/>
        <v>4.6679525559690628E-3</v>
      </c>
      <c r="H43" s="4">
        <f t="shared" si="31"/>
        <v>2.9199470121294563E-3</v>
      </c>
      <c r="I43" s="4">
        <f t="shared" si="31"/>
        <v>2.7240810514007163E-3</v>
      </c>
      <c r="J43" s="4">
        <f t="shared" si="31"/>
        <v>2.0571315978008993E-3</v>
      </c>
      <c r="K43" s="4">
        <f t="shared" si="29"/>
        <v>1.6262690698180353E-3</v>
      </c>
      <c r="L43" s="4">
        <f t="shared" si="29"/>
        <v>1.8289046502181639E-3</v>
      </c>
      <c r="M43" s="4">
        <f t="shared" si="29"/>
        <v>2.2341760142225628E-3</v>
      </c>
      <c r="N43" s="4">
        <f t="shared" si="29"/>
        <v>2.3358106431239658E-3</v>
      </c>
      <c r="O43" s="4">
        <f t="shared" si="29"/>
        <v>2.7893670304224827E-3</v>
      </c>
      <c r="P43" s="4">
        <f t="shared" si="29"/>
        <v>3.1354496034267879E-3</v>
      </c>
      <c r="Q43" s="4">
        <f t="shared" si="29"/>
        <v>2.8919553551483147E-3</v>
      </c>
      <c r="S43" s="4">
        <f t="shared" si="30"/>
        <v>0.14278004641206002</v>
      </c>
      <c r="T43" s="4">
        <f t="shared" si="30"/>
        <v>0.13749488398451012</v>
      </c>
      <c r="U43" s="4">
        <f t="shared" si="30"/>
        <v>0.17861072093329011</v>
      </c>
      <c r="V43" s="4">
        <f t="shared" si="30"/>
        <v>0.16540678901452435</v>
      </c>
      <c r="W43" s="4">
        <f t="shared" si="30"/>
        <v>-0.32632674486318958</v>
      </c>
      <c r="X43" s="4">
        <f t="shared" si="30"/>
        <v>5.3047263960612221E-3</v>
      </c>
      <c r="Y43" s="4">
        <f t="shared" si="30"/>
        <v>-9.8319537753869118E-3</v>
      </c>
      <c r="Z43" s="4">
        <f t="shared" si="30"/>
        <v>-0.19965834669246846</v>
      </c>
      <c r="AA43" s="4">
        <f t="shared" si="30"/>
        <v>0.22164757826681969</v>
      </c>
      <c r="AB43" s="4">
        <f t="shared" si="30"/>
        <v>0.21278858210606544</v>
      </c>
      <c r="AC43" s="4">
        <f t="shared" si="30"/>
        <v>0.16486536483014119</v>
      </c>
      <c r="AD43" s="4">
        <f t="shared" si="30"/>
        <v>0.13270601492555162</v>
      </c>
      <c r="AE43" s="4">
        <f t="shared" si="30"/>
        <v>0.11205644882500715</v>
      </c>
      <c r="AF43" s="4">
        <f t="shared" si="30"/>
        <v>0.15626737820147499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1.8768070424729982E-2</v>
      </c>
      <c r="N44" s="4">
        <f t="shared" si="29"/>
        <v>1.5218695719006045E-2</v>
      </c>
      <c r="O44" s="4">
        <f t="shared" si="29"/>
        <v>2.3544545441586091E-2</v>
      </c>
      <c r="P44" s="4">
        <f t="shared" si="29"/>
        <v>2.2580565508332394E-2</v>
      </c>
      <c r="Q44" s="4">
        <f t="shared" si="29"/>
        <v>3.1316286116449155E-2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-9.6530920060331829E-2</v>
      </c>
      <c r="AD44" s="4">
        <f t="shared" si="30"/>
        <v>0.46744574290484142</v>
      </c>
      <c r="AE44" s="4">
        <f t="shared" si="30"/>
        <v>-5.1194539249146756E-2</v>
      </c>
      <c r="AF44" s="4">
        <f t="shared" si="30"/>
        <v>0.73860911270983209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35">SUM(D29:D48)</f>
        <v>1.0000000000000002</v>
      </c>
      <c r="E49" s="12">
        <f t="shared" si="35"/>
        <v>0.99999999999999989</v>
      </c>
      <c r="F49" s="12">
        <f t="shared" si="35"/>
        <v>0.99999999999999989</v>
      </c>
      <c r="G49" s="12">
        <f t="shared" si="35"/>
        <v>0.99999999999999978</v>
      </c>
      <c r="H49" s="12">
        <f t="shared" si="35"/>
        <v>1</v>
      </c>
      <c r="I49" s="12">
        <f t="shared" si="35"/>
        <v>1</v>
      </c>
      <c r="J49" s="12">
        <f t="shared" si="35"/>
        <v>0.99999999999999978</v>
      </c>
      <c r="K49" s="12">
        <f t="shared" si="35"/>
        <v>0.99999999999999989</v>
      </c>
      <c r="L49" s="12">
        <f t="shared" si="35"/>
        <v>1.0000000000000002</v>
      </c>
      <c r="M49" s="12">
        <f t="shared" si="35"/>
        <v>0.99999999999999989</v>
      </c>
      <c r="N49" s="12">
        <f t="shared" si="35"/>
        <v>0.99999999999999967</v>
      </c>
      <c r="O49" s="12">
        <f t="shared" si="35"/>
        <v>0.99999999999999967</v>
      </c>
      <c r="P49" s="12">
        <f t="shared" si="35"/>
        <v>1</v>
      </c>
      <c r="Q49" s="12">
        <f t="shared" si="35"/>
        <v>1</v>
      </c>
      <c r="S49" s="5">
        <f t="shared" si="33"/>
        <v>0.43305750593798265</v>
      </c>
      <c r="T49" s="6">
        <f t="shared" si="33"/>
        <v>0.19413833459910404</v>
      </c>
      <c r="U49" s="6">
        <f t="shared" si="33"/>
        <v>0.44478365880439069</v>
      </c>
      <c r="V49" s="6">
        <f t="shared" si="33"/>
        <v>7.9697591825639985E-2</v>
      </c>
      <c r="W49" s="6">
        <f t="shared" si="33"/>
        <v>7.6962965471940925E-2</v>
      </c>
      <c r="X49" s="6">
        <f t="shared" si="33"/>
        <v>7.7587809147750819E-2</v>
      </c>
      <c r="Y49" s="6">
        <f t="shared" si="33"/>
        <v>0.31119371036174059</v>
      </c>
      <c r="Z49" s="6">
        <f t="shared" si="33"/>
        <v>1.2383580682226052E-2</v>
      </c>
      <c r="AA49" s="6">
        <f t="shared" si="33"/>
        <v>8.6293738996424049E-2</v>
      </c>
      <c r="AB49" s="6">
        <f t="shared" si="33"/>
        <v>-7.206834454754835E-3</v>
      </c>
      <c r="AC49" s="6">
        <f t="shared" si="33"/>
        <v>0.11418032346211726</v>
      </c>
      <c r="AD49" s="6">
        <f t="shared" si="33"/>
        <v>-5.1474138635351552E-2</v>
      </c>
      <c r="AE49" s="6">
        <f t="shared" si="33"/>
        <v>-1.0689378986980294E-2</v>
      </c>
      <c r="AF49" s="6">
        <f t="shared" si="33"/>
        <v>0.25362173588990822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INPUT!B127</f>
        <v>BS_TOT_CAP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2296.0700000000002</v>
      </c>
      <c r="K61">
        <v>2078.2150000000001</v>
      </c>
      <c r="L61">
        <v>1901.578</v>
      </c>
      <c r="M61">
        <v>2150.61</v>
      </c>
      <c r="N61">
        <v>1941.9659999999999</v>
      </c>
      <c r="O61">
        <v>1830.5550000000001</v>
      </c>
      <c r="P61">
        <v>1799.3219999999999</v>
      </c>
      <c r="Q61">
        <v>2005.749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402.32600000000002</v>
      </c>
      <c r="D63">
        <v>426.09300000000002</v>
      </c>
      <c r="E63">
        <v>910.50199999999995</v>
      </c>
      <c r="F63">
        <v>967.53599999999994</v>
      </c>
      <c r="G63">
        <v>1113.2190000000001</v>
      </c>
      <c r="H63">
        <v>1457.2619999999999</v>
      </c>
      <c r="I63">
        <v>1560.508</v>
      </c>
      <c r="J63">
        <v>1609.15</v>
      </c>
      <c r="K63">
        <v>1704.259</v>
      </c>
      <c r="L63">
        <v>1719.5530000000001</v>
      </c>
      <c r="M63">
        <v>1699.252</v>
      </c>
      <c r="N63">
        <v>1803.8789999999999</v>
      </c>
      <c r="O63">
        <v>2639.4569999999999</v>
      </c>
      <c r="P63">
        <v>2543.8359999999998</v>
      </c>
      <c r="Q63">
        <v>3063.357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4895.7</v>
      </c>
      <c r="J65">
        <v>4577.2</v>
      </c>
      <c r="K65">
        <v>4246.5</v>
      </c>
      <c r="L65">
        <v>4058.7</v>
      </c>
      <c r="M65">
        <v>3907.5</v>
      </c>
      <c r="N65">
        <v>3962.9</v>
      </c>
      <c r="O65">
        <v>4126.5</v>
      </c>
      <c r="P65">
        <v>4355.6000000000004</v>
      </c>
      <c r="Q65">
        <v>4279.8999999999996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1328.403</v>
      </c>
      <c r="P67">
        <v>1246.3320000000001</v>
      </c>
      <c r="Q67">
        <v>3025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263.16300000000001</v>
      </c>
      <c r="D69">
        <v>310.11700000000002</v>
      </c>
      <c r="E69">
        <v>379.90899999999999</v>
      </c>
      <c r="F69">
        <v>373.62700000000001</v>
      </c>
      <c r="G69">
        <v>377.82900000000001</v>
      </c>
      <c r="H69">
        <v>421.608</v>
      </c>
      <c r="I69">
        <v>420.59699999999998</v>
      </c>
      <c r="J69">
        <v>445.96899999999999</v>
      </c>
      <c r="K69">
        <v>508.25299999999999</v>
      </c>
      <c r="L69">
        <v>595.22799999999995</v>
      </c>
      <c r="M69">
        <v>681.84500000000003</v>
      </c>
      <c r="N69">
        <v>820</v>
      </c>
      <c r="O69">
        <v>884.89099999999996</v>
      </c>
      <c r="P69">
        <v>942.99300000000005</v>
      </c>
      <c r="Q69">
        <v>1130.9079999999999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1002.54</v>
      </c>
      <c r="M71">
        <v>1200.155</v>
      </c>
      <c r="N71">
        <v>1223.4090000000001</v>
      </c>
      <c r="O71">
        <v>1300.009</v>
      </c>
      <c r="P71">
        <v>1286.1300000000001</v>
      </c>
      <c r="Q71">
        <v>2136.3180000000002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723.31100000000004</v>
      </c>
      <c r="N73">
        <v>640.654</v>
      </c>
      <c r="O73">
        <v>770.00300000000004</v>
      </c>
      <c r="P73">
        <v>1808.6089999999999</v>
      </c>
      <c r="Q73">
        <v>1771.7449999999999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-8.7230000000000008</v>
      </c>
      <c r="M75">
        <v>17.536999999999999</v>
      </c>
      <c r="N75">
        <v>1048.1020000000001</v>
      </c>
      <c r="O75">
        <v>1250.828</v>
      </c>
      <c r="P75">
        <v>1750.57</v>
      </c>
      <c r="Q75">
        <v>1583.0920000000001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6670</v>
      </c>
      <c r="D77">
        <v>9964</v>
      </c>
      <c r="E77">
        <v>10486</v>
      </c>
      <c r="F77">
        <v>11432</v>
      </c>
      <c r="G77">
        <v>12608</v>
      </c>
      <c r="H77">
        <v>14559</v>
      </c>
      <c r="I77">
        <v>14077</v>
      </c>
      <c r="J77">
        <v>16287</v>
      </c>
      <c r="K77">
        <v>16519</v>
      </c>
      <c r="L77">
        <v>17162</v>
      </c>
      <c r="M77">
        <v>15298</v>
      </c>
      <c r="N77">
        <v>18410</v>
      </c>
      <c r="O77">
        <v>15722</v>
      </c>
      <c r="P77">
        <v>14137</v>
      </c>
      <c r="Q77">
        <v>14864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68.94</v>
      </c>
      <c r="F79">
        <v>113.875</v>
      </c>
      <c r="G79">
        <v>113.947</v>
      </c>
      <c r="H79">
        <v>211.87</v>
      </c>
      <c r="I79">
        <v>282.91699999999997</v>
      </c>
      <c r="J79">
        <v>462.56</v>
      </c>
      <c r="K79">
        <v>437.733</v>
      </c>
      <c r="L79">
        <v>538.02800000000002</v>
      </c>
      <c r="M79">
        <v>533.75</v>
      </c>
      <c r="N79">
        <v>514.09100000000001</v>
      </c>
      <c r="O79">
        <v>850.74099999999999</v>
      </c>
      <c r="P79">
        <v>834.80799999999999</v>
      </c>
      <c r="Q79">
        <v>825.39300000000003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987</v>
      </c>
      <c r="F81">
        <v>2207</v>
      </c>
      <c r="G81">
        <v>1983</v>
      </c>
      <c r="H81">
        <v>2235</v>
      </c>
      <c r="I81" t="s">
        <v>89</v>
      </c>
      <c r="J81">
        <v>2296</v>
      </c>
      <c r="K81">
        <v>2305</v>
      </c>
      <c r="L81">
        <v>2540</v>
      </c>
      <c r="M81">
        <v>2521</v>
      </c>
      <c r="N81">
        <v>2527</v>
      </c>
      <c r="O81">
        <v>1008</v>
      </c>
      <c r="P81">
        <v>1113</v>
      </c>
      <c r="Q81">
        <v>1438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3682</v>
      </c>
      <c r="G83">
        <v>4100</v>
      </c>
      <c r="H83">
        <v>2820</v>
      </c>
      <c r="I83">
        <v>3096</v>
      </c>
      <c r="J83">
        <v>3200</v>
      </c>
      <c r="K83">
        <v>3397</v>
      </c>
      <c r="L83">
        <v>4343</v>
      </c>
      <c r="M83">
        <v>4033</v>
      </c>
      <c r="N83">
        <v>3913</v>
      </c>
      <c r="O83">
        <v>2928</v>
      </c>
      <c r="P83">
        <v>2156</v>
      </c>
      <c r="Q83">
        <v>6434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272.04000000000002</v>
      </c>
      <c r="D85">
        <v>313.01400000000001</v>
      </c>
      <c r="E85">
        <v>345.76299999999998</v>
      </c>
      <c r="F85">
        <v>421.11599999999999</v>
      </c>
      <c r="G85">
        <v>459.01600000000002</v>
      </c>
      <c r="H85">
        <v>716.30499999999995</v>
      </c>
      <c r="I85" t="s">
        <v>89</v>
      </c>
      <c r="J85">
        <v>817.46500000000003</v>
      </c>
      <c r="K85">
        <v>1166.3430000000001</v>
      </c>
      <c r="L85">
        <v>1289.2570000000001</v>
      </c>
      <c r="M85">
        <v>1365.2280000000001</v>
      </c>
      <c r="N85">
        <v>1333.771</v>
      </c>
      <c r="O85">
        <v>1154.779</v>
      </c>
      <c r="P85">
        <v>1183.7370000000001</v>
      </c>
      <c r="Q85">
        <v>1241.6669999999999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302.12900000000002</v>
      </c>
      <c r="D87">
        <v>337.90699999999998</v>
      </c>
      <c r="E87">
        <v>380.30500000000001</v>
      </c>
      <c r="F87">
        <v>411.06200000000001</v>
      </c>
      <c r="G87">
        <v>408.63299999999998</v>
      </c>
      <c r="H87">
        <v>411.44400000000002</v>
      </c>
      <c r="I87">
        <v>276.12299999999999</v>
      </c>
      <c r="J87">
        <v>297.12799999999999</v>
      </c>
      <c r="K87">
        <v>340.2</v>
      </c>
      <c r="L87">
        <v>376.15300000000002</v>
      </c>
      <c r="M87">
        <v>452.84199999999998</v>
      </c>
      <c r="N87">
        <v>529.77499999999998</v>
      </c>
      <c r="O87">
        <v>556.18499999999995</v>
      </c>
      <c r="P87">
        <v>826.673</v>
      </c>
      <c r="Q87">
        <v>918.755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55.588999999999999</v>
      </c>
      <c r="D89">
        <v>63.526000000000003</v>
      </c>
      <c r="E89">
        <v>72.260499999999993</v>
      </c>
      <c r="F89">
        <v>85.167000000000002</v>
      </c>
      <c r="G89">
        <v>99.254199999999997</v>
      </c>
      <c r="H89">
        <v>66.864900000000006</v>
      </c>
      <c r="I89">
        <v>67.2196</v>
      </c>
      <c r="J89">
        <v>66.558700000000002</v>
      </c>
      <c r="K89">
        <v>53.2697</v>
      </c>
      <c r="L89">
        <v>65.076800000000006</v>
      </c>
      <c r="M89">
        <v>78.924400000000006</v>
      </c>
      <c r="N89">
        <v>91.936300000000003</v>
      </c>
      <c r="O89">
        <v>104.13679999999999</v>
      </c>
      <c r="P89">
        <v>115.806</v>
      </c>
      <c r="Q89">
        <v>133.90270000000001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663</v>
      </c>
      <c r="N91">
        <v>599</v>
      </c>
      <c r="O91">
        <v>879</v>
      </c>
      <c r="P91">
        <v>834</v>
      </c>
      <c r="Q91">
        <v>1450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10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9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TOT_LIAB_AND_EQY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3182.2489999999998</v>
      </c>
      <c r="K5" s="2">
        <f t="shared" si="2"/>
        <v>3062.223</v>
      </c>
      <c r="L5" s="2">
        <f t="shared" si="2"/>
        <v>3024.0230000000001</v>
      </c>
      <c r="M5" s="2">
        <f t="shared" si="2"/>
        <v>3314.7910000000002</v>
      </c>
      <c r="N5" s="2">
        <f t="shared" si="2"/>
        <v>3177.5279999999998</v>
      </c>
      <c r="O5" s="2">
        <f t="shared" si="2"/>
        <v>2940.8180000000002</v>
      </c>
      <c r="P5" s="2">
        <f t="shared" si="2"/>
        <v>2863.982</v>
      </c>
      <c r="Q5" s="2">
        <f t="shared" si="2"/>
        <v>3010.1709999999998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3182.2489999999998</v>
      </c>
      <c r="Z5" s="2">
        <f t="shared" si="3"/>
        <v>-120.02599999999984</v>
      </c>
      <c r="AA5" s="2">
        <f t="shared" si="3"/>
        <v>-38.199999999999818</v>
      </c>
      <c r="AB5" s="2">
        <f t="shared" si="3"/>
        <v>290.76800000000003</v>
      </c>
      <c r="AC5" s="2">
        <f t="shared" si="3"/>
        <v>-137.26300000000037</v>
      </c>
      <c r="AD5" s="2">
        <f t="shared" si="3"/>
        <v>-236.70999999999958</v>
      </c>
      <c r="AE5" s="2">
        <f t="shared" si="3"/>
        <v>-76.83600000000024</v>
      </c>
      <c r="AF5" s="2">
        <f t="shared" si="3"/>
        <v>146.18899999999985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480.66399999999999</v>
      </c>
      <c r="D6" s="2">
        <f t="shared" ref="D6:Q6" si="4">IF(D63="#N/A N/A",0,D63)</f>
        <v>562.04999999999995</v>
      </c>
      <c r="E6" s="2">
        <f t="shared" si="4"/>
        <v>1154.3040000000001</v>
      </c>
      <c r="F6" s="2">
        <f t="shared" si="4"/>
        <v>1206.6389999999999</v>
      </c>
      <c r="G6" s="2">
        <f t="shared" si="4"/>
        <v>1368.09</v>
      </c>
      <c r="H6" s="2">
        <f t="shared" si="4"/>
        <v>1791.9469999999999</v>
      </c>
      <c r="I6" s="2">
        <f t="shared" si="4"/>
        <v>1902.653</v>
      </c>
      <c r="J6" s="2">
        <f t="shared" si="4"/>
        <v>2006.079</v>
      </c>
      <c r="K6" s="2">
        <f t="shared" si="4"/>
        <v>2244.7660000000001</v>
      </c>
      <c r="L6" s="2">
        <f t="shared" si="4"/>
        <v>2320.1309999999999</v>
      </c>
      <c r="M6" s="2">
        <f t="shared" si="4"/>
        <v>2388.2220000000002</v>
      </c>
      <c r="N6" s="2">
        <f t="shared" si="4"/>
        <v>2497.0709999999999</v>
      </c>
      <c r="O6" s="2">
        <f t="shared" si="4"/>
        <v>3359.1379999999999</v>
      </c>
      <c r="P6" s="2">
        <f t="shared" si="4"/>
        <v>3242.03</v>
      </c>
      <c r="Q6" s="2">
        <f t="shared" si="4"/>
        <v>3987.3409999999999</v>
      </c>
      <c r="S6" s="2">
        <f t="shared" si="3"/>
        <v>81.385999999999967</v>
      </c>
      <c r="T6" s="2">
        <f t="shared" si="3"/>
        <v>592.25400000000013</v>
      </c>
      <c r="U6" s="2">
        <f t="shared" si="3"/>
        <v>52.334999999999809</v>
      </c>
      <c r="V6" s="2">
        <f t="shared" si="3"/>
        <v>161.45100000000002</v>
      </c>
      <c r="W6" s="2">
        <f t="shared" si="3"/>
        <v>423.85699999999997</v>
      </c>
      <c r="X6" s="2">
        <f t="shared" si="3"/>
        <v>110.70600000000013</v>
      </c>
      <c r="Y6" s="2">
        <f t="shared" si="3"/>
        <v>103.42599999999993</v>
      </c>
      <c r="Z6" s="2">
        <f t="shared" si="3"/>
        <v>238.68700000000013</v>
      </c>
      <c r="AA6" s="2">
        <f t="shared" si="3"/>
        <v>75.364999999999782</v>
      </c>
      <c r="AB6" s="2">
        <f t="shared" si="3"/>
        <v>68.091000000000349</v>
      </c>
      <c r="AC6" s="2">
        <f t="shared" si="3"/>
        <v>108.84899999999971</v>
      </c>
      <c r="AD6" s="2">
        <f t="shared" si="3"/>
        <v>862.06700000000001</v>
      </c>
      <c r="AE6" s="2">
        <f t="shared" si="3"/>
        <v>-117.10799999999972</v>
      </c>
      <c r="AF6" s="2">
        <f t="shared" si="3"/>
        <v>745.31099999999969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6276.3</v>
      </c>
      <c r="J7" s="2">
        <f t="shared" si="5"/>
        <v>5976</v>
      </c>
      <c r="K7" s="2">
        <f t="shared" si="5"/>
        <v>5943.8</v>
      </c>
      <c r="L7" s="2">
        <f t="shared" si="5"/>
        <v>5949.6</v>
      </c>
      <c r="M7" s="2">
        <f t="shared" si="5"/>
        <v>5720</v>
      </c>
      <c r="N7" s="2">
        <f t="shared" si="5"/>
        <v>5924.6</v>
      </c>
      <c r="O7" s="2">
        <f t="shared" si="5"/>
        <v>6099.9</v>
      </c>
      <c r="P7" s="2">
        <f t="shared" si="5"/>
        <v>6755.3</v>
      </c>
      <c r="Q7" s="2">
        <f t="shared" si="5"/>
        <v>6948.4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6276.3</v>
      </c>
      <c r="Y7" s="2">
        <f t="shared" si="3"/>
        <v>-300.30000000000018</v>
      </c>
      <c r="Z7" s="2">
        <f t="shared" si="3"/>
        <v>-32.199999999999818</v>
      </c>
      <c r="AA7" s="2">
        <f t="shared" si="3"/>
        <v>5.8000000000001819</v>
      </c>
      <c r="AB7" s="2">
        <f t="shared" si="3"/>
        <v>-229.60000000000036</v>
      </c>
      <c r="AC7" s="2">
        <f t="shared" si="3"/>
        <v>204.60000000000036</v>
      </c>
      <c r="AD7" s="2">
        <f t="shared" si="3"/>
        <v>175.29999999999927</v>
      </c>
      <c r="AE7" s="2">
        <f t="shared" si="3"/>
        <v>655.40000000000055</v>
      </c>
      <c r="AF7" s="2">
        <f t="shared" si="3"/>
        <v>193.09999999999945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2216.3670000000002</v>
      </c>
      <c r="P8" s="2">
        <f t="shared" si="6"/>
        <v>2161.2820000000002</v>
      </c>
      <c r="Q8" s="2">
        <f t="shared" si="6"/>
        <v>4846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2216.3670000000002</v>
      </c>
      <c r="AE8" s="2">
        <f t="shared" si="3"/>
        <v>-55.085000000000036</v>
      </c>
      <c r="AF8" s="2">
        <f t="shared" si="3"/>
        <v>2684.7179999999998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374.459</v>
      </c>
      <c r="D9" s="2">
        <f t="shared" ref="D9:Q9" si="7">IF(D69="#N/A N/A",0,D69)</f>
        <v>460.226</v>
      </c>
      <c r="E9" s="2">
        <f t="shared" si="7"/>
        <v>542.92399999999998</v>
      </c>
      <c r="F9" s="2">
        <f t="shared" si="7"/>
        <v>547.28</v>
      </c>
      <c r="G9" s="2">
        <f t="shared" si="7"/>
        <v>548.07100000000003</v>
      </c>
      <c r="H9" s="2">
        <f t="shared" si="7"/>
        <v>592.56500000000005</v>
      </c>
      <c r="I9" s="2">
        <f t="shared" si="7"/>
        <v>641.25199999999995</v>
      </c>
      <c r="J9" s="2">
        <f t="shared" si="7"/>
        <v>756.31500000000005</v>
      </c>
      <c r="K9" s="2">
        <f t="shared" si="7"/>
        <v>864.40899999999999</v>
      </c>
      <c r="L9" s="2">
        <f t="shared" si="7"/>
        <v>966.524</v>
      </c>
      <c r="M9" s="2">
        <f t="shared" si="7"/>
        <v>1026.317</v>
      </c>
      <c r="N9" s="2">
        <f t="shared" si="7"/>
        <v>1109.6179999999999</v>
      </c>
      <c r="O9" s="2">
        <f t="shared" si="7"/>
        <v>1194.606</v>
      </c>
      <c r="P9" s="2">
        <f t="shared" si="7"/>
        <v>1300.2760000000001</v>
      </c>
      <c r="Q9" s="2">
        <f t="shared" si="7"/>
        <v>1504.6790000000001</v>
      </c>
      <c r="S9" s="2">
        <f t="shared" si="3"/>
        <v>85.766999999999996</v>
      </c>
      <c r="T9" s="2">
        <f t="shared" si="3"/>
        <v>82.697999999999979</v>
      </c>
      <c r="U9" s="2">
        <f t="shared" si="3"/>
        <v>4.3559999999999945</v>
      </c>
      <c r="V9" s="2">
        <f t="shared" si="3"/>
        <v>0.79100000000005366</v>
      </c>
      <c r="W9" s="2">
        <f t="shared" si="3"/>
        <v>44.494000000000028</v>
      </c>
      <c r="X9" s="2">
        <f t="shared" si="3"/>
        <v>48.686999999999898</v>
      </c>
      <c r="Y9" s="2">
        <f t="shared" si="3"/>
        <v>115.0630000000001</v>
      </c>
      <c r="Z9" s="2">
        <f t="shared" si="3"/>
        <v>108.09399999999994</v>
      </c>
      <c r="AA9" s="2">
        <f t="shared" si="3"/>
        <v>102.11500000000001</v>
      </c>
      <c r="AB9" s="2">
        <f t="shared" si="3"/>
        <v>59.793000000000006</v>
      </c>
      <c r="AC9" s="2">
        <f t="shared" si="3"/>
        <v>83.300999999999931</v>
      </c>
      <c r="AD9" s="2">
        <f t="shared" si="3"/>
        <v>84.988000000000056</v>
      </c>
      <c r="AE9" s="2">
        <f t="shared" si="3"/>
        <v>105.67000000000007</v>
      </c>
      <c r="AF9" s="2">
        <f t="shared" si="3"/>
        <v>204.40300000000002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1166.213</v>
      </c>
      <c r="M10" s="2">
        <f t="shared" si="8"/>
        <v>1538.136</v>
      </c>
      <c r="N10" s="2">
        <f t="shared" si="8"/>
        <v>1580.9380000000001</v>
      </c>
      <c r="O10" s="2">
        <f t="shared" si="8"/>
        <v>1746.0429999999999</v>
      </c>
      <c r="P10" s="2">
        <f t="shared" si="8"/>
        <v>1803.49</v>
      </c>
      <c r="Q10" s="2">
        <f t="shared" si="8"/>
        <v>2756.2739999999999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1166.213</v>
      </c>
      <c r="AB10" s="2">
        <f t="shared" si="3"/>
        <v>371.923</v>
      </c>
      <c r="AC10" s="2">
        <f t="shared" si="3"/>
        <v>42.802000000000135</v>
      </c>
      <c r="AD10" s="2">
        <f t="shared" si="3"/>
        <v>165.10499999999979</v>
      </c>
      <c r="AE10" s="2">
        <f t="shared" si="3"/>
        <v>57.447000000000116</v>
      </c>
      <c r="AF10" s="2">
        <f t="shared" si="3"/>
        <v>952.78399999999988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1027.45</v>
      </c>
      <c r="N11" s="2">
        <f t="shared" si="9"/>
        <v>930.05399999999997</v>
      </c>
      <c r="O11" s="2">
        <f t="shared" si="9"/>
        <v>1122.636</v>
      </c>
      <c r="P11" s="2">
        <f t="shared" si="9"/>
        <v>2253.973</v>
      </c>
      <c r="Q11" s="2">
        <f t="shared" si="9"/>
        <v>2198.5590000000002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1027.45</v>
      </c>
      <c r="AC11" s="2">
        <f t="shared" si="3"/>
        <v>-97.396000000000072</v>
      </c>
      <c r="AD11" s="2">
        <f t="shared" si="3"/>
        <v>192.58199999999999</v>
      </c>
      <c r="AE11" s="2">
        <f t="shared" si="3"/>
        <v>1131.337</v>
      </c>
      <c r="AF11" s="2">
        <f t="shared" si="3"/>
        <v>-55.41399999999976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35.646000000000001</v>
      </c>
      <c r="M12" s="2">
        <f t="shared" si="10"/>
        <v>125.273</v>
      </c>
      <c r="N12" s="2">
        <f t="shared" si="10"/>
        <v>1376.3130000000001</v>
      </c>
      <c r="O12" s="2">
        <f t="shared" si="10"/>
        <v>1758.8810000000001</v>
      </c>
      <c r="P12" s="2">
        <f t="shared" si="10"/>
        <v>2441.473</v>
      </c>
      <c r="Q12" s="2">
        <f t="shared" si="10"/>
        <v>2382.9650000000001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35.646000000000001</v>
      </c>
      <c r="AB12" s="2">
        <f t="shared" si="3"/>
        <v>89.626999999999995</v>
      </c>
      <c r="AC12" s="2">
        <f t="shared" si="3"/>
        <v>1251.0400000000002</v>
      </c>
      <c r="AD12" s="2">
        <f t="shared" si="3"/>
        <v>382.56799999999998</v>
      </c>
      <c r="AE12" s="2">
        <f t="shared" si="3"/>
        <v>682.59199999999987</v>
      </c>
      <c r="AF12" s="2">
        <f t="shared" si="3"/>
        <v>-58.507999999999811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11731</v>
      </c>
      <c r="D13" s="2">
        <f t="shared" ref="D13:Q13" si="11">IF(D77="#N/A N/A",0,D77)</f>
        <v>16183</v>
      </c>
      <c r="E13" s="2">
        <f t="shared" si="11"/>
        <v>17544</v>
      </c>
      <c r="F13" s="2">
        <f t="shared" si="11"/>
        <v>19700</v>
      </c>
      <c r="G13" s="2">
        <f t="shared" si="11"/>
        <v>22376</v>
      </c>
      <c r="H13" s="2">
        <f t="shared" si="11"/>
        <v>25733</v>
      </c>
      <c r="I13" s="2">
        <f t="shared" si="11"/>
        <v>28373</v>
      </c>
      <c r="J13" s="2">
        <f t="shared" si="11"/>
        <v>31077</v>
      </c>
      <c r="K13" s="2">
        <f t="shared" si="11"/>
        <v>32545</v>
      </c>
      <c r="L13" s="2">
        <f t="shared" si="11"/>
        <v>34883</v>
      </c>
      <c r="M13" s="2">
        <f t="shared" si="11"/>
        <v>34309</v>
      </c>
      <c r="N13" s="2">
        <f t="shared" si="11"/>
        <v>35494</v>
      </c>
      <c r="O13" s="2">
        <f t="shared" si="11"/>
        <v>35337</v>
      </c>
      <c r="P13" s="2">
        <f t="shared" si="11"/>
        <v>31997</v>
      </c>
      <c r="Q13" s="2">
        <f t="shared" si="11"/>
        <v>32872</v>
      </c>
      <c r="S13" s="2">
        <f t="shared" si="3"/>
        <v>4452</v>
      </c>
      <c r="T13" s="2">
        <f t="shared" si="3"/>
        <v>1361</v>
      </c>
      <c r="U13" s="2">
        <f t="shared" si="3"/>
        <v>2156</v>
      </c>
      <c r="V13" s="2">
        <f t="shared" si="3"/>
        <v>2676</v>
      </c>
      <c r="W13" s="2">
        <f t="shared" si="3"/>
        <v>3357</v>
      </c>
      <c r="X13" s="2">
        <f t="shared" si="3"/>
        <v>2640</v>
      </c>
      <c r="Y13" s="2">
        <f t="shared" si="3"/>
        <v>2704</v>
      </c>
      <c r="Z13" s="2">
        <f t="shared" si="3"/>
        <v>1468</v>
      </c>
      <c r="AA13" s="2">
        <f t="shared" si="3"/>
        <v>2338</v>
      </c>
      <c r="AB13" s="2">
        <f t="shared" si="3"/>
        <v>-574</v>
      </c>
      <c r="AC13" s="2">
        <f t="shared" si="3"/>
        <v>1185</v>
      </c>
      <c r="AD13" s="2">
        <f t="shared" si="3"/>
        <v>-157</v>
      </c>
      <c r="AE13" s="2">
        <f t="shared" si="3"/>
        <v>-3340</v>
      </c>
      <c r="AF13" s="2">
        <f t="shared" si="3"/>
        <v>875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94.057000000000002</v>
      </c>
      <c r="F14" s="2">
        <f t="shared" si="12"/>
        <v>151.124</v>
      </c>
      <c r="G14" s="2">
        <f t="shared" si="12"/>
        <v>215.827</v>
      </c>
      <c r="H14" s="2">
        <f t="shared" si="12"/>
        <v>393.02499999999998</v>
      </c>
      <c r="I14" s="2">
        <f t="shared" si="12"/>
        <v>401.017</v>
      </c>
      <c r="J14" s="2">
        <f t="shared" si="12"/>
        <v>582.22699999999998</v>
      </c>
      <c r="K14" s="2">
        <f t="shared" si="12"/>
        <v>572.81899999999996</v>
      </c>
      <c r="L14" s="2">
        <f t="shared" si="12"/>
        <v>694.61500000000001</v>
      </c>
      <c r="M14" s="2">
        <f t="shared" si="12"/>
        <v>709.721</v>
      </c>
      <c r="N14" s="2">
        <f t="shared" si="12"/>
        <v>700.91399999999999</v>
      </c>
      <c r="O14" s="2">
        <f t="shared" si="12"/>
        <v>1110.3399999999999</v>
      </c>
      <c r="P14" s="2">
        <f t="shared" si="12"/>
        <v>1080.29</v>
      </c>
      <c r="Q14" s="2">
        <f t="shared" si="12"/>
        <v>1085.5709999999999</v>
      </c>
      <c r="S14" s="2">
        <f t="shared" si="3"/>
        <v>0</v>
      </c>
      <c r="T14" s="2">
        <f t="shared" si="3"/>
        <v>94.057000000000002</v>
      </c>
      <c r="U14" s="2">
        <f t="shared" si="3"/>
        <v>57.066999999999993</v>
      </c>
      <c r="V14" s="2">
        <f t="shared" si="3"/>
        <v>64.703000000000003</v>
      </c>
      <c r="W14" s="2">
        <f t="shared" si="3"/>
        <v>177.19799999999998</v>
      </c>
      <c r="X14" s="2">
        <f t="shared" si="3"/>
        <v>7.9920000000000186</v>
      </c>
      <c r="Y14" s="2">
        <f t="shared" si="3"/>
        <v>181.20999999999998</v>
      </c>
      <c r="Z14" s="2">
        <f t="shared" si="3"/>
        <v>-9.4080000000000155</v>
      </c>
      <c r="AA14" s="2">
        <f t="shared" si="3"/>
        <v>121.79600000000005</v>
      </c>
      <c r="AB14" s="2">
        <f t="shared" si="3"/>
        <v>15.105999999999995</v>
      </c>
      <c r="AC14" s="2">
        <f t="shared" si="3"/>
        <v>-8.8070000000000164</v>
      </c>
      <c r="AD14" s="2">
        <f t="shared" si="3"/>
        <v>409.42599999999993</v>
      </c>
      <c r="AE14" s="2">
        <f t="shared" si="3"/>
        <v>-30.049999999999955</v>
      </c>
      <c r="AF14" s="2">
        <f t="shared" si="3"/>
        <v>5.2809999999999491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5487</v>
      </c>
      <c r="F15" s="2">
        <f t="shared" si="13"/>
        <v>5182</v>
      </c>
      <c r="G15" s="2">
        <f t="shared" si="13"/>
        <v>5416</v>
      </c>
      <c r="H15" s="2">
        <f t="shared" si="13"/>
        <v>5203</v>
      </c>
      <c r="I15" s="2">
        <f t="shared" si="13"/>
        <v>5884</v>
      </c>
      <c r="J15" s="2">
        <f t="shared" si="13"/>
        <v>5327</v>
      </c>
      <c r="K15" s="2">
        <f t="shared" si="13"/>
        <v>5417</v>
      </c>
      <c r="L15" s="2">
        <f t="shared" si="13"/>
        <v>5666</v>
      </c>
      <c r="M15" s="2">
        <f t="shared" si="13"/>
        <v>5767</v>
      </c>
      <c r="N15" s="2">
        <f t="shared" si="13"/>
        <v>5438</v>
      </c>
      <c r="O15" s="2">
        <f t="shared" si="13"/>
        <v>4078</v>
      </c>
      <c r="P15" s="2">
        <f t="shared" si="13"/>
        <v>3412</v>
      </c>
      <c r="Q15" s="2">
        <f t="shared" si="13"/>
        <v>4144</v>
      </c>
      <c r="S15" s="2">
        <f t="shared" si="3"/>
        <v>0</v>
      </c>
      <c r="T15" s="2">
        <f t="shared" si="3"/>
        <v>5487</v>
      </c>
      <c r="U15" s="2">
        <f t="shared" si="3"/>
        <v>-305</v>
      </c>
      <c r="V15" s="2">
        <f t="shared" si="3"/>
        <v>234</v>
      </c>
      <c r="W15" s="2">
        <f t="shared" si="3"/>
        <v>-213</v>
      </c>
      <c r="X15" s="2">
        <f t="shared" si="3"/>
        <v>681</v>
      </c>
      <c r="Y15" s="2">
        <f t="shared" si="3"/>
        <v>-557</v>
      </c>
      <c r="Z15" s="2">
        <f t="shared" si="3"/>
        <v>90</v>
      </c>
      <c r="AA15" s="2">
        <f t="shared" si="3"/>
        <v>249</v>
      </c>
      <c r="AB15" s="2">
        <f t="shared" si="3"/>
        <v>101</v>
      </c>
      <c r="AC15" s="2">
        <f t="shared" si="3"/>
        <v>-329</v>
      </c>
      <c r="AD15" s="2">
        <f t="shared" si="3"/>
        <v>-1360</v>
      </c>
      <c r="AE15" s="2">
        <f t="shared" si="3"/>
        <v>-666</v>
      </c>
      <c r="AF15" s="2">
        <f t="shared" si="3"/>
        <v>732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6010</v>
      </c>
      <c r="G16" s="2">
        <f t="shared" si="14"/>
        <v>5655</v>
      </c>
      <c r="H16" s="2">
        <f t="shared" si="14"/>
        <v>4558</v>
      </c>
      <c r="I16" s="2">
        <f t="shared" si="14"/>
        <v>4981</v>
      </c>
      <c r="J16" s="2">
        <f t="shared" si="14"/>
        <v>5048</v>
      </c>
      <c r="K16" s="2">
        <f t="shared" si="14"/>
        <v>5295</v>
      </c>
      <c r="L16" s="2">
        <f t="shared" si="14"/>
        <v>6223</v>
      </c>
      <c r="M16" s="2">
        <f t="shared" si="14"/>
        <v>6667</v>
      </c>
      <c r="N16" s="2">
        <f t="shared" si="14"/>
        <v>5875</v>
      </c>
      <c r="O16" s="2">
        <f t="shared" si="14"/>
        <v>4162</v>
      </c>
      <c r="P16" s="2">
        <f t="shared" si="14"/>
        <v>3377</v>
      </c>
      <c r="Q16" s="2">
        <f t="shared" si="14"/>
        <v>9132</v>
      </c>
      <c r="S16" s="2">
        <f t="shared" si="3"/>
        <v>0</v>
      </c>
      <c r="T16" s="2">
        <f t="shared" si="3"/>
        <v>0</v>
      </c>
      <c r="U16" s="2">
        <f t="shared" si="3"/>
        <v>6010</v>
      </c>
      <c r="V16" s="2">
        <f t="shared" si="3"/>
        <v>-355</v>
      </c>
      <c r="W16" s="2">
        <f t="shared" si="3"/>
        <v>-1097</v>
      </c>
      <c r="X16" s="2">
        <f t="shared" si="3"/>
        <v>423</v>
      </c>
      <c r="Y16" s="2">
        <f t="shared" si="3"/>
        <v>67</v>
      </c>
      <c r="Z16" s="2">
        <f t="shared" si="3"/>
        <v>247</v>
      </c>
      <c r="AA16" s="2">
        <f t="shared" si="3"/>
        <v>928</v>
      </c>
      <c r="AB16" s="2">
        <f t="shared" si="3"/>
        <v>444</v>
      </c>
      <c r="AC16" s="2">
        <f t="shared" si="3"/>
        <v>-792</v>
      </c>
      <c r="AD16" s="2">
        <f t="shared" si="3"/>
        <v>-1713</v>
      </c>
      <c r="AE16" s="2">
        <f t="shared" si="3"/>
        <v>-785</v>
      </c>
      <c r="AF16" s="2">
        <f t="shared" si="3"/>
        <v>5755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364.38799999999998</v>
      </c>
      <c r="D17" s="2">
        <f t="shared" ref="D17:Q17" si="15">IF(D85="#N/A N/A",0,D85)</f>
        <v>436.13400000000001</v>
      </c>
      <c r="E17" s="2">
        <f t="shared" si="15"/>
        <v>468.40199999999999</v>
      </c>
      <c r="F17" s="2">
        <f t="shared" si="15"/>
        <v>555.98500000000001</v>
      </c>
      <c r="G17" s="2">
        <f t="shared" si="15"/>
        <v>613.25199999999995</v>
      </c>
      <c r="H17" s="2">
        <f t="shared" si="15"/>
        <v>937.50300000000004</v>
      </c>
      <c r="I17" s="2">
        <f t="shared" si="15"/>
        <v>1021.712</v>
      </c>
      <c r="J17" s="2">
        <f t="shared" si="15"/>
        <v>1100.7470000000001</v>
      </c>
      <c r="K17" s="2">
        <f t="shared" si="15"/>
        <v>1590.4770000000001</v>
      </c>
      <c r="L17" s="2">
        <f t="shared" si="15"/>
        <v>1760.2059999999999</v>
      </c>
      <c r="M17" s="2">
        <f t="shared" si="15"/>
        <v>1841.9090000000001</v>
      </c>
      <c r="N17" s="2">
        <f t="shared" si="15"/>
        <v>1723.402</v>
      </c>
      <c r="O17" s="2">
        <f t="shared" si="15"/>
        <v>1487.402</v>
      </c>
      <c r="P17" s="2">
        <f t="shared" si="15"/>
        <v>1506.424</v>
      </c>
      <c r="Q17" s="2">
        <f t="shared" si="15"/>
        <v>1598.4639999999999</v>
      </c>
      <c r="S17" s="2">
        <f t="shared" si="3"/>
        <v>71.746000000000038</v>
      </c>
      <c r="T17" s="2">
        <f t="shared" si="3"/>
        <v>32.267999999999972</v>
      </c>
      <c r="U17" s="2">
        <f t="shared" si="3"/>
        <v>87.583000000000027</v>
      </c>
      <c r="V17" s="2">
        <f t="shared" si="3"/>
        <v>57.266999999999939</v>
      </c>
      <c r="W17" s="2">
        <f t="shared" si="3"/>
        <v>324.25100000000009</v>
      </c>
      <c r="X17" s="2">
        <f t="shared" si="3"/>
        <v>84.208999999999946</v>
      </c>
      <c r="Y17" s="2">
        <f t="shared" si="3"/>
        <v>79.035000000000082</v>
      </c>
      <c r="Z17" s="2">
        <f t="shared" si="3"/>
        <v>489.73</v>
      </c>
      <c r="AA17" s="2">
        <f t="shared" si="3"/>
        <v>169.72899999999981</v>
      </c>
      <c r="AB17" s="2">
        <f t="shared" si="3"/>
        <v>81.703000000000202</v>
      </c>
      <c r="AC17" s="2">
        <f t="shared" si="3"/>
        <v>-118.50700000000006</v>
      </c>
      <c r="AD17" s="2">
        <f t="shared" si="3"/>
        <v>-236</v>
      </c>
      <c r="AE17" s="2">
        <f t="shared" si="3"/>
        <v>19.021999999999935</v>
      </c>
      <c r="AF17" s="2">
        <f t="shared" si="3"/>
        <v>92.039999999999964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352.09</v>
      </c>
      <c r="D18" s="2">
        <f t="shared" ref="D18:Q18" si="16">IF(D87="#N/A N/A",0,D87)</f>
        <v>415.02</v>
      </c>
      <c r="E18" s="2">
        <f t="shared" si="16"/>
        <v>464.74700000000001</v>
      </c>
      <c r="F18" s="2">
        <f t="shared" si="16"/>
        <v>534.56200000000001</v>
      </c>
      <c r="G18" s="2">
        <f t="shared" si="16"/>
        <v>558.50099999999998</v>
      </c>
      <c r="H18" s="2">
        <f t="shared" si="16"/>
        <v>564.46400000000006</v>
      </c>
      <c r="I18" s="2">
        <f t="shared" si="16"/>
        <v>454.95400000000001</v>
      </c>
      <c r="J18" s="2">
        <f t="shared" si="16"/>
        <v>433.23399999999998</v>
      </c>
      <c r="K18" s="2">
        <f t="shared" si="16"/>
        <v>527.74099999999999</v>
      </c>
      <c r="L18" s="2">
        <f t="shared" si="16"/>
        <v>565.279</v>
      </c>
      <c r="M18" s="2">
        <f t="shared" si="16"/>
        <v>695.29300000000001</v>
      </c>
      <c r="N18" s="2">
        <f t="shared" si="16"/>
        <v>857.97799999999995</v>
      </c>
      <c r="O18" s="2">
        <f t="shared" si="16"/>
        <v>900.99599999999998</v>
      </c>
      <c r="P18" s="2">
        <f t="shared" si="16"/>
        <v>1271.558</v>
      </c>
      <c r="Q18" s="2">
        <f t="shared" si="16"/>
        <v>1348.819</v>
      </c>
      <c r="S18" s="2">
        <f t="shared" si="3"/>
        <v>62.930000000000007</v>
      </c>
      <c r="T18" s="2">
        <f t="shared" si="3"/>
        <v>49.727000000000032</v>
      </c>
      <c r="U18" s="2">
        <f t="shared" si="3"/>
        <v>69.814999999999998</v>
      </c>
      <c r="V18" s="2">
        <f t="shared" si="3"/>
        <v>23.938999999999965</v>
      </c>
      <c r="W18" s="2">
        <f t="shared" si="3"/>
        <v>5.9630000000000791</v>
      </c>
      <c r="X18" s="2">
        <f t="shared" si="3"/>
        <v>-109.51000000000005</v>
      </c>
      <c r="Y18" s="2">
        <f t="shared" si="3"/>
        <v>-21.720000000000027</v>
      </c>
      <c r="Z18" s="2">
        <f t="shared" si="3"/>
        <v>94.507000000000005</v>
      </c>
      <c r="AA18" s="2">
        <f t="shared" si="3"/>
        <v>37.538000000000011</v>
      </c>
      <c r="AB18" s="2">
        <f t="shared" si="3"/>
        <v>130.01400000000001</v>
      </c>
      <c r="AC18" s="2">
        <f t="shared" si="3"/>
        <v>162.68499999999995</v>
      </c>
      <c r="AD18" s="2">
        <f t="shared" si="3"/>
        <v>43.018000000000029</v>
      </c>
      <c r="AE18" s="2">
        <f t="shared" si="3"/>
        <v>370.56200000000001</v>
      </c>
      <c r="AF18" s="2">
        <f t="shared" si="3"/>
        <v>77.260999999999967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74.456000000000003</v>
      </c>
      <c r="D19" s="2">
        <f t="shared" ref="D19:Q19" si="17">IF(D89="#N/A N/A",0,D89)</f>
        <v>85.739000000000004</v>
      </c>
      <c r="E19" s="2">
        <f t="shared" si="17"/>
        <v>93.071299999999994</v>
      </c>
      <c r="F19" s="2">
        <f t="shared" si="17"/>
        <v>117.845</v>
      </c>
      <c r="G19" s="2">
        <f t="shared" si="17"/>
        <v>140.1344</v>
      </c>
      <c r="H19" s="2">
        <f t="shared" si="17"/>
        <v>111.37609999999999</v>
      </c>
      <c r="I19" s="2">
        <f t="shared" si="17"/>
        <v>119.4115</v>
      </c>
      <c r="J19" s="2">
        <f t="shared" si="17"/>
        <v>123.6075</v>
      </c>
      <c r="K19" s="2">
        <f t="shared" si="17"/>
        <v>111.3763</v>
      </c>
      <c r="L19" s="2">
        <f t="shared" si="17"/>
        <v>144.3537</v>
      </c>
      <c r="M19" s="2">
        <f t="shared" si="17"/>
        <v>145.13990000000001</v>
      </c>
      <c r="N19" s="2">
        <f t="shared" si="17"/>
        <v>179.97389999999999</v>
      </c>
      <c r="O19" s="2">
        <f t="shared" si="17"/>
        <v>172.0393</v>
      </c>
      <c r="P19" s="2">
        <f t="shared" si="17"/>
        <v>241.23740000000001</v>
      </c>
      <c r="Q19" s="2">
        <f t="shared" si="17"/>
        <v>240.86170000000001</v>
      </c>
      <c r="S19" s="2">
        <f t="shared" si="3"/>
        <v>11.283000000000001</v>
      </c>
      <c r="T19" s="2">
        <f t="shared" si="3"/>
        <v>7.3322999999999894</v>
      </c>
      <c r="U19" s="2">
        <f t="shared" si="3"/>
        <v>24.773700000000005</v>
      </c>
      <c r="V19" s="2">
        <f t="shared" si="3"/>
        <v>22.289400000000001</v>
      </c>
      <c r="W19" s="2">
        <f t="shared" si="3"/>
        <v>-28.758300000000006</v>
      </c>
      <c r="X19" s="2">
        <f t="shared" si="3"/>
        <v>8.0354000000000099</v>
      </c>
      <c r="Y19" s="2">
        <f t="shared" si="3"/>
        <v>4.195999999999998</v>
      </c>
      <c r="Z19" s="2">
        <f t="shared" si="3"/>
        <v>-12.231200000000001</v>
      </c>
      <c r="AA19" s="2">
        <f t="shared" si="3"/>
        <v>32.977400000000003</v>
      </c>
      <c r="AB19" s="2">
        <f t="shared" si="3"/>
        <v>0.786200000000008</v>
      </c>
      <c r="AC19" s="2">
        <f t="shared" si="3"/>
        <v>34.833999999999975</v>
      </c>
      <c r="AD19" s="2">
        <f t="shared" si="3"/>
        <v>-7.934599999999989</v>
      </c>
      <c r="AE19" s="2">
        <f t="shared" si="3"/>
        <v>69.198100000000011</v>
      </c>
      <c r="AF19" s="2">
        <f t="shared" si="3"/>
        <v>-0.37569999999999482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1371</v>
      </c>
      <c r="N20" s="2">
        <f t="shared" si="18"/>
        <v>1271</v>
      </c>
      <c r="O20" s="2">
        <f t="shared" si="18"/>
        <v>1447</v>
      </c>
      <c r="P20" s="2">
        <f t="shared" si="18"/>
        <v>1398</v>
      </c>
      <c r="Q20" s="2">
        <f t="shared" si="18"/>
        <v>2122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1371</v>
      </c>
      <c r="AC20" s="2">
        <f t="shared" si="3"/>
        <v>-100</v>
      </c>
      <c r="AD20" s="2">
        <f t="shared" si="3"/>
        <v>176</v>
      </c>
      <c r="AE20" s="2">
        <f t="shared" si="3"/>
        <v>-49</v>
      </c>
      <c r="AF20" s="2">
        <f t="shared" si="3"/>
        <v>724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13377.057000000001</v>
      </c>
      <c r="D25" s="19">
        <f t="shared" ref="D25:Q25" si="25">SUM(D5:D24)</f>
        <v>18142.169000000005</v>
      </c>
      <c r="E25" s="19">
        <f t="shared" si="25"/>
        <v>25848.505299999997</v>
      </c>
      <c r="F25" s="19">
        <f t="shared" si="25"/>
        <v>34005.435000000005</v>
      </c>
      <c r="G25" s="19">
        <f t="shared" si="25"/>
        <v>36890.875399999997</v>
      </c>
      <c r="H25" s="19">
        <f t="shared" si="25"/>
        <v>39884.880099999995</v>
      </c>
      <c r="I25" s="19">
        <f t="shared" si="25"/>
        <v>50055.299500000001</v>
      </c>
      <c r="J25" s="19">
        <f t="shared" si="25"/>
        <v>55612.458499999993</v>
      </c>
      <c r="K25" s="19">
        <f t="shared" si="25"/>
        <v>58174.611300000011</v>
      </c>
      <c r="L25" s="19">
        <f t="shared" si="25"/>
        <v>63398.590700000001</v>
      </c>
      <c r="M25" s="19">
        <f t="shared" si="25"/>
        <v>66646.251900000003</v>
      </c>
      <c r="N25" s="19">
        <f t="shared" si="25"/>
        <v>68136.389899999995</v>
      </c>
      <c r="O25" s="19">
        <f t="shared" si="25"/>
        <v>69133.166299999997</v>
      </c>
      <c r="P25" s="19">
        <f t="shared" si="25"/>
        <v>67105.315399999992</v>
      </c>
      <c r="Q25" s="19">
        <f t="shared" si="25"/>
        <v>80178.104699999996</v>
      </c>
      <c r="S25" s="3">
        <f t="shared" si="24"/>
        <v>4765.1120000000046</v>
      </c>
      <c r="T25" s="3">
        <f t="shared" si="24"/>
        <v>7706.3362999999918</v>
      </c>
      <c r="U25" s="3">
        <f t="shared" si="24"/>
        <v>8156.9297000000079</v>
      </c>
      <c r="V25" s="3">
        <f t="shared" si="22"/>
        <v>2885.4403999999922</v>
      </c>
      <c r="W25" s="3">
        <f t="shared" si="22"/>
        <v>2994.0046999999977</v>
      </c>
      <c r="X25" s="3">
        <f t="shared" si="22"/>
        <v>10170.419400000006</v>
      </c>
      <c r="Y25" s="3">
        <f t="shared" si="22"/>
        <v>5557.1589999999924</v>
      </c>
      <c r="Z25" s="3">
        <f t="shared" si="22"/>
        <v>2562.152800000018</v>
      </c>
      <c r="AA25" s="3">
        <f t="shared" si="22"/>
        <v>5223.9793999999893</v>
      </c>
      <c r="AB25" s="3">
        <f t="shared" si="22"/>
        <v>3247.6612000000023</v>
      </c>
      <c r="AC25" s="3">
        <f t="shared" si="22"/>
        <v>1490.1379999999917</v>
      </c>
      <c r="AD25" s="3">
        <f t="shared" si="22"/>
        <v>996.77640000000247</v>
      </c>
      <c r="AE25" s="3">
        <f t="shared" si="22"/>
        <v>-2027.8509000000049</v>
      </c>
      <c r="AF25" s="3">
        <f t="shared" si="22"/>
        <v>13072.789300000004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5.7221872325604883E-2</v>
      </c>
      <c r="K29" s="4">
        <f t="shared" si="29"/>
        <v>5.2638478050303694E-2</v>
      </c>
      <c r="L29" s="4">
        <f t="shared" si="29"/>
        <v>4.7698583937134741E-2</v>
      </c>
      <c r="M29" s="4">
        <f t="shared" si="29"/>
        <v>4.9737095568010481E-2</v>
      </c>
      <c r="N29" s="4">
        <f t="shared" si="29"/>
        <v>4.6634815913544604E-2</v>
      </c>
      <c r="O29" s="4">
        <f t="shared" si="29"/>
        <v>4.2538453789870756E-2</v>
      </c>
      <c r="P29" s="4">
        <f t="shared" si="29"/>
        <v>4.2678914225027252E-2</v>
      </c>
      <c r="Q29" s="4">
        <f t="shared" si="29"/>
        <v>3.7543553957318725E-2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-3.7717350213638166E-2</v>
      </c>
      <c r="AA29" s="4">
        <f t="shared" si="30"/>
        <v>-1.2474597702388042E-2</v>
      </c>
      <c r="AB29" s="4">
        <f t="shared" si="30"/>
        <v>9.6152707833240689E-2</v>
      </c>
      <c r="AC29" s="4">
        <f t="shared" si="30"/>
        <v>-4.1409247219508068E-2</v>
      </c>
      <c r="AD29" s="4">
        <f t="shared" si="30"/>
        <v>-7.4495016251626925E-2</v>
      </c>
      <c r="AE29" s="4">
        <f t="shared" si="30"/>
        <v>-2.6127424410487231E-2</v>
      </c>
      <c r="AF29" s="4">
        <f t="shared" si="30"/>
        <v>5.1043966058445848E-2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3.5931969191728794E-2</v>
      </c>
      <c r="D30" s="4">
        <f t="shared" si="31"/>
        <v>3.0980308914551495E-2</v>
      </c>
      <c r="E30" s="4">
        <f t="shared" si="31"/>
        <v>4.4656508629920669E-2</v>
      </c>
      <c r="F30" s="4">
        <f t="shared" si="31"/>
        <v>3.5483710177505443E-2</v>
      </c>
      <c r="G30" s="4">
        <f t="shared" si="31"/>
        <v>3.7084780048347671E-2</v>
      </c>
      <c r="H30" s="4">
        <f t="shared" si="31"/>
        <v>4.4927977607233681E-2</v>
      </c>
      <c r="I30" s="4">
        <f t="shared" si="31"/>
        <v>3.8011020191778093E-2</v>
      </c>
      <c r="J30" s="4">
        <f t="shared" si="31"/>
        <v>3.6072474659612469E-2</v>
      </c>
      <c r="K30" s="4">
        <f t="shared" si="29"/>
        <v>3.8586695292625012E-2</v>
      </c>
      <c r="L30" s="4">
        <f t="shared" si="29"/>
        <v>3.6595939663371727E-2</v>
      </c>
      <c r="M30" s="4">
        <f t="shared" si="29"/>
        <v>3.5834303234087796E-2</v>
      </c>
      <c r="N30" s="4">
        <f t="shared" si="29"/>
        <v>3.6648125967119957E-2</v>
      </c>
      <c r="O30" s="4">
        <f t="shared" si="29"/>
        <v>4.8589384513696141E-2</v>
      </c>
      <c r="P30" s="4">
        <f t="shared" si="29"/>
        <v>4.8312566309762113E-2</v>
      </c>
      <c r="Q30" s="4">
        <f t="shared" si="29"/>
        <v>4.973104583750531E-2</v>
      </c>
      <c r="S30" s="4">
        <f t="shared" si="30"/>
        <v>0.16931994074863099</v>
      </c>
      <c r="T30" s="4">
        <f t="shared" si="30"/>
        <v>1.0537389911929547</v>
      </c>
      <c r="U30" s="4">
        <f t="shared" si="30"/>
        <v>4.5339009481037758E-2</v>
      </c>
      <c r="V30" s="4">
        <f t="shared" si="30"/>
        <v>0.13380223911211228</v>
      </c>
      <c r="W30" s="4">
        <f t="shared" si="30"/>
        <v>0.30981660563267038</v>
      </c>
      <c r="X30" s="4">
        <f t="shared" si="30"/>
        <v>6.1779728976359312E-2</v>
      </c>
      <c r="Y30" s="4">
        <f t="shared" si="30"/>
        <v>5.4358834742856382E-2</v>
      </c>
      <c r="Z30" s="4">
        <f t="shared" si="30"/>
        <v>0.11898185465278294</v>
      </c>
      <c r="AA30" s="4">
        <f t="shared" si="30"/>
        <v>3.3573655338685539E-2</v>
      </c>
      <c r="AB30" s="4">
        <f t="shared" si="30"/>
        <v>2.9347911820496494E-2</v>
      </c>
      <c r="AC30" s="4">
        <f t="shared" si="30"/>
        <v>4.5577421194511941E-2</v>
      </c>
      <c r="AD30" s="4">
        <f t="shared" si="30"/>
        <v>0.34523127295939926</v>
      </c>
      <c r="AE30" s="4">
        <f t="shared" si="30"/>
        <v>-3.4862515323871697E-2</v>
      </c>
      <c r="AF30" s="4">
        <f t="shared" si="30"/>
        <v>0.22989022310095825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0.12538732287477372</v>
      </c>
      <c r="J31" s="4">
        <f t="shared" si="31"/>
        <v>0.10745793588679416</v>
      </c>
      <c r="K31" s="4">
        <f t="shared" si="29"/>
        <v>0.10217171833514252</v>
      </c>
      <c r="L31" s="4">
        <f t="shared" si="29"/>
        <v>9.3844357332062908E-2</v>
      </c>
      <c r="M31" s="4">
        <f t="shared" si="29"/>
        <v>8.5826281852768374E-2</v>
      </c>
      <c r="N31" s="4">
        <f t="shared" si="29"/>
        <v>8.6952067884653234E-2</v>
      </c>
      <c r="O31" s="4">
        <f t="shared" si="29"/>
        <v>8.8234060820095842E-2</v>
      </c>
      <c r="P31" s="4">
        <f t="shared" si="29"/>
        <v>0.1006671373159212</v>
      </c>
      <c r="Q31" s="4">
        <f t="shared" si="29"/>
        <v>8.6662063489759689E-2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-4.784666124946229E-2</v>
      </c>
      <c r="Z31" s="4">
        <f t="shared" si="30"/>
        <v>-5.3882195448460204E-3</v>
      </c>
      <c r="AA31" s="4">
        <f t="shared" si="30"/>
        <v>9.758067229718668E-4</v>
      </c>
      <c r="AB31" s="4">
        <f t="shared" si="30"/>
        <v>-3.8590829635605811E-2</v>
      </c>
      <c r="AC31" s="4">
        <f t="shared" si="30"/>
        <v>3.5769230769230831E-2</v>
      </c>
      <c r="AD31" s="4">
        <f t="shared" si="30"/>
        <v>2.9588495425851409E-2</v>
      </c>
      <c r="AE31" s="4">
        <f t="shared" si="30"/>
        <v>0.10744438433416952</v>
      </c>
      <c r="AF31" s="4">
        <f t="shared" si="30"/>
        <v>2.8584962918005042E-2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3.2059387969909897E-2</v>
      </c>
      <c r="P32" s="4">
        <f t="shared" si="29"/>
        <v>3.2207314534133023E-2</v>
      </c>
      <c r="Q32" s="4">
        <f t="shared" si="29"/>
        <v>6.0440440917531445E-2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-2.4853735865946403E-2</v>
      </c>
      <c r="AF32" s="4">
        <f t="shared" si="30"/>
        <v>1.2421877385736797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2.7992629469994781E-2</v>
      </c>
      <c r="D33" s="4">
        <f t="shared" si="31"/>
        <v>2.5367749578344236E-2</v>
      </c>
      <c r="E33" s="4">
        <f t="shared" si="31"/>
        <v>2.1004077168051957E-2</v>
      </c>
      <c r="F33" s="4">
        <f t="shared" si="31"/>
        <v>1.6093897931315975E-2</v>
      </c>
      <c r="G33" s="4">
        <f t="shared" si="31"/>
        <v>1.4856546342622167E-2</v>
      </c>
      <c r="H33" s="4">
        <f t="shared" si="31"/>
        <v>1.4856883072339989E-2</v>
      </c>
      <c r="I33" s="4">
        <f t="shared" si="31"/>
        <v>1.2810871304445994E-2</v>
      </c>
      <c r="J33" s="4">
        <f t="shared" si="31"/>
        <v>1.3599740425070403E-2</v>
      </c>
      <c r="K33" s="4">
        <f t="shared" si="29"/>
        <v>1.4858870230216731E-2</v>
      </c>
      <c r="L33" s="4">
        <f t="shared" si="29"/>
        <v>1.5245196925173921E-2</v>
      </c>
      <c r="M33" s="4">
        <f t="shared" si="29"/>
        <v>1.5399470649001342E-2</v>
      </c>
      <c r="N33" s="4">
        <f t="shared" si="29"/>
        <v>1.6285247892183968E-2</v>
      </c>
      <c r="O33" s="4">
        <f t="shared" si="29"/>
        <v>1.7279781383309795E-2</v>
      </c>
      <c r="P33" s="4">
        <f t="shared" si="29"/>
        <v>1.9376646875874756E-2</v>
      </c>
      <c r="Q33" s="4">
        <f t="shared" si="29"/>
        <v>1.876670701596168E-2</v>
      </c>
      <c r="S33" s="4">
        <f t="shared" si="30"/>
        <v>0.22904243188172801</v>
      </c>
      <c r="T33" s="4">
        <f t="shared" si="30"/>
        <v>0.17968997840191553</v>
      </c>
      <c r="U33" s="4">
        <f t="shared" si="30"/>
        <v>8.0232224031356048E-3</v>
      </c>
      <c r="V33" s="4">
        <f t="shared" si="30"/>
        <v>1.4453296301711258E-3</v>
      </c>
      <c r="W33" s="4">
        <f t="shared" si="30"/>
        <v>8.1182912432878271E-2</v>
      </c>
      <c r="X33" s="4">
        <f t="shared" si="30"/>
        <v>8.2163138221123241E-2</v>
      </c>
      <c r="Y33" s="4">
        <f t="shared" si="30"/>
        <v>0.17943491794177657</v>
      </c>
      <c r="Z33" s="4">
        <f t="shared" si="30"/>
        <v>0.14292193067703263</v>
      </c>
      <c r="AA33" s="4">
        <f t="shared" si="30"/>
        <v>0.11813273577669831</v>
      </c>
      <c r="AB33" s="4">
        <f t="shared" si="30"/>
        <v>6.1863957853090047E-2</v>
      </c>
      <c r="AC33" s="4">
        <f t="shared" si="30"/>
        <v>8.116498119002212E-2</v>
      </c>
      <c r="AD33" s="4">
        <f t="shared" si="30"/>
        <v>7.6592124496898992E-2</v>
      </c>
      <c r="AE33" s="4">
        <f t="shared" si="30"/>
        <v>8.8455942796202322E-2</v>
      </c>
      <c r="AF33" s="4">
        <f t="shared" si="30"/>
        <v>0.15719970221706778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1.839493570950939E-2</v>
      </c>
      <c r="M34" s="4">
        <f t="shared" si="29"/>
        <v>2.3079107318861841E-2</v>
      </c>
      <c r="N34" s="4">
        <f t="shared" si="29"/>
        <v>2.320255009577489E-2</v>
      </c>
      <c r="O34" s="4">
        <f t="shared" si="29"/>
        <v>2.5256227849063523E-2</v>
      </c>
      <c r="P34" s="4">
        <f t="shared" si="29"/>
        <v>2.6875516332049015E-2</v>
      </c>
      <c r="Q34" s="4">
        <f t="shared" si="29"/>
        <v>3.4376891425820892E-2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0.31891515529324405</v>
      </c>
      <c r="AC34" s="4">
        <f t="shared" si="30"/>
        <v>2.7827188233030199E-2</v>
      </c>
      <c r="AD34" s="4">
        <f t="shared" si="30"/>
        <v>0.10443483552169647</v>
      </c>
      <c r="AE34" s="4">
        <f t="shared" si="30"/>
        <v>3.2901251572842204E-2</v>
      </c>
      <c r="AF34" s="4">
        <f t="shared" si="30"/>
        <v>0.52830012919395164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1.5416470854829872E-2</v>
      </c>
      <c r="N35" s="4">
        <f t="shared" si="29"/>
        <v>1.3649886666507995E-2</v>
      </c>
      <c r="O35" s="4">
        <f t="shared" si="29"/>
        <v>1.6238747045497322E-2</v>
      </c>
      <c r="P35" s="4">
        <f t="shared" si="29"/>
        <v>3.3588591105854486E-2</v>
      </c>
      <c r="Q35" s="4">
        <f t="shared" si="29"/>
        <v>2.7420940021297364E-2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-9.4793907246094766E-2</v>
      </c>
      <c r="AD35" s="4">
        <f t="shared" si="30"/>
        <v>0.20706539620280112</v>
      </c>
      <c r="AE35" s="4">
        <f t="shared" si="30"/>
        <v>1.0077505086243448</v>
      </c>
      <c r="AF35" s="4">
        <f t="shared" si="30"/>
        <v>-2.4585032739966168E-2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5.6225224577428976E-4</v>
      </c>
      <c r="M36" s="4">
        <f t="shared" si="29"/>
        <v>1.8796705955492748E-3</v>
      </c>
      <c r="N36" s="4">
        <f t="shared" si="29"/>
        <v>2.0199382474180662E-2</v>
      </c>
      <c r="O36" s="4">
        <f t="shared" si="29"/>
        <v>2.5441927429844916E-2</v>
      </c>
      <c r="P36" s="4">
        <f t="shared" si="29"/>
        <v>3.6382706577667026E-2</v>
      </c>
      <c r="Q36" s="4">
        <f t="shared" si="29"/>
        <v>2.9720894612266884E-2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2.5143634629411431</v>
      </c>
      <c r="AC36" s="4">
        <f t="shared" si="30"/>
        <v>9.9865094633320854</v>
      </c>
      <c r="AD36" s="4">
        <f t="shared" si="30"/>
        <v>0.27796584061910334</v>
      </c>
      <c r="AE36" s="4">
        <f t="shared" si="30"/>
        <v>0.38808310511057875</v>
      </c>
      <c r="AF36" s="4">
        <f t="shared" si="30"/>
        <v>-2.396422159901003E-2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0.87694924227354343</v>
      </c>
      <c r="D37" s="4">
        <f t="shared" si="31"/>
        <v>0.89201021112745649</v>
      </c>
      <c r="E37" s="4">
        <f t="shared" si="31"/>
        <v>0.67872396474700614</v>
      </c>
      <c r="F37" s="4">
        <f t="shared" si="31"/>
        <v>0.57931915883446272</v>
      </c>
      <c r="G37" s="4">
        <f t="shared" si="31"/>
        <v>0.60654565003897964</v>
      </c>
      <c r="H37" s="4">
        <f t="shared" si="31"/>
        <v>0.64518183169867427</v>
      </c>
      <c r="I37" s="4">
        <f t="shared" si="31"/>
        <v>0.56683308827270129</v>
      </c>
      <c r="J37" s="4">
        <f t="shared" si="31"/>
        <v>0.55881363345948831</v>
      </c>
      <c r="K37" s="4">
        <f t="shared" si="29"/>
        <v>0.55943648393573353</v>
      </c>
      <c r="L37" s="4">
        <f t="shared" si="29"/>
        <v>0.55021727793706299</v>
      </c>
      <c r="M37" s="4">
        <f t="shared" si="29"/>
        <v>0.51479264057458574</v>
      </c>
      <c r="N37" s="4">
        <f t="shared" si="29"/>
        <v>0.52092574983929407</v>
      </c>
      <c r="O37" s="4">
        <f t="shared" si="29"/>
        <v>0.51114395435986271</v>
      </c>
      <c r="P37" s="4">
        <f t="shared" si="29"/>
        <v>0.4768176680084571</v>
      </c>
      <c r="Q37" s="4">
        <f t="shared" si="29"/>
        <v>0.40998724181615637</v>
      </c>
      <c r="S37" s="4">
        <f t="shared" si="30"/>
        <v>0.37950728838121217</v>
      </c>
      <c r="T37" s="4">
        <f t="shared" si="30"/>
        <v>8.4100599394426254E-2</v>
      </c>
      <c r="U37" s="4">
        <f t="shared" si="30"/>
        <v>0.12289101687186503</v>
      </c>
      <c r="V37" s="4">
        <f t="shared" si="30"/>
        <v>0.13583756345177664</v>
      </c>
      <c r="W37" s="4">
        <f t="shared" si="30"/>
        <v>0.1500268144440472</v>
      </c>
      <c r="X37" s="4">
        <f t="shared" si="30"/>
        <v>0.10259200248707885</v>
      </c>
      <c r="Y37" s="4">
        <f t="shared" si="30"/>
        <v>9.5301871497550483E-2</v>
      </c>
      <c r="Z37" s="4">
        <f t="shared" si="30"/>
        <v>4.7237506837854361E-2</v>
      </c>
      <c r="AA37" s="4">
        <f t="shared" si="30"/>
        <v>7.183899216469504E-2</v>
      </c>
      <c r="AB37" s="4">
        <f t="shared" si="30"/>
        <v>-1.6455006736805895E-2</v>
      </c>
      <c r="AC37" s="4">
        <f t="shared" si="30"/>
        <v>3.4539042233816201E-2</v>
      </c>
      <c r="AD37" s="4">
        <f t="shared" si="30"/>
        <v>-4.4232828083619769E-3</v>
      </c>
      <c r="AE37" s="4">
        <f t="shared" si="30"/>
        <v>-9.45184933638962E-2</v>
      </c>
      <c r="AF37" s="4">
        <f t="shared" si="30"/>
        <v>2.7346313716910962E-2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3.6387790670433856E-3</v>
      </c>
      <c r="F38" s="4">
        <f t="shared" si="31"/>
        <v>4.4441131248578345E-3</v>
      </c>
      <c r="G38" s="4">
        <f t="shared" si="31"/>
        <v>5.8504168757133913E-3</v>
      </c>
      <c r="H38" s="4">
        <f t="shared" si="31"/>
        <v>9.8539847434567073E-3</v>
      </c>
      <c r="I38" s="4">
        <f t="shared" si="31"/>
        <v>8.011479383916182E-3</v>
      </c>
      <c r="J38" s="4">
        <f t="shared" si="31"/>
        <v>1.0469362723822038E-2</v>
      </c>
      <c r="K38" s="4">
        <f t="shared" si="29"/>
        <v>9.8465462372586549E-3</v>
      </c>
      <c r="L38" s="4">
        <f t="shared" si="29"/>
        <v>1.095631609994132E-2</v>
      </c>
      <c r="M38" s="4">
        <f t="shared" si="29"/>
        <v>1.064907597601899E-2</v>
      </c>
      <c r="N38" s="4">
        <f t="shared" si="29"/>
        <v>1.0286925988134866E-2</v>
      </c>
      <c r="O38" s="4">
        <f t="shared" si="29"/>
        <v>1.6060887406512438E-2</v>
      </c>
      <c r="P38" s="4">
        <f t="shared" si="29"/>
        <v>1.6098426682903275E-2</v>
      </c>
      <c r="Q38" s="4">
        <f t="shared" si="29"/>
        <v>1.3539494405135272E-2</v>
      </c>
      <c r="S38" s="4">
        <f t="shared" si="30"/>
        <v>0</v>
      </c>
      <c r="T38" s="4">
        <f t="shared" si="30"/>
        <v>0</v>
      </c>
      <c r="U38" s="4">
        <f t="shared" si="30"/>
        <v>0.60672783524883833</v>
      </c>
      <c r="V38" s="4">
        <f t="shared" si="30"/>
        <v>0.42814509938858158</v>
      </c>
      <c r="W38" s="4">
        <f t="shared" si="30"/>
        <v>0.82101868626260843</v>
      </c>
      <c r="X38" s="4">
        <f t="shared" si="30"/>
        <v>2.0334584313974988E-2</v>
      </c>
      <c r="Y38" s="4">
        <f t="shared" si="30"/>
        <v>0.45187610500302977</v>
      </c>
      <c r="Z38" s="4">
        <f t="shared" si="30"/>
        <v>-1.6158646026378055E-2</v>
      </c>
      <c r="AA38" s="4">
        <f t="shared" si="30"/>
        <v>0.2126256286889926</v>
      </c>
      <c r="AB38" s="4">
        <f t="shared" si="30"/>
        <v>2.1747298863399142E-2</v>
      </c>
      <c r="AC38" s="4">
        <f t="shared" si="30"/>
        <v>-1.2409101604715115E-2</v>
      </c>
      <c r="AD38" s="4">
        <f t="shared" si="30"/>
        <v>0.58413157676976057</v>
      </c>
      <c r="AE38" s="4">
        <f t="shared" si="30"/>
        <v>-2.7063782264891798E-2</v>
      </c>
      <c r="AF38" s="4">
        <f t="shared" si="30"/>
        <v>4.8885021614565993E-3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0.2122753302876666</v>
      </c>
      <c r="F39" s="4">
        <f t="shared" si="31"/>
        <v>0.1523874051309739</v>
      </c>
      <c r="G39" s="4">
        <f t="shared" si="31"/>
        <v>0.14681137113921672</v>
      </c>
      <c r="H39" s="4">
        <f t="shared" si="31"/>
        <v>0.13045043602876472</v>
      </c>
      <c r="I39" s="4">
        <f t="shared" si="31"/>
        <v>0.11754999088558045</v>
      </c>
      <c r="J39" s="4">
        <f t="shared" si="31"/>
        <v>9.5787888967361526E-2</v>
      </c>
      <c r="K39" s="4">
        <f t="shared" si="29"/>
        <v>9.3116221646331807E-2</v>
      </c>
      <c r="L39" s="4">
        <f t="shared" si="29"/>
        <v>8.9371071776836827E-2</v>
      </c>
      <c r="M39" s="4">
        <f t="shared" si="29"/>
        <v>8.6531497805055105E-2</v>
      </c>
      <c r="N39" s="4">
        <f t="shared" si="29"/>
        <v>7.9810509596722853E-2</v>
      </c>
      <c r="O39" s="4">
        <f t="shared" si="29"/>
        <v>5.8987606358194535E-2</v>
      </c>
      <c r="P39" s="4">
        <f t="shared" si="29"/>
        <v>5.0845450612396648E-2</v>
      </c>
      <c r="Q39" s="4">
        <f t="shared" si="29"/>
        <v>5.1684933380571667E-2</v>
      </c>
      <c r="S39" s="4">
        <f t="shared" si="30"/>
        <v>0</v>
      </c>
      <c r="T39" s="4">
        <f t="shared" si="30"/>
        <v>0</v>
      </c>
      <c r="U39" s="4">
        <f t="shared" si="30"/>
        <v>-5.558593038090031E-2</v>
      </c>
      <c r="V39" s="4">
        <f t="shared" si="30"/>
        <v>4.5156310304901581E-2</v>
      </c>
      <c r="W39" s="4">
        <f t="shared" si="30"/>
        <v>-3.9327917282127034E-2</v>
      </c>
      <c r="X39" s="4">
        <f t="shared" si="30"/>
        <v>0.13088602729194695</v>
      </c>
      <c r="Y39" s="4">
        <f t="shared" si="30"/>
        <v>-9.4663494221617947E-2</v>
      </c>
      <c r="Z39" s="4">
        <f t="shared" si="30"/>
        <v>1.6895062887178524E-2</v>
      </c>
      <c r="AA39" s="4">
        <f t="shared" si="30"/>
        <v>4.5966402067565075E-2</v>
      </c>
      <c r="AB39" s="4">
        <f t="shared" si="30"/>
        <v>1.7825626544299328E-2</v>
      </c>
      <c r="AC39" s="4">
        <f t="shared" si="30"/>
        <v>-5.7048725507196113E-2</v>
      </c>
      <c r="AD39" s="4">
        <f t="shared" si="30"/>
        <v>-0.25009194556822362</v>
      </c>
      <c r="AE39" s="4">
        <f t="shared" si="30"/>
        <v>-0.16331535066208927</v>
      </c>
      <c r="AF39" s="4">
        <f t="shared" si="30"/>
        <v>0.21453692848769051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0.17673645404036145</v>
      </c>
      <c r="G40" s="4">
        <f t="shared" si="31"/>
        <v>0.1532899379232405</v>
      </c>
      <c r="H40" s="4">
        <f t="shared" si="31"/>
        <v>0.11427889437230628</v>
      </c>
      <c r="I40" s="4">
        <f t="shared" si="31"/>
        <v>9.9509942998143475E-2</v>
      </c>
      <c r="J40" s="4">
        <f t="shared" si="31"/>
        <v>9.0771027502767221E-2</v>
      </c>
      <c r="K40" s="4">
        <f t="shared" si="29"/>
        <v>9.1019086877852484E-2</v>
      </c>
      <c r="L40" s="4">
        <f t="shared" si="29"/>
        <v>9.8156756030225126E-2</v>
      </c>
      <c r="M40" s="4">
        <f t="shared" si="29"/>
        <v>0.10003563306160958</v>
      </c>
      <c r="N40" s="4">
        <f t="shared" si="29"/>
        <v>8.6224116197268622E-2</v>
      </c>
      <c r="O40" s="4">
        <f t="shared" si="29"/>
        <v>6.0202652688279956E-2</v>
      </c>
      <c r="P40" s="4">
        <f t="shared" si="29"/>
        <v>5.0323882390991642E-2</v>
      </c>
      <c r="Q40" s="4">
        <f t="shared" si="29"/>
        <v>0.11389643137822889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-5.9068219633943431E-2</v>
      </c>
      <c r="W40" s="4">
        <f t="shared" si="30"/>
        <v>-0.19398762157382848</v>
      </c>
      <c r="X40" s="4">
        <f t="shared" si="30"/>
        <v>9.2803861342694166E-2</v>
      </c>
      <c r="Y40" s="4">
        <f t="shared" si="30"/>
        <v>1.345111423408954E-2</v>
      </c>
      <c r="Z40" s="4">
        <f t="shared" si="30"/>
        <v>4.8930269413629157E-2</v>
      </c>
      <c r="AA40" s="4">
        <f t="shared" si="30"/>
        <v>0.17525967894239849</v>
      </c>
      <c r="AB40" s="4">
        <f t="shared" si="30"/>
        <v>7.134822432910172E-2</v>
      </c>
      <c r="AC40" s="4">
        <f t="shared" si="30"/>
        <v>-0.11879406029698515</v>
      </c>
      <c r="AD40" s="4">
        <f t="shared" si="30"/>
        <v>-0.2915744680851064</v>
      </c>
      <c r="AE40" s="4">
        <f t="shared" si="30"/>
        <v>-0.18861124459394521</v>
      </c>
      <c r="AF40" s="4">
        <f t="shared" si="30"/>
        <v>1.7041753035238378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2.7239773292436441E-2</v>
      </c>
      <c r="D41" s="4">
        <f t="shared" si="31"/>
        <v>2.403979369831688E-2</v>
      </c>
      <c r="E41" s="4">
        <f t="shared" si="31"/>
        <v>1.812104779613698E-2</v>
      </c>
      <c r="F41" s="4">
        <f t="shared" si="31"/>
        <v>1.6349886422567451E-2</v>
      </c>
      <c r="G41" s="4">
        <f t="shared" si="31"/>
        <v>1.6623406014377205E-2</v>
      </c>
      <c r="H41" s="4">
        <f t="shared" si="31"/>
        <v>2.3505222972953106E-2</v>
      </c>
      <c r="I41" s="4">
        <f t="shared" si="31"/>
        <v>2.0411664902734224E-2</v>
      </c>
      <c r="J41" s="4">
        <f t="shared" si="31"/>
        <v>1.9793172783397091E-2</v>
      </c>
      <c r="K41" s="4">
        <f t="shared" si="29"/>
        <v>2.7339709960382663E-2</v>
      </c>
      <c r="L41" s="4">
        <f t="shared" si="29"/>
        <v>2.7764118737737178E-2</v>
      </c>
      <c r="M41" s="4">
        <f t="shared" si="29"/>
        <v>2.7637098073627756E-2</v>
      </c>
      <c r="N41" s="4">
        <f t="shared" si="29"/>
        <v>2.5293415200443429E-2</v>
      </c>
      <c r="O41" s="4">
        <f t="shared" si="29"/>
        <v>2.1515027874544207E-2</v>
      </c>
      <c r="P41" s="4">
        <f t="shared" si="29"/>
        <v>2.2448653896051877E-2</v>
      </c>
      <c r="Q41" s="4">
        <f t="shared" si="29"/>
        <v>1.9936415383986994E-2</v>
      </c>
      <c r="S41" s="4">
        <f t="shared" si="30"/>
        <v>0.19689451902916683</v>
      </c>
      <c r="T41" s="4">
        <f t="shared" si="30"/>
        <v>7.3986435361608982E-2</v>
      </c>
      <c r="U41" s="4">
        <f t="shared" si="30"/>
        <v>0.18698254917784302</v>
      </c>
      <c r="V41" s="4">
        <f t="shared" si="30"/>
        <v>0.10300098024227261</v>
      </c>
      <c r="W41" s="4">
        <f t="shared" si="30"/>
        <v>0.52874022424712863</v>
      </c>
      <c r="X41" s="4">
        <f t="shared" si="30"/>
        <v>8.9822645900866388E-2</v>
      </c>
      <c r="Y41" s="4">
        <f t="shared" si="30"/>
        <v>7.7355458289615944E-2</v>
      </c>
      <c r="Z41" s="4">
        <f t="shared" si="30"/>
        <v>0.44490695863808849</v>
      </c>
      <c r="AA41" s="4">
        <f t="shared" si="30"/>
        <v>0.10671578400693617</v>
      </c>
      <c r="AB41" s="4">
        <f t="shared" si="30"/>
        <v>4.6416726224089801E-2</v>
      </c>
      <c r="AC41" s="4">
        <f t="shared" si="30"/>
        <v>-6.4339226313569267E-2</v>
      </c>
      <c r="AD41" s="4">
        <f t="shared" si="30"/>
        <v>-0.13693845080834302</v>
      </c>
      <c r="AE41" s="4">
        <f t="shared" si="30"/>
        <v>1.2788741712058968E-2</v>
      </c>
      <c r="AF41" s="4">
        <f t="shared" si="30"/>
        <v>6.1098336192200842E-2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2.6320438045528246E-2</v>
      </c>
      <c r="D42" s="4">
        <f t="shared" si="31"/>
        <v>2.2875985776562871E-2</v>
      </c>
      <c r="E42" s="4">
        <f t="shared" si="31"/>
        <v>1.7979646970148023E-2</v>
      </c>
      <c r="F42" s="4">
        <f t="shared" si="31"/>
        <v>1.5719898892632898E-2</v>
      </c>
      <c r="G42" s="4">
        <f t="shared" si="31"/>
        <v>1.5139272081355922E-2</v>
      </c>
      <c r="H42" s="4">
        <f t="shared" si="31"/>
        <v>1.4152330371428148E-2</v>
      </c>
      <c r="I42" s="4">
        <f t="shared" si="31"/>
        <v>9.0890276263355489E-3</v>
      </c>
      <c r="J42" s="4">
        <f t="shared" si="31"/>
        <v>7.7902328306525062E-3</v>
      </c>
      <c r="K42" s="4">
        <f t="shared" si="29"/>
        <v>9.0716721299347967E-3</v>
      </c>
      <c r="L42" s="4">
        <f t="shared" si="29"/>
        <v>8.9162707523717868E-3</v>
      </c>
      <c r="M42" s="4">
        <f t="shared" si="29"/>
        <v>1.0432589683261693E-2</v>
      </c>
      <c r="N42" s="4">
        <f t="shared" si="29"/>
        <v>1.2592067194331938E-2</v>
      </c>
      <c r="O42" s="4">
        <f t="shared" si="29"/>
        <v>1.3032760514543365E-2</v>
      </c>
      <c r="P42" s="4">
        <f t="shared" si="29"/>
        <v>1.8948692699237355E-2</v>
      </c>
      <c r="Q42" s="4">
        <f t="shared" si="29"/>
        <v>1.6822784787029268E-2</v>
      </c>
      <c r="S42" s="4">
        <f t="shared" si="30"/>
        <v>0.17873271038654892</v>
      </c>
      <c r="T42" s="4">
        <f t="shared" si="30"/>
        <v>0.11981832200857798</v>
      </c>
      <c r="U42" s="4">
        <f t="shared" si="30"/>
        <v>0.15022151837451345</v>
      </c>
      <c r="V42" s="4">
        <f t="shared" si="30"/>
        <v>4.4782457413733046E-2</v>
      </c>
      <c r="W42" s="4">
        <f t="shared" si="30"/>
        <v>1.0676793774765093E-2</v>
      </c>
      <c r="X42" s="4">
        <f t="shared" si="30"/>
        <v>-0.19400705802318666</v>
      </c>
      <c r="Y42" s="4">
        <f t="shared" si="30"/>
        <v>-4.7741090308031198E-2</v>
      </c>
      <c r="Z42" s="4">
        <f t="shared" si="30"/>
        <v>0.21814308202957294</v>
      </c>
      <c r="AA42" s="4">
        <f t="shared" si="30"/>
        <v>7.112958818814534E-2</v>
      </c>
      <c r="AB42" s="4">
        <f t="shared" si="30"/>
        <v>0.22999969926354952</v>
      </c>
      <c r="AC42" s="4">
        <f t="shared" si="30"/>
        <v>0.23398049455409439</v>
      </c>
      <c r="AD42" s="4">
        <f t="shared" si="30"/>
        <v>5.0138814748163743E-2</v>
      </c>
      <c r="AE42" s="4">
        <f t="shared" si="30"/>
        <v>0.41128040524042286</v>
      </c>
      <c r="AF42" s="4">
        <f t="shared" si="30"/>
        <v>6.0760893329285783E-2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5.5659477267683017E-3</v>
      </c>
      <c r="D43" s="4">
        <f t="shared" si="31"/>
        <v>4.7259509047677803E-3</v>
      </c>
      <c r="E43" s="4">
        <f t="shared" si="31"/>
        <v>3.6006453340263356E-3</v>
      </c>
      <c r="F43" s="4">
        <f t="shared" si="31"/>
        <v>3.4654754453221958E-3</v>
      </c>
      <c r="G43" s="4">
        <f t="shared" si="31"/>
        <v>3.7986195361468709E-3</v>
      </c>
      <c r="H43" s="4">
        <f t="shared" si="31"/>
        <v>2.792439132843225E-3</v>
      </c>
      <c r="I43" s="4">
        <f t="shared" si="31"/>
        <v>2.3855915595910079E-3</v>
      </c>
      <c r="J43" s="4">
        <f t="shared" si="31"/>
        <v>2.2226584354295364E-3</v>
      </c>
      <c r="K43" s="4">
        <f t="shared" si="29"/>
        <v>1.9145173042178964E-3</v>
      </c>
      <c r="L43" s="4">
        <f t="shared" si="29"/>
        <v>2.2769228527977359E-3</v>
      </c>
      <c r="M43" s="4">
        <f t="shared" si="29"/>
        <v>2.1777653785808771E-3</v>
      </c>
      <c r="N43" s="4">
        <f t="shared" si="29"/>
        <v>2.6413771006086133E-3</v>
      </c>
      <c r="O43" s="4">
        <f t="shared" si="29"/>
        <v>2.4885204773269585E-3</v>
      </c>
      <c r="P43" s="4">
        <f t="shared" si="29"/>
        <v>3.5949074758390904E-3</v>
      </c>
      <c r="Q43" s="4">
        <f t="shared" si="29"/>
        <v>3.0040832332121716E-3</v>
      </c>
      <c r="S43" s="4">
        <f t="shared" si="30"/>
        <v>0.1515391640700548</v>
      </c>
      <c r="T43" s="4">
        <f t="shared" si="30"/>
        <v>8.5518842067203824E-2</v>
      </c>
      <c r="U43" s="4">
        <f t="shared" si="30"/>
        <v>0.26617979978790463</v>
      </c>
      <c r="V43" s="4">
        <f t="shared" si="30"/>
        <v>0.18914166914166916</v>
      </c>
      <c r="W43" s="4">
        <f t="shared" si="30"/>
        <v>-0.20521941793021561</v>
      </c>
      <c r="X43" s="4">
        <f t="shared" si="30"/>
        <v>7.2146537722186446E-2</v>
      </c>
      <c r="Y43" s="4">
        <f t="shared" si="30"/>
        <v>3.5138994150479629E-2</v>
      </c>
      <c r="Z43" s="4">
        <f t="shared" si="30"/>
        <v>-9.8951924438242023E-2</v>
      </c>
      <c r="AA43" s="4">
        <f t="shared" si="30"/>
        <v>0.29608992218272651</v>
      </c>
      <c r="AB43" s="4">
        <f t="shared" si="30"/>
        <v>5.4463446382046875E-3</v>
      </c>
      <c r="AC43" s="4">
        <f t="shared" si="30"/>
        <v>0.24000292131936132</v>
      </c>
      <c r="AD43" s="4">
        <f t="shared" si="30"/>
        <v>-4.4087503799161931E-2</v>
      </c>
      <c r="AE43" s="4">
        <f t="shared" si="30"/>
        <v>0.40222263168938732</v>
      </c>
      <c r="AF43" s="4">
        <f t="shared" si="30"/>
        <v>-1.5573870386598214E-3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2.0571299374151301E-2</v>
      </c>
      <c r="N44" s="4">
        <f t="shared" si="29"/>
        <v>1.8653761989230369E-2</v>
      </c>
      <c r="O44" s="4">
        <f t="shared" si="29"/>
        <v>2.0930619519447646E-2</v>
      </c>
      <c r="P44" s="4">
        <f t="shared" si="29"/>
        <v>2.0832924957834266E-2</v>
      </c>
      <c r="Q44" s="4">
        <f t="shared" si="29"/>
        <v>2.6466078338217441E-2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-7.2939460247994164E-2</v>
      </c>
      <c r="AD44" s="4">
        <f t="shared" si="30"/>
        <v>0.13847364280094415</v>
      </c>
      <c r="AE44" s="4">
        <f t="shared" si="30"/>
        <v>-3.3863165169315826E-2</v>
      </c>
      <c r="AF44" s="4">
        <f t="shared" si="30"/>
        <v>0.51788268955650929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35">SUM(D29:D48)</f>
        <v>0.99999999999999978</v>
      </c>
      <c r="E49" s="12">
        <f t="shared" si="35"/>
        <v>1</v>
      </c>
      <c r="F49" s="12">
        <f t="shared" si="35"/>
        <v>0.99999999999999978</v>
      </c>
      <c r="G49" s="12">
        <f t="shared" si="35"/>
        <v>1</v>
      </c>
      <c r="H49" s="12">
        <f t="shared" si="35"/>
        <v>1.0000000000000002</v>
      </c>
      <c r="I49" s="12">
        <f t="shared" si="35"/>
        <v>1.0000000000000002</v>
      </c>
      <c r="J49" s="12">
        <f t="shared" si="35"/>
        <v>1.0000000000000002</v>
      </c>
      <c r="K49" s="12">
        <f t="shared" si="35"/>
        <v>0.99999999999999989</v>
      </c>
      <c r="L49" s="12">
        <f t="shared" si="35"/>
        <v>0.99999999999999978</v>
      </c>
      <c r="M49" s="12">
        <f t="shared" si="35"/>
        <v>0.99999999999999989</v>
      </c>
      <c r="N49" s="12">
        <f t="shared" si="35"/>
        <v>1.0000000000000002</v>
      </c>
      <c r="O49" s="12">
        <f t="shared" si="35"/>
        <v>1</v>
      </c>
      <c r="P49" s="12">
        <f t="shared" si="35"/>
        <v>1.0000000000000002</v>
      </c>
      <c r="Q49" s="12">
        <f t="shared" si="35"/>
        <v>1.0000000000000002</v>
      </c>
      <c r="S49" s="5">
        <f t="shared" si="33"/>
        <v>0.35621527216337678</v>
      </c>
      <c r="T49" s="6">
        <f t="shared" si="33"/>
        <v>0.42477480504122683</v>
      </c>
      <c r="U49" s="6">
        <f t="shared" si="33"/>
        <v>0.31556678443608144</v>
      </c>
      <c r="V49" s="6">
        <f t="shared" si="33"/>
        <v>8.4852330223094977E-2</v>
      </c>
      <c r="W49" s="6">
        <f t="shared" si="33"/>
        <v>8.1158407534021218E-2</v>
      </c>
      <c r="X49" s="6">
        <f t="shared" si="33"/>
        <v>0.25499435812519861</v>
      </c>
      <c r="Y49" s="6">
        <f t="shared" si="33"/>
        <v>0.1110203925560368</v>
      </c>
      <c r="Z49" s="6">
        <f t="shared" si="33"/>
        <v>4.6071561464955169E-2</v>
      </c>
      <c r="AA49" s="6">
        <f t="shared" si="33"/>
        <v>8.979826909475179E-2</v>
      </c>
      <c r="AB49" s="6">
        <f t="shared" si="33"/>
        <v>5.1226078752567634E-2</v>
      </c>
      <c r="AC49" s="6">
        <f t="shared" si="33"/>
        <v>2.2358916781034938E-2</v>
      </c>
      <c r="AD49" s="6">
        <f t="shared" si="33"/>
        <v>1.4629134321071545E-2</v>
      </c>
      <c r="AE49" s="6">
        <f t="shared" si="33"/>
        <v>-2.9332533261969298E-2</v>
      </c>
      <c r="AF49" s="6">
        <f t="shared" si="33"/>
        <v>0.19481004182866871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INPUT!B128</f>
        <v>TOT_LIAB_AND_EQY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3182.2489999999998</v>
      </c>
      <c r="K61">
        <v>3062.223</v>
      </c>
      <c r="L61">
        <v>3024.0230000000001</v>
      </c>
      <c r="M61">
        <v>3314.7910000000002</v>
      </c>
      <c r="N61">
        <v>3177.5279999999998</v>
      </c>
      <c r="O61">
        <v>2940.8180000000002</v>
      </c>
      <c r="P61">
        <v>2863.982</v>
      </c>
      <c r="Q61">
        <v>3010.1709999999998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480.66399999999999</v>
      </c>
      <c r="D63">
        <v>562.04999999999995</v>
      </c>
      <c r="E63">
        <v>1154.3040000000001</v>
      </c>
      <c r="F63">
        <v>1206.6389999999999</v>
      </c>
      <c r="G63">
        <v>1368.09</v>
      </c>
      <c r="H63">
        <v>1791.9469999999999</v>
      </c>
      <c r="I63">
        <v>1902.653</v>
      </c>
      <c r="J63">
        <v>2006.079</v>
      </c>
      <c r="K63">
        <v>2244.7660000000001</v>
      </c>
      <c r="L63">
        <v>2320.1309999999999</v>
      </c>
      <c r="M63">
        <v>2388.2220000000002</v>
      </c>
      <c r="N63">
        <v>2497.0709999999999</v>
      </c>
      <c r="O63">
        <v>3359.1379999999999</v>
      </c>
      <c r="P63">
        <v>3242.03</v>
      </c>
      <c r="Q63">
        <v>3987.3409999999999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6276.3</v>
      </c>
      <c r="J65">
        <v>5976</v>
      </c>
      <c r="K65">
        <v>5943.8</v>
      </c>
      <c r="L65">
        <v>5949.6</v>
      </c>
      <c r="M65">
        <v>5720</v>
      </c>
      <c r="N65">
        <v>5924.6</v>
      </c>
      <c r="O65">
        <v>6099.9</v>
      </c>
      <c r="P65">
        <v>6755.3</v>
      </c>
      <c r="Q65">
        <v>6948.4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2216.3670000000002</v>
      </c>
      <c r="P67">
        <v>2161.2820000000002</v>
      </c>
      <c r="Q67">
        <v>4846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374.459</v>
      </c>
      <c r="D69">
        <v>460.226</v>
      </c>
      <c r="E69">
        <v>542.92399999999998</v>
      </c>
      <c r="F69">
        <v>547.28</v>
      </c>
      <c r="G69">
        <v>548.07100000000003</v>
      </c>
      <c r="H69">
        <v>592.56500000000005</v>
      </c>
      <c r="I69">
        <v>641.25199999999995</v>
      </c>
      <c r="J69">
        <v>756.31500000000005</v>
      </c>
      <c r="K69">
        <v>864.40899999999999</v>
      </c>
      <c r="L69">
        <v>966.524</v>
      </c>
      <c r="M69">
        <v>1026.317</v>
      </c>
      <c r="N69">
        <v>1109.6179999999999</v>
      </c>
      <c r="O69">
        <v>1194.606</v>
      </c>
      <c r="P69">
        <v>1300.2760000000001</v>
      </c>
      <c r="Q69">
        <v>1504.6790000000001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1166.213</v>
      </c>
      <c r="M71">
        <v>1538.136</v>
      </c>
      <c r="N71">
        <v>1580.9380000000001</v>
      </c>
      <c r="O71">
        <v>1746.0429999999999</v>
      </c>
      <c r="P71">
        <v>1803.49</v>
      </c>
      <c r="Q71">
        <v>2756.2739999999999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1027.45</v>
      </c>
      <c r="N73">
        <v>930.05399999999997</v>
      </c>
      <c r="O73">
        <v>1122.636</v>
      </c>
      <c r="P73">
        <v>2253.973</v>
      </c>
      <c r="Q73">
        <v>2198.5590000000002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35.646000000000001</v>
      </c>
      <c r="M75">
        <v>125.273</v>
      </c>
      <c r="N75">
        <v>1376.3130000000001</v>
      </c>
      <c r="O75">
        <v>1758.8810000000001</v>
      </c>
      <c r="P75">
        <v>2441.473</v>
      </c>
      <c r="Q75">
        <v>2382.9650000000001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11731</v>
      </c>
      <c r="D77">
        <v>16183</v>
      </c>
      <c r="E77">
        <v>17544</v>
      </c>
      <c r="F77">
        <v>19700</v>
      </c>
      <c r="G77">
        <v>22376</v>
      </c>
      <c r="H77">
        <v>25733</v>
      </c>
      <c r="I77">
        <v>28373</v>
      </c>
      <c r="J77">
        <v>31077</v>
      </c>
      <c r="K77">
        <v>32545</v>
      </c>
      <c r="L77">
        <v>34883</v>
      </c>
      <c r="M77">
        <v>34309</v>
      </c>
      <c r="N77">
        <v>35494</v>
      </c>
      <c r="O77">
        <v>35337</v>
      </c>
      <c r="P77">
        <v>31997</v>
      </c>
      <c r="Q77">
        <v>32872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94.057000000000002</v>
      </c>
      <c r="F79">
        <v>151.124</v>
      </c>
      <c r="G79">
        <v>215.827</v>
      </c>
      <c r="H79">
        <v>393.02499999999998</v>
      </c>
      <c r="I79">
        <v>401.017</v>
      </c>
      <c r="J79">
        <v>582.22699999999998</v>
      </c>
      <c r="K79">
        <v>572.81899999999996</v>
      </c>
      <c r="L79">
        <v>694.61500000000001</v>
      </c>
      <c r="M79">
        <v>709.721</v>
      </c>
      <c r="N79">
        <v>700.91399999999999</v>
      </c>
      <c r="O79">
        <v>1110.3399999999999</v>
      </c>
      <c r="P79">
        <v>1080.29</v>
      </c>
      <c r="Q79">
        <v>1085.5709999999999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5487</v>
      </c>
      <c r="F81">
        <v>5182</v>
      </c>
      <c r="G81">
        <v>5416</v>
      </c>
      <c r="H81">
        <v>5203</v>
      </c>
      <c r="I81">
        <v>5884</v>
      </c>
      <c r="J81">
        <v>5327</v>
      </c>
      <c r="K81">
        <v>5417</v>
      </c>
      <c r="L81">
        <v>5666</v>
      </c>
      <c r="M81">
        <v>5767</v>
      </c>
      <c r="N81">
        <v>5438</v>
      </c>
      <c r="O81">
        <v>4078</v>
      </c>
      <c r="P81">
        <v>3412</v>
      </c>
      <c r="Q81">
        <v>4144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6010</v>
      </c>
      <c r="G83">
        <v>5655</v>
      </c>
      <c r="H83">
        <v>4558</v>
      </c>
      <c r="I83">
        <v>4981</v>
      </c>
      <c r="J83">
        <v>5048</v>
      </c>
      <c r="K83">
        <v>5295</v>
      </c>
      <c r="L83">
        <v>6223</v>
      </c>
      <c r="M83">
        <v>6667</v>
      </c>
      <c r="N83">
        <v>5875</v>
      </c>
      <c r="O83">
        <v>4162</v>
      </c>
      <c r="P83">
        <v>3377</v>
      </c>
      <c r="Q83">
        <v>9132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364.38799999999998</v>
      </c>
      <c r="D85">
        <v>436.13400000000001</v>
      </c>
      <c r="E85">
        <v>468.40199999999999</v>
      </c>
      <c r="F85">
        <v>555.98500000000001</v>
      </c>
      <c r="G85">
        <v>613.25199999999995</v>
      </c>
      <c r="H85">
        <v>937.50300000000004</v>
      </c>
      <c r="I85">
        <v>1021.712</v>
      </c>
      <c r="J85">
        <v>1100.7470000000001</v>
      </c>
      <c r="K85">
        <v>1590.4770000000001</v>
      </c>
      <c r="L85">
        <v>1760.2059999999999</v>
      </c>
      <c r="M85">
        <v>1841.9090000000001</v>
      </c>
      <c r="N85">
        <v>1723.402</v>
      </c>
      <c r="O85">
        <v>1487.402</v>
      </c>
      <c r="P85">
        <v>1506.424</v>
      </c>
      <c r="Q85">
        <v>1598.4639999999999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352.09</v>
      </c>
      <c r="D87">
        <v>415.02</v>
      </c>
      <c r="E87">
        <v>464.74700000000001</v>
      </c>
      <c r="F87">
        <v>534.56200000000001</v>
      </c>
      <c r="G87">
        <v>558.50099999999998</v>
      </c>
      <c r="H87">
        <v>564.46400000000006</v>
      </c>
      <c r="I87">
        <v>454.95400000000001</v>
      </c>
      <c r="J87">
        <v>433.23399999999998</v>
      </c>
      <c r="K87">
        <v>527.74099999999999</v>
      </c>
      <c r="L87">
        <v>565.279</v>
      </c>
      <c r="M87">
        <v>695.29300000000001</v>
      </c>
      <c r="N87">
        <v>857.97799999999995</v>
      </c>
      <c r="O87">
        <v>900.99599999999998</v>
      </c>
      <c r="P87">
        <v>1271.558</v>
      </c>
      <c r="Q87">
        <v>1348.819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74.456000000000003</v>
      </c>
      <c r="D89">
        <v>85.739000000000004</v>
      </c>
      <c r="E89">
        <v>93.071299999999994</v>
      </c>
      <c r="F89">
        <v>117.845</v>
      </c>
      <c r="G89">
        <v>140.1344</v>
      </c>
      <c r="H89">
        <v>111.37609999999999</v>
      </c>
      <c r="I89">
        <v>119.4115</v>
      </c>
      <c r="J89">
        <v>123.6075</v>
      </c>
      <c r="K89">
        <v>111.3763</v>
      </c>
      <c r="L89">
        <v>144.3537</v>
      </c>
      <c r="M89">
        <v>145.13990000000001</v>
      </c>
      <c r="N89">
        <v>179.97389999999999</v>
      </c>
      <c r="O89">
        <v>172.0393</v>
      </c>
      <c r="P89">
        <v>241.23740000000001</v>
      </c>
      <c r="Q89">
        <v>240.86170000000001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1371</v>
      </c>
      <c r="N91">
        <v>1271</v>
      </c>
      <c r="O91">
        <v>1447</v>
      </c>
      <c r="P91">
        <v>1398</v>
      </c>
      <c r="Q91">
        <v>2122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pageSetup orientation="portrait" horizontalDpi="4294967292" verticalDpi="4294967292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159"/>
  <sheetViews>
    <sheetView tabSelected="1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10.81640625" customWidth="1"/>
    <col min="4" max="10" width="11.6328125" bestFit="1" customWidth="1"/>
    <col min="11" max="11" width="12.453125" bestFit="1" customWidth="1"/>
    <col min="12" max="15" width="11.6328125" bestFit="1" customWidth="1"/>
  </cols>
  <sheetData>
    <row r="2" spans="1:32" x14ac:dyDescent="0.35">
      <c r="B2" t="s">
        <v>71</v>
      </c>
    </row>
    <row r="3" spans="1:32" x14ac:dyDescent="0.35">
      <c r="B3" t="str">
        <f>B55</f>
        <v>ENTERPRISE_VALUE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S4">
        <f t="shared" ref="S4:AC4" si="1">D4</f>
        <v>37711</v>
      </c>
      <c r="T4">
        <f t="shared" si="1"/>
        <v>38077</v>
      </c>
      <c r="U4">
        <f t="shared" si="1"/>
        <v>38442</v>
      </c>
      <c r="V4">
        <f t="shared" si="1"/>
        <v>38807</v>
      </c>
      <c r="W4">
        <f t="shared" si="1"/>
        <v>39172</v>
      </c>
      <c r="X4">
        <f t="shared" si="1"/>
        <v>39538</v>
      </c>
      <c r="Y4">
        <f t="shared" si="1"/>
        <v>39903</v>
      </c>
      <c r="Z4">
        <f t="shared" si="1"/>
        <v>40268</v>
      </c>
      <c r="AA4">
        <f t="shared" si="1"/>
        <v>40633</v>
      </c>
      <c r="AB4">
        <f t="shared" si="1"/>
        <v>40999</v>
      </c>
      <c r="AC4">
        <f t="shared" si="1"/>
        <v>41364</v>
      </c>
      <c r="AD4">
        <f t="shared" ref="AD4:AF4" si="2">O4</f>
        <v>41729</v>
      </c>
      <c r="AE4">
        <f t="shared" si="2"/>
        <v>42094</v>
      </c>
      <c r="AF4">
        <f t="shared" si="2"/>
        <v>42460</v>
      </c>
    </row>
    <row r="5" spans="1:32" x14ac:dyDescent="0.35">
      <c r="A5">
        <v>1</v>
      </c>
      <c r="B5" s="1" t="str">
        <f>_xll.BDP(B61,"NAME")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0</v>
      </c>
      <c r="K5" s="2">
        <f t="shared" si="3"/>
        <v>0</v>
      </c>
      <c r="L5" s="2">
        <f t="shared" si="3"/>
        <v>3326.9708999999998</v>
      </c>
      <c r="M5" s="2">
        <f t="shared" si="3"/>
        <v>2908.7305000000001</v>
      </c>
      <c r="N5" s="2">
        <f t="shared" si="3"/>
        <v>3329.7982000000002</v>
      </c>
      <c r="O5" s="2">
        <f t="shared" si="3"/>
        <v>4683.4197000000004</v>
      </c>
      <c r="P5" s="2">
        <f t="shared" si="3"/>
        <v>5720.2678999999998</v>
      </c>
      <c r="Q5" s="2">
        <f t="shared" si="3"/>
        <v>5890.9436999999998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0</v>
      </c>
      <c r="Y5" s="2">
        <f t="shared" ref="Y5:Y25" si="10">J5-I5</f>
        <v>0</v>
      </c>
      <c r="Z5" s="2">
        <f t="shared" ref="Z5:Z25" si="11">K5-J5</f>
        <v>0</v>
      </c>
      <c r="AA5" s="2">
        <f t="shared" ref="AA5:AA25" si="12">L5-K5</f>
        <v>3326.9708999999998</v>
      </c>
      <c r="AB5" s="2">
        <f t="shared" ref="AB5:AB25" si="13">M5-L5</f>
        <v>-418.24039999999968</v>
      </c>
      <c r="AC5" s="2">
        <f t="shared" ref="AC5:AC25" si="14">N5-M5</f>
        <v>421.06770000000006</v>
      </c>
      <c r="AD5" s="2">
        <f t="shared" ref="AD5:AF20" si="15">O5-N5</f>
        <v>1353.6215000000002</v>
      </c>
      <c r="AE5" s="2">
        <f t="shared" si="15"/>
        <v>1036.8481999999995</v>
      </c>
      <c r="AF5" s="2">
        <f t="shared" si="15"/>
        <v>170.67579999999998</v>
      </c>
    </row>
    <row r="6" spans="1:32" x14ac:dyDescent="0.35">
      <c r="A6">
        <v>2</v>
      </c>
      <c r="B6" s="1" t="str">
        <f>_xll.BDP(B63,"NAME")</f>
        <v>CACI INTERNATIONAL INC -CL A</v>
      </c>
      <c r="C6" s="2">
        <f>IF(C63="#N/A N/A",0,C63)</f>
        <v>969.57339999999999</v>
      </c>
      <c r="D6" s="2">
        <f t="shared" ref="D6:Q6" si="16">IF(D63="#N/A N/A",0,D63)</f>
        <v>901.14250000000004</v>
      </c>
      <c r="E6" s="2">
        <f t="shared" si="16"/>
        <v>1843.1866</v>
      </c>
      <c r="F6" s="2">
        <f t="shared" si="16"/>
        <v>2107.9580000000001</v>
      </c>
      <c r="G6" s="2">
        <f t="shared" si="16"/>
        <v>2129.2163</v>
      </c>
      <c r="H6" s="2">
        <f t="shared" si="16"/>
        <v>1822.1583000000001</v>
      </c>
      <c r="I6" s="2">
        <f t="shared" si="16"/>
        <v>1905.2591</v>
      </c>
      <c r="J6" s="2">
        <f t="shared" si="16"/>
        <v>1653.0758000000001</v>
      </c>
      <c r="K6" s="2">
        <f t="shared" si="16"/>
        <v>1563.9804999999999</v>
      </c>
      <c r="L6" s="2">
        <f t="shared" si="16"/>
        <v>2152.5677000000001</v>
      </c>
      <c r="M6" s="2">
        <f t="shared" si="16"/>
        <v>1877.0998</v>
      </c>
      <c r="N6" s="2">
        <f t="shared" si="16"/>
        <v>2009.0038</v>
      </c>
      <c r="O6" s="2">
        <f t="shared" si="16"/>
        <v>2868.0479999999998</v>
      </c>
      <c r="P6" s="2">
        <f t="shared" si="16"/>
        <v>2984.5787999999998</v>
      </c>
      <c r="Q6" s="2">
        <f t="shared" si="16"/>
        <v>3606.1394</v>
      </c>
      <c r="S6" s="2">
        <f t="shared" si="4"/>
        <v>-68.430899999999951</v>
      </c>
      <c r="T6" s="2">
        <f t="shared" si="5"/>
        <v>942.04409999999996</v>
      </c>
      <c r="U6" s="2">
        <f t="shared" si="6"/>
        <v>264.77140000000009</v>
      </c>
      <c r="V6" s="2">
        <f t="shared" si="7"/>
        <v>21.258299999999963</v>
      </c>
      <c r="W6" s="2">
        <f t="shared" si="8"/>
        <v>-307.05799999999999</v>
      </c>
      <c r="X6" s="2">
        <f t="shared" si="9"/>
        <v>83.100799999999936</v>
      </c>
      <c r="Y6" s="2">
        <f t="shared" si="10"/>
        <v>-252.18329999999992</v>
      </c>
      <c r="Z6" s="2">
        <f t="shared" si="11"/>
        <v>-89.095300000000179</v>
      </c>
      <c r="AA6" s="2">
        <f t="shared" si="12"/>
        <v>588.58720000000017</v>
      </c>
      <c r="AB6" s="2">
        <f t="shared" si="13"/>
        <v>-275.4679000000001</v>
      </c>
      <c r="AC6" s="2">
        <f t="shared" si="14"/>
        <v>131.904</v>
      </c>
      <c r="AD6" s="2">
        <f t="shared" si="15"/>
        <v>859.04419999999982</v>
      </c>
      <c r="AE6" s="2">
        <f t="shared" si="15"/>
        <v>116.5308</v>
      </c>
      <c r="AF6" s="2">
        <f t="shared" si="15"/>
        <v>621.56060000000025</v>
      </c>
    </row>
    <row r="7" spans="1:32" x14ac:dyDescent="0.35">
      <c r="A7">
        <v>3</v>
      </c>
      <c r="B7" s="1" t="str">
        <f>_xll.BDP(B65,"NAME")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0</v>
      </c>
      <c r="L7" s="2">
        <f t="shared" si="17"/>
        <v>0</v>
      </c>
      <c r="M7" s="2">
        <f t="shared" si="17"/>
        <v>0</v>
      </c>
      <c r="N7" s="2">
        <f t="shared" si="17"/>
        <v>7081.02</v>
      </c>
      <c r="O7" s="2">
        <f t="shared" si="17"/>
        <v>8901.7739999999994</v>
      </c>
      <c r="P7" s="2">
        <f t="shared" si="17"/>
        <v>10293.227999999999</v>
      </c>
      <c r="Q7" s="2">
        <f t="shared" si="17"/>
        <v>11320.727000000001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7081.02</v>
      </c>
      <c r="AD7" s="2">
        <f t="shared" si="15"/>
        <v>1820.753999999999</v>
      </c>
      <c r="AE7" s="2">
        <f t="shared" si="15"/>
        <v>1391.4539999999997</v>
      </c>
      <c r="AF7" s="2">
        <f t="shared" si="15"/>
        <v>1027.4990000000016</v>
      </c>
    </row>
    <row r="8" spans="1:32" x14ac:dyDescent="0.35">
      <c r="A8">
        <v>4</v>
      </c>
      <c r="B8" s="1" t="str">
        <f>_xll.BDP(B67,"NAME")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7273.9871000000003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7273.9871000000003</v>
      </c>
    </row>
    <row r="9" spans="1:32" x14ac:dyDescent="0.35">
      <c r="A9">
        <v>5</v>
      </c>
      <c r="B9" s="1" t="str">
        <f>_xll.BDP(B69,"NAME")</f>
        <v>CUBIC CORP</v>
      </c>
      <c r="C9" s="2">
        <f>IF(C69="#N/A N/A",0,C69)</f>
        <v>425.178</v>
      </c>
      <c r="D9" s="2">
        <f t="shared" ref="D9:Q9" si="19">IF(D69="#N/A N/A",0,D69)</f>
        <v>700.66740000000004</v>
      </c>
      <c r="E9" s="2">
        <f t="shared" si="19"/>
        <v>676.20799999999997</v>
      </c>
      <c r="F9" s="2">
        <f t="shared" si="19"/>
        <v>485.05270000000002</v>
      </c>
      <c r="G9" s="2">
        <f t="shared" si="19"/>
        <v>526.52</v>
      </c>
      <c r="H9" s="2">
        <f t="shared" si="19"/>
        <v>1064.8422</v>
      </c>
      <c r="I9" s="2">
        <f t="shared" si="19"/>
        <v>576.26589999999999</v>
      </c>
      <c r="J9" s="2">
        <f t="shared" si="19"/>
        <v>828.03499999999997</v>
      </c>
      <c r="K9" s="2">
        <f t="shared" si="19"/>
        <v>731.24480000000005</v>
      </c>
      <c r="L9" s="2">
        <f t="shared" si="19"/>
        <v>705.26350000000002</v>
      </c>
      <c r="M9" s="2">
        <f t="shared" si="19"/>
        <v>1137.5912000000001</v>
      </c>
      <c r="N9" s="2">
        <f t="shared" si="19"/>
        <v>1330.2954999999999</v>
      </c>
      <c r="O9" s="2">
        <f t="shared" si="19"/>
        <v>1139.2932000000001</v>
      </c>
      <c r="P9" s="2">
        <f t="shared" si="19"/>
        <v>1065.1690000000001</v>
      </c>
      <c r="Q9" s="2">
        <f t="shared" si="19"/>
        <v>1494.3844999999999</v>
      </c>
      <c r="S9" s="2">
        <f t="shared" si="4"/>
        <v>275.48940000000005</v>
      </c>
      <c r="T9" s="2">
        <f t="shared" si="5"/>
        <v>-24.459400000000073</v>
      </c>
      <c r="U9" s="2">
        <f t="shared" si="6"/>
        <v>-191.15529999999995</v>
      </c>
      <c r="V9" s="2">
        <f t="shared" si="7"/>
        <v>41.467299999999966</v>
      </c>
      <c r="W9" s="2">
        <f t="shared" si="8"/>
        <v>538.32220000000007</v>
      </c>
      <c r="X9" s="2">
        <f t="shared" si="9"/>
        <v>-488.57630000000006</v>
      </c>
      <c r="Y9" s="2">
        <f t="shared" si="10"/>
        <v>251.76909999999998</v>
      </c>
      <c r="Z9" s="2">
        <f t="shared" si="11"/>
        <v>-96.790199999999913</v>
      </c>
      <c r="AA9" s="2">
        <f t="shared" si="12"/>
        <v>-25.981300000000033</v>
      </c>
      <c r="AB9" s="2">
        <f t="shared" si="13"/>
        <v>432.32770000000005</v>
      </c>
      <c r="AC9" s="2">
        <f t="shared" si="14"/>
        <v>192.70429999999988</v>
      </c>
      <c r="AD9" s="2">
        <f t="shared" si="15"/>
        <v>-191.00229999999988</v>
      </c>
      <c r="AE9" s="2">
        <f t="shared" si="15"/>
        <v>-74.124199999999973</v>
      </c>
      <c r="AF9" s="2">
        <f t="shared" si="15"/>
        <v>429.21549999999979</v>
      </c>
    </row>
    <row r="10" spans="1:32" x14ac:dyDescent="0.35">
      <c r="A10">
        <v>6</v>
      </c>
      <c r="B10" s="1" t="str">
        <f>_xll.BDP(B71,"NAME")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0</v>
      </c>
      <c r="L10" s="2">
        <f t="shared" si="20"/>
        <v>0</v>
      </c>
      <c r="M10" s="2">
        <f t="shared" si="20"/>
        <v>0</v>
      </c>
      <c r="N10" s="2">
        <f t="shared" si="20"/>
        <v>2769.8625999999999</v>
      </c>
      <c r="O10" s="2">
        <f t="shared" si="20"/>
        <v>3505.8852000000002</v>
      </c>
      <c r="P10" s="2">
        <f t="shared" si="20"/>
        <v>2515.5136000000002</v>
      </c>
      <c r="Q10" s="2">
        <f t="shared" si="20"/>
        <v>3211.9218999999998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0</v>
      </c>
      <c r="AA10" s="2">
        <f t="shared" si="12"/>
        <v>0</v>
      </c>
      <c r="AB10" s="2">
        <f t="shared" si="13"/>
        <v>0</v>
      </c>
      <c r="AC10" s="2">
        <f t="shared" si="14"/>
        <v>2769.8625999999999</v>
      </c>
      <c r="AD10" s="2">
        <f t="shared" si="15"/>
        <v>736.02260000000024</v>
      </c>
      <c r="AE10" s="2">
        <f t="shared" si="15"/>
        <v>-990.37159999999994</v>
      </c>
      <c r="AF10" s="2">
        <f t="shared" si="15"/>
        <v>696.4082999999996</v>
      </c>
    </row>
    <row r="11" spans="1:32" x14ac:dyDescent="0.35">
      <c r="A11">
        <v>7</v>
      </c>
      <c r="B11" s="1" t="str">
        <f>_xll.BDP(B73,"NAME")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636.44169999999997</v>
      </c>
      <c r="N11" s="2">
        <f t="shared" si="21"/>
        <v>757.02020000000005</v>
      </c>
      <c r="O11" s="2">
        <f t="shared" si="21"/>
        <v>1049.4386</v>
      </c>
      <c r="P11" s="2">
        <f t="shared" si="21"/>
        <v>2277.9117999999999</v>
      </c>
      <c r="Q11" s="2">
        <f t="shared" si="21"/>
        <v>2271.2332000000001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636.44169999999997</v>
      </c>
      <c r="AC11" s="2">
        <f t="shared" si="14"/>
        <v>120.57850000000008</v>
      </c>
      <c r="AD11" s="2">
        <f t="shared" si="15"/>
        <v>292.41839999999991</v>
      </c>
      <c r="AE11" s="2">
        <f t="shared" si="15"/>
        <v>1228.4731999999999</v>
      </c>
      <c r="AF11" s="2">
        <f t="shared" si="15"/>
        <v>-6.678599999999733</v>
      </c>
    </row>
    <row r="12" spans="1:32" x14ac:dyDescent="0.35">
      <c r="A12">
        <v>8</v>
      </c>
      <c r="B12" s="1" t="str">
        <f>_xll.BDP(B75,"NAME")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</v>
      </c>
      <c r="L12" s="2">
        <f t="shared" si="22"/>
        <v>0</v>
      </c>
      <c r="M12" s="2">
        <f t="shared" si="22"/>
        <v>0</v>
      </c>
      <c r="N12" s="2">
        <f t="shared" si="22"/>
        <v>5833.7084000000004</v>
      </c>
      <c r="O12" s="2">
        <f t="shared" si="22"/>
        <v>4425.1108000000004</v>
      </c>
      <c r="P12" s="2">
        <f t="shared" si="22"/>
        <v>2888.7968000000001</v>
      </c>
      <c r="Q12" s="2">
        <f t="shared" si="22"/>
        <v>1883.9474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5833.7084000000004</v>
      </c>
      <c r="AD12" s="2">
        <f t="shared" si="15"/>
        <v>-1408.5976000000001</v>
      </c>
      <c r="AE12" s="2">
        <f t="shared" si="15"/>
        <v>-1536.3140000000003</v>
      </c>
      <c r="AF12" s="2">
        <f t="shared" si="15"/>
        <v>-1004.8494000000001</v>
      </c>
    </row>
    <row r="13" spans="1:32" x14ac:dyDescent="0.35">
      <c r="A13">
        <v>9</v>
      </c>
      <c r="B13" s="1" t="str">
        <f>_xll.BDP(B77,"NAME")</f>
        <v>GENERAL DYNAMICS CORP</v>
      </c>
      <c r="C13" s="2">
        <f>IF(C77="#N/A N/A",0,C77)</f>
        <v>17095.822499999998</v>
      </c>
      <c r="D13" s="2">
        <f t="shared" ref="D13:Q13" si="23">IF(D77="#N/A N/A",0,D77)</f>
        <v>21077.164100000002</v>
      </c>
      <c r="E13" s="2">
        <f t="shared" si="23"/>
        <v>23349.067800000001</v>
      </c>
      <c r="F13" s="2">
        <f t="shared" si="23"/>
        <v>23771.135300000002</v>
      </c>
      <c r="G13" s="2">
        <f t="shared" si="23"/>
        <v>31347.667799999999</v>
      </c>
      <c r="H13" s="2">
        <f t="shared" si="23"/>
        <v>35851.96</v>
      </c>
      <c r="I13" s="2">
        <f t="shared" si="23"/>
        <v>24673.662799999998</v>
      </c>
      <c r="J13" s="2">
        <f t="shared" si="23"/>
        <v>27894.488799999999</v>
      </c>
      <c r="K13" s="2">
        <f t="shared" si="23"/>
        <v>26990.8321</v>
      </c>
      <c r="L13" s="2">
        <f t="shared" si="23"/>
        <v>25988.9941</v>
      </c>
      <c r="M13" s="2">
        <f t="shared" si="23"/>
        <v>25111.015200000002</v>
      </c>
      <c r="N13" s="2">
        <f t="shared" si="23"/>
        <v>32375.636999999999</v>
      </c>
      <c r="O13" s="2">
        <f t="shared" si="23"/>
        <v>45217.423000000003</v>
      </c>
      <c r="P13" s="2">
        <f t="shared" si="23"/>
        <v>43605.932399999998</v>
      </c>
      <c r="Q13" s="2">
        <f t="shared" si="23"/>
        <v>53769.582999999999</v>
      </c>
      <c r="S13" s="2">
        <f t="shared" si="4"/>
        <v>3981.3416000000034</v>
      </c>
      <c r="T13" s="2">
        <f t="shared" si="5"/>
        <v>2271.9036999999989</v>
      </c>
      <c r="U13" s="2">
        <f t="shared" si="6"/>
        <v>422.06750000000102</v>
      </c>
      <c r="V13" s="2">
        <f t="shared" si="7"/>
        <v>7576.5324999999975</v>
      </c>
      <c r="W13" s="2">
        <f t="shared" si="8"/>
        <v>4504.2921999999999</v>
      </c>
      <c r="X13" s="2">
        <f t="shared" si="9"/>
        <v>-11178.297200000001</v>
      </c>
      <c r="Y13" s="2">
        <f t="shared" si="10"/>
        <v>3220.8260000000009</v>
      </c>
      <c r="Z13" s="2">
        <f t="shared" si="11"/>
        <v>-903.65669999999955</v>
      </c>
      <c r="AA13" s="2">
        <f t="shared" si="12"/>
        <v>-1001.8379999999997</v>
      </c>
      <c r="AB13" s="2">
        <f t="shared" si="13"/>
        <v>-877.97889999999825</v>
      </c>
      <c r="AC13" s="2">
        <f t="shared" si="14"/>
        <v>7264.6217999999972</v>
      </c>
      <c r="AD13" s="2">
        <f t="shared" si="15"/>
        <v>12841.786000000004</v>
      </c>
      <c r="AE13" s="2">
        <f t="shared" si="15"/>
        <v>-1611.4906000000046</v>
      </c>
      <c r="AF13" s="2">
        <f t="shared" si="15"/>
        <v>10163.650600000001</v>
      </c>
    </row>
    <row r="14" spans="1:32" x14ac:dyDescent="0.35">
      <c r="A14">
        <v>10</v>
      </c>
      <c r="B14" s="1" t="str">
        <f>_xll.BDP(B79,"NAME")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198.46360000000001</v>
      </c>
      <c r="H14" s="2">
        <f t="shared" si="24"/>
        <v>411.41219999999998</v>
      </c>
      <c r="I14" s="2">
        <f t="shared" si="24"/>
        <v>449.63119999999998</v>
      </c>
      <c r="J14" s="2">
        <f t="shared" si="24"/>
        <v>659.31320000000005</v>
      </c>
      <c r="K14" s="2">
        <f t="shared" si="24"/>
        <v>584.9769</v>
      </c>
      <c r="L14" s="2">
        <f t="shared" si="24"/>
        <v>631.36109999999996</v>
      </c>
      <c r="M14" s="2">
        <f t="shared" si="24"/>
        <v>548.74749999999995</v>
      </c>
      <c r="N14" s="2">
        <f t="shared" si="24"/>
        <v>717.07740000000001</v>
      </c>
      <c r="O14" s="2">
        <f t="shared" si="24"/>
        <v>1134.1777</v>
      </c>
      <c r="P14" s="2">
        <f t="shared" si="24"/>
        <v>980.56479999999999</v>
      </c>
      <c r="Q14" s="2">
        <f t="shared" si="24"/>
        <v>1303.3207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198.46360000000001</v>
      </c>
      <c r="W14" s="2">
        <f t="shared" si="8"/>
        <v>212.94859999999997</v>
      </c>
      <c r="X14" s="2">
        <f t="shared" si="9"/>
        <v>38.218999999999994</v>
      </c>
      <c r="Y14" s="2">
        <f t="shared" si="10"/>
        <v>209.68200000000007</v>
      </c>
      <c r="Z14" s="2">
        <f t="shared" si="11"/>
        <v>-74.336300000000051</v>
      </c>
      <c r="AA14" s="2">
        <f t="shared" si="12"/>
        <v>46.384199999999964</v>
      </c>
      <c r="AB14" s="2">
        <f t="shared" si="13"/>
        <v>-82.613600000000019</v>
      </c>
      <c r="AC14" s="2">
        <f t="shared" si="14"/>
        <v>168.32990000000007</v>
      </c>
      <c r="AD14" s="2">
        <f t="shared" si="15"/>
        <v>417.10029999999995</v>
      </c>
      <c r="AE14" s="2">
        <f t="shared" si="15"/>
        <v>-153.61289999999997</v>
      </c>
      <c r="AF14" s="2">
        <f t="shared" si="15"/>
        <v>322.7559</v>
      </c>
    </row>
    <row r="15" spans="1:32" x14ac:dyDescent="0.35">
      <c r="A15">
        <v>11</v>
      </c>
      <c r="B15" s="1" t="str">
        <f>_xll.BDP(B81,"NAME")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0</v>
      </c>
      <c r="G15" s="2">
        <f t="shared" si="25"/>
        <v>3164.5409</v>
      </c>
      <c r="H15" s="2">
        <f t="shared" si="25"/>
        <v>4691.7325000000001</v>
      </c>
      <c r="I15" s="2">
        <f t="shared" si="25"/>
        <v>0</v>
      </c>
      <c r="J15" s="2">
        <f t="shared" si="25"/>
        <v>2113.9128000000001</v>
      </c>
      <c r="K15" s="2">
        <f t="shared" si="25"/>
        <v>3877.9935</v>
      </c>
      <c r="L15" s="2">
        <f t="shared" si="25"/>
        <v>3207.7570999999998</v>
      </c>
      <c r="M15" s="2">
        <f t="shared" si="25"/>
        <v>3341.7361000000001</v>
      </c>
      <c r="N15" s="2">
        <f t="shared" si="25"/>
        <v>3683.9452000000001</v>
      </c>
      <c r="O15" s="2">
        <f t="shared" si="25"/>
        <v>1550.9919</v>
      </c>
      <c r="P15" s="2">
        <f t="shared" si="25"/>
        <v>1568.6274000000001</v>
      </c>
      <c r="Q15" s="2">
        <f t="shared" si="25"/>
        <v>2528.3951000000002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3164.5409</v>
      </c>
      <c r="W15" s="2">
        <f t="shared" si="8"/>
        <v>1527.1916000000001</v>
      </c>
      <c r="X15" s="2">
        <f t="shared" si="9"/>
        <v>-4691.7325000000001</v>
      </c>
      <c r="Y15" s="2">
        <f t="shared" si="10"/>
        <v>2113.9128000000001</v>
      </c>
      <c r="Z15" s="2">
        <f t="shared" si="11"/>
        <v>1764.0807</v>
      </c>
      <c r="AA15" s="2">
        <f t="shared" si="12"/>
        <v>-670.23640000000023</v>
      </c>
      <c r="AB15" s="2">
        <f t="shared" si="13"/>
        <v>133.97900000000027</v>
      </c>
      <c r="AC15" s="2">
        <f t="shared" si="14"/>
        <v>342.20910000000003</v>
      </c>
      <c r="AD15" s="2">
        <f t="shared" si="15"/>
        <v>-2132.9533000000001</v>
      </c>
      <c r="AE15" s="2">
        <f t="shared" si="15"/>
        <v>17.635500000000093</v>
      </c>
      <c r="AF15" s="2">
        <f t="shared" si="15"/>
        <v>959.7677000000001</v>
      </c>
    </row>
    <row r="16" spans="1:32" x14ac:dyDescent="0.35">
      <c r="A16">
        <v>12</v>
      </c>
      <c r="B16" s="1" t="str">
        <f>_xll.BDP(B83,"NAME")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0</v>
      </c>
      <c r="G16" s="2">
        <f t="shared" si="26"/>
        <v>0</v>
      </c>
      <c r="H16" s="2">
        <f t="shared" si="26"/>
        <v>6997.4</v>
      </c>
      <c r="I16" s="2">
        <f t="shared" si="26"/>
        <v>7937.7</v>
      </c>
      <c r="J16" s="2">
        <f t="shared" si="26"/>
        <v>8194.44</v>
      </c>
      <c r="K16" s="2">
        <f t="shared" si="26"/>
        <v>7357.04</v>
      </c>
      <c r="L16" s="2">
        <f t="shared" si="26"/>
        <v>6483.34</v>
      </c>
      <c r="M16" s="2">
        <f t="shared" si="26"/>
        <v>4645.26</v>
      </c>
      <c r="N16" s="2">
        <f t="shared" si="26"/>
        <v>1600.6</v>
      </c>
      <c r="O16" s="2">
        <f t="shared" si="26"/>
        <v>4530.2</v>
      </c>
      <c r="P16" s="2">
        <f t="shared" si="26"/>
        <v>4482.72</v>
      </c>
      <c r="Q16" s="2">
        <f t="shared" si="26"/>
        <v>10594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2">
        <f t="shared" si="8"/>
        <v>6997.4</v>
      </c>
      <c r="X16" s="2">
        <f t="shared" si="9"/>
        <v>940.30000000000018</v>
      </c>
      <c r="Y16" s="2">
        <f t="shared" si="10"/>
        <v>256.74000000000069</v>
      </c>
      <c r="Z16" s="2">
        <f t="shared" si="11"/>
        <v>-837.40000000000055</v>
      </c>
      <c r="AA16" s="2">
        <f t="shared" si="12"/>
        <v>-873.69999999999982</v>
      </c>
      <c r="AB16" s="2">
        <f t="shared" si="13"/>
        <v>-1838.08</v>
      </c>
      <c r="AC16" s="2">
        <f t="shared" si="14"/>
        <v>-3044.6600000000003</v>
      </c>
      <c r="AD16" s="2">
        <f t="shared" si="15"/>
        <v>2929.6</v>
      </c>
      <c r="AE16" s="2">
        <f t="shared" si="15"/>
        <v>-47.479999999999563</v>
      </c>
      <c r="AF16" s="2">
        <f t="shared" si="15"/>
        <v>6111.28</v>
      </c>
    </row>
    <row r="17" spans="1:32" x14ac:dyDescent="0.35">
      <c r="A17">
        <v>13</v>
      </c>
      <c r="B17" s="1" t="str">
        <f>_xll.BDP(B85,"NAME")</f>
        <v>MANTECH INTERNATIONAL CORP-A</v>
      </c>
      <c r="C17" s="2">
        <f>IF(C85="#N/A N/A",0,C85)</f>
        <v>553.54939999999999</v>
      </c>
      <c r="D17" s="2">
        <f t="shared" ref="D17:Q17" si="27">IF(D85="#N/A N/A",0,D85)</f>
        <v>817.61559999999997</v>
      </c>
      <c r="E17" s="2">
        <f t="shared" si="27"/>
        <v>773.46990000000005</v>
      </c>
      <c r="F17" s="2">
        <f t="shared" si="27"/>
        <v>958.51499999999999</v>
      </c>
      <c r="G17" s="2">
        <f t="shared" si="27"/>
        <v>1212.6427000000001</v>
      </c>
      <c r="H17" s="2">
        <f t="shared" si="27"/>
        <v>1669.2307000000001</v>
      </c>
      <c r="I17" s="2">
        <f t="shared" si="27"/>
        <v>0</v>
      </c>
      <c r="J17" s="2">
        <f t="shared" si="27"/>
        <v>1652.3298</v>
      </c>
      <c r="K17" s="2">
        <f t="shared" si="27"/>
        <v>1620.7755</v>
      </c>
      <c r="L17" s="2">
        <f t="shared" si="27"/>
        <v>1236.1194</v>
      </c>
      <c r="M17" s="2">
        <f t="shared" si="27"/>
        <v>1025.9881</v>
      </c>
      <c r="N17" s="2">
        <f t="shared" si="27"/>
        <v>1044.2340999999999</v>
      </c>
      <c r="O17" s="2">
        <f t="shared" si="27"/>
        <v>1105.982</v>
      </c>
      <c r="P17" s="2">
        <f t="shared" si="27"/>
        <v>1098.1085</v>
      </c>
      <c r="Q17" s="2">
        <f t="shared" si="27"/>
        <v>1571.9391000000001</v>
      </c>
      <c r="S17" s="2">
        <f t="shared" si="4"/>
        <v>264.06619999999998</v>
      </c>
      <c r="T17" s="2">
        <f t="shared" si="5"/>
        <v>-44.14569999999992</v>
      </c>
      <c r="U17" s="2">
        <f t="shared" si="6"/>
        <v>185.04509999999993</v>
      </c>
      <c r="V17" s="2">
        <f t="shared" si="7"/>
        <v>254.12770000000012</v>
      </c>
      <c r="W17" s="2">
        <f t="shared" si="8"/>
        <v>456.58799999999997</v>
      </c>
      <c r="X17" s="2">
        <f t="shared" si="9"/>
        <v>-1669.2307000000001</v>
      </c>
      <c r="Y17" s="2">
        <f t="shared" si="10"/>
        <v>1652.3298</v>
      </c>
      <c r="Z17" s="2">
        <f t="shared" si="11"/>
        <v>-31.554300000000012</v>
      </c>
      <c r="AA17" s="2">
        <f t="shared" si="12"/>
        <v>-384.65609999999992</v>
      </c>
      <c r="AB17" s="2">
        <f t="shared" si="13"/>
        <v>-210.13130000000001</v>
      </c>
      <c r="AC17" s="2">
        <f t="shared" si="14"/>
        <v>18.245999999999867</v>
      </c>
      <c r="AD17" s="2">
        <f t="shared" si="15"/>
        <v>61.747900000000072</v>
      </c>
      <c r="AE17" s="2">
        <f t="shared" si="15"/>
        <v>-7.8734999999999218</v>
      </c>
      <c r="AF17" s="2">
        <f t="shared" si="15"/>
        <v>473.8306</v>
      </c>
    </row>
    <row r="18" spans="1:32" x14ac:dyDescent="0.35">
      <c r="A18">
        <v>14</v>
      </c>
      <c r="B18" s="1" t="str">
        <f>_xll.BDP(B87,"NAME")</f>
        <v>MAXIMUS INC</v>
      </c>
      <c r="C18" s="2">
        <f>IF(C87="#N/A N/A",0,C87)</f>
        <v>386.67660000000001</v>
      </c>
      <c r="D18" s="2">
        <f t="shared" ref="D18:Q18" si="28">IF(D87="#N/A N/A",0,D87)</f>
        <v>617.45799999999997</v>
      </c>
      <c r="E18" s="2">
        <f t="shared" si="28"/>
        <v>481.73219999999998</v>
      </c>
      <c r="F18" s="2">
        <f t="shared" si="28"/>
        <v>588.92949999999996</v>
      </c>
      <c r="G18" s="2">
        <f t="shared" si="28"/>
        <v>409.19760000000002</v>
      </c>
      <c r="H18" s="2">
        <f t="shared" si="28"/>
        <v>772.59780000000001</v>
      </c>
      <c r="I18" s="2">
        <f t="shared" si="28"/>
        <v>555.07119999999998</v>
      </c>
      <c r="J18" s="2">
        <f t="shared" si="28"/>
        <v>732.2998</v>
      </c>
      <c r="K18" s="2">
        <f t="shared" si="28"/>
        <v>903.67359999999996</v>
      </c>
      <c r="L18" s="2">
        <f t="shared" si="28"/>
        <v>1008.1217</v>
      </c>
      <c r="M18" s="2">
        <f t="shared" si="28"/>
        <v>1842.0381</v>
      </c>
      <c r="N18" s="2">
        <f t="shared" si="28"/>
        <v>2961.0160000000001</v>
      </c>
      <c r="O18" s="2">
        <f t="shared" si="28"/>
        <v>2515.2907</v>
      </c>
      <c r="P18" s="2">
        <f t="shared" si="28"/>
        <v>4037.0506999999998</v>
      </c>
      <c r="Q18" s="2">
        <f t="shared" si="28"/>
        <v>3792.4879000000001</v>
      </c>
      <c r="S18" s="2">
        <f t="shared" si="4"/>
        <v>230.78139999999996</v>
      </c>
      <c r="T18" s="2">
        <f t="shared" si="5"/>
        <v>-135.72579999999999</v>
      </c>
      <c r="U18" s="2">
        <f t="shared" si="6"/>
        <v>107.19729999999998</v>
      </c>
      <c r="V18" s="2">
        <f t="shared" si="7"/>
        <v>-179.73189999999994</v>
      </c>
      <c r="W18" s="2">
        <f t="shared" si="8"/>
        <v>363.40019999999998</v>
      </c>
      <c r="X18" s="2">
        <f t="shared" si="9"/>
        <v>-217.52660000000003</v>
      </c>
      <c r="Y18" s="2">
        <f t="shared" si="10"/>
        <v>177.22860000000003</v>
      </c>
      <c r="Z18" s="2">
        <f t="shared" si="11"/>
        <v>171.37379999999996</v>
      </c>
      <c r="AA18" s="2">
        <f t="shared" si="12"/>
        <v>104.44810000000007</v>
      </c>
      <c r="AB18" s="2">
        <f t="shared" si="13"/>
        <v>833.91639999999995</v>
      </c>
      <c r="AC18" s="2">
        <f t="shared" si="14"/>
        <v>1118.9779000000001</v>
      </c>
      <c r="AD18" s="2">
        <f t="shared" si="15"/>
        <v>-445.72530000000006</v>
      </c>
      <c r="AE18" s="2">
        <f t="shared" si="15"/>
        <v>1521.7599999999998</v>
      </c>
      <c r="AF18" s="2">
        <f t="shared" si="15"/>
        <v>-244.5627999999997</v>
      </c>
    </row>
    <row r="19" spans="1:32" x14ac:dyDescent="0.35">
      <c r="A19">
        <v>15</v>
      </c>
      <c r="B19" s="1" t="str">
        <f>_xll.BDP(B89,"NAME")</f>
        <v>NIC INC</v>
      </c>
      <c r="C19" s="2">
        <f>IF(C89="#N/A N/A",0,C89)</f>
        <v>72.634699999999995</v>
      </c>
      <c r="D19" s="2">
        <f t="shared" ref="D19:Q19" si="29">IF(D89="#N/A N/A",0,D89)</f>
        <v>458.06349999999998</v>
      </c>
      <c r="E19" s="2">
        <f t="shared" si="29"/>
        <v>267.50689999999997</v>
      </c>
      <c r="F19" s="2">
        <f t="shared" si="29"/>
        <v>312.68459999999999</v>
      </c>
      <c r="G19" s="2">
        <f t="shared" si="29"/>
        <v>224.26900000000001</v>
      </c>
      <c r="H19" s="2">
        <f t="shared" si="29"/>
        <v>463.84809999999999</v>
      </c>
      <c r="I19" s="2">
        <f t="shared" si="29"/>
        <v>224.97210000000001</v>
      </c>
      <c r="J19" s="2">
        <f t="shared" si="29"/>
        <v>505.16419999999999</v>
      </c>
      <c r="K19" s="2">
        <f t="shared" si="29"/>
        <v>566.89729999999997</v>
      </c>
      <c r="L19" s="2">
        <f t="shared" si="29"/>
        <v>792.57150000000001</v>
      </c>
      <c r="M19" s="2">
        <f t="shared" si="29"/>
        <v>993.66499999999996</v>
      </c>
      <c r="N19" s="2">
        <f t="shared" si="29"/>
        <v>1542.1202000000001</v>
      </c>
      <c r="O19" s="2">
        <f t="shared" si="29"/>
        <v>1086.8213000000001</v>
      </c>
      <c r="P19" s="2">
        <f t="shared" si="29"/>
        <v>1193.3421000000001</v>
      </c>
      <c r="Q19" s="2">
        <f t="shared" si="29"/>
        <v>1449.9532999999999</v>
      </c>
      <c r="S19" s="2">
        <f t="shared" si="4"/>
        <v>385.42879999999997</v>
      </c>
      <c r="T19" s="2">
        <f t="shared" si="5"/>
        <v>-190.5566</v>
      </c>
      <c r="U19" s="2">
        <f t="shared" si="6"/>
        <v>45.177700000000016</v>
      </c>
      <c r="V19" s="2">
        <f t="shared" si="7"/>
        <v>-88.415599999999984</v>
      </c>
      <c r="W19" s="2">
        <f t="shared" si="8"/>
        <v>239.57909999999998</v>
      </c>
      <c r="X19" s="2">
        <f t="shared" si="9"/>
        <v>-238.87599999999998</v>
      </c>
      <c r="Y19" s="2">
        <f t="shared" si="10"/>
        <v>280.19209999999998</v>
      </c>
      <c r="Z19" s="2">
        <f t="shared" si="11"/>
        <v>61.733099999999979</v>
      </c>
      <c r="AA19" s="2">
        <f t="shared" si="12"/>
        <v>225.67420000000004</v>
      </c>
      <c r="AB19" s="2">
        <f t="shared" si="13"/>
        <v>201.09349999999995</v>
      </c>
      <c r="AC19" s="2">
        <f t="shared" si="14"/>
        <v>548.4552000000001</v>
      </c>
      <c r="AD19" s="2">
        <f t="shared" si="15"/>
        <v>-455.2989</v>
      </c>
      <c r="AE19" s="2">
        <f t="shared" si="15"/>
        <v>106.52080000000001</v>
      </c>
      <c r="AF19" s="2">
        <f t="shared" si="15"/>
        <v>256.61119999999983</v>
      </c>
    </row>
    <row r="20" spans="1:32" x14ac:dyDescent="0.35">
      <c r="A20">
        <v>16</v>
      </c>
      <c r="B20" s="1" t="str">
        <f>_xll.BDP(B91,"NAME")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2061.4899999999998</v>
      </c>
      <c r="P20" s="2">
        <f t="shared" si="30"/>
        <v>2431.88</v>
      </c>
      <c r="Q20" s="2">
        <f t="shared" si="30"/>
        <v>2792.9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2061.4899999999998</v>
      </c>
      <c r="AE20" s="2">
        <f t="shared" si="15"/>
        <v>370.39000000000033</v>
      </c>
      <c r="AF20" s="2">
        <f t="shared" si="15"/>
        <v>361.02</v>
      </c>
    </row>
    <row r="21" spans="1:32" x14ac:dyDescent="0.35">
      <c r="A21">
        <v>17</v>
      </c>
      <c r="B21" s="1" t="str">
        <f>_xll.BDP(B93,"NAME")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_xll.BDP(B95,"NAME")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_xll.BDP(B97,"NAME")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_xll.BDP(B99,"NAME")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19503.434599999997</v>
      </c>
      <c r="D25" s="19">
        <f t="shared" ref="D25:Q25" si="36">SUM(D5:D24)</f>
        <v>24572.111100000002</v>
      </c>
      <c r="E25" s="19">
        <f t="shared" si="36"/>
        <v>27391.171399999999</v>
      </c>
      <c r="F25" s="19">
        <f t="shared" si="36"/>
        <v>28224.275099999999</v>
      </c>
      <c r="G25" s="19">
        <f t="shared" si="36"/>
        <v>39212.517899999999</v>
      </c>
      <c r="H25" s="19">
        <f t="shared" si="36"/>
        <v>53745.181800000006</v>
      </c>
      <c r="I25" s="19">
        <f t="shared" si="36"/>
        <v>36322.562299999998</v>
      </c>
      <c r="J25" s="19">
        <f t="shared" si="36"/>
        <v>44233.059399999998</v>
      </c>
      <c r="K25" s="19">
        <f t="shared" si="36"/>
        <v>44197.414199999999</v>
      </c>
      <c r="L25" s="19">
        <f t="shared" si="36"/>
        <v>45533.06700000001</v>
      </c>
      <c r="M25" s="19">
        <f t="shared" si="36"/>
        <v>44068.313200000004</v>
      </c>
      <c r="N25" s="19">
        <f t="shared" si="36"/>
        <v>67035.338600000003</v>
      </c>
      <c r="O25" s="19">
        <f t="shared" si="36"/>
        <v>85775.346099999995</v>
      </c>
      <c r="P25" s="19">
        <f t="shared" si="36"/>
        <v>87143.691799999986</v>
      </c>
      <c r="Q25" s="19">
        <f t="shared" si="36"/>
        <v>114755.8633</v>
      </c>
      <c r="S25" s="3">
        <f t="shared" si="4"/>
        <v>5068.676500000005</v>
      </c>
      <c r="T25" s="3">
        <f t="shared" si="5"/>
        <v>2819.0602999999974</v>
      </c>
      <c r="U25" s="3">
        <f t="shared" si="6"/>
        <v>833.10369999999966</v>
      </c>
      <c r="V25" s="3">
        <f t="shared" si="7"/>
        <v>10988.2428</v>
      </c>
      <c r="W25" s="3">
        <f t="shared" si="8"/>
        <v>14532.663900000007</v>
      </c>
      <c r="X25" s="3">
        <f t="shared" si="9"/>
        <v>-17422.619500000008</v>
      </c>
      <c r="Y25" s="3">
        <f t="shared" si="10"/>
        <v>7910.4971000000005</v>
      </c>
      <c r="Z25" s="3">
        <f t="shared" si="11"/>
        <v>-35.645199999999022</v>
      </c>
      <c r="AA25" s="3">
        <f t="shared" si="12"/>
        <v>1335.6528000000108</v>
      </c>
      <c r="AB25" s="3">
        <f t="shared" si="13"/>
        <v>-1464.7538000000059</v>
      </c>
      <c r="AC25" s="3">
        <f t="shared" si="14"/>
        <v>22967.025399999999</v>
      </c>
      <c r="AD25" s="3">
        <f t="shared" si="32"/>
        <v>18740.007499999992</v>
      </c>
      <c r="AE25" s="3">
        <f t="shared" si="32"/>
        <v>1368.3456999999908</v>
      </c>
      <c r="AF25" s="3">
        <f t="shared" si="32"/>
        <v>27612.171500000011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S28">
        <f t="shared" ref="S28:AF28" si="38">S4</f>
        <v>37711</v>
      </c>
      <c r="T28">
        <f t="shared" si="38"/>
        <v>38077</v>
      </c>
      <c r="U28">
        <f t="shared" si="38"/>
        <v>38442</v>
      </c>
      <c r="V28">
        <f t="shared" si="38"/>
        <v>38807</v>
      </c>
      <c r="W28">
        <f t="shared" si="38"/>
        <v>39172</v>
      </c>
      <c r="X28">
        <f t="shared" si="38"/>
        <v>39538</v>
      </c>
      <c r="Y28">
        <f t="shared" si="38"/>
        <v>39903</v>
      </c>
      <c r="Z28">
        <f t="shared" si="38"/>
        <v>40268</v>
      </c>
      <c r="AA28">
        <f t="shared" si="38"/>
        <v>40633</v>
      </c>
      <c r="AB28">
        <f t="shared" si="38"/>
        <v>40999</v>
      </c>
      <c r="AC28">
        <f t="shared" si="38"/>
        <v>41364</v>
      </c>
      <c r="AD28">
        <f t="shared" si="38"/>
        <v>41729</v>
      </c>
      <c r="AE28">
        <f t="shared" si="38"/>
        <v>42094</v>
      </c>
      <c r="AF28">
        <f t="shared" si="38"/>
        <v>42460</v>
      </c>
    </row>
    <row r="29" spans="1:32" x14ac:dyDescent="0.35">
      <c r="A29">
        <f t="shared" ref="A29:B44" si="39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40">D5/D$25</f>
        <v>0</v>
      </c>
      <c r="E29" s="4">
        <f t="shared" si="40"/>
        <v>0</v>
      </c>
      <c r="F29" s="4">
        <f t="shared" si="40"/>
        <v>0</v>
      </c>
      <c r="G29" s="4">
        <f t="shared" si="40"/>
        <v>0</v>
      </c>
      <c r="H29" s="4">
        <f t="shared" si="40"/>
        <v>0</v>
      </c>
      <c r="I29" s="4">
        <f t="shared" si="40"/>
        <v>0</v>
      </c>
      <c r="J29" s="4">
        <f t="shared" si="40"/>
        <v>0</v>
      </c>
      <c r="K29" s="4">
        <f t="shared" si="40"/>
        <v>0</v>
      </c>
      <c r="L29" s="4">
        <f t="shared" si="40"/>
        <v>7.306713821847316E-2</v>
      </c>
      <c r="M29" s="4">
        <f t="shared" si="40"/>
        <v>6.6005033748375921E-2</v>
      </c>
      <c r="N29" s="4">
        <f>N5/N$25</f>
        <v>4.9672281359969143E-2</v>
      </c>
      <c r="O29" s="4">
        <f t="shared" si="40"/>
        <v>5.4601000321699671E-2</v>
      </c>
      <c r="P29" s="4">
        <f t="shared" si="40"/>
        <v>6.5641789805375231E-2</v>
      </c>
      <c r="Q29" s="4">
        <f t="shared" si="40"/>
        <v>5.1334576993243709E-2</v>
      </c>
      <c r="S29" s="4">
        <f t="shared" ref="S29:S49" si="41">(IF(OR(S5=0,C5=0),0,S5/C5))</f>
        <v>0</v>
      </c>
      <c r="T29" s="4">
        <f t="shared" ref="T29:T49" si="42">(IF(OR(T5=0,D5=0),0,T5/D5))</f>
        <v>0</v>
      </c>
      <c r="U29" s="4">
        <f t="shared" ref="U29:U49" si="43">(IF(OR(U5=0,E5=0),0,U5/E5))</f>
        <v>0</v>
      </c>
      <c r="V29" s="4">
        <f t="shared" ref="V29:V49" si="44">(IF(OR(V5=0,F5=0),0,V5/F5))</f>
        <v>0</v>
      </c>
      <c r="W29" s="4">
        <f t="shared" ref="W29:W49" si="45">(IF(OR(W5=0,G5=0),0,W5/G5))</f>
        <v>0</v>
      </c>
      <c r="X29" s="4">
        <f t="shared" ref="X29:X49" si="46">(IF(OR(X5=0,H5=0),0,X5/H5))</f>
        <v>0</v>
      </c>
      <c r="Y29" s="4">
        <f t="shared" ref="Y29:Y49" si="47">(IF(OR(Y5=0,I5=0),0,Y5/I5))</f>
        <v>0</v>
      </c>
      <c r="Z29" s="4">
        <f t="shared" ref="Z29:Z49" si="48">(IF(OR(Z5=0,J5=0),0,Z5/J5))</f>
        <v>0</v>
      </c>
      <c r="AA29" s="4">
        <f t="shared" ref="AA29:AA49" si="49">(IF(OR(AA5=0,K5=0),0,AA5/K5))</f>
        <v>0</v>
      </c>
      <c r="AB29" s="4">
        <f t="shared" ref="AB29:AB49" si="50">(IF(OR(AB5=0,L5=0),0,AB5/L5))</f>
        <v>-0.12571207040013477</v>
      </c>
      <c r="AC29" s="4">
        <f t="shared" ref="AC29:AC49" si="51">(IF(OR(AC5=0,M5=0),0,AC5/M5))</f>
        <v>0.14475995627645807</v>
      </c>
      <c r="AD29" s="4">
        <f t="shared" ref="AD29:AF44" si="52">(IF(OR(AD5=0,N5=0),0,AD5/N5))</f>
        <v>0.40651757815233369</v>
      </c>
      <c r="AE29" s="4">
        <f t="shared" si="52"/>
        <v>0.22138699207333465</v>
      </c>
      <c r="AF29" s="4">
        <f t="shared" si="52"/>
        <v>2.9837029136345169E-2</v>
      </c>
    </row>
    <row r="30" spans="1:32" x14ac:dyDescent="0.35">
      <c r="A30">
        <f t="shared" si="39"/>
        <v>2</v>
      </c>
      <c r="B30" s="13" t="str">
        <f t="shared" si="39"/>
        <v>CACI INTERNATIONAL INC -CL A</v>
      </c>
      <c r="C30" s="4">
        <f t="shared" ref="C30:Q45" si="53">C6/C$25</f>
        <v>4.9712956711737331E-2</v>
      </c>
      <c r="D30" s="4">
        <f t="shared" si="53"/>
        <v>3.6673385381201538E-2</v>
      </c>
      <c r="E30" s="4">
        <f t="shared" si="53"/>
        <v>6.7291265973385861E-2</v>
      </c>
      <c r="F30" s="4">
        <f t="shared" si="53"/>
        <v>7.4685992555394279E-2</v>
      </c>
      <c r="G30" s="4">
        <f t="shared" si="53"/>
        <v>5.4299402691506328E-2</v>
      </c>
      <c r="H30" s="4">
        <f t="shared" si="53"/>
        <v>3.3903658690387015E-2</v>
      </c>
      <c r="I30" s="4">
        <f t="shared" si="53"/>
        <v>5.2453873828168782E-2</v>
      </c>
      <c r="J30" s="4">
        <f t="shared" si="53"/>
        <v>3.7371952616960517E-2</v>
      </c>
      <c r="K30" s="4">
        <f t="shared" si="40"/>
        <v>3.5386244383500604E-2</v>
      </c>
      <c r="L30" s="4">
        <f t="shared" si="40"/>
        <v>4.7274823371770663E-2</v>
      </c>
      <c r="M30" s="4">
        <f t="shared" si="40"/>
        <v>4.2595226903307019E-2</v>
      </c>
      <c r="N30" s="4">
        <f t="shared" si="40"/>
        <v>2.9969324269214625E-2</v>
      </c>
      <c r="O30" s="4">
        <f t="shared" si="40"/>
        <v>3.3436740630067824E-2</v>
      </c>
      <c r="P30" s="4">
        <f t="shared" si="40"/>
        <v>3.4248936880592433E-2</v>
      </c>
      <c r="Q30" s="4">
        <f t="shared" si="40"/>
        <v>3.1424445743331357E-2</v>
      </c>
      <c r="S30" s="4">
        <f t="shared" si="41"/>
        <v>-7.0578359513575717E-2</v>
      </c>
      <c r="T30" s="4">
        <f t="shared" si="42"/>
        <v>1.045388603911146</v>
      </c>
      <c r="U30" s="4">
        <f t="shared" si="43"/>
        <v>0.14364872227261205</v>
      </c>
      <c r="V30" s="4">
        <f t="shared" si="44"/>
        <v>1.0084783472915476E-2</v>
      </c>
      <c r="W30" s="4">
        <f t="shared" si="45"/>
        <v>-0.14421174588979052</v>
      </c>
      <c r="X30" s="4">
        <f t="shared" si="46"/>
        <v>4.5605697375469482E-2</v>
      </c>
      <c r="Y30" s="4">
        <f t="shared" si="47"/>
        <v>-0.13236168246093138</v>
      </c>
      <c r="Z30" s="4">
        <f t="shared" si="48"/>
        <v>-5.389668156777818E-2</v>
      </c>
      <c r="AA30" s="4">
        <f t="shared" si="49"/>
        <v>0.37633921906315343</v>
      </c>
      <c r="AB30" s="4">
        <f t="shared" si="50"/>
        <v>-0.12797177064396167</v>
      </c>
      <c r="AC30" s="4">
        <f t="shared" si="51"/>
        <v>7.027010497790262E-2</v>
      </c>
      <c r="AD30" s="4">
        <f t="shared" si="52"/>
        <v>0.42759710061275136</v>
      </c>
      <c r="AE30" s="4">
        <f t="shared" si="52"/>
        <v>4.0630700741410189E-2</v>
      </c>
      <c r="AF30" s="4">
        <f t="shared" si="52"/>
        <v>0.20825739296948712</v>
      </c>
    </row>
    <row r="31" spans="1:32" x14ac:dyDescent="0.35">
      <c r="A31">
        <f t="shared" si="39"/>
        <v>3</v>
      </c>
      <c r="B31" s="13" t="str">
        <f t="shared" si="39"/>
        <v>CDW CORP/DE</v>
      </c>
      <c r="C31" s="4">
        <f t="shared" si="53"/>
        <v>0</v>
      </c>
      <c r="D31" s="4">
        <f t="shared" si="53"/>
        <v>0</v>
      </c>
      <c r="E31" s="4">
        <f t="shared" si="53"/>
        <v>0</v>
      </c>
      <c r="F31" s="4">
        <f t="shared" si="53"/>
        <v>0</v>
      </c>
      <c r="G31" s="4">
        <f t="shared" si="53"/>
        <v>0</v>
      </c>
      <c r="H31" s="4">
        <f t="shared" si="53"/>
        <v>0</v>
      </c>
      <c r="I31" s="4">
        <f t="shared" si="53"/>
        <v>0</v>
      </c>
      <c r="J31" s="4">
        <f t="shared" si="53"/>
        <v>0</v>
      </c>
      <c r="K31" s="4">
        <f t="shared" si="40"/>
        <v>0</v>
      </c>
      <c r="L31" s="4">
        <f t="shared" si="40"/>
        <v>0</v>
      </c>
      <c r="M31" s="4">
        <f t="shared" si="40"/>
        <v>0</v>
      </c>
      <c r="N31" s="4">
        <f t="shared" si="40"/>
        <v>0.1056311513879636</v>
      </c>
      <c r="O31" s="4">
        <f t="shared" si="40"/>
        <v>0.10378010004905128</v>
      </c>
      <c r="P31" s="4">
        <f t="shared" si="40"/>
        <v>0.1181178784991526</v>
      </c>
      <c r="Q31" s="4">
        <f t="shared" si="40"/>
        <v>9.8650532307920868E-2</v>
      </c>
      <c r="S31" s="4">
        <f t="shared" si="41"/>
        <v>0</v>
      </c>
      <c r="T31" s="4">
        <f t="shared" si="42"/>
        <v>0</v>
      </c>
      <c r="U31" s="4">
        <f t="shared" si="43"/>
        <v>0</v>
      </c>
      <c r="V31" s="4">
        <f t="shared" si="44"/>
        <v>0</v>
      </c>
      <c r="W31" s="4">
        <f t="shared" si="45"/>
        <v>0</v>
      </c>
      <c r="X31" s="4">
        <f t="shared" si="46"/>
        <v>0</v>
      </c>
      <c r="Y31" s="4">
        <f t="shared" si="47"/>
        <v>0</v>
      </c>
      <c r="Z31" s="4">
        <f t="shared" si="48"/>
        <v>0</v>
      </c>
      <c r="AA31" s="4">
        <f t="shared" si="49"/>
        <v>0</v>
      </c>
      <c r="AB31" s="4">
        <f t="shared" si="50"/>
        <v>0</v>
      </c>
      <c r="AC31" s="4">
        <f t="shared" si="51"/>
        <v>0</v>
      </c>
      <c r="AD31" s="4">
        <f t="shared" si="52"/>
        <v>0.25713159968479099</v>
      </c>
      <c r="AE31" s="4">
        <f t="shared" si="52"/>
        <v>0.15631198904847504</v>
      </c>
      <c r="AF31" s="4">
        <f t="shared" si="52"/>
        <v>9.9822815544356125E-2</v>
      </c>
    </row>
    <row r="32" spans="1:32" x14ac:dyDescent="0.35">
      <c r="A32">
        <f t="shared" si="39"/>
        <v>4</v>
      </c>
      <c r="B32" s="13" t="str">
        <f t="shared" si="39"/>
        <v>CSRA INC</v>
      </c>
      <c r="C32" s="4">
        <f t="shared" si="53"/>
        <v>0</v>
      </c>
      <c r="D32" s="4">
        <f t="shared" si="53"/>
        <v>0</v>
      </c>
      <c r="E32" s="4">
        <f t="shared" si="53"/>
        <v>0</v>
      </c>
      <c r="F32" s="4">
        <f t="shared" si="53"/>
        <v>0</v>
      </c>
      <c r="G32" s="4">
        <f t="shared" si="53"/>
        <v>0</v>
      </c>
      <c r="H32" s="4">
        <f t="shared" si="53"/>
        <v>0</v>
      </c>
      <c r="I32" s="4">
        <f t="shared" si="53"/>
        <v>0</v>
      </c>
      <c r="J32" s="4">
        <f t="shared" si="53"/>
        <v>0</v>
      </c>
      <c r="K32" s="4">
        <f t="shared" si="40"/>
        <v>0</v>
      </c>
      <c r="L32" s="4">
        <f>L8/L$25</f>
        <v>0</v>
      </c>
      <c r="M32" s="4">
        <f t="shared" si="40"/>
        <v>0</v>
      </c>
      <c r="N32" s="4">
        <f t="shared" si="40"/>
        <v>0</v>
      </c>
      <c r="O32" s="4">
        <f t="shared" si="40"/>
        <v>0</v>
      </c>
      <c r="P32" s="4">
        <f t="shared" si="40"/>
        <v>0</v>
      </c>
      <c r="Q32" s="4">
        <f t="shared" si="40"/>
        <v>6.3386626973333929E-2</v>
      </c>
      <c r="S32" s="4">
        <f t="shared" si="41"/>
        <v>0</v>
      </c>
      <c r="T32" s="4">
        <f t="shared" si="42"/>
        <v>0</v>
      </c>
      <c r="U32" s="4">
        <f t="shared" si="43"/>
        <v>0</v>
      </c>
      <c r="V32" s="4">
        <f t="shared" si="44"/>
        <v>0</v>
      </c>
      <c r="W32" s="4">
        <f t="shared" si="45"/>
        <v>0</v>
      </c>
      <c r="X32" s="4">
        <f t="shared" si="46"/>
        <v>0</v>
      </c>
      <c r="Y32" s="4">
        <f t="shared" si="47"/>
        <v>0</v>
      </c>
      <c r="Z32" s="4">
        <f t="shared" si="48"/>
        <v>0</v>
      </c>
      <c r="AA32" s="4">
        <f t="shared" si="49"/>
        <v>0</v>
      </c>
      <c r="AB32" s="4">
        <f t="shared" si="50"/>
        <v>0</v>
      </c>
      <c r="AC32" s="4">
        <f t="shared" si="51"/>
        <v>0</v>
      </c>
      <c r="AD32" s="4">
        <f t="shared" si="52"/>
        <v>0</v>
      </c>
      <c r="AE32" s="4">
        <f t="shared" si="52"/>
        <v>0</v>
      </c>
      <c r="AF32" s="4">
        <f t="shared" si="52"/>
        <v>0</v>
      </c>
    </row>
    <row r="33" spans="1:32" x14ac:dyDescent="0.35">
      <c r="A33">
        <f t="shared" si="39"/>
        <v>5</v>
      </c>
      <c r="B33" s="13" t="str">
        <f t="shared" si="39"/>
        <v>CUBIC CORP</v>
      </c>
      <c r="C33" s="4">
        <f t="shared" si="53"/>
        <v>2.1800160265105308E-2</v>
      </c>
      <c r="D33" s="4">
        <f t="shared" si="53"/>
        <v>2.8514741657667337E-2</v>
      </c>
      <c r="E33" s="4">
        <f t="shared" si="53"/>
        <v>2.4687078552617141E-2</v>
      </c>
      <c r="F33" s="4">
        <f t="shared" si="53"/>
        <v>1.7185656612311011E-2</v>
      </c>
      <c r="G33" s="4">
        <f t="shared" si="53"/>
        <v>1.3427344842856929E-2</v>
      </c>
      <c r="H33" s="4">
        <f t="shared" si="53"/>
        <v>1.9812793711677424E-2</v>
      </c>
      <c r="I33" s="4">
        <f t="shared" si="53"/>
        <v>1.5865232613284003E-2</v>
      </c>
      <c r="J33" s="4">
        <f t="shared" si="53"/>
        <v>1.8719822034285967E-2</v>
      </c>
      <c r="K33" s="4">
        <f t="shared" si="40"/>
        <v>1.6544967918055261E-2</v>
      </c>
      <c r="L33" s="4">
        <f t="shared" si="40"/>
        <v>1.5489040085966532E-2</v>
      </c>
      <c r="M33" s="4">
        <f t="shared" si="40"/>
        <v>2.5814266927738909E-2</v>
      </c>
      <c r="N33" s="4">
        <f t="shared" si="40"/>
        <v>1.9844689797688289E-2</v>
      </c>
      <c r="O33" s="4">
        <f t="shared" si="40"/>
        <v>1.328229207809632E-2</v>
      </c>
      <c r="P33" s="4">
        <f t="shared" si="40"/>
        <v>1.2223133746096355E-2</v>
      </c>
      <c r="Q33" s="4">
        <f t="shared" si="40"/>
        <v>1.3022293214711931E-2</v>
      </c>
      <c r="S33" s="4">
        <f t="shared" si="41"/>
        <v>0.64793898085037338</v>
      </c>
      <c r="T33" s="4">
        <f t="shared" si="42"/>
        <v>-3.4908717031790076E-2</v>
      </c>
      <c r="U33" s="4">
        <f t="shared" si="43"/>
        <v>-0.28268713177010618</v>
      </c>
      <c r="V33" s="4">
        <f t="shared" si="44"/>
        <v>8.5490298270682677E-2</v>
      </c>
      <c r="W33" s="4">
        <f t="shared" si="45"/>
        <v>1.0224154827926766</v>
      </c>
      <c r="X33" s="4">
        <f t="shared" si="46"/>
        <v>-0.45882507286056096</v>
      </c>
      <c r="Y33" s="4">
        <f t="shared" si="47"/>
        <v>0.43689744612686604</v>
      </c>
      <c r="Z33" s="4">
        <f t="shared" si="48"/>
        <v>-0.11689143574848879</v>
      </c>
      <c r="AA33" s="4">
        <f t="shared" si="49"/>
        <v>-3.5530235565435858E-2</v>
      </c>
      <c r="AB33" s="4">
        <f t="shared" si="50"/>
        <v>0.6130016653350131</v>
      </c>
      <c r="AC33" s="4">
        <f t="shared" si="51"/>
        <v>0.16939679209895422</v>
      </c>
      <c r="AD33" s="4">
        <f t="shared" si="52"/>
        <v>-0.14357885146570809</v>
      </c>
      <c r="AE33" s="4">
        <f t="shared" si="52"/>
        <v>-6.5061566241244984E-2</v>
      </c>
      <c r="AF33" s="4">
        <f t="shared" si="52"/>
        <v>0.40295530568388654</v>
      </c>
    </row>
    <row r="34" spans="1:32" x14ac:dyDescent="0.35">
      <c r="A34">
        <f t="shared" si="39"/>
        <v>6</v>
      </c>
      <c r="B34" s="13" t="str">
        <f t="shared" si="39"/>
        <v>ENDURANCE INTERNATIONAL GROU</v>
      </c>
      <c r="C34" s="4">
        <f t="shared" si="53"/>
        <v>0</v>
      </c>
      <c r="D34" s="4">
        <f t="shared" si="53"/>
        <v>0</v>
      </c>
      <c r="E34" s="4">
        <f t="shared" si="53"/>
        <v>0</v>
      </c>
      <c r="F34" s="4">
        <f t="shared" si="53"/>
        <v>0</v>
      </c>
      <c r="G34" s="4">
        <f t="shared" si="53"/>
        <v>0</v>
      </c>
      <c r="H34" s="4">
        <f t="shared" si="53"/>
        <v>0</v>
      </c>
      <c r="I34" s="4">
        <f t="shared" si="53"/>
        <v>0</v>
      </c>
      <c r="J34" s="4">
        <f t="shared" si="53"/>
        <v>0</v>
      </c>
      <c r="K34" s="4">
        <f t="shared" si="40"/>
        <v>0</v>
      </c>
      <c r="L34" s="4">
        <f t="shared" si="40"/>
        <v>0</v>
      </c>
      <c r="M34" s="4">
        <f t="shared" si="40"/>
        <v>0</v>
      </c>
      <c r="N34" s="4">
        <f t="shared" si="40"/>
        <v>4.1319439236784876E-2</v>
      </c>
      <c r="O34" s="4">
        <f t="shared" si="40"/>
        <v>4.0872877340683796E-2</v>
      </c>
      <c r="P34" s="4">
        <f t="shared" si="40"/>
        <v>2.8866273026087248E-2</v>
      </c>
      <c r="Q34" s="4">
        <f t="shared" si="40"/>
        <v>2.7989174649867322E-2</v>
      </c>
      <c r="S34" s="4">
        <f t="shared" si="41"/>
        <v>0</v>
      </c>
      <c r="T34" s="4">
        <f t="shared" si="42"/>
        <v>0</v>
      </c>
      <c r="U34" s="4">
        <f t="shared" si="43"/>
        <v>0</v>
      </c>
      <c r="V34" s="4">
        <f t="shared" si="44"/>
        <v>0</v>
      </c>
      <c r="W34" s="4">
        <f t="shared" si="45"/>
        <v>0</v>
      </c>
      <c r="X34" s="4">
        <f t="shared" si="46"/>
        <v>0</v>
      </c>
      <c r="Y34" s="4">
        <f t="shared" si="47"/>
        <v>0</v>
      </c>
      <c r="Z34" s="4">
        <f t="shared" si="48"/>
        <v>0</v>
      </c>
      <c r="AA34" s="4">
        <f t="shared" si="49"/>
        <v>0</v>
      </c>
      <c r="AB34" s="4">
        <f t="shared" si="50"/>
        <v>0</v>
      </c>
      <c r="AC34" s="4">
        <f t="shared" si="51"/>
        <v>0</v>
      </c>
      <c r="AD34" s="4">
        <f t="shared" si="52"/>
        <v>0.26572531070674776</v>
      </c>
      <c r="AE34" s="4">
        <f t="shared" si="52"/>
        <v>-0.28248831422089915</v>
      </c>
      <c r="AF34" s="4">
        <f t="shared" si="52"/>
        <v>0.276845372650738</v>
      </c>
    </row>
    <row r="35" spans="1:32" x14ac:dyDescent="0.35">
      <c r="A35">
        <f t="shared" si="39"/>
        <v>7</v>
      </c>
      <c r="B35" s="13" t="str">
        <f t="shared" si="39"/>
        <v>ENGILITY HOLDINGS INC</v>
      </c>
      <c r="C35" s="4">
        <f t="shared" si="53"/>
        <v>0</v>
      </c>
      <c r="D35" s="4">
        <f t="shared" si="53"/>
        <v>0</v>
      </c>
      <c r="E35" s="4">
        <f t="shared" si="53"/>
        <v>0</v>
      </c>
      <c r="F35" s="4">
        <f t="shared" si="53"/>
        <v>0</v>
      </c>
      <c r="G35" s="4">
        <f t="shared" si="53"/>
        <v>0</v>
      </c>
      <c r="H35" s="4">
        <f t="shared" si="53"/>
        <v>0</v>
      </c>
      <c r="I35" s="4">
        <f t="shared" si="53"/>
        <v>0</v>
      </c>
      <c r="J35" s="4">
        <f t="shared" si="53"/>
        <v>0</v>
      </c>
      <c r="K35" s="4">
        <f t="shared" si="40"/>
        <v>0</v>
      </c>
      <c r="L35" s="4">
        <f t="shared" si="40"/>
        <v>0</v>
      </c>
      <c r="M35" s="4">
        <f t="shared" si="40"/>
        <v>1.4442161584709803E-2</v>
      </c>
      <c r="N35" s="4">
        <f t="shared" si="40"/>
        <v>1.1292852632805229E-2</v>
      </c>
      <c r="O35" s="4">
        <f t="shared" si="40"/>
        <v>1.2234734661128928E-2</v>
      </c>
      <c r="P35" s="4">
        <f t="shared" si="40"/>
        <v>2.6139721108304023E-2</v>
      </c>
      <c r="Q35" s="4">
        <f t="shared" si="40"/>
        <v>1.9791870625925571E-2</v>
      </c>
      <c r="S35" s="4">
        <f t="shared" si="41"/>
        <v>0</v>
      </c>
      <c r="T35" s="4">
        <f t="shared" si="42"/>
        <v>0</v>
      </c>
      <c r="U35" s="4">
        <f t="shared" si="43"/>
        <v>0</v>
      </c>
      <c r="V35" s="4">
        <f t="shared" si="44"/>
        <v>0</v>
      </c>
      <c r="W35" s="4">
        <f t="shared" si="45"/>
        <v>0</v>
      </c>
      <c r="X35" s="4">
        <f t="shared" si="46"/>
        <v>0</v>
      </c>
      <c r="Y35" s="4">
        <f t="shared" si="47"/>
        <v>0</v>
      </c>
      <c r="Z35" s="4">
        <f t="shared" si="48"/>
        <v>0</v>
      </c>
      <c r="AA35" s="4">
        <f t="shared" si="49"/>
        <v>0</v>
      </c>
      <c r="AB35" s="4">
        <f t="shared" si="50"/>
        <v>0</v>
      </c>
      <c r="AC35" s="4">
        <f t="shared" si="51"/>
        <v>0.18945725900738447</v>
      </c>
      <c r="AD35" s="4">
        <f t="shared" si="52"/>
        <v>0.38627555777243444</v>
      </c>
      <c r="AE35" s="4">
        <f t="shared" si="52"/>
        <v>1.1706003571814492</v>
      </c>
      <c r="AF35" s="4">
        <f t="shared" si="52"/>
        <v>-2.9318957827953363E-3</v>
      </c>
    </row>
    <row r="36" spans="1:32" x14ac:dyDescent="0.35">
      <c r="A36">
        <f t="shared" si="39"/>
        <v>8</v>
      </c>
      <c r="B36" s="13" t="str">
        <f t="shared" si="39"/>
        <v>FIREEYE INC</v>
      </c>
      <c r="C36" s="4">
        <f t="shared" si="53"/>
        <v>0</v>
      </c>
      <c r="D36" s="4">
        <f t="shared" si="53"/>
        <v>0</v>
      </c>
      <c r="E36" s="4">
        <f t="shared" si="53"/>
        <v>0</v>
      </c>
      <c r="F36" s="4">
        <f t="shared" si="53"/>
        <v>0</v>
      </c>
      <c r="G36" s="4">
        <f t="shared" si="53"/>
        <v>0</v>
      </c>
      <c r="H36" s="4">
        <f t="shared" si="53"/>
        <v>0</v>
      </c>
      <c r="I36" s="4">
        <f t="shared" si="53"/>
        <v>0</v>
      </c>
      <c r="J36" s="4">
        <f t="shared" si="53"/>
        <v>0</v>
      </c>
      <c r="K36" s="4">
        <f t="shared" si="40"/>
        <v>0</v>
      </c>
      <c r="L36" s="4">
        <f t="shared" si="40"/>
        <v>0</v>
      </c>
      <c r="M36" s="4">
        <f t="shared" si="40"/>
        <v>0</v>
      </c>
      <c r="N36" s="4">
        <f t="shared" si="40"/>
        <v>8.7024374335001875E-2</v>
      </c>
      <c r="O36" s="4">
        <f t="shared" si="40"/>
        <v>5.1589541764612015E-2</v>
      </c>
      <c r="P36" s="4">
        <f t="shared" si="40"/>
        <v>3.3149809703150547E-2</v>
      </c>
      <c r="Q36" s="4">
        <f t="shared" si="40"/>
        <v>1.6417003417724278E-2</v>
      </c>
      <c r="S36" s="4">
        <f t="shared" si="41"/>
        <v>0</v>
      </c>
      <c r="T36" s="4">
        <f t="shared" si="42"/>
        <v>0</v>
      </c>
      <c r="U36" s="4">
        <f t="shared" si="43"/>
        <v>0</v>
      </c>
      <c r="V36" s="4">
        <f t="shared" si="44"/>
        <v>0</v>
      </c>
      <c r="W36" s="4">
        <f t="shared" si="45"/>
        <v>0</v>
      </c>
      <c r="X36" s="4">
        <f t="shared" si="46"/>
        <v>0</v>
      </c>
      <c r="Y36" s="4">
        <f t="shared" si="47"/>
        <v>0</v>
      </c>
      <c r="Z36" s="4">
        <f t="shared" si="48"/>
        <v>0</v>
      </c>
      <c r="AA36" s="4">
        <f t="shared" si="49"/>
        <v>0</v>
      </c>
      <c r="AB36" s="4">
        <f t="shared" si="50"/>
        <v>0</v>
      </c>
      <c r="AC36" s="4">
        <f t="shared" si="51"/>
        <v>0</v>
      </c>
      <c r="AD36" s="4">
        <f t="shared" si="52"/>
        <v>-0.24145834920374148</v>
      </c>
      <c r="AE36" s="4">
        <f t="shared" si="52"/>
        <v>-0.34718091126667389</v>
      </c>
      <c r="AF36" s="4">
        <f t="shared" si="52"/>
        <v>-0.3478435727981975</v>
      </c>
    </row>
    <row r="37" spans="1:32" x14ac:dyDescent="0.35">
      <c r="A37">
        <f t="shared" si="39"/>
        <v>9</v>
      </c>
      <c r="B37" s="13" t="str">
        <f t="shared" si="39"/>
        <v>GENERAL DYNAMICS CORP</v>
      </c>
      <c r="C37" s="4">
        <f t="shared" si="53"/>
        <v>0.87655445569571633</v>
      </c>
      <c r="D37" s="4">
        <f t="shared" si="53"/>
        <v>0.85776773571563414</v>
      </c>
      <c r="E37" s="4">
        <f t="shared" si="53"/>
        <v>0.85243042216149989</v>
      </c>
      <c r="F37" s="4">
        <f t="shared" si="53"/>
        <v>0.84222305854721502</v>
      </c>
      <c r="G37" s="4">
        <f t="shared" si="53"/>
        <v>0.79943011769718564</v>
      </c>
      <c r="H37" s="4">
        <f t="shared" si="53"/>
        <v>0.6670730063471475</v>
      </c>
      <c r="I37" s="4">
        <f t="shared" si="53"/>
        <v>0.67929301342267912</v>
      </c>
      <c r="J37" s="4">
        <f t="shared" si="53"/>
        <v>0.63062535529703834</v>
      </c>
      <c r="K37" s="4">
        <f t="shared" si="40"/>
        <v>0.61068803658653859</v>
      </c>
      <c r="L37" s="4">
        <f t="shared" si="40"/>
        <v>0.57077187662320206</v>
      </c>
      <c r="M37" s="4">
        <f t="shared" si="40"/>
        <v>0.56982020360153018</v>
      </c>
      <c r="N37" s="4">
        <f t="shared" si="40"/>
        <v>0.48296372743316013</v>
      </c>
      <c r="O37" s="4">
        <f t="shared" si="40"/>
        <v>0.5271610673221172</v>
      </c>
      <c r="P37" s="4">
        <f t="shared" si="40"/>
        <v>0.50039115281090263</v>
      </c>
      <c r="Q37" s="4">
        <f t="shared" si="40"/>
        <v>0.46855630251704972</v>
      </c>
      <c r="S37" s="4">
        <f t="shared" si="41"/>
        <v>0.23288388727714057</v>
      </c>
      <c r="T37" s="4">
        <f t="shared" si="42"/>
        <v>0.10778981884000223</v>
      </c>
      <c r="U37" s="4">
        <f t="shared" si="43"/>
        <v>1.8076417594710185E-2</v>
      </c>
      <c r="V37" s="4">
        <f t="shared" si="44"/>
        <v>0.31872825611320282</v>
      </c>
      <c r="W37" s="4">
        <f t="shared" si="45"/>
        <v>0.14368827144455065</v>
      </c>
      <c r="X37" s="4">
        <f t="shared" si="46"/>
        <v>-0.31179040699587973</v>
      </c>
      <c r="Y37" s="4">
        <f t="shared" si="47"/>
        <v>0.13053700320489106</v>
      </c>
      <c r="Z37" s="4">
        <f t="shared" si="48"/>
        <v>-3.2395528252161396E-2</v>
      </c>
      <c r="AA37" s="4">
        <f t="shared" si="49"/>
        <v>-3.7117714499806019E-2</v>
      </c>
      <c r="AB37" s="4">
        <f t="shared" si="50"/>
        <v>-3.3782719585903412E-2</v>
      </c>
      <c r="AC37" s="4">
        <f t="shared" si="51"/>
        <v>0.28930020320325389</v>
      </c>
      <c r="AD37" s="4">
        <f t="shared" si="52"/>
        <v>0.39664967827505615</v>
      </c>
      <c r="AE37" s="4">
        <f t="shared" si="52"/>
        <v>-3.5638709441712421E-2</v>
      </c>
      <c r="AF37" s="4">
        <f t="shared" si="52"/>
        <v>0.2330795385079302</v>
      </c>
    </row>
    <row r="38" spans="1:32" x14ac:dyDescent="0.35">
      <c r="A38">
        <f t="shared" si="39"/>
        <v>10</v>
      </c>
      <c r="B38" s="13" t="str">
        <f t="shared" si="39"/>
        <v>ICF INTERNATIONAL INC</v>
      </c>
      <c r="C38" s="4">
        <f t="shared" si="53"/>
        <v>0</v>
      </c>
      <c r="D38" s="4">
        <f t="shared" si="53"/>
        <v>0</v>
      </c>
      <c r="E38" s="4">
        <f t="shared" si="53"/>
        <v>0</v>
      </c>
      <c r="F38" s="4">
        <f t="shared" si="53"/>
        <v>0</v>
      </c>
      <c r="G38" s="4">
        <f t="shared" si="53"/>
        <v>5.061230714796818E-3</v>
      </c>
      <c r="H38" s="4">
        <f t="shared" si="53"/>
        <v>7.6548666544839919E-3</v>
      </c>
      <c r="I38" s="4">
        <f t="shared" si="53"/>
        <v>1.2378840355103473E-2</v>
      </c>
      <c r="J38" s="4">
        <f t="shared" si="53"/>
        <v>1.490543970829203E-2</v>
      </c>
      <c r="K38" s="4">
        <f t="shared" si="40"/>
        <v>1.3235545802586795E-2</v>
      </c>
      <c r="L38" s="4">
        <f t="shared" si="40"/>
        <v>1.3865991060957959E-2</v>
      </c>
      <c r="M38" s="4">
        <f t="shared" si="40"/>
        <v>1.2452201143019922E-2</v>
      </c>
      <c r="N38" s="4">
        <f t="shared" si="40"/>
        <v>1.0697005713341768E-2</v>
      </c>
      <c r="O38" s="4">
        <f t="shared" si="40"/>
        <v>1.3222653729403023E-2</v>
      </c>
      <c r="P38" s="4">
        <f t="shared" si="40"/>
        <v>1.1252275176159109E-2</v>
      </c>
      <c r="Q38" s="4">
        <f t="shared" si="40"/>
        <v>1.1357334279232424E-2</v>
      </c>
      <c r="S38" s="4">
        <f t="shared" si="41"/>
        <v>0</v>
      </c>
      <c r="T38" s="4">
        <f t="shared" si="42"/>
        <v>0</v>
      </c>
      <c r="U38" s="4">
        <f t="shared" si="43"/>
        <v>0</v>
      </c>
      <c r="V38" s="4">
        <f t="shared" si="44"/>
        <v>0</v>
      </c>
      <c r="W38" s="4">
        <f t="shared" si="45"/>
        <v>1.0729856759627456</v>
      </c>
      <c r="X38" s="4">
        <f t="shared" si="46"/>
        <v>9.2897099308187736E-2</v>
      </c>
      <c r="Y38" s="4">
        <f t="shared" si="47"/>
        <v>0.46634219333533811</v>
      </c>
      <c r="Z38" s="4">
        <f t="shared" si="48"/>
        <v>-0.11274808391520152</v>
      </c>
      <c r="AA38" s="4">
        <f t="shared" si="49"/>
        <v>7.9292361800953101E-2</v>
      </c>
      <c r="AB38" s="4">
        <f t="shared" si="50"/>
        <v>-0.13085000010295222</v>
      </c>
      <c r="AC38" s="4">
        <f t="shared" si="51"/>
        <v>0.30675292370352497</v>
      </c>
      <c r="AD38" s="4">
        <f t="shared" si="52"/>
        <v>0.58166705574600441</v>
      </c>
      <c r="AE38" s="4">
        <f t="shared" si="52"/>
        <v>-0.13543988741799454</v>
      </c>
      <c r="AF38" s="4">
        <f t="shared" si="52"/>
        <v>0.32915305546354512</v>
      </c>
    </row>
    <row r="39" spans="1:32" x14ac:dyDescent="0.35">
      <c r="A39">
        <f t="shared" si="39"/>
        <v>11</v>
      </c>
      <c r="B39" s="13" t="str">
        <f t="shared" si="39"/>
        <v>KBR INC</v>
      </c>
      <c r="C39" s="4">
        <f t="shared" si="53"/>
        <v>0</v>
      </c>
      <c r="D39" s="4">
        <f t="shared" si="53"/>
        <v>0</v>
      </c>
      <c r="E39" s="4">
        <f t="shared" si="53"/>
        <v>0</v>
      </c>
      <c r="F39" s="4">
        <f t="shared" si="53"/>
        <v>0</v>
      </c>
      <c r="G39" s="4">
        <f t="shared" si="53"/>
        <v>8.0702313176374732E-2</v>
      </c>
      <c r="H39" s="4">
        <f t="shared" si="53"/>
        <v>8.7295871794781044E-2</v>
      </c>
      <c r="I39" s="4">
        <f t="shared" si="53"/>
        <v>0</v>
      </c>
      <c r="J39" s="4">
        <f t="shared" si="53"/>
        <v>4.7790336654850517E-2</v>
      </c>
      <c r="K39" s="4">
        <f t="shared" si="40"/>
        <v>8.7742542639519402E-2</v>
      </c>
      <c r="L39" s="4">
        <f t="shared" si="40"/>
        <v>7.044895745766476E-2</v>
      </c>
      <c r="M39" s="4">
        <f t="shared" si="40"/>
        <v>7.5830814872215255E-2</v>
      </c>
      <c r="N39" s="4">
        <f t="shared" si="40"/>
        <v>5.4955271009849121E-2</v>
      </c>
      <c r="O39" s="4">
        <f t="shared" si="40"/>
        <v>1.8082024387191604E-2</v>
      </c>
      <c r="P39" s="4">
        <f t="shared" si="40"/>
        <v>1.8000469885991223E-2</v>
      </c>
      <c r="Q39" s="4">
        <f t="shared" si="40"/>
        <v>2.2032818431160721E-2</v>
      </c>
      <c r="S39" s="4">
        <f t="shared" si="41"/>
        <v>0</v>
      </c>
      <c r="T39" s="4">
        <f t="shared" si="42"/>
        <v>0</v>
      </c>
      <c r="U39" s="4">
        <f t="shared" si="43"/>
        <v>0</v>
      </c>
      <c r="V39" s="4">
        <f t="shared" si="44"/>
        <v>0</v>
      </c>
      <c r="W39" s="4">
        <f t="shared" si="45"/>
        <v>0.48259499505915698</v>
      </c>
      <c r="X39" s="4">
        <f t="shared" si="46"/>
        <v>-1</v>
      </c>
      <c r="Y39" s="4">
        <f t="shared" si="47"/>
        <v>0</v>
      </c>
      <c r="Z39" s="4">
        <f t="shared" si="48"/>
        <v>0.83450968270782022</v>
      </c>
      <c r="AA39" s="4">
        <f t="shared" si="49"/>
        <v>-0.17283071774101741</v>
      </c>
      <c r="AB39" s="4">
        <f t="shared" si="50"/>
        <v>4.176718991596972E-2</v>
      </c>
      <c r="AC39" s="4">
        <f t="shared" si="51"/>
        <v>0.10240458544886295</v>
      </c>
      <c r="AD39" s="4">
        <f t="shared" si="52"/>
        <v>-0.57898616407214742</v>
      </c>
      <c r="AE39" s="4">
        <f t="shared" si="52"/>
        <v>1.1370465571096854E-2</v>
      </c>
      <c r="AF39" s="4">
        <f t="shared" si="52"/>
        <v>0.61185192863518767</v>
      </c>
    </row>
    <row r="40" spans="1:32" x14ac:dyDescent="0.35">
      <c r="A40">
        <f t="shared" si="39"/>
        <v>12</v>
      </c>
      <c r="B40" s="13" t="str">
        <f t="shared" si="39"/>
        <v>LEIDOS HOLDINGS INC</v>
      </c>
      <c r="C40" s="4">
        <f t="shared" si="53"/>
        <v>0</v>
      </c>
      <c r="D40" s="4">
        <f t="shared" si="53"/>
        <v>0</v>
      </c>
      <c r="E40" s="4">
        <f t="shared" si="53"/>
        <v>0</v>
      </c>
      <c r="F40" s="4">
        <f t="shared" si="53"/>
        <v>0</v>
      </c>
      <c r="G40" s="4">
        <f t="shared" si="53"/>
        <v>0</v>
      </c>
      <c r="H40" s="4">
        <f t="shared" si="53"/>
        <v>0.13019585692423871</v>
      </c>
      <c r="I40" s="4">
        <f t="shared" si="53"/>
        <v>0.21853359172296058</v>
      </c>
      <c r="J40" s="4">
        <f t="shared" si="53"/>
        <v>0.18525600786275256</v>
      </c>
      <c r="K40" s="4">
        <f t="shared" si="40"/>
        <v>0.16645860698339227</v>
      </c>
      <c r="L40" s="4">
        <f t="shared" si="40"/>
        <v>0.14238750927979438</v>
      </c>
      <c r="M40" s="4">
        <f t="shared" si="40"/>
        <v>0.10541043354479926</v>
      </c>
      <c r="N40" s="4">
        <f t="shared" si="40"/>
        <v>2.3876958533032604E-2</v>
      </c>
      <c r="O40" s="4">
        <f t="shared" si="40"/>
        <v>5.2814709656997819E-2</v>
      </c>
      <c r="P40" s="4">
        <f t="shared" si="40"/>
        <v>5.1440556480991328E-2</v>
      </c>
      <c r="Q40" s="4">
        <f t="shared" si="40"/>
        <v>9.2317722993418505E-2</v>
      </c>
      <c r="S40" s="4">
        <f t="shared" si="41"/>
        <v>0</v>
      </c>
      <c r="T40" s="4">
        <f t="shared" si="42"/>
        <v>0</v>
      </c>
      <c r="U40" s="4">
        <f t="shared" si="43"/>
        <v>0</v>
      </c>
      <c r="V40" s="4">
        <f t="shared" si="44"/>
        <v>0</v>
      </c>
      <c r="W40" s="4">
        <f t="shared" si="45"/>
        <v>0</v>
      </c>
      <c r="X40" s="4">
        <f t="shared" si="46"/>
        <v>0.13437848343670508</v>
      </c>
      <c r="Y40" s="4">
        <f t="shared" si="47"/>
        <v>3.2344381873842636E-2</v>
      </c>
      <c r="Z40" s="4">
        <f t="shared" si="48"/>
        <v>-0.10219124186643633</v>
      </c>
      <c r="AA40" s="4">
        <f t="shared" si="49"/>
        <v>-0.11875700009786543</v>
      </c>
      <c r="AB40" s="4">
        <f t="shared" si="50"/>
        <v>-0.28350819176535547</v>
      </c>
      <c r="AC40" s="4">
        <f t="shared" si="51"/>
        <v>-0.65543371092253178</v>
      </c>
      <c r="AD40" s="4">
        <f t="shared" si="52"/>
        <v>1.8303136323878546</v>
      </c>
      <c r="AE40" s="4">
        <f t="shared" si="52"/>
        <v>-1.0480773475784638E-2</v>
      </c>
      <c r="AF40" s="4">
        <f t="shared" si="52"/>
        <v>1.3632972837919832</v>
      </c>
    </row>
    <row r="41" spans="1:32" x14ac:dyDescent="0.35">
      <c r="A41">
        <f t="shared" si="39"/>
        <v>13</v>
      </c>
      <c r="B41" s="13" t="str">
        <f t="shared" si="39"/>
        <v>MANTECH INTERNATIONAL CORP-A</v>
      </c>
      <c r="C41" s="4">
        <f t="shared" si="53"/>
        <v>2.8382149675319244E-2</v>
      </c>
      <c r="D41" s="4">
        <f t="shared" si="53"/>
        <v>3.3274129222051252E-2</v>
      </c>
      <c r="E41" s="4">
        <f t="shared" si="53"/>
        <v>2.8237927057037072E-2</v>
      </c>
      <c r="F41" s="4">
        <f t="shared" si="53"/>
        <v>3.3960659630900496E-2</v>
      </c>
      <c r="G41" s="4">
        <f t="shared" si="53"/>
        <v>3.0924887381434899E-2</v>
      </c>
      <c r="H41" s="4">
        <f t="shared" si="53"/>
        <v>3.1058238973153868E-2</v>
      </c>
      <c r="I41" s="4">
        <f t="shared" si="53"/>
        <v>0</v>
      </c>
      <c r="J41" s="4">
        <f t="shared" si="53"/>
        <v>3.7355087403246633E-2</v>
      </c>
      <c r="K41" s="4">
        <f t="shared" si="40"/>
        <v>3.6671274311789945E-2</v>
      </c>
      <c r="L41" s="4">
        <f t="shared" si="40"/>
        <v>2.7147729802606966E-2</v>
      </c>
      <c r="M41" s="4">
        <f t="shared" si="40"/>
        <v>2.3281764730672741E-2</v>
      </c>
      <c r="N41" s="4">
        <f t="shared" si="40"/>
        <v>1.5577367427513819E-2</v>
      </c>
      <c r="O41" s="4">
        <f t="shared" si="40"/>
        <v>1.2893938063632017E-2</v>
      </c>
      <c r="P41" s="4">
        <f t="shared" si="40"/>
        <v>1.2601124387984676E-2</v>
      </c>
      <c r="Q41" s="4">
        <f t="shared" si="40"/>
        <v>1.3698115763292768E-2</v>
      </c>
      <c r="S41" s="4">
        <f t="shared" si="41"/>
        <v>0.47704179608902114</v>
      </c>
      <c r="T41" s="4">
        <f t="shared" si="42"/>
        <v>-5.3993221264369125E-2</v>
      </c>
      <c r="U41" s="4">
        <f t="shared" si="43"/>
        <v>0.23924020831321285</v>
      </c>
      <c r="V41" s="4">
        <f t="shared" si="44"/>
        <v>0.265126471677543</v>
      </c>
      <c r="W41" s="4">
        <f t="shared" si="45"/>
        <v>0.37652310940394884</v>
      </c>
      <c r="X41" s="4">
        <f t="shared" si="46"/>
        <v>-1</v>
      </c>
      <c r="Y41" s="4">
        <f t="shared" si="47"/>
        <v>0</v>
      </c>
      <c r="Z41" s="4">
        <f t="shared" si="48"/>
        <v>-1.9096853424782397E-2</v>
      </c>
      <c r="AA41" s="4">
        <f t="shared" si="49"/>
        <v>-0.23732842704001877</v>
      </c>
      <c r="AB41" s="4">
        <f t="shared" si="50"/>
        <v>-0.16999272076791289</v>
      </c>
      <c r="AC41" s="4">
        <f t="shared" si="51"/>
        <v>1.77838319957121E-2</v>
      </c>
      <c r="AD41" s="4">
        <f t="shared" si="52"/>
        <v>5.9132238642656924E-2</v>
      </c>
      <c r="AE41" s="4">
        <f t="shared" si="52"/>
        <v>-7.1190127868264782E-3</v>
      </c>
      <c r="AF41" s="4">
        <f t="shared" si="52"/>
        <v>0.4314970697340017</v>
      </c>
    </row>
    <row r="42" spans="1:32" x14ac:dyDescent="0.35">
      <c r="A42">
        <f t="shared" si="39"/>
        <v>14</v>
      </c>
      <c r="B42" s="13" t="str">
        <f t="shared" si="39"/>
        <v>MAXIMUS INC</v>
      </c>
      <c r="C42" s="4">
        <f t="shared" si="53"/>
        <v>1.9826077197705478E-2</v>
      </c>
      <c r="D42" s="4">
        <f t="shared" si="53"/>
        <v>2.5128406651229895E-2</v>
      </c>
      <c r="E42" s="4">
        <f t="shared" si="53"/>
        <v>1.7587133933235143E-2</v>
      </c>
      <c r="F42" s="4">
        <f t="shared" si="53"/>
        <v>2.0866062916173884E-2</v>
      </c>
      <c r="G42" s="4">
        <f t="shared" si="53"/>
        <v>1.043538191155024E-2</v>
      </c>
      <c r="H42" s="4">
        <f t="shared" si="53"/>
        <v>1.4375201164544204E-2</v>
      </c>
      <c r="I42" s="4">
        <f t="shared" si="53"/>
        <v>1.528171926351132E-2</v>
      </c>
      <c r="J42" s="4">
        <f t="shared" si="53"/>
        <v>1.6555486098707429E-2</v>
      </c>
      <c r="K42" s="4">
        <f t="shared" si="40"/>
        <v>2.044630022722008E-2</v>
      </c>
      <c r="L42" s="4">
        <f t="shared" si="40"/>
        <v>2.2140430382165992E-2</v>
      </c>
      <c r="M42" s="4">
        <f t="shared" si="40"/>
        <v>4.1799605345457146E-2</v>
      </c>
      <c r="N42" s="4">
        <f t="shared" si="40"/>
        <v>4.4170971040638558E-2</v>
      </c>
      <c r="O42" s="4">
        <f t="shared" si="40"/>
        <v>2.9324168474558918E-2</v>
      </c>
      <c r="P42" s="4">
        <f t="shared" si="40"/>
        <v>4.6326367596007681E-2</v>
      </c>
      <c r="Q42" s="4">
        <f t="shared" si="40"/>
        <v>3.304831483935166E-2</v>
      </c>
      <c r="S42" s="4">
        <f t="shared" si="41"/>
        <v>0.59683311583892062</v>
      </c>
      <c r="T42" s="4">
        <f t="shared" si="42"/>
        <v>-0.21981381729607519</v>
      </c>
      <c r="U42" s="4">
        <f t="shared" si="43"/>
        <v>0.22252467242173138</v>
      </c>
      <c r="V42" s="4">
        <f t="shared" si="44"/>
        <v>-0.30518406702330236</v>
      </c>
      <c r="W42" s="4">
        <f t="shared" si="45"/>
        <v>0.88807998873893679</v>
      </c>
      <c r="X42" s="4">
        <f t="shared" si="46"/>
        <v>-0.28155218666167575</v>
      </c>
      <c r="Y42" s="4">
        <f t="shared" si="47"/>
        <v>0.31928984966252982</v>
      </c>
      <c r="Z42" s="4">
        <f t="shared" si="48"/>
        <v>0.23402136665884649</v>
      </c>
      <c r="AA42" s="4">
        <f t="shared" si="49"/>
        <v>0.11558166576958769</v>
      </c>
      <c r="AB42" s="4">
        <f t="shared" si="50"/>
        <v>0.82719814482715726</v>
      </c>
      <c r="AC42" s="4">
        <f t="shared" si="51"/>
        <v>0.60746729397182397</v>
      </c>
      <c r="AD42" s="4">
        <f t="shared" si="52"/>
        <v>-0.1505312028033621</v>
      </c>
      <c r="AE42" s="4">
        <f t="shared" si="52"/>
        <v>0.60500362840764277</v>
      </c>
      <c r="AF42" s="4">
        <f t="shared" si="52"/>
        <v>-6.0579571121066107E-2</v>
      </c>
    </row>
    <row r="43" spans="1:32" x14ac:dyDescent="0.35">
      <c r="A43">
        <f t="shared" si="39"/>
        <v>15</v>
      </c>
      <c r="B43" s="13" t="str">
        <f t="shared" si="39"/>
        <v>NIC INC</v>
      </c>
      <c r="C43" s="4">
        <f t="shared" si="53"/>
        <v>3.7242004544163726E-3</v>
      </c>
      <c r="D43" s="4">
        <f t="shared" si="53"/>
        <v>1.8641601372215835E-2</v>
      </c>
      <c r="E43" s="4">
        <f t="shared" si="53"/>
        <v>9.766172322224962E-3</v>
      </c>
      <c r="F43" s="4">
        <f t="shared" si="53"/>
        <v>1.1078569738005424E-2</v>
      </c>
      <c r="G43" s="4">
        <f t="shared" si="53"/>
        <v>5.7193215842943875E-3</v>
      </c>
      <c r="H43" s="4">
        <f t="shared" si="53"/>
        <v>8.6305057395861286E-3</v>
      </c>
      <c r="I43" s="4">
        <f t="shared" si="53"/>
        <v>6.1937287942926871E-3</v>
      </c>
      <c r="J43" s="4">
        <f t="shared" si="53"/>
        <v>1.1420512323866072E-2</v>
      </c>
      <c r="K43" s="4">
        <f t="shared" si="40"/>
        <v>1.282648114739708E-2</v>
      </c>
      <c r="L43" s="4">
        <f t="shared" si="40"/>
        <v>1.7406503717397288E-2</v>
      </c>
      <c r="M43" s="4">
        <f t="shared" si="40"/>
        <v>2.2548287598173827E-2</v>
      </c>
      <c r="N43" s="4">
        <f t="shared" si="40"/>
        <v>2.3004585823036328E-2</v>
      </c>
      <c r="O43" s="4">
        <f t="shared" si="40"/>
        <v>1.2670555694790721E-2</v>
      </c>
      <c r="P43" s="4">
        <f t="shared" si="40"/>
        <v>1.3693958510947551E-2</v>
      </c>
      <c r="Q43" s="4">
        <f t="shared" si="40"/>
        <v>1.2635112998186995E-2</v>
      </c>
      <c r="S43" s="4">
        <f t="shared" si="41"/>
        <v>5.3064003843892795</v>
      </c>
      <c r="T43" s="4">
        <f t="shared" si="42"/>
        <v>-0.41600476789790064</v>
      </c>
      <c r="U43" s="4">
        <f t="shared" si="43"/>
        <v>0.16888424186441553</v>
      </c>
      <c r="V43" s="4">
        <f t="shared" si="44"/>
        <v>-0.28276288630780022</v>
      </c>
      <c r="W43" s="4">
        <f t="shared" si="45"/>
        <v>1.0682666797461975</v>
      </c>
      <c r="X43" s="4">
        <f t="shared" si="46"/>
        <v>-0.51498755734905455</v>
      </c>
      <c r="Y43" s="4">
        <f t="shared" si="47"/>
        <v>1.2454526583518577</v>
      </c>
      <c r="Z43" s="4">
        <f t="shared" si="48"/>
        <v>0.12220402791805116</v>
      </c>
      <c r="AA43" s="4">
        <f t="shared" si="49"/>
        <v>0.39808656700252421</v>
      </c>
      <c r="AB43" s="4">
        <f t="shared" si="50"/>
        <v>0.25372285024127156</v>
      </c>
      <c r="AC43" s="4">
        <f t="shared" si="51"/>
        <v>0.55195181474641863</v>
      </c>
      <c r="AD43" s="4">
        <f t="shared" si="52"/>
        <v>-0.29524216076023124</v>
      </c>
      <c r="AE43" s="4">
        <f t="shared" si="52"/>
        <v>9.801132900137309E-2</v>
      </c>
      <c r="AF43" s="4">
        <f t="shared" si="52"/>
        <v>0.21503573870393058</v>
      </c>
    </row>
    <row r="44" spans="1:32" x14ac:dyDescent="0.35">
      <c r="A44">
        <f t="shared" si="39"/>
        <v>16</v>
      </c>
      <c r="B44" s="13" t="str">
        <f t="shared" si="39"/>
        <v>SCIENCE APPLICATIONS INTE</v>
      </c>
      <c r="C44" s="4">
        <f t="shared" si="53"/>
        <v>0</v>
      </c>
      <c r="D44" s="4">
        <f t="shared" si="53"/>
        <v>0</v>
      </c>
      <c r="E44" s="4">
        <f t="shared" si="53"/>
        <v>0</v>
      </c>
      <c r="F44" s="4">
        <f t="shared" si="53"/>
        <v>0</v>
      </c>
      <c r="G44" s="4">
        <f t="shared" si="53"/>
        <v>0</v>
      </c>
      <c r="H44" s="4">
        <f t="shared" si="53"/>
        <v>0</v>
      </c>
      <c r="I44" s="4">
        <f t="shared" si="53"/>
        <v>0</v>
      </c>
      <c r="J44" s="4">
        <f t="shared" si="53"/>
        <v>0</v>
      </c>
      <c r="K44" s="4">
        <f t="shared" si="40"/>
        <v>0</v>
      </c>
      <c r="L44" s="4">
        <f t="shared" si="40"/>
        <v>0</v>
      </c>
      <c r="M44" s="4">
        <f t="shared" si="40"/>
        <v>0</v>
      </c>
      <c r="N44" s="4">
        <f t="shared" si="40"/>
        <v>0</v>
      </c>
      <c r="O44" s="4">
        <f t="shared" si="40"/>
        <v>2.4033595825968927E-2</v>
      </c>
      <c r="P44" s="4">
        <f t="shared" si="40"/>
        <v>2.7906552382257466E-2</v>
      </c>
      <c r="Q44" s="4">
        <f t="shared" si="40"/>
        <v>2.4337754252248305E-2</v>
      </c>
      <c r="S44" s="4">
        <f t="shared" si="41"/>
        <v>0</v>
      </c>
      <c r="T44" s="4">
        <f t="shared" si="42"/>
        <v>0</v>
      </c>
      <c r="U44" s="4">
        <f t="shared" si="43"/>
        <v>0</v>
      </c>
      <c r="V44" s="4">
        <f t="shared" si="44"/>
        <v>0</v>
      </c>
      <c r="W44" s="4">
        <f t="shared" si="45"/>
        <v>0</v>
      </c>
      <c r="X44" s="4">
        <f t="shared" si="46"/>
        <v>0</v>
      </c>
      <c r="Y44" s="4">
        <f t="shared" si="47"/>
        <v>0</v>
      </c>
      <c r="Z44" s="4">
        <f t="shared" si="48"/>
        <v>0</v>
      </c>
      <c r="AA44" s="4">
        <f t="shared" si="49"/>
        <v>0</v>
      </c>
      <c r="AB44" s="4">
        <f t="shared" si="50"/>
        <v>0</v>
      </c>
      <c r="AC44" s="4">
        <f t="shared" si="51"/>
        <v>0</v>
      </c>
      <c r="AD44" s="4">
        <f t="shared" si="52"/>
        <v>0</v>
      </c>
      <c r="AE44" s="4">
        <f t="shared" si="52"/>
        <v>0.17967101465444915</v>
      </c>
      <c r="AF44" s="4">
        <f t="shared" si="52"/>
        <v>0.14845304867016462</v>
      </c>
    </row>
    <row r="45" spans="1:32" x14ac:dyDescent="0.35">
      <c r="A45">
        <f t="shared" ref="A45:B48" si="54">A21</f>
        <v>17</v>
      </c>
      <c r="B45" s="13" t="str">
        <f t="shared" si="54"/>
        <v>#N/A Invalid Security</v>
      </c>
      <c r="C45" s="4">
        <f t="shared" si="53"/>
        <v>0</v>
      </c>
      <c r="D45" s="4">
        <f t="shared" si="53"/>
        <v>0</v>
      </c>
      <c r="E45" s="4">
        <f t="shared" si="53"/>
        <v>0</v>
      </c>
      <c r="F45" s="4">
        <f t="shared" si="53"/>
        <v>0</v>
      </c>
      <c r="G45" s="4">
        <f t="shared" si="53"/>
        <v>0</v>
      </c>
      <c r="H45" s="4">
        <f t="shared" si="53"/>
        <v>0</v>
      </c>
      <c r="I45" s="4">
        <f t="shared" si="53"/>
        <v>0</v>
      </c>
      <c r="J45" s="4">
        <f t="shared" si="53"/>
        <v>0</v>
      </c>
      <c r="K45" s="4">
        <f t="shared" si="53"/>
        <v>0</v>
      </c>
      <c r="L45" s="4">
        <f t="shared" si="53"/>
        <v>0</v>
      </c>
      <c r="M45" s="4">
        <f t="shared" si="53"/>
        <v>0</v>
      </c>
      <c r="N45" s="4">
        <f t="shared" si="53"/>
        <v>0</v>
      </c>
      <c r="O45" s="4">
        <f t="shared" si="53"/>
        <v>0</v>
      </c>
      <c r="P45" s="4">
        <f t="shared" si="53"/>
        <v>0</v>
      </c>
      <c r="Q45" s="4">
        <f t="shared" si="53"/>
        <v>0</v>
      </c>
      <c r="S45" s="4">
        <f t="shared" si="41"/>
        <v>0</v>
      </c>
      <c r="T45" s="4">
        <f t="shared" si="42"/>
        <v>0</v>
      </c>
      <c r="U45" s="4">
        <f t="shared" si="43"/>
        <v>0</v>
      </c>
      <c r="V45" s="4">
        <f t="shared" si="44"/>
        <v>0</v>
      </c>
      <c r="W45" s="4">
        <f t="shared" si="45"/>
        <v>0</v>
      </c>
      <c r="X45" s="4">
        <f t="shared" si="46"/>
        <v>0</v>
      </c>
      <c r="Y45" s="4">
        <f t="shared" si="47"/>
        <v>0</v>
      </c>
      <c r="Z45" s="4">
        <f t="shared" si="48"/>
        <v>0</v>
      </c>
      <c r="AA45" s="4">
        <f t="shared" si="49"/>
        <v>0</v>
      </c>
      <c r="AB45" s="4">
        <f t="shared" si="50"/>
        <v>0</v>
      </c>
      <c r="AC45" s="4">
        <f t="shared" si="51"/>
        <v>0</v>
      </c>
      <c r="AD45" s="4">
        <f t="shared" ref="AD45:AF49" si="55">(IF(OR(AD21=0,N21=0),0,AD21/N21))</f>
        <v>0</v>
      </c>
      <c r="AE45" s="4">
        <f t="shared" si="55"/>
        <v>0</v>
      </c>
      <c r="AF45" s="4">
        <f t="shared" si="55"/>
        <v>0</v>
      </c>
    </row>
    <row r="46" spans="1:32" x14ac:dyDescent="0.35">
      <c r="A46">
        <f t="shared" si="54"/>
        <v>18</v>
      </c>
      <c r="B46" s="13" t="str">
        <f t="shared" si="54"/>
        <v>#N/A Invalid Security</v>
      </c>
      <c r="C46" s="4">
        <f t="shared" ref="C46:Q48" si="56">C22/C$25</f>
        <v>0</v>
      </c>
      <c r="D46" s="4">
        <f t="shared" si="56"/>
        <v>0</v>
      </c>
      <c r="E46" s="4">
        <f t="shared" si="56"/>
        <v>0</v>
      </c>
      <c r="F46" s="4">
        <f t="shared" si="56"/>
        <v>0</v>
      </c>
      <c r="G46" s="4">
        <f t="shared" si="56"/>
        <v>0</v>
      </c>
      <c r="H46" s="4">
        <f t="shared" si="56"/>
        <v>0</v>
      </c>
      <c r="I46" s="4">
        <f t="shared" si="56"/>
        <v>0</v>
      </c>
      <c r="J46" s="4">
        <f t="shared" si="56"/>
        <v>0</v>
      </c>
      <c r="K46" s="4">
        <f t="shared" si="56"/>
        <v>0</v>
      </c>
      <c r="L46" s="4">
        <f t="shared" si="56"/>
        <v>0</v>
      </c>
      <c r="M46" s="4">
        <f t="shared" si="56"/>
        <v>0</v>
      </c>
      <c r="N46" s="4">
        <f t="shared" si="56"/>
        <v>0</v>
      </c>
      <c r="O46" s="4">
        <f t="shared" si="56"/>
        <v>0</v>
      </c>
      <c r="P46" s="4">
        <f t="shared" si="56"/>
        <v>0</v>
      </c>
      <c r="Q46" s="4">
        <f t="shared" si="56"/>
        <v>0</v>
      </c>
      <c r="S46" s="4">
        <f t="shared" si="41"/>
        <v>0</v>
      </c>
      <c r="T46" s="4">
        <f t="shared" si="42"/>
        <v>0</v>
      </c>
      <c r="U46" s="4">
        <f t="shared" si="43"/>
        <v>0</v>
      </c>
      <c r="V46" s="4">
        <f t="shared" si="44"/>
        <v>0</v>
      </c>
      <c r="W46" s="4">
        <f t="shared" si="45"/>
        <v>0</v>
      </c>
      <c r="X46" s="4">
        <f t="shared" si="46"/>
        <v>0</v>
      </c>
      <c r="Y46" s="4">
        <f t="shared" si="47"/>
        <v>0</v>
      </c>
      <c r="Z46" s="4">
        <f t="shared" si="48"/>
        <v>0</v>
      </c>
      <c r="AA46" s="4">
        <f t="shared" si="49"/>
        <v>0</v>
      </c>
      <c r="AB46" s="4">
        <f t="shared" si="50"/>
        <v>0</v>
      </c>
      <c r="AC46" s="4">
        <f t="shared" si="51"/>
        <v>0</v>
      </c>
      <c r="AD46" s="4">
        <f t="shared" si="55"/>
        <v>0</v>
      </c>
      <c r="AE46" s="4">
        <f t="shared" si="55"/>
        <v>0</v>
      </c>
      <c r="AF46" s="4">
        <f t="shared" si="55"/>
        <v>0</v>
      </c>
    </row>
    <row r="47" spans="1:32" x14ac:dyDescent="0.35">
      <c r="A47">
        <f t="shared" si="54"/>
        <v>19</v>
      </c>
      <c r="B47" s="13" t="str">
        <f t="shared" si="54"/>
        <v>#N/A Invalid Security</v>
      </c>
      <c r="C47" s="4">
        <f t="shared" si="56"/>
        <v>0</v>
      </c>
      <c r="D47" s="4">
        <f t="shared" si="56"/>
        <v>0</v>
      </c>
      <c r="E47" s="4">
        <f t="shared" si="56"/>
        <v>0</v>
      </c>
      <c r="F47" s="4">
        <f t="shared" si="56"/>
        <v>0</v>
      </c>
      <c r="G47" s="4">
        <f t="shared" si="56"/>
        <v>0</v>
      </c>
      <c r="H47" s="4">
        <f t="shared" si="56"/>
        <v>0</v>
      </c>
      <c r="I47" s="4">
        <f t="shared" si="56"/>
        <v>0</v>
      </c>
      <c r="J47" s="4">
        <f t="shared" si="56"/>
        <v>0</v>
      </c>
      <c r="K47" s="4">
        <f t="shared" si="56"/>
        <v>0</v>
      </c>
      <c r="L47" s="4">
        <f t="shared" si="56"/>
        <v>0</v>
      </c>
      <c r="M47" s="4">
        <f t="shared" si="56"/>
        <v>0</v>
      </c>
      <c r="N47" s="4">
        <f t="shared" si="56"/>
        <v>0</v>
      </c>
      <c r="O47" s="4">
        <f t="shared" si="56"/>
        <v>0</v>
      </c>
      <c r="P47" s="4">
        <f t="shared" si="56"/>
        <v>0</v>
      </c>
      <c r="Q47" s="4">
        <f t="shared" si="56"/>
        <v>0</v>
      </c>
      <c r="S47" s="4">
        <f t="shared" si="41"/>
        <v>0</v>
      </c>
      <c r="T47" s="4">
        <f t="shared" si="42"/>
        <v>0</v>
      </c>
      <c r="U47" s="4">
        <f t="shared" si="43"/>
        <v>0</v>
      </c>
      <c r="V47" s="4">
        <f t="shared" si="44"/>
        <v>0</v>
      </c>
      <c r="W47" s="4">
        <f t="shared" si="45"/>
        <v>0</v>
      </c>
      <c r="X47" s="4">
        <f t="shared" si="46"/>
        <v>0</v>
      </c>
      <c r="Y47" s="4">
        <f t="shared" si="47"/>
        <v>0</v>
      </c>
      <c r="Z47" s="4">
        <f t="shared" si="48"/>
        <v>0</v>
      </c>
      <c r="AA47" s="4">
        <f t="shared" si="49"/>
        <v>0</v>
      </c>
      <c r="AB47" s="4">
        <f t="shared" si="50"/>
        <v>0</v>
      </c>
      <c r="AC47" s="4">
        <f t="shared" si="51"/>
        <v>0</v>
      </c>
      <c r="AD47" s="4">
        <f t="shared" si="55"/>
        <v>0</v>
      </c>
      <c r="AE47" s="4">
        <f t="shared" si="55"/>
        <v>0</v>
      </c>
      <c r="AF47" s="4">
        <f t="shared" si="55"/>
        <v>0</v>
      </c>
    </row>
    <row r="48" spans="1:32" ht="15" thickBot="1" x14ac:dyDescent="0.4">
      <c r="A48">
        <f t="shared" si="54"/>
        <v>20</v>
      </c>
      <c r="B48" s="13" t="str">
        <f t="shared" si="54"/>
        <v>#N/A Invalid Security</v>
      </c>
      <c r="C48" s="4">
        <f t="shared" si="56"/>
        <v>0</v>
      </c>
      <c r="D48" s="4">
        <f t="shared" si="56"/>
        <v>0</v>
      </c>
      <c r="E48" s="4">
        <f t="shared" si="56"/>
        <v>0</v>
      </c>
      <c r="F48" s="4">
        <f t="shared" si="56"/>
        <v>0</v>
      </c>
      <c r="G48" s="4">
        <f t="shared" si="56"/>
        <v>0</v>
      </c>
      <c r="H48" s="4">
        <f t="shared" si="56"/>
        <v>0</v>
      </c>
      <c r="I48" s="4">
        <f t="shared" si="56"/>
        <v>0</v>
      </c>
      <c r="J48" s="4">
        <f t="shared" si="56"/>
        <v>0</v>
      </c>
      <c r="K48" s="4">
        <f t="shared" si="56"/>
        <v>0</v>
      </c>
      <c r="L48" s="4">
        <f t="shared" si="56"/>
        <v>0</v>
      </c>
      <c r="M48" s="4">
        <f t="shared" si="56"/>
        <v>0</v>
      </c>
      <c r="N48" s="4">
        <f t="shared" si="56"/>
        <v>0</v>
      </c>
      <c r="O48" s="4">
        <f t="shared" si="56"/>
        <v>0</v>
      </c>
      <c r="P48" s="4">
        <f t="shared" si="56"/>
        <v>0</v>
      </c>
      <c r="Q48" s="4">
        <f t="shared" si="56"/>
        <v>0</v>
      </c>
      <c r="S48" s="4">
        <f t="shared" si="41"/>
        <v>0</v>
      </c>
      <c r="T48" s="4">
        <f t="shared" si="42"/>
        <v>0</v>
      </c>
      <c r="U48" s="4">
        <f t="shared" si="43"/>
        <v>0</v>
      </c>
      <c r="V48" s="4">
        <f t="shared" si="44"/>
        <v>0</v>
      </c>
      <c r="W48" s="4">
        <f t="shared" si="45"/>
        <v>0</v>
      </c>
      <c r="X48" s="4">
        <f t="shared" si="46"/>
        <v>0</v>
      </c>
      <c r="Y48" s="4">
        <f t="shared" si="47"/>
        <v>0</v>
      </c>
      <c r="Z48" s="4">
        <f t="shared" si="48"/>
        <v>0</v>
      </c>
      <c r="AA48" s="4">
        <f t="shared" si="49"/>
        <v>0</v>
      </c>
      <c r="AB48" s="4">
        <f t="shared" si="50"/>
        <v>0</v>
      </c>
      <c r="AC48" s="4">
        <f t="shared" si="51"/>
        <v>0</v>
      </c>
      <c r="AD48" s="4">
        <f t="shared" si="55"/>
        <v>0</v>
      </c>
      <c r="AE48" s="4">
        <f t="shared" si="55"/>
        <v>0</v>
      </c>
      <c r="AF48" s="4">
        <f t="shared" si="55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57">SUM(D29:D48)</f>
        <v>0.99999999999999989</v>
      </c>
      <c r="E49" s="12">
        <f t="shared" si="57"/>
        <v>1.0000000000000002</v>
      </c>
      <c r="F49" s="12">
        <f t="shared" si="57"/>
        <v>1</v>
      </c>
      <c r="G49" s="12">
        <f t="shared" si="57"/>
        <v>1</v>
      </c>
      <c r="H49" s="12">
        <f t="shared" si="57"/>
        <v>0.99999999999999989</v>
      </c>
      <c r="I49" s="12">
        <f t="shared" si="57"/>
        <v>1</v>
      </c>
      <c r="J49" s="12">
        <f t="shared" si="57"/>
        <v>1</v>
      </c>
      <c r="K49" s="12">
        <f t="shared" si="57"/>
        <v>1</v>
      </c>
      <c r="L49" s="12">
        <f t="shared" si="57"/>
        <v>0.99999999999999967</v>
      </c>
      <c r="M49" s="12">
        <f t="shared" si="57"/>
        <v>1</v>
      </c>
      <c r="N49" s="12">
        <f t="shared" si="57"/>
        <v>1</v>
      </c>
      <c r="O49" s="12">
        <f t="shared" si="57"/>
        <v>1</v>
      </c>
      <c r="P49" s="12">
        <f t="shared" si="57"/>
        <v>1.0000000000000002</v>
      </c>
      <c r="Q49" s="12">
        <f t="shared" si="57"/>
        <v>1</v>
      </c>
      <c r="S49" s="5">
        <f t="shared" si="41"/>
        <v>0.25988635355538897</v>
      </c>
      <c r="T49" s="6">
        <f t="shared" si="42"/>
        <v>0.11472601147404046</v>
      </c>
      <c r="U49" s="6">
        <f t="shared" si="43"/>
        <v>3.0415044608132373E-2</v>
      </c>
      <c r="V49" s="6">
        <f t="shared" si="44"/>
        <v>0.38931886686436107</v>
      </c>
      <c r="W49" s="6">
        <f t="shared" si="45"/>
        <v>0.37061287257965159</v>
      </c>
      <c r="X49" s="6">
        <f t="shared" si="46"/>
        <v>-0.32417081711313528</v>
      </c>
      <c r="Y49" s="6">
        <f t="shared" si="47"/>
        <v>0.21778466603387175</v>
      </c>
      <c r="Z49" s="6">
        <f t="shared" si="48"/>
        <v>-8.0584975318254886E-4</v>
      </c>
      <c r="AA49" s="6">
        <f t="shared" si="49"/>
        <v>3.022015708783277E-2</v>
      </c>
      <c r="AB49" s="6">
        <f t="shared" si="50"/>
        <v>-3.2169012467357087E-2</v>
      </c>
      <c r="AC49" s="6">
        <f t="shared" si="51"/>
        <v>0.52116869769365248</v>
      </c>
      <c r="AD49" s="6">
        <f t="shared" si="55"/>
        <v>0.27955415593291255</v>
      </c>
      <c r="AE49" s="6">
        <f t="shared" si="55"/>
        <v>1.5952668945278563E-2</v>
      </c>
      <c r="AF49" s="6">
        <f t="shared" si="55"/>
        <v>0.31685794955040009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s="15" t="s">
        <v>54</v>
      </c>
    </row>
    <row r="56" spans="1:32" x14ac:dyDescent="0.35">
      <c r="B56" s="9" t="s">
        <v>23</v>
      </c>
      <c r="C56" s="16">
        <v>37257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32" x14ac:dyDescent="0.35">
      <c r="B57" s="9" t="s">
        <v>24</v>
      </c>
      <c r="C57" s="16">
        <v>42735</v>
      </c>
      <c r="E57" s="18"/>
    </row>
    <row r="58" spans="1:32" x14ac:dyDescent="0.35">
      <c r="B58" s="9" t="s">
        <v>25</v>
      </c>
      <c r="C58" s="17" t="s">
        <v>26</v>
      </c>
      <c r="E58" s="18"/>
    </row>
    <row r="59" spans="1:32" x14ac:dyDescent="0.35">
      <c r="B59" s="9" t="s">
        <v>27</v>
      </c>
      <c r="C59" s="17" t="s">
        <v>88</v>
      </c>
      <c r="E59" s="18"/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TICKERS!B10</f>
        <v>BAH US Equity</v>
      </c>
      <c r="C6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 t="s">
        <v>89</v>
      </c>
      <c r="K61" t="s">
        <v>89</v>
      </c>
      <c r="L61">
        <v>3326.9708999999998</v>
      </c>
      <c r="M61">
        <v>2908.7305000000001</v>
      </c>
      <c r="N61">
        <v>3329.7982000000002</v>
      </c>
      <c r="O61">
        <v>4683.4197000000004</v>
      </c>
      <c r="P61">
        <v>5720.2678999999998</v>
      </c>
      <c r="Q61">
        <v>5890.9436999999998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TICKERS!B12</f>
        <v>CACI US Equity</v>
      </c>
      <c r="C63">
        <v>969.57339999999999</v>
      </c>
      <c r="D63">
        <v>901.14250000000004</v>
      </c>
      <c r="E63">
        <v>1843.1866</v>
      </c>
      <c r="F63">
        <v>2107.9580000000001</v>
      </c>
      <c r="G63">
        <v>2129.2163</v>
      </c>
      <c r="H63">
        <v>1822.1583000000001</v>
      </c>
      <c r="I63">
        <v>1905.2591</v>
      </c>
      <c r="J63">
        <v>1653.0758000000001</v>
      </c>
      <c r="K63">
        <v>1563.9804999999999</v>
      </c>
      <c r="L63">
        <v>2152.5677000000001</v>
      </c>
      <c r="M63">
        <v>1877.0998</v>
      </c>
      <c r="N63">
        <v>2009.0038</v>
      </c>
      <c r="O63">
        <v>2868.0479999999998</v>
      </c>
      <c r="P63">
        <v>2984.5787999999998</v>
      </c>
      <c r="Q63">
        <v>3606.1394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TICKERS!B14</f>
        <v>CDW US Equity</v>
      </c>
      <c r="C65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 t="s">
        <v>89</v>
      </c>
      <c r="J65" t="s">
        <v>89</v>
      </c>
      <c r="K65" t="s">
        <v>89</v>
      </c>
      <c r="L65" t="s">
        <v>89</v>
      </c>
      <c r="M65" t="s">
        <v>89</v>
      </c>
      <c r="N65">
        <v>7081.02</v>
      </c>
      <c r="O65">
        <v>8901.7739999999994</v>
      </c>
      <c r="P65">
        <v>10293.227999999999</v>
      </c>
      <c r="Q65">
        <v>11320.727000000001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TICKERS!B16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 t="s">
        <v>89</v>
      </c>
      <c r="P67" t="s">
        <v>89</v>
      </c>
      <c r="Q67">
        <v>7273.9871000000003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TICKERS!B18</f>
        <v>CUB US Equity</v>
      </c>
      <c r="C69" s="1">
        <v>425.178</v>
      </c>
      <c r="D69">
        <v>700.66740000000004</v>
      </c>
      <c r="E69">
        <v>676.20799999999997</v>
      </c>
      <c r="F69">
        <v>485.05270000000002</v>
      </c>
      <c r="G69">
        <v>526.52</v>
      </c>
      <c r="H69">
        <v>1064.8422</v>
      </c>
      <c r="I69">
        <v>576.26589999999999</v>
      </c>
      <c r="J69">
        <v>828.03499999999997</v>
      </c>
      <c r="K69">
        <v>731.24480000000005</v>
      </c>
      <c r="L69">
        <v>705.26350000000002</v>
      </c>
      <c r="M69">
        <v>1137.5912000000001</v>
      </c>
      <c r="N69">
        <v>1330.2954999999999</v>
      </c>
      <c r="O69">
        <v>1139.2932000000001</v>
      </c>
      <c r="P69">
        <v>1065.1690000000001</v>
      </c>
      <c r="Q69">
        <v>1494.3844999999999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TICKERS!B20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 t="s">
        <v>89</v>
      </c>
      <c r="M71" t="s">
        <v>89</v>
      </c>
      <c r="N71">
        <v>2769.8625999999999</v>
      </c>
      <c r="O71">
        <v>3505.8852000000002</v>
      </c>
      <c r="P71">
        <v>2515.5136000000002</v>
      </c>
      <c r="Q71">
        <v>3211.9218999999998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TICKERS!B22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636.44169999999997</v>
      </c>
      <c r="N73">
        <v>757.02020000000005</v>
      </c>
      <c r="O73">
        <v>1049.4386</v>
      </c>
      <c r="P73">
        <v>2277.9117999999999</v>
      </c>
      <c r="Q73">
        <v>2271.2332000000001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TICKERS!B24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 t="s">
        <v>89</v>
      </c>
      <c r="M75" t="s">
        <v>89</v>
      </c>
      <c r="N75">
        <v>5833.7084000000004</v>
      </c>
      <c r="O75">
        <v>4425.1108000000004</v>
      </c>
      <c r="P75">
        <v>2888.7968000000001</v>
      </c>
      <c r="Q75">
        <v>1883.9474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TICKERS!B26</f>
        <v>GD US Equity</v>
      </c>
      <c r="C77" s="1">
        <v>17095.822499999998</v>
      </c>
      <c r="D77">
        <v>21077.164100000002</v>
      </c>
      <c r="E77">
        <v>23349.067800000001</v>
      </c>
      <c r="F77">
        <v>23771.135300000002</v>
      </c>
      <c r="G77">
        <v>31347.667799999999</v>
      </c>
      <c r="H77">
        <v>35851.96</v>
      </c>
      <c r="I77">
        <v>24673.662799999998</v>
      </c>
      <c r="J77">
        <v>27894.488799999999</v>
      </c>
      <c r="K77">
        <v>26990.8321</v>
      </c>
      <c r="L77">
        <v>25988.9941</v>
      </c>
      <c r="M77">
        <v>25111.015200000002</v>
      </c>
      <c r="N77">
        <v>32375.636999999999</v>
      </c>
      <c r="O77">
        <v>45217.423000000003</v>
      </c>
      <c r="P77">
        <v>43605.932399999998</v>
      </c>
      <c r="Q77">
        <v>53769.582999999999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TICKERS!B28</f>
        <v>ICFI US Equity</v>
      </c>
      <c r="C79" s="1" t="s">
        <v>89</v>
      </c>
      <c r="D79" t="s">
        <v>89</v>
      </c>
      <c r="E79" t="s">
        <v>89</v>
      </c>
      <c r="F79" t="s">
        <v>89</v>
      </c>
      <c r="G79">
        <v>198.46360000000001</v>
      </c>
      <c r="H79">
        <v>411.41219999999998</v>
      </c>
      <c r="I79">
        <v>449.63119999999998</v>
      </c>
      <c r="J79">
        <v>659.31320000000005</v>
      </c>
      <c r="K79">
        <v>584.9769</v>
      </c>
      <c r="L79">
        <v>631.36109999999996</v>
      </c>
      <c r="M79">
        <v>548.74749999999995</v>
      </c>
      <c r="N79">
        <v>717.07740000000001</v>
      </c>
      <c r="O79">
        <v>1134.1777</v>
      </c>
      <c r="P79">
        <v>980.56479999999999</v>
      </c>
      <c r="Q79">
        <v>1303.3207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TICKERS!B30</f>
        <v>KBR US Equity</v>
      </c>
      <c r="C81" s="1" t="s">
        <v>89</v>
      </c>
      <c r="D81" t="s">
        <v>89</v>
      </c>
      <c r="E81" t="s">
        <v>89</v>
      </c>
      <c r="F81" t="s">
        <v>89</v>
      </c>
      <c r="G81">
        <v>3164.5409</v>
      </c>
      <c r="H81">
        <v>4691.7325000000001</v>
      </c>
      <c r="I81" t="s">
        <v>89</v>
      </c>
      <c r="J81">
        <v>2113.9128000000001</v>
      </c>
      <c r="K81">
        <v>3877.9935</v>
      </c>
      <c r="L81">
        <v>3207.7570999999998</v>
      </c>
      <c r="M81">
        <v>3341.7361000000001</v>
      </c>
      <c r="N81">
        <v>3683.9452000000001</v>
      </c>
      <c r="O81">
        <v>1550.9919</v>
      </c>
      <c r="P81">
        <v>1568.6274000000001</v>
      </c>
      <c r="Q81">
        <v>2528.3951000000002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TICKERS!B32</f>
        <v>LDOS US Equity</v>
      </c>
      <c r="C83" s="1" t="s">
        <v>89</v>
      </c>
      <c r="D83" t="s">
        <v>89</v>
      </c>
      <c r="E83" t="s">
        <v>89</v>
      </c>
      <c r="F83" t="s">
        <v>89</v>
      </c>
      <c r="G83" t="s">
        <v>89</v>
      </c>
      <c r="H83">
        <v>6997.4</v>
      </c>
      <c r="I83">
        <v>7937.7</v>
      </c>
      <c r="J83">
        <v>8194.44</v>
      </c>
      <c r="K83">
        <v>7357.04</v>
      </c>
      <c r="L83">
        <v>6483.34</v>
      </c>
      <c r="M83">
        <v>4645.26</v>
      </c>
      <c r="N83">
        <v>1600.6</v>
      </c>
      <c r="O83">
        <v>4530.2</v>
      </c>
      <c r="P83">
        <v>4482.72</v>
      </c>
      <c r="Q83">
        <v>10594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TICKERS!B34</f>
        <v>MANT US Equity</v>
      </c>
      <c r="C85" s="1">
        <v>553.54939999999999</v>
      </c>
      <c r="D85">
        <v>817.61559999999997</v>
      </c>
      <c r="E85">
        <v>773.46990000000005</v>
      </c>
      <c r="F85">
        <v>958.51499999999999</v>
      </c>
      <c r="G85">
        <v>1212.6427000000001</v>
      </c>
      <c r="H85">
        <v>1669.2307000000001</v>
      </c>
      <c r="I85" t="s">
        <v>89</v>
      </c>
      <c r="J85">
        <v>1652.3298</v>
      </c>
      <c r="K85">
        <v>1620.7755</v>
      </c>
      <c r="L85">
        <v>1236.1194</v>
      </c>
      <c r="M85">
        <v>1025.9881</v>
      </c>
      <c r="N85">
        <v>1044.2340999999999</v>
      </c>
      <c r="O85">
        <v>1105.982</v>
      </c>
      <c r="P85">
        <v>1098.1085</v>
      </c>
      <c r="Q85">
        <v>1571.9391000000001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TICKERS!B36</f>
        <v>MMS US Equity</v>
      </c>
      <c r="C87" s="1">
        <v>386.67660000000001</v>
      </c>
      <c r="D87">
        <v>617.45799999999997</v>
      </c>
      <c r="E87">
        <v>481.73219999999998</v>
      </c>
      <c r="F87">
        <v>588.92949999999996</v>
      </c>
      <c r="G87">
        <v>409.19760000000002</v>
      </c>
      <c r="H87">
        <v>772.59780000000001</v>
      </c>
      <c r="I87">
        <v>555.07119999999998</v>
      </c>
      <c r="J87">
        <v>732.2998</v>
      </c>
      <c r="K87">
        <v>903.67359999999996</v>
      </c>
      <c r="L87">
        <v>1008.1217</v>
      </c>
      <c r="M87">
        <v>1842.0381</v>
      </c>
      <c r="N87">
        <v>2961.0160000000001</v>
      </c>
      <c r="O87">
        <v>2515.2907</v>
      </c>
      <c r="P87">
        <v>4037.0506999999998</v>
      </c>
      <c r="Q87">
        <v>3792.4879000000001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TICKERS!B38</f>
        <v>EGOV US Equity</v>
      </c>
      <c r="C89" s="1">
        <v>72.634699999999995</v>
      </c>
      <c r="D89">
        <v>458.06349999999998</v>
      </c>
      <c r="E89">
        <v>267.50689999999997</v>
      </c>
      <c r="F89">
        <v>312.68459999999999</v>
      </c>
      <c r="G89">
        <v>224.26900000000001</v>
      </c>
      <c r="H89">
        <v>463.84809999999999</v>
      </c>
      <c r="I89">
        <v>224.97210000000001</v>
      </c>
      <c r="J89">
        <v>505.16419999999999</v>
      </c>
      <c r="K89">
        <v>566.89729999999997</v>
      </c>
      <c r="L89">
        <v>792.57150000000001</v>
      </c>
      <c r="M89">
        <v>993.66499999999996</v>
      </c>
      <c r="N89">
        <v>1542.1202000000001</v>
      </c>
      <c r="O89">
        <v>1086.8213000000001</v>
      </c>
      <c r="P89">
        <v>1193.3421000000001</v>
      </c>
      <c r="Q89">
        <v>1449.9532999999999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TICKERS!B40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 t="s">
        <v>89</v>
      </c>
      <c r="N91" t="s">
        <v>89</v>
      </c>
      <c r="O91">
        <v>2061.4899999999998</v>
      </c>
      <c r="P91">
        <v>2431.88</v>
      </c>
      <c r="Q91">
        <v>2792.9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TICKERS!B42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TICKERS!B44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</row>
    <row r="97" spans="1:15" x14ac:dyDescent="0.35">
      <c r="A97">
        <v>19</v>
      </c>
      <c r="B97">
        <f>TICKERS!B46</f>
        <v>0</v>
      </c>
      <c r="C97" s="1"/>
    </row>
    <row r="98" spans="1:15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5" x14ac:dyDescent="0.35">
      <c r="A99">
        <v>20</v>
      </c>
      <c r="B99">
        <f>TICKERS!B48</f>
        <v>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B102" t="s">
        <v>29</v>
      </c>
    </row>
    <row r="103" spans="1:15" x14ac:dyDescent="0.35">
      <c r="A103">
        <v>0</v>
      </c>
      <c r="B103" t="s">
        <v>54</v>
      </c>
    </row>
    <row r="104" spans="1:15" x14ac:dyDescent="0.35">
      <c r="A104">
        <v>1</v>
      </c>
      <c r="B104" t="s">
        <v>30</v>
      </c>
    </row>
    <row r="105" spans="1:15" x14ac:dyDescent="0.35">
      <c r="A105">
        <v>2</v>
      </c>
      <c r="B105" t="s">
        <v>31</v>
      </c>
    </row>
    <row r="106" spans="1:15" x14ac:dyDescent="0.35">
      <c r="A106">
        <v>3</v>
      </c>
      <c r="B106" t="s">
        <v>32</v>
      </c>
    </row>
    <row r="107" spans="1:15" x14ac:dyDescent="0.35">
      <c r="A107">
        <v>4</v>
      </c>
      <c r="B107" t="s">
        <v>33</v>
      </c>
    </row>
    <row r="108" spans="1:15" x14ac:dyDescent="0.35">
      <c r="A108">
        <v>5</v>
      </c>
      <c r="B108" t="s">
        <v>34</v>
      </c>
    </row>
    <row r="109" spans="1:15" x14ac:dyDescent="0.35">
      <c r="A109">
        <v>6</v>
      </c>
      <c r="B109" t="s">
        <v>35</v>
      </c>
    </row>
    <row r="110" spans="1:15" x14ac:dyDescent="0.35">
      <c r="A110">
        <v>7</v>
      </c>
      <c r="B110" t="s">
        <v>36</v>
      </c>
    </row>
    <row r="111" spans="1:15" x14ac:dyDescent="0.35">
      <c r="A111">
        <v>8</v>
      </c>
      <c r="B111" t="s">
        <v>37</v>
      </c>
    </row>
    <row r="112" spans="1:15" x14ac:dyDescent="0.35">
      <c r="A112">
        <v>9</v>
      </c>
      <c r="B112" t="s">
        <v>38</v>
      </c>
    </row>
    <row r="113" spans="1:2" x14ac:dyDescent="0.35">
      <c r="A113">
        <v>10</v>
      </c>
      <c r="B113" t="s">
        <v>39</v>
      </c>
    </row>
    <row r="114" spans="1:2" x14ac:dyDescent="0.35">
      <c r="A114">
        <v>11</v>
      </c>
      <c r="B114" t="s">
        <v>50</v>
      </c>
    </row>
    <row r="115" spans="1:2" x14ac:dyDescent="0.35">
      <c r="A115">
        <v>12</v>
      </c>
      <c r="B115" t="s">
        <v>40</v>
      </c>
    </row>
    <row r="116" spans="1:2" x14ac:dyDescent="0.35">
      <c r="A116">
        <v>13</v>
      </c>
      <c r="B116" t="s">
        <v>46</v>
      </c>
    </row>
    <row r="117" spans="1:2" x14ac:dyDescent="0.35">
      <c r="A117">
        <v>14</v>
      </c>
      <c r="B117" t="s">
        <v>51</v>
      </c>
    </row>
    <row r="118" spans="1:2" x14ac:dyDescent="0.35">
      <c r="A118">
        <v>15</v>
      </c>
      <c r="B118" t="s">
        <v>49</v>
      </c>
    </row>
    <row r="119" spans="1:2" x14ac:dyDescent="0.35">
      <c r="A119">
        <v>16</v>
      </c>
      <c r="B119" t="s">
        <v>42</v>
      </c>
    </row>
    <row r="120" spans="1:2" x14ac:dyDescent="0.35">
      <c r="A120">
        <v>17</v>
      </c>
      <c r="B120" t="s">
        <v>44</v>
      </c>
    </row>
    <row r="121" spans="1:2" x14ac:dyDescent="0.35">
      <c r="A121">
        <v>18</v>
      </c>
      <c r="B121" t="s">
        <v>48</v>
      </c>
    </row>
    <row r="122" spans="1:2" x14ac:dyDescent="0.35">
      <c r="A122">
        <v>19</v>
      </c>
      <c r="B122" t="s">
        <v>43</v>
      </c>
    </row>
    <row r="123" spans="1:2" x14ac:dyDescent="0.35">
      <c r="A123">
        <v>20</v>
      </c>
      <c r="B123" t="s">
        <v>45</v>
      </c>
    </row>
    <row r="124" spans="1:2" x14ac:dyDescent="0.35">
      <c r="A124">
        <v>21</v>
      </c>
      <c r="B124" t="s">
        <v>52</v>
      </c>
    </row>
    <row r="125" spans="1:2" x14ac:dyDescent="0.35">
      <c r="A125">
        <v>22</v>
      </c>
      <c r="B125" t="s">
        <v>53</v>
      </c>
    </row>
    <row r="126" spans="1:2" x14ac:dyDescent="0.35">
      <c r="A126">
        <v>23</v>
      </c>
      <c r="B126" t="s">
        <v>41</v>
      </c>
    </row>
    <row r="127" spans="1:2" x14ac:dyDescent="0.35">
      <c r="A127">
        <v>24</v>
      </c>
      <c r="B127" t="s">
        <v>47</v>
      </c>
    </row>
    <row r="128" spans="1:2" x14ac:dyDescent="0.35">
      <c r="A128">
        <v>25</v>
      </c>
      <c r="B128" t="s">
        <v>28</v>
      </c>
    </row>
    <row r="129" spans="1:2" x14ac:dyDescent="0.35">
      <c r="A129">
        <v>26</v>
      </c>
      <c r="B129" t="s">
        <v>70</v>
      </c>
    </row>
    <row r="130" spans="1:2" x14ac:dyDescent="0.35">
      <c r="A130">
        <v>27</v>
      </c>
      <c r="B130" t="s">
        <v>55</v>
      </c>
    </row>
    <row r="131" spans="1:2" x14ac:dyDescent="0.35">
      <c r="A131">
        <v>28</v>
      </c>
      <c r="B131" t="s">
        <v>56</v>
      </c>
    </row>
    <row r="132" spans="1:2" x14ac:dyDescent="0.35">
      <c r="A132">
        <v>29</v>
      </c>
      <c r="B132" t="s">
        <v>57</v>
      </c>
    </row>
    <row r="133" spans="1:2" x14ac:dyDescent="0.35">
      <c r="A133">
        <v>30</v>
      </c>
      <c r="B133" t="s">
        <v>58</v>
      </c>
    </row>
    <row r="134" spans="1:2" x14ac:dyDescent="0.35">
      <c r="A134">
        <v>31</v>
      </c>
      <c r="B134" t="s">
        <v>59</v>
      </c>
    </row>
    <row r="135" spans="1:2" x14ac:dyDescent="0.35">
      <c r="A135">
        <v>32</v>
      </c>
      <c r="B135" t="s">
        <v>60</v>
      </c>
    </row>
    <row r="136" spans="1:2" x14ac:dyDescent="0.35">
      <c r="A136">
        <v>33</v>
      </c>
      <c r="B136" t="s">
        <v>61</v>
      </c>
    </row>
    <row r="137" spans="1:2" x14ac:dyDescent="0.35">
      <c r="A137">
        <v>34</v>
      </c>
      <c r="B137" t="s">
        <v>62</v>
      </c>
    </row>
    <row r="138" spans="1:2" x14ac:dyDescent="0.35">
      <c r="A138">
        <v>35</v>
      </c>
      <c r="B138" t="s">
        <v>63</v>
      </c>
    </row>
    <row r="139" spans="1:2" x14ac:dyDescent="0.35">
      <c r="A139">
        <v>36</v>
      </c>
      <c r="B139" t="s">
        <v>64</v>
      </c>
    </row>
    <row r="140" spans="1:2" x14ac:dyDescent="0.35">
      <c r="A140">
        <v>37</v>
      </c>
      <c r="B140" t="s">
        <v>65</v>
      </c>
    </row>
    <row r="141" spans="1:2" x14ac:dyDescent="0.35">
      <c r="A141">
        <v>38</v>
      </c>
      <c r="B141" t="s">
        <v>66</v>
      </c>
    </row>
    <row r="142" spans="1:2" x14ac:dyDescent="0.35">
      <c r="A142">
        <v>39</v>
      </c>
      <c r="B142" t="s">
        <v>67</v>
      </c>
    </row>
    <row r="143" spans="1:2" x14ac:dyDescent="0.35">
      <c r="A143">
        <v>40</v>
      </c>
      <c r="B143" t="s">
        <v>68</v>
      </c>
    </row>
    <row r="144" spans="1:2" x14ac:dyDescent="0.35">
      <c r="A144">
        <v>41</v>
      </c>
      <c r="B144" t="s">
        <v>69</v>
      </c>
    </row>
    <row r="145" spans="1:2" x14ac:dyDescent="0.35">
      <c r="A145">
        <v>42</v>
      </c>
      <c r="B145" t="s">
        <v>0</v>
      </c>
    </row>
    <row r="146" spans="1:2" x14ac:dyDescent="0.35">
      <c r="A146">
        <v>43</v>
      </c>
      <c r="B146" t="s">
        <v>1</v>
      </c>
    </row>
    <row r="147" spans="1:2" x14ac:dyDescent="0.35">
      <c r="A147">
        <v>44</v>
      </c>
      <c r="B147" t="s">
        <v>2</v>
      </c>
    </row>
    <row r="148" spans="1:2" x14ac:dyDescent="0.35">
      <c r="A148">
        <v>45</v>
      </c>
      <c r="B148" t="s">
        <v>3</v>
      </c>
    </row>
    <row r="149" spans="1:2" x14ac:dyDescent="0.35">
      <c r="A149">
        <v>46</v>
      </c>
      <c r="B149" t="s">
        <v>4</v>
      </c>
    </row>
    <row r="150" spans="1:2" x14ac:dyDescent="0.35">
      <c r="A150">
        <v>47</v>
      </c>
      <c r="B150" t="s">
        <v>5</v>
      </c>
    </row>
    <row r="151" spans="1:2" x14ac:dyDescent="0.35">
      <c r="A151">
        <v>48</v>
      </c>
      <c r="B151" t="s">
        <v>6</v>
      </c>
    </row>
    <row r="152" spans="1:2" x14ac:dyDescent="0.35">
      <c r="A152">
        <v>49</v>
      </c>
      <c r="B152" t="s">
        <v>7</v>
      </c>
    </row>
    <row r="153" spans="1:2" x14ac:dyDescent="0.35">
      <c r="A153">
        <v>50</v>
      </c>
      <c r="B153" t="s">
        <v>8</v>
      </c>
    </row>
    <row r="154" spans="1:2" x14ac:dyDescent="0.35">
      <c r="A154">
        <v>51</v>
      </c>
      <c r="B154" t="s">
        <v>11</v>
      </c>
    </row>
    <row r="155" spans="1:2" x14ac:dyDescent="0.35">
      <c r="A155">
        <v>52</v>
      </c>
      <c r="B155" t="s">
        <v>12</v>
      </c>
    </row>
    <row r="156" spans="1:2" x14ac:dyDescent="0.35">
      <c r="A156">
        <v>53</v>
      </c>
      <c r="B156" t="s">
        <v>13</v>
      </c>
    </row>
    <row r="157" spans="1:2" x14ac:dyDescent="0.35">
      <c r="A157">
        <v>54</v>
      </c>
      <c r="B157" t="s">
        <v>14</v>
      </c>
    </row>
    <row r="158" spans="1:2" x14ac:dyDescent="0.35">
      <c r="A158">
        <v>55</v>
      </c>
      <c r="B158" t="s">
        <v>15</v>
      </c>
    </row>
    <row r="159" spans="1:2" x14ac:dyDescent="0.35">
      <c r="A159">
        <v>56</v>
      </c>
      <c r="B159" t="s">
        <v>16</v>
      </c>
    </row>
  </sheetData>
  <phoneticPr fontId="3" type="noConversion"/>
  <pageMargins left="0.7" right="0.7" top="0.75" bottom="0.75" header="0.3" footer="0.3"/>
  <pageSetup paperSize="0" orientation="portrait" horizontalDpi="4294967292" verticalDpi="4294967292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zoomScaleNormal="100" zoomScalePageLayoutView="200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10.179687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BS_CASH_NEAR_CASH_ITEM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420.90199999999999</v>
      </c>
      <c r="K5" s="2">
        <f t="shared" si="2"/>
        <v>307.83499999999998</v>
      </c>
      <c r="L5" s="2">
        <f t="shared" si="2"/>
        <v>192.631</v>
      </c>
      <c r="M5" s="2">
        <f t="shared" si="2"/>
        <v>484.36799999999999</v>
      </c>
      <c r="N5" s="2">
        <f t="shared" si="2"/>
        <v>350.38400000000001</v>
      </c>
      <c r="O5" s="2">
        <f t="shared" si="2"/>
        <v>259.99400000000003</v>
      </c>
      <c r="P5" s="2">
        <f t="shared" si="2"/>
        <v>207.21700000000001</v>
      </c>
      <c r="Q5" s="2">
        <f t="shared" si="2"/>
        <v>187.529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420.90199999999999</v>
      </c>
      <c r="Z5" s="2">
        <f t="shared" si="3"/>
        <v>-113.06700000000001</v>
      </c>
      <c r="AA5" s="2">
        <f t="shared" si="3"/>
        <v>-115.20399999999998</v>
      </c>
      <c r="AB5" s="2">
        <f t="shared" si="3"/>
        <v>291.73699999999997</v>
      </c>
      <c r="AC5" s="2">
        <f t="shared" si="3"/>
        <v>-133.98399999999998</v>
      </c>
      <c r="AD5" s="2">
        <f t="shared" si="3"/>
        <v>-90.389999999999986</v>
      </c>
      <c r="AE5" s="2">
        <f t="shared" si="3"/>
        <v>-52.777000000000015</v>
      </c>
      <c r="AF5" s="2">
        <f t="shared" si="3"/>
        <v>-19.688000000000017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131.04900000000001</v>
      </c>
      <c r="D6" s="2">
        <f t="shared" ref="D6:Q6" si="4">IF(D63="#N/A N/A",0,D63)</f>
        <v>73.734999999999999</v>
      </c>
      <c r="E6" s="2">
        <f t="shared" si="4"/>
        <v>63.029000000000003</v>
      </c>
      <c r="F6" s="2">
        <f t="shared" si="4"/>
        <v>132.965</v>
      </c>
      <c r="G6" s="2">
        <f t="shared" si="4"/>
        <v>24.65</v>
      </c>
      <c r="H6" s="2">
        <f t="shared" si="4"/>
        <v>285.68200000000002</v>
      </c>
      <c r="I6" s="2">
        <f t="shared" si="4"/>
        <v>120.396</v>
      </c>
      <c r="J6" s="2">
        <f t="shared" si="4"/>
        <v>208.488</v>
      </c>
      <c r="K6" s="2">
        <f t="shared" si="4"/>
        <v>254.54300000000001</v>
      </c>
      <c r="L6" s="2">
        <f t="shared" si="4"/>
        <v>164.81700000000001</v>
      </c>
      <c r="M6" s="2">
        <f t="shared" si="4"/>
        <v>15.74</v>
      </c>
      <c r="N6" s="2">
        <f t="shared" si="4"/>
        <v>64.337000000000003</v>
      </c>
      <c r="O6" s="2">
        <f t="shared" si="4"/>
        <v>64.460999999999999</v>
      </c>
      <c r="P6" s="2">
        <f t="shared" si="4"/>
        <v>35.363999999999997</v>
      </c>
      <c r="Q6" s="2">
        <f t="shared" si="4"/>
        <v>49.082000000000001</v>
      </c>
      <c r="S6" s="2">
        <f t="shared" si="3"/>
        <v>-57.314000000000007</v>
      </c>
      <c r="T6" s="2">
        <f t="shared" si="3"/>
        <v>-10.705999999999996</v>
      </c>
      <c r="U6" s="2">
        <f t="shared" si="3"/>
        <v>69.936000000000007</v>
      </c>
      <c r="V6" s="2">
        <f t="shared" si="3"/>
        <v>-108.315</v>
      </c>
      <c r="W6" s="2">
        <f t="shared" si="3"/>
        <v>261.03200000000004</v>
      </c>
      <c r="X6" s="2">
        <f t="shared" si="3"/>
        <v>-165.286</v>
      </c>
      <c r="Y6" s="2">
        <f t="shared" si="3"/>
        <v>88.091999999999999</v>
      </c>
      <c r="Z6" s="2">
        <f t="shared" si="3"/>
        <v>46.055000000000007</v>
      </c>
      <c r="AA6" s="2">
        <f t="shared" si="3"/>
        <v>-89.725999999999999</v>
      </c>
      <c r="AB6" s="2">
        <f t="shared" si="3"/>
        <v>-149.077</v>
      </c>
      <c r="AC6" s="2">
        <f t="shared" si="3"/>
        <v>48.597000000000001</v>
      </c>
      <c r="AD6" s="2">
        <f t="shared" si="3"/>
        <v>0.12399999999999523</v>
      </c>
      <c r="AE6" s="2">
        <f t="shared" si="3"/>
        <v>-29.097000000000001</v>
      </c>
      <c r="AF6" s="2">
        <f t="shared" si="3"/>
        <v>13.718000000000004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94.4</v>
      </c>
      <c r="J7" s="2">
        <f t="shared" si="5"/>
        <v>88</v>
      </c>
      <c r="K7" s="2">
        <f t="shared" si="5"/>
        <v>36.6</v>
      </c>
      <c r="L7" s="2">
        <f t="shared" si="5"/>
        <v>99.9</v>
      </c>
      <c r="M7" s="2">
        <f t="shared" si="5"/>
        <v>37.9</v>
      </c>
      <c r="N7" s="2">
        <f t="shared" si="5"/>
        <v>188.1</v>
      </c>
      <c r="O7" s="2">
        <f t="shared" si="5"/>
        <v>344.5</v>
      </c>
      <c r="P7" s="2">
        <f t="shared" si="5"/>
        <v>37.6</v>
      </c>
      <c r="Q7" s="2">
        <f t="shared" si="5"/>
        <v>263.7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94.4</v>
      </c>
      <c r="Y7" s="2">
        <f t="shared" si="3"/>
        <v>-6.4000000000000057</v>
      </c>
      <c r="Z7" s="2">
        <f t="shared" si="3"/>
        <v>-51.4</v>
      </c>
      <c r="AA7" s="2">
        <f t="shared" si="3"/>
        <v>63.300000000000004</v>
      </c>
      <c r="AB7" s="2">
        <f t="shared" si="3"/>
        <v>-62.000000000000007</v>
      </c>
      <c r="AC7" s="2">
        <f t="shared" si="3"/>
        <v>150.19999999999999</v>
      </c>
      <c r="AD7" s="2">
        <f t="shared" si="3"/>
        <v>156.4</v>
      </c>
      <c r="AE7" s="2">
        <f t="shared" si="3"/>
        <v>-306.89999999999998</v>
      </c>
      <c r="AF7" s="2">
        <f t="shared" si="3"/>
        <v>226.1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3.9790000000000001</v>
      </c>
      <c r="P8" s="2">
        <f t="shared" si="6"/>
        <v>4.9790000000000001</v>
      </c>
      <c r="Q8" s="2">
        <f t="shared" si="6"/>
        <v>130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3.9790000000000001</v>
      </c>
      <c r="AE8" s="2">
        <f t="shared" si="3"/>
        <v>1</v>
      </c>
      <c r="AF8" s="2">
        <f t="shared" si="3"/>
        <v>125.021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78.656000000000006</v>
      </c>
      <c r="D9" s="2">
        <f t="shared" ref="D9:Q9" si="7">IF(D69="#N/A N/A",0,D69)</f>
        <v>22.37</v>
      </c>
      <c r="E9" s="2">
        <f t="shared" si="7"/>
        <v>10.622</v>
      </c>
      <c r="F9" s="2">
        <f t="shared" si="7"/>
        <v>48.86</v>
      </c>
      <c r="G9" s="2">
        <f t="shared" si="7"/>
        <v>42.38</v>
      </c>
      <c r="H9" s="2">
        <f t="shared" si="7"/>
        <v>73.563000000000002</v>
      </c>
      <c r="I9" s="2">
        <f t="shared" si="7"/>
        <v>112.696</v>
      </c>
      <c r="J9" s="2">
        <f t="shared" si="7"/>
        <v>244.07400000000001</v>
      </c>
      <c r="K9" s="2">
        <f t="shared" si="7"/>
        <v>295.43400000000003</v>
      </c>
      <c r="L9" s="2">
        <f t="shared" si="7"/>
        <v>329.14800000000002</v>
      </c>
      <c r="M9" s="2">
        <f t="shared" si="7"/>
        <v>212.267</v>
      </c>
      <c r="N9" s="2">
        <f t="shared" si="7"/>
        <v>203.892</v>
      </c>
      <c r="O9" s="2">
        <f t="shared" si="7"/>
        <v>191.488</v>
      </c>
      <c r="P9" s="2">
        <f t="shared" si="7"/>
        <v>218.476</v>
      </c>
      <c r="Q9" s="2">
        <f t="shared" si="7"/>
        <v>197.12700000000001</v>
      </c>
      <c r="S9" s="2">
        <f t="shared" si="3"/>
        <v>-56.286000000000001</v>
      </c>
      <c r="T9" s="2">
        <f t="shared" si="3"/>
        <v>-11.748000000000001</v>
      </c>
      <c r="U9" s="2">
        <f t="shared" si="3"/>
        <v>38.238</v>
      </c>
      <c r="V9" s="2">
        <f t="shared" si="3"/>
        <v>-6.4799999999999969</v>
      </c>
      <c r="W9" s="2">
        <f t="shared" si="3"/>
        <v>31.183</v>
      </c>
      <c r="X9" s="2">
        <f t="shared" si="3"/>
        <v>39.132999999999996</v>
      </c>
      <c r="Y9" s="2">
        <f t="shared" si="3"/>
        <v>131.37800000000001</v>
      </c>
      <c r="Z9" s="2">
        <f t="shared" si="3"/>
        <v>51.360000000000014</v>
      </c>
      <c r="AA9" s="2">
        <f t="shared" si="3"/>
        <v>33.713999999999999</v>
      </c>
      <c r="AB9" s="2">
        <f t="shared" si="3"/>
        <v>-116.88100000000003</v>
      </c>
      <c r="AC9" s="2">
        <f t="shared" si="3"/>
        <v>-8.375</v>
      </c>
      <c r="AD9" s="2">
        <f t="shared" si="3"/>
        <v>-12.403999999999996</v>
      </c>
      <c r="AE9" s="2">
        <f t="shared" si="3"/>
        <v>26.988</v>
      </c>
      <c r="AF9" s="2">
        <f t="shared" si="3"/>
        <v>-21.34899999999999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16.952999999999999</v>
      </c>
      <c r="M10" s="2">
        <f t="shared" si="8"/>
        <v>23.245000000000001</v>
      </c>
      <c r="N10" s="2">
        <f t="shared" si="8"/>
        <v>66.814999999999998</v>
      </c>
      <c r="O10" s="2">
        <f t="shared" si="8"/>
        <v>32.378999999999998</v>
      </c>
      <c r="P10" s="2">
        <f t="shared" si="8"/>
        <v>33.03</v>
      </c>
      <c r="Q10" s="2">
        <f t="shared" si="8"/>
        <v>53.595999999999997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16.952999999999999</v>
      </c>
      <c r="AB10" s="2">
        <f t="shared" si="3"/>
        <v>6.2920000000000016</v>
      </c>
      <c r="AC10" s="2">
        <f t="shared" si="3"/>
        <v>43.569999999999993</v>
      </c>
      <c r="AD10" s="2">
        <f t="shared" si="3"/>
        <v>-34.436</v>
      </c>
      <c r="AE10" s="2">
        <f t="shared" si="3"/>
        <v>0.65100000000000335</v>
      </c>
      <c r="AF10" s="2">
        <f t="shared" si="3"/>
        <v>20.565999999999995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27.021000000000001</v>
      </c>
      <c r="N11" s="2">
        <f t="shared" si="9"/>
        <v>29.003</v>
      </c>
      <c r="O11" s="2">
        <f t="shared" si="9"/>
        <v>7.1230000000000002</v>
      </c>
      <c r="P11" s="2">
        <f t="shared" si="9"/>
        <v>30.021999999999998</v>
      </c>
      <c r="Q11" s="2">
        <f t="shared" si="9"/>
        <v>48.235999999999997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27.021000000000001</v>
      </c>
      <c r="AC11" s="2">
        <f t="shared" si="3"/>
        <v>1.9819999999999993</v>
      </c>
      <c r="AD11" s="2">
        <f t="shared" si="3"/>
        <v>-21.88</v>
      </c>
      <c r="AE11" s="2">
        <f t="shared" si="3"/>
        <v>22.898999999999997</v>
      </c>
      <c r="AF11" s="2">
        <f t="shared" si="3"/>
        <v>18.213999999999999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10.676</v>
      </c>
      <c r="M12" s="2">
        <f t="shared" si="10"/>
        <v>60.2</v>
      </c>
      <c r="N12" s="2">
        <f t="shared" si="10"/>
        <v>173.91800000000001</v>
      </c>
      <c r="O12" s="2">
        <f t="shared" si="10"/>
        <v>146.363</v>
      </c>
      <c r="P12" s="2">
        <f t="shared" si="10"/>
        <v>402.10199999999998</v>
      </c>
      <c r="Q12" s="2">
        <f t="shared" si="10"/>
        <v>223.667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10.676</v>
      </c>
      <c r="AB12" s="2">
        <f t="shared" si="3"/>
        <v>49.524000000000001</v>
      </c>
      <c r="AC12" s="2">
        <f t="shared" si="3"/>
        <v>113.718</v>
      </c>
      <c r="AD12" s="2">
        <f t="shared" si="3"/>
        <v>-27.555000000000007</v>
      </c>
      <c r="AE12" s="2">
        <f t="shared" si="3"/>
        <v>255.73899999999998</v>
      </c>
      <c r="AF12" s="2">
        <f t="shared" si="3"/>
        <v>-178.43499999999997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328</v>
      </c>
      <c r="D13" s="2">
        <f t="shared" ref="D13:Q13" si="11">IF(D77="#N/A N/A",0,D77)</f>
        <v>860</v>
      </c>
      <c r="E13" s="2">
        <f t="shared" si="11"/>
        <v>976</v>
      </c>
      <c r="F13" s="2">
        <f t="shared" si="11"/>
        <v>2331</v>
      </c>
      <c r="G13" s="2">
        <f t="shared" si="11"/>
        <v>1604</v>
      </c>
      <c r="H13" s="2">
        <f t="shared" si="11"/>
        <v>2891</v>
      </c>
      <c r="I13" s="2">
        <f t="shared" si="11"/>
        <v>1621</v>
      </c>
      <c r="J13" s="2">
        <f t="shared" si="11"/>
        <v>2263</v>
      </c>
      <c r="K13" s="2">
        <f t="shared" si="11"/>
        <v>2613</v>
      </c>
      <c r="L13" s="2">
        <f t="shared" si="11"/>
        <v>2649</v>
      </c>
      <c r="M13" s="2">
        <f t="shared" si="11"/>
        <v>3296</v>
      </c>
      <c r="N13" s="2">
        <f t="shared" si="11"/>
        <v>5301</v>
      </c>
      <c r="O13" s="2">
        <f t="shared" si="11"/>
        <v>4388</v>
      </c>
      <c r="P13" s="2">
        <f t="shared" si="11"/>
        <v>2785</v>
      </c>
      <c r="Q13" s="2">
        <f t="shared" si="11"/>
        <v>2334</v>
      </c>
      <c r="S13" s="2">
        <f t="shared" si="3"/>
        <v>532</v>
      </c>
      <c r="T13" s="2">
        <f t="shared" si="3"/>
        <v>116</v>
      </c>
      <c r="U13" s="2">
        <f t="shared" si="3"/>
        <v>1355</v>
      </c>
      <c r="V13" s="2">
        <f t="shared" si="3"/>
        <v>-727</v>
      </c>
      <c r="W13" s="2">
        <f t="shared" si="3"/>
        <v>1287</v>
      </c>
      <c r="X13" s="2">
        <f t="shared" si="3"/>
        <v>-1270</v>
      </c>
      <c r="Y13" s="2">
        <f t="shared" si="3"/>
        <v>642</v>
      </c>
      <c r="Z13" s="2">
        <f t="shared" si="3"/>
        <v>350</v>
      </c>
      <c r="AA13" s="2">
        <f t="shared" si="3"/>
        <v>36</v>
      </c>
      <c r="AB13" s="2">
        <f t="shared" si="3"/>
        <v>647</v>
      </c>
      <c r="AC13" s="2">
        <f t="shared" si="3"/>
        <v>2005</v>
      </c>
      <c r="AD13" s="2">
        <f t="shared" si="3"/>
        <v>-913</v>
      </c>
      <c r="AE13" s="2">
        <f t="shared" si="3"/>
        <v>-1603</v>
      </c>
      <c r="AF13" s="2">
        <f t="shared" si="3"/>
        <v>-451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0.79700000000000004</v>
      </c>
      <c r="F14" s="2">
        <f t="shared" si="12"/>
        <v>0.499</v>
      </c>
      <c r="G14" s="2">
        <f t="shared" si="12"/>
        <v>2.9969999999999999</v>
      </c>
      <c r="H14" s="2">
        <f t="shared" si="12"/>
        <v>2.7330000000000001</v>
      </c>
      <c r="I14" s="2">
        <f t="shared" si="12"/>
        <v>1.536</v>
      </c>
      <c r="J14" s="2">
        <f t="shared" si="12"/>
        <v>2.3529999999999998</v>
      </c>
      <c r="K14" s="2">
        <f t="shared" si="12"/>
        <v>3.3010000000000002</v>
      </c>
      <c r="L14" s="2">
        <f t="shared" si="12"/>
        <v>4.0970000000000004</v>
      </c>
      <c r="M14" s="2">
        <f t="shared" si="12"/>
        <v>14.725</v>
      </c>
      <c r="N14" s="2">
        <f t="shared" si="12"/>
        <v>8.9529999999999994</v>
      </c>
      <c r="O14" s="2">
        <f t="shared" si="12"/>
        <v>12.122</v>
      </c>
      <c r="P14" s="2">
        <f t="shared" si="12"/>
        <v>7.7469999999999999</v>
      </c>
      <c r="Q14" s="2">
        <f t="shared" si="12"/>
        <v>6.0419999999999998</v>
      </c>
      <c r="S14" s="2">
        <f t="shared" si="3"/>
        <v>0</v>
      </c>
      <c r="T14" s="2">
        <f t="shared" si="3"/>
        <v>0.79700000000000004</v>
      </c>
      <c r="U14" s="2">
        <f t="shared" si="3"/>
        <v>-0.29800000000000004</v>
      </c>
      <c r="V14" s="2">
        <f t="shared" si="3"/>
        <v>2.4979999999999998</v>
      </c>
      <c r="W14" s="2">
        <f t="shared" si="3"/>
        <v>-0.26399999999999979</v>
      </c>
      <c r="X14" s="2">
        <f t="shared" si="3"/>
        <v>-1.1970000000000001</v>
      </c>
      <c r="Y14" s="2">
        <f t="shared" si="3"/>
        <v>0.81699999999999973</v>
      </c>
      <c r="Z14" s="2">
        <f t="shared" si="3"/>
        <v>0.9480000000000004</v>
      </c>
      <c r="AA14" s="2">
        <f t="shared" si="3"/>
        <v>0.79600000000000026</v>
      </c>
      <c r="AB14" s="2">
        <f t="shared" si="3"/>
        <v>10.628</v>
      </c>
      <c r="AC14" s="2">
        <f t="shared" si="3"/>
        <v>-5.7720000000000002</v>
      </c>
      <c r="AD14" s="2">
        <f t="shared" si="3"/>
        <v>3.1690000000000005</v>
      </c>
      <c r="AE14" s="2">
        <f t="shared" si="3"/>
        <v>-4.375</v>
      </c>
      <c r="AF14" s="2">
        <f t="shared" si="3"/>
        <v>-1.7050000000000001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234</v>
      </c>
      <c r="F15" s="2">
        <f t="shared" si="13"/>
        <v>394</v>
      </c>
      <c r="G15" s="2">
        <f t="shared" si="13"/>
        <v>1410</v>
      </c>
      <c r="H15" s="2">
        <f t="shared" si="13"/>
        <v>1861</v>
      </c>
      <c r="I15" s="2">
        <f t="shared" si="13"/>
        <v>1145</v>
      </c>
      <c r="J15" s="2">
        <f t="shared" si="13"/>
        <v>941</v>
      </c>
      <c r="K15" s="2">
        <f t="shared" si="13"/>
        <v>786</v>
      </c>
      <c r="L15" s="2">
        <f t="shared" si="13"/>
        <v>966</v>
      </c>
      <c r="M15" s="2">
        <f t="shared" si="13"/>
        <v>1053</v>
      </c>
      <c r="N15" s="2">
        <f t="shared" si="13"/>
        <v>1106</v>
      </c>
      <c r="O15" s="2">
        <f t="shared" si="13"/>
        <v>970</v>
      </c>
      <c r="P15" s="2">
        <f t="shared" si="13"/>
        <v>883</v>
      </c>
      <c r="Q15" s="2">
        <f t="shared" si="13"/>
        <v>536</v>
      </c>
      <c r="S15" s="2">
        <f t="shared" si="3"/>
        <v>0</v>
      </c>
      <c r="T15" s="2">
        <f t="shared" si="3"/>
        <v>234</v>
      </c>
      <c r="U15" s="2">
        <f t="shared" si="3"/>
        <v>160</v>
      </c>
      <c r="V15" s="2">
        <f t="shared" si="3"/>
        <v>1016</v>
      </c>
      <c r="W15" s="2">
        <f t="shared" si="3"/>
        <v>451</v>
      </c>
      <c r="X15" s="2">
        <f t="shared" si="3"/>
        <v>-716</v>
      </c>
      <c r="Y15" s="2">
        <f t="shared" si="3"/>
        <v>-204</v>
      </c>
      <c r="Z15" s="2">
        <f t="shared" si="3"/>
        <v>-155</v>
      </c>
      <c r="AA15" s="2">
        <f t="shared" si="3"/>
        <v>180</v>
      </c>
      <c r="AB15" s="2">
        <f t="shared" si="3"/>
        <v>87</v>
      </c>
      <c r="AC15" s="2">
        <f t="shared" si="3"/>
        <v>53</v>
      </c>
      <c r="AD15" s="2">
        <f t="shared" si="3"/>
        <v>-136</v>
      </c>
      <c r="AE15" s="2">
        <f t="shared" si="3"/>
        <v>-87</v>
      </c>
      <c r="AF15" s="2">
        <f t="shared" si="3"/>
        <v>-347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983</v>
      </c>
      <c r="G16" s="2">
        <f t="shared" si="14"/>
        <v>1035</v>
      </c>
      <c r="H16" s="2">
        <f t="shared" si="14"/>
        <v>1113</v>
      </c>
      <c r="I16" s="2">
        <f t="shared" si="14"/>
        <v>1096</v>
      </c>
      <c r="J16" s="2">
        <f t="shared" si="14"/>
        <v>936</v>
      </c>
      <c r="K16" s="2">
        <f t="shared" si="14"/>
        <v>861</v>
      </c>
      <c r="L16" s="2">
        <f t="shared" si="14"/>
        <v>1367</v>
      </c>
      <c r="M16" s="2">
        <f t="shared" si="14"/>
        <v>1592</v>
      </c>
      <c r="N16" s="2">
        <f t="shared" si="14"/>
        <v>735</v>
      </c>
      <c r="O16" s="2">
        <f t="shared" si="14"/>
        <v>430</v>
      </c>
      <c r="P16" s="2">
        <f t="shared" si="14"/>
        <v>656</v>
      </c>
      <c r="Q16" s="2">
        <f t="shared" si="14"/>
        <v>376</v>
      </c>
      <c r="S16" s="2">
        <f t="shared" si="3"/>
        <v>0</v>
      </c>
      <c r="T16" s="2">
        <f t="shared" si="3"/>
        <v>0</v>
      </c>
      <c r="U16" s="2">
        <f t="shared" si="3"/>
        <v>983</v>
      </c>
      <c r="V16" s="2">
        <f t="shared" si="3"/>
        <v>52</v>
      </c>
      <c r="W16" s="2">
        <f t="shared" si="3"/>
        <v>78</v>
      </c>
      <c r="X16" s="2">
        <f t="shared" si="3"/>
        <v>-17</v>
      </c>
      <c r="Y16" s="2">
        <f t="shared" si="3"/>
        <v>-160</v>
      </c>
      <c r="Z16" s="2">
        <f t="shared" si="3"/>
        <v>-75</v>
      </c>
      <c r="AA16" s="2">
        <f t="shared" si="3"/>
        <v>506</v>
      </c>
      <c r="AB16" s="2">
        <f t="shared" si="3"/>
        <v>225</v>
      </c>
      <c r="AC16" s="2">
        <f t="shared" si="3"/>
        <v>-857</v>
      </c>
      <c r="AD16" s="2">
        <f t="shared" si="3"/>
        <v>-305</v>
      </c>
      <c r="AE16" s="2">
        <f t="shared" si="3"/>
        <v>226</v>
      </c>
      <c r="AF16" s="2">
        <f t="shared" si="3"/>
        <v>-280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81.096000000000004</v>
      </c>
      <c r="D17" s="2">
        <f t="shared" ref="D17:Q17" si="15">IF(D85="#N/A N/A",0,D85)</f>
        <v>9.1660000000000004</v>
      </c>
      <c r="E17" s="2">
        <f t="shared" si="15"/>
        <v>22.946000000000002</v>
      </c>
      <c r="F17" s="2">
        <f t="shared" si="15"/>
        <v>5.6619999999999999</v>
      </c>
      <c r="G17" s="2">
        <f t="shared" si="15"/>
        <v>41.51</v>
      </c>
      <c r="H17" s="2">
        <f t="shared" si="15"/>
        <v>8.048</v>
      </c>
      <c r="I17" s="2">
        <f t="shared" si="15"/>
        <v>4.375</v>
      </c>
      <c r="J17" s="2">
        <f t="shared" si="15"/>
        <v>86.19</v>
      </c>
      <c r="K17" s="2">
        <f t="shared" si="15"/>
        <v>84.828999999999994</v>
      </c>
      <c r="L17" s="2">
        <f t="shared" si="15"/>
        <v>114.483</v>
      </c>
      <c r="M17" s="2">
        <f t="shared" si="15"/>
        <v>134.89599999999999</v>
      </c>
      <c r="N17" s="2">
        <f t="shared" si="15"/>
        <v>269.00099999999998</v>
      </c>
      <c r="O17" s="2">
        <f t="shared" si="15"/>
        <v>23.780999999999999</v>
      </c>
      <c r="P17" s="2">
        <f t="shared" si="15"/>
        <v>41.314</v>
      </c>
      <c r="Q17" s="2">
        <f t="shared" si="15"/>
        <v>64.936000000000007</v>
      </c>
      <c r="S17" s="2">
        <f t="shared" si="3"/>
        <v>-71.930000000000007</v>
      </c>
      <c r="T17" s="2">
        <f t="shared" si="3"/>
        <v>13.780000000000001</v>
      </c>
      <c r="U17" s="2">
        <f t="shared" si="3"/>
        <v>-17.284000000000002</v>
      </c>
      <c r="V17" s="2">
        <f t="shared" si="3"/>
        <v>35.847999999999999</v>
      </c>
      <c r="W17" s="2">
        <f t="shared" si="3"/>
        <v>-33.461999999999996</v>
      </c>
      <c r="X17" s="2">
        <f t="shared" si="3"/>
        <v>-3.673</v>
      </c>
      <c r="Y17" s="2">
        <f t="shared" si="3"/>
        <v>81.814999999999998</v>
      </c>
      <c r="Z17" s="2">
        <f t="shared" si="3"/>
        <v>-1.3610000000000042</v>
      </c>
      <c r="AA17" s="2">
        <f t="shared" si="3"/>
        <v>29.654000000000011</v>
      </c>
      <c r="AB17" s="2">
        <f t="shared" si="3"/>
        <v>20.412999999999982</v>
      </c>
      <c r="AC17" s="2">
        <f t="shared" si="3"/>
        <v>134.10499999999999</v>
      </c>
      <c r="AD17" s="2">
        <f t="shared" si="3"/>
        <v>-245.21999999999997</v>
      </c>
      <c r="AE17" s="2">
        <f t="shared" si="3"/>
        <v>17.533000000000001</v>
      </c>
      <c r="AF17" s="2">
        <f t="shared" si="3"/>
        <v>23.622000000000007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94.965000000000003</v>
      </c>
      <c r="D18" s="2">
        <f t="shared" ref="D18:Q18" si="16">IF(D87="#N/A N/A",0,D87)</f>
        <v>117.372</v>
      </c>
      <c r="E18" s="2">
        <f t="shared" si="16"/>
        <v>91.853999999999999</v>
      </c>
      <c r="F18" s="2">
        <f t="shared" si="16"/>
        <v>59.073</v>
      </c>
      <c r="G18" s="2">
        <f t="shared" si="16"/>
        <v>39.545000000000002</v>
      </c>
      <c r="H18" s="2">
        <f t="shared" si="16"/>
        <v>70.471999999999994</v>
      </c>
      <c r="I18" s="2">
        <f t="shared" si="16"/>
        <v>119.605</v>
      </c>
      <c r="J18" s="2">
        <f t="shared" si="16"/>
        <v>87.814999999999998</v>
      </c>
      <c r="K18" s="2">
        <f t="shared" si="16"/>
        <v>155.321</v>
      </c>
      <c r="L18" s="2">
        <f t="shared" si="16"/>
        <v>172.95</v>
      </c>
      <c r="M18" s="2">
        <f t="shared" si="16"/>
        <v>189.31200000000001</v>
      </c>
      <c r="N18" s="2">
        <f t="shared" si="16"/>
        <v>125.617</v>
      </c>
      <c r="O18" s="2">
        <f t="shared" si="16"/>
        <v>158.11199999999999</v>
      </c>
      <c r="P18" s="2">
        <f t="shared" si="16"/>
        <v>74.671999999999997</v>
      </c>
      <c r="Q18" s="2">
        <f t="shared" si="16"/>
        <v>66.198999999999998</v>
      </c>
      <c r="S18" s="2">
        <f t="shared" si="3"/>
        <v>22.406999999999996</v>
      </c>
      <c r="T18" s="2">
        <f t="shared" si="3"/>
        <v>-25.518000000000001</v>
      </c>
      <c r="U18" s="2">
        <f t="shared" si="3"/>
        <v>-32.780999999999999</v>
      </c>
      <c r="V18" s="2">
        <f t="shared" si="3"/>
        <v>-19.527999999999999</v>
      </c>
      <c r="W18" s="2">
        <f t="shared" si="3"/>
        <v>30.926999999999992</v>
      </c>
      <c r="X18" s="2">
        <f t="shared" si="3"/>
        <v>49.13300000000001</v>
      </c>
      <c r="Y18" s="2">
        <f t="shared" si="3"/>
        <v>-31.790000000000006</v>
      </c>
      <c r="Z18" s="2">
        <f t="shared" si="3"/>
        <v>67.506</v>
      </c>
      <c r="AA18" s="2">
        <f t="shared" si="3"/>
        <v>17.628999999999991</v>
      </c>
      <c r="AB18" s="2">
        <f t="shared" si="3"/>
        <v>16.362000000000023</v>
      </c>
      <c r="AC18" s="2">
        <f t="shared" si="3"/>
        <v>-63.695000000000007</v>
      </c>
      <c r="AD18" s="2">
        <f t="shared" si="3"/>
        <v>32.49499999999999</v>
      </c>
      <c r="AE18" s="2">
        <f t="shared" si="3"/>
        <v>-83.44</v>
      </c>
      <c r="AF18" s="2">
        <f t="shared" si="3"/>
        <v>-8.472999999999999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9.5589999999999993</v>
      </c>
      <c r="D19" s="2">
        <f t="shared" ref="D19:Q19" si="17">IF(D89="#N/A N/A",0,D89)</f>
        <v>13.54</v>
      </c>
      <c r="E19" s="2">
        <f t="shared" si="17"/>
        <v>30.768699999999999</v>
      </c>
      <c r="F19" s="2">
        <f t="shared" si="17"/>
        <v>36.902000000000001</v>
      </c>
      <c r="G19" s="2">
        <f t="shared" si="17"/>
        <v>36.744900000000001</v>
      </c>
      <c r="H19" s="2">
        <f t="shared" si="17"/>
        <v>38.235599999999998</v>
      </c>
      <c r="I19" s="2">
        <f t="shared" si="17"/>
        <v>60.371899999999997</v>
      </c>
      <c r="J19" s="2">
        <f t="shared" si="17"/>
        <v>68.631900000000002</v>
      </c>
      <c r="K19" s="2">
        <f t="shared" si="17"/>
        <v>51.686500000000002</v>
      </c>
      <c r="L19" s="2">
        <f t="shared" si="17"/>
        <v>61.639099999999999</v>
      </c>
      <c r="M19" s="2">
        <f t="shared" si="17"/>
        <v>62.3583</v>
      </c>
      <c r="N19" s="2">
        <f t="shared" si="17"/>
        <v>74.245500000000007</v>
      </c>
      <c r="O19" s="2">
        <f t="shared" si="17"/>
        <v>87.983400000000003</v>
      </c>
      <c r="P19" s="2">
        <f t="shared" si="17"/>
        <v>98.388199999999998</v>
      </c>
      <c r="Q19" s="2">
        <f t="shared" si="17"/>
        <v>127.0091</v>
      </c>
      <c r="S19" s="2">
        <f t="shared" si="3"/>
        <v>3.9809999999999999</v>
      </c>
      <c r="T19" s="2">
        <f t="shared" si="3"/>
        <v>17.2287</v>
      </c>
      <c r="U19" s="2">
        <f t="shared" si="3"/>
        <v>6.133300000000002</v>
      </c>
      <c r="V19" s="2">
        <f t="shared" si="3"/>
        <v>-0.1570999999999998</v>
      </c>
      <c r="W19" s="2">
        <f t="shared" si="3"/>
        <v>1.4906999999999968</v>
      </c>
      <c r="X19" s="2">
        <f t="shared" si="3"/>
        <v>22.136299999999999</v>
      </c>
      <c r="Y19" s="2">
        <f t="shared" si="3"/>
        <v>8.2600000000000051</v>
      </c>
      <c r="Z19" s="2">
        <f t="shared" si="3"/>
        <v>-16.945399999999999</v>
      </c>
      <c r="AA19" s="2">
        <f t="shared" si="3"/>
        <v>9.9525999999999968</v>
      </c>
      <c r="AB19" s="2">
        <f t="shared" si="3"/>
        <v>0.71920000000000073</v>
      </c>
      <c r="AC19" s="2">
        <f t="shared" si="3"/>
        <v>11.887200000000007</v>
      </c>
      <c r="AD19" s="2">
        <f t="shared" si="3"/>
        <v>13.737899999999996</v>
      </c>
      <c r="AE19" s="2">
        <f t="shared" si="3"/>
        <v>10.404799999999994</v>
      </c>
      <c r="AF19" s="2">
        <f t="shared" si="3"/>
        <v>28.620900000000006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1</v>
      </c>
      <c r="N20" s="2">
        <f t="shared" si="18"/>
        <v>1</v>
      </c>
      <c r="O20" s="2">
        <f t="shared" si="18"/>
        <v>254</v>
      </c>
      <c r="P20" s="2">
        <f t="shared" si="18"/>
        <v>301</v>
      </c>
      <c r="Q20" s="2">
        <f t="shared" si="18"/>
        <v>195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1</v>
      </c>
      <c r="AC20" s="2">
        <f t="shared" si="3"/>
        <v>0</v>
      </c>
      <c r="AD20" s="2">
        <f t="shared" si="3"/>
        <v>253</v>
      </c>
      <c r="AE20" s="2">
        <f t="shared" si="3"/>
        <v>47</v>
      </c>
      <c r="AF20" s="2">
        <f t="shared" si="3"/>
        <v>-106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723.32500000000005</v>
      </c>
      <c r="D25" s="19">
        <f t="shared" ref="D25:Q25" si="25">SUM(D5:D24)</f>
        <v>1096.183</v>
      </c>
      <c r="E25" s="19">
        <f t="shared" si="25"/>
        <v>1430.0167000000001</v>
      </c>
      <c r="F25" s="19">
        <f t="shared" si="25"/>
        <v>3991.9609999999993</v>
      </c>
      <c r="G25" s="19">
        <f t="shared" si="25"/>
        <v>4236.8269</v>
      </c>
      <c r="H25" s="19">
        <f t="shared" si="25"/>
        <v>6343.7335999999996</v>
      </c>
      <c r="I25" s="19">
        <f t="shared" si="25"/>
        <v>4375.3798999999999</v>
      </c>
      <c r="J25" s="19">
        <f t="shared" si="25"/>
        <v>5346.4538999999995</v>
      </c>
      <c r="K25" s="19">
        <f t="shared" si="25"/>
        <v>5449.5494999999992</v>
      </c>
      <c r="L25" s="19">
        <f t="shared" si="25"/>
        <v>6149.2941000000001</v>
      </c>
      <c r="M25" s="19">
        <f t="shared" si="25"/>
        <v>7204.0322999999999</v>
      </c>
      <c r="N25" s="19">
        <f t="shared" si="25"/>
        <v>8697.2655000000032</v>
      </c>
      <c r="O25" s="19">
        <f t="shared" si="25"/>
        <v>7374.2854000000007</v>
      </c>
      <c r="P25" s="19">
        <f t="shared" si="25"/>
        <v>5815.9112000000005</v>
      </c>
      <c r="Q25" s="19">
        <f t="shared" si="25"/>
        <v>4858.1230999999989</v>
      </c>
      <c r="S25" s="3">
        <f t="shared" si="24"/>
        <v>372.85799999999995</v>
      </c>
      <c r="T25" s="3">
        <f t="shared" si="24"/>
        <v>333.83370000000014</v>
      </c>
      <c r="U25" s="3">
        <f t="shared" si="24"/>
        <v>2561.9442999999992</v>
      </c>
      <c r="V25" s="3">
        <f t="shared" si="22"/>
        <v>244.86590000000069</v>
      </c>
      <c r="W25" s="3">
        <f t="shared" si="22"/>
        <v>2106.9066999999995</v>
      </c>
      <c r="X25" s="3">
        <f t="shared" si="22"/>
        <v>-1968.3536999999997</v>
      </c>
      <c r="Y25" s="3">
        <f t="shared" si="22"/>
        <v>971.07399999999961</v>
      </c>
      <c r="Z25" s="3">
        <f t="shared" si="22"/>
        <v>103.09559999999965</v>
      </c>
      <c r="AA25" s="3">
        <f t="shared" si="22"/>
        <v>699.7446000000009</v>
      </c>
      <c r="AB25" s="3">
        <f t="shared" si="22"/>
        <v>1054.7381999999998</v>
      </c>
      <c r="AC25" s="3">
        <f t="shared" si="22"/>
        <v>1493.2332000000033</v>
      </c>
      <c r="AD25" s="3">
        <f t="shared" si="22"/>
        <v>-1322.9801000000025</v>
      </c>
      <c r="AE25" s="3">
        <f t="shared" si="22"/>
        <v>-1558.3742000000002</v>
      </c>
      <c r="AF25" s="3">
        <f t="shared" si="22"/>
        <v>-957.78810000000158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7.8725452023443054E-2</v>
      </c>
      <c r="K29" s="4">
        <f t="shared" si="29"/>
        <v>5.6488155580566801E-2</v>
      </c>
      <c r="L29" s="4">
        <f t="shared" si="29"/>
        <v>3.1325709401344132E-2</v>
      </c>
      <c r="M29" s="4">
        <f t="shared" si="29"/>
        <v>6.7235678551857692E-2</v>
      </c>
      <c r="N29" s="4">
        <f t="shared" si="29"/>
        <v>4.0286685510520504E-2</v>
      </c>
      <c r="O29" s="4">
        <f t="shared" si="29"/>
        <v>3.5256839937331419E-2</v>
      </c>
      <c r="P29" s="4">
        <f t="shared" si="29"/>
        <v>3.562932666509764E-2</v>
      </c>
      <c r="Q29" s="4">
        <f t="shared" si="29"/>
        <v>3.8601121490725511E-2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-0.26863022746387522</v>
      </c>
      <c r="AA29" s="4">
        <f t="shared" si="30"/>
        <v>-0.37423944645670565</v>
      </c>
      <c r="AB29" s="4">
        <f t="shared" si="30"/>
        <v>1.5144862457236892</v>
      </c>
      <c r="AC29" s="4">
        <f t="shared" si="30"/>
        <v>-0.27661612658144219</v>
      </c>
      <c r="AD29" s="4">
        <f t="shared" si="30"/>
        <v>-0.25797410840677654</v>
      </c>
      <c r="AE29" s="4">
        <f t="shared" si="30"/>
        <v>-0.20299314599567686</v>
      </c>
      <c r="AF29" s="4">
        <f t="shared" si="30"/>
        <v>-9.5011509673434205E-2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0.18117581999792623</v>
      </c>
      <c r="D30" s="4">
        <f t="shared" si="31"/>
        <v>6.7265228524799228E-2</v>
      </c>
      <c r="E30" s="4">
        <f t="shared" si="31"/>
        <v>4.4075709045915339E-2</v>
      </c>
      <c r="F30" s="4">
        <f t="shared" si="31"/>
        <v>3.3308191137137871E-2</v>
      </c>
      <c r="G30" s="4">
        <f t="shared" si="31"/>
        <v>5.8180333022338007E-3</v>
      </c>
      <c r="H30" s="4">
        <f t="shared" si="31"/>
        <v>4.503373218572735E-2</v>
      </c>
      <c r="I30" s="4">
        <f t="shared" si="31"/>
        <v>2.7516696321615412E-2</v>
      </c>
      <c r="J30" s="4">
        <f t="shared" si="31"/>
        <v>3.899556676248532E-2</v>
      </c>
      <c r="K30" s="4">
        <f t="shared" si="29"/>
        <v>4.6708998606215073E-2</v>
      </c>
      <c r="L30" s="4">
        <f t="shared" si="29"/>
        <v>2.6802588609316964E-2</v>
      </c>
      <c r="M30" s="4">
        <f t="shared" si="29"/>
        <v>2.184887483083606E-3</v>
      </c>
      <c r="N30" s="4">
        <f t="shared" si="29"/>
        <v>7.3973825451229443E-3</v>
      </c>
      <c r="O30" s="4">
        <f t="shared" si="29"/>
        <v>8.7413215658835221E-3</v>
      </c>
      <c r="P30" s="4">
        <f t="shared" si="29"/>
        <v>6.0805605147478854E-3</v>
      </c>
      <c r="Q30" s="4">
        <f t="shared" si="29"/>
        <v>1.0103078697203043E-2</v>
      </c>
      <c r="S30" s="4">
        <f t="shared" si="30"/>
        <v>-0.43734786224999811</v>
      </c>
      <c r="T30" s="4">
        <f t="shared" si="30"/>
        <v>-0.14519563301010369</v>
      </c>
      <c r="U30" s="4">
        <f t="shared" si="30"/>
        <v>1.109584476986784</v>
      </c>
      <c r="V30" s="4">
        <f t="shared" si="30"/>
        <v>-0.8146128680479825</v>
      </c>
      <c r="W30" s="4">
        <f t="shared" si="30"/>
        <v>10.589533468559839</v>
      </c>
      <c r="X30" s="4">
        <f t="shared" si="30"/>
        <v>-0.57856637800071409</v>
      </c>
      <c r="Y30" s="4">
        <f t="shared" si="30"/>
        <v>0.73168543805442043</v>
      </c>
      <c r="Z30" s="4">
        <f t="shared" si="30"/>
        <v>0.22090000383715133</v>
      </c>
      <c r="AA30" s="4">
        <f t="shared" si="30"/>
        <v>-0.35249839909170549</v>
      </c>
      <c r="AB30" s="4">
        <f t="shared" si="30"/>
        <v>-0.90450014258237921</v>
      </c>
      <c r="AC30" s="4">
        <f t="shared" si="30"/>
        <v>3.0874841168996188</v>
      </c>
      <c r="AD30" s="4">
        <f t="shared" si="30"/>
        <v>1.9273512908589959E-3</v>
      </c>
      <c r="AE30" s="4">
        <f t="shared" si="30"/>
        <v>-0.45138921208172389</v>
      </c>
      <c r="AF30" s="4">
        <f t="shared" si="30"/>
        <v>0.3879086076235721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2.1575269384036803E-2</v>
      </c>
      <c r="J31" s="4">
        <f t="shared" si="31"/>
        <v>1.6459507861837173E-2</v>
      </c>
      <c r="K31" s="4">
        <f t="shared" si="29"/>
        <v>6.7161514910544454E-3</v>
      </c>
      <c r="L31" s="4">
        <f t="shared" si="29"/>
        <v>1.6245767136101038E-2</v>
      </c>
      <c r="M31" s="4">
        <f t="shared" si="29"/>
        <v>5.260942541859508E-3</v>
      </c>
      <c r="N31" s="4">
        <f t="shared" si="29"/>
        <v>2.1627487398194287E-2</v>
      </c>
      <c r="O31" s="4">
        <f t="shared" si="29"/>
        <v>4.6716390987525377E-2</v>
      </c>
      <c r="P31" s="4">
        <f t="shared" si="29"/>
        <v>6.4650230560604153E-3</v>
      </c>
      <c r="Q31" s="4">
        <f t="shared" si="29"/>
        <v>5.4280221923565512E-2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-6.7796610169491581E-2</v>
      </c>
      <c r="Z31" s="4">
        <f t="shared" si="30"/>
        <v>-0.58409090909090911</v>
      </c>
      <c r="AA31" s="4">
        <f t="shared" si="30"/>
        <v>1.7295081967213115</v>
      </c>
      <c r="AB31" s="4">
        <f t="shared" si="30"/>
        <v>-0.62062062062062062</v>
      </c>
      <c r="AC31" s="4">
        <f t="shared" si="30"/>
        <v>3.9630606860158308</v>
      </c>
      <c r="AD31" s="4">
        <f t="shared" si="30"/>
        <v>0.83147262094630525</v>
      </c>
      <c r="AE31" s="4">
        <f t="shared" si="30"/>
        <v>-0.8908563134978229</v>
      </c>
      <c r="AF31" s="4">
        <f t="shared" si="30"/>
        <v>6.0132978723404253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5.395777060649158E-4</v>
      </c>
      <c r="P32" s="4">
        <f t="shared" si="29"/>
        <v>8.5609972862034063E-4</v>
      </c>
      <c r="Q32" s="4">
        <f t="shared" si="29"/>
        <v>2.6759305460991721E-2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0.25131942699170645</v>
      </c>
      <c r="AF32" s="4">
        <f t="shared" si="30"/>
        <v>25.109660574412533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0.10874226661597484</v>
      </c>
      <c r="D33" s="4">
        <f t="shared" si="31"/>
        <v>2.0407176538953808E-2</v>
      </c>
      <c r="E33" s="4">
        <f t="shared" si="31"/>
        <v>7.4278852827383054E-3</v>
      </c>
      <c r="F33" s="4">
        <f t="shared" si="31"/>
        <v>1.2239598533152004E-2</v>
      </c>
      <c r="G33" s="4">
        <f t="shared" si="31"/>
        <v>1.0002768817390203E-2</v>
      </c>
      <c r="H33" s="4">
        <f t="shared" si="31"/>
        <v>1.159616790969911E-2</v>
      </c>
      <c r="I33" s="4">
        <f t="shared" si="31"/>
        <v>2.575684913668868E-2</v>
      </c>
      <c r="J33" s="4">
        <f t="shared" si="31"/>
        <v>4.5651567293977798E-2</v>
      </c>
      <c r="K33" s="4">
        <f t="shared" si="29"/>
        <v>5.4212554634103252E-2</v>
      </c>
      <c r="L33" s="4">
        <f t="shared" si="29"/>
        <v>5.3526143756890736E-2</v>
      </c>
      <c r="M33" s="4">
        <f t="shared" si="29"/>
        <v>2.9465026135432514E-2</v>
      </c>
      <c r="N33" s="4">
        <f t="shared" si="29"/>
        <v>2.3443230518833756E-2</v>
      </c>
      <c r="O33" s="4">
        <f t="shared" si="29"/>
        <v>2.5966990645629198E-2</v>
      </c>
      <c r="P33" s="4">
        <f t="shared" si="29"/>
        <v>3.7565222797762109E-2</v>
      </c>
      <c r="Q33" s="4">
        <f t="shared" si="29"/>
        <v>4.0576781596991657E-2</v>
      </c>
      <c r="S33" s="4">
        <f t="shared" si="30"/>
        <v>-0.71559703010577702</v>
      </c>
      <c r="T33" s="4">
        <f t="shared" si="30"/>
        <v>-0.52516763522574883</v>
      </c>
      <c r="U33" s="4">
        <f t="shared" si="30"/>
        <v>3.5998870269252494</v>
      </c>
      <c r="V33" s="4">
        <f t="shared" si="30"/>
        <v>-0.1326238231682357</v>
      </c>
      <c r="W33" s="4">
        <f t="shared" si="30"/>
        <v>0.73579518640868324</v>
      </c>
      <c r="X33" s="4">
        <f t="shared" si="30"/>
        <v>0.53196579802346278</v>
      </c>
      <c r="Y33" s="4">
        <f t="shared" si="30"/>
        <v>1.1657734081067652</v>
      </c>
      <c r="Z33" s="4">
        <f t="shared" si="30"/>
        <v>0.21042798495538242</v>
      </c>
      <c r="AA33" s="4">
        <f t="shared" si="30"/>
        <v>0.11411685858770486</v>
      </c>
      <c r="AB33" s="4">
        <f t="shared" si="30"/>
        <v>-0.35510165639772995</v>
      </c>
      <c r="AC33" s="4">
        <f t="shared" si="30"/>
        <v>-3.9455025981429047E-2</v>
      </c>
      <c r="AD33" s="4">
        <f t="shared" si="30"/>
        <v>-6.0836128931002674E-2</v>
      </c>
      <c r="AE33" s="4">
        <f t="shared" si="30"/>
        <v>0.14093833556149732</v>
      </c>
      <c r="AF33" s="4">
        <f t="shared" si="30"/>
        <v>-9.771782712975334E-2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2.756901804387596E-3</v>
      </c>
      <c r="M34" s="4">
        <f t="shared" si="29"/>
        <v>3.2266651552908779E-3</v>
      </c>
      <c r="N34" s="4">
        <f t="shared" si="29"/>
        <v>7.6822996837339246E-3</v>
      </c>
      <c r="O34" s="4">
        <f t="shared" si="29"/>
        <v>4.3907983273877623E-3</v>
      </c>
      <c r="P34" s="4">
        <f t="shared" si="29"/>
        <v>5.6792476473849877E-3</v>
      </c>
      <c r="Q34" s="4">
        <f t="shared" si="29"/>
        <v>1.103224411913317E-2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0.37114375036866643</v>
      </c>
      <c r="AC34" s="4">
        <f t="shared" si="30"/>
        <v>1.8743815874381584</v>
      </c>
      <c r="AD34" s="4">
        <f t="shared" si="30"/>
        <v>-0.51539325001870839</v>
      </c>
      <c r="AE34" s="4">
        <f t="shared" si="30"/>
        <v>2.0105624015565749E-2</v>
      </c>
      <c r="AF34" s="4">
        <f t="shared" si="30"/>
        <v>0.62264607932182847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3.7508160533927647E-3</v>
      </c>
      <c r="N35" s="4">
        <f t="shared" si="29"/>
        <v>3.3347262998927639E-3</v>
      </c>
      <c r="O35" s="4">
        <f t="shared" si="29"/>
        <v>9.6592410160854358E-4</v>
      </c>
      <c r="P35" s="4">
        <f t="shared" si="29"/>
        <v>5.162045802900154E-3</v>
      </c>
      <c r="Q35" s="4">
        <f t="shared" si="29"/>
        <v>9.9289373708953584E-3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7.3350357129639887E-2</v>
      </c>
      <c r="AD35" s="4">
        <f t="shared" si="30"/>
        <v>-0.75440471675343923</v>
      </c>
      <c r="AE35" s="4">
        <f t="shared" si="30"/>
        <v>3.2147971360381855</v>
      </c>
      <c r="AF35" s="4">
        <f t="shared" si="30"/>
        <v>0.60668842848577709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1.7361342336838304E-3</v>
      </c>
      <c r="M36" s="4">
        <f t="shared" si="29"/>
        <v>8.356431161476054E-3</v>
      </c>
      <c r="N36" s="4">
        <f t="shared" si="29"/>
        <v>1.999685993258455E-2</v>
      </c>
      <c r="O36" s="4">
        <f t="shared" si="29"/>
        <v>1.9847753654882953E-2</v>
      </c>
      <c r="P36" s="4">
        <f t="shared" si="29"/>
        <v>6.9138263321489493E-2</v>
      </c>
      <c r="Q36" s="4">
        <f t="shared" si="29"/>
        <v>4.6039796727258733E-2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4.638816035968528</v>
      </c>
      <c r="AC36" s="4">
        <f t="shared" si="30"/>
        <v>1.8890033222591363</v>
      </c>
      <c r="AD36" s="4">
        <f t="shared" si="30"/>
        <v>-0.15843673455306528</v>
      </c>
      <c r="AE36" s="4">
        <f t="shared" si="30"/>
        <v>1.7472926900924413</v>
      </c>
      <c r="AF36" s="4">
        <f t="shared" si="30"/>
        <v>-0.44375556450850773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0.4534614454083572</v>
      </c>
      <c r="D37" s="4">
        <f t="shared" si="31"/>
        <v>0.7845405374832487</v>
      </c>
      <c r="E37" s="4">
        <f t="shared" si="31"/>
        <v>0.68250951195185339</v>
      </c>
      <c r="F37" s="4">
        <f t="shared" si="31"/>
        <v>0.58392354033518878</v>
      </c>
      <c r="G37" s="4">
        <f t="shared" si="31"/>
        <v>0.37858520960580194</v>
      </c>
      <c r="H37" s="4">
        <f t="shared" si="31"/>
        <v>0.45572531608199945</v>
      </c>
      <c r="I37" s="4">
        <f t="shared" si="31"/>
        <v>0.37048211516444551</v>
      </c>
      <c r="J37" s="4">
        <f t="shared" si="31"/>
        <v>0.42327120785610817</v>
      </c>
      <c r="K37" s="4">
        <f t="shared" si="29"/>
        <v>0.47948917612364111</v>
      </c>
      <c r="L37" s="4">
        <f t="shared" si="29"/>
        <v>0.43078115258790434</v>
      </c>
      <c r="M37" s="4">
        <f t="shared" si="29"/>
        <v>0.457521546648257</v>
      </c>
      <c r="N37" s="4">
        <f t="shared" si="29"/>
        <v>0.60950191758547534</v>
      </c>
      <c r="O37" s="4">
        <f t="shared" si="29"/>
        <v>0.59504070726636094</v>
      </c>
      <c r="P37" s="4">
        <f t="shared" si="29"/>
        <v>0.47885875561511321</v>
      </c>
      <c r="Q37" s="4">
        <f t="shared" si="29"/>
        <v>0.48043245343042057</v>
      </c>
      <c r="S37" s="4">
        <f t="shared" si="30"/>
        <v>1.6219512195121952</v>
      </c>
      <c r="T37" s="4">
        <f t="shared" si="30"/>
        <v>0.13488372093023257</v>
      </c>
      <c r="U37" s="4">
        <f t="shared" si="30"/>
        <v>1.3883196721311475</v>
      </c>
      <c r="V37" s="4">
        <f t="shared" si="30"/>
        <v>-0.31188331188331186</v>
      </c>
      <c r="W37" s="4">
        <f t="shared" si="30"/>
        <v>0.80236907730673312</v>
      </c>
      <c r="X37" s="4">
        <f t="shared" si="30"/>
        <v>-0.43929436181252163</v>
      </c>
      <c r="Y37" s="4">
        <f t="shared" si="30"/>
        <v>0.39605181986428128</v>
      </c>
      <c r="Z37" s="4">
        <f t="shared" si="30"/>
        <v>0.15466195315952275</v>
      </c>
      <c r="AA37" s="4">
        <f t="shared" si="30"/>
        <v>1.3777267508610792E-2</v>
      </c>
      <c r="AB37" s="4">
        <f t="shared" si="30"/>
        <v>0.24424311060777651</v>
      </c>
      <c r="AC37" s="4">
        <f t="shared" si="30"/>
        <v>0.6083131067961165</v>
      </c>
      <c r="AD37" s="4">
        <f t="shared" si="30"/>
        <v>-0.17223165440482927</v>
      </c>
      <c r="AE37" s="4">
        <f t="shared" si="30"/>
        <v>-0.36531449407474931</v>
      </c>
      <c r="AF37" s="4">
        <f t="shared" si="30"/>
        <v>-0.16193895870736086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5.5733614859183108E-4</v>
      </c>
      <c r="F38" s="4">
        <f t="shared" si="31"/>
        <v>1.2500122120431538E-4</v>
      </c>
      <c r="G38" s="4">
        <f t="shared" si="31"/>
        <v>7.0736899824724961E-4</v>
      </c>
      <c r="H38" s="4">
        <f t="shared" si="31"/>
        <v>4.3081884775237098E-4</v>
      </c>
      <c r="I38" s="4">
        <f t="shared" si="31"/>
        <v>3.5105523065551408E-4</v>
      </c>
      <c r="J38" s="4">
        <f t="shared" si="31"/>
        <v>4.4010479544207795E-4</v>
      </c>
      <c r="K38" s="4">
        <f t="shared" si="29"/>
        <v>6.0573814404291592E-4</v>
      </c>
      <c r="L38" s="4">
        <f t="shared" si="29"/>
        <v>6.6625533490096052E-4</v>
      </c>
      <c r="M38" s="4">
        <f t="shared" si="29"/>
        <v>2.0439941669889512E-3</v>
      </c>
      <c r="N38" s="4">
        <f t="shared" si="29"/>
        <v>1.0294040121001245E-3</v>
      </c>
      <c r="O38" s="4">
        <f t="shared" si="29"/>
        <v>1.6438202947773081E-3</v>
      </c>
      <c r="P38" s="4">
        <f t="shared" si="29"/>
        <v>1.3320354684920222E-3</v>
      </c>
      <c r="Q38" s="4">
        <f t="shared" si="29"/>
        <v>1.2436901815023999E-3</v>
      </c>
      <c r="S38" s="4">
        <f t="shared" si="30"/>
        <v>0</v>
      </c>
      <c r="T38" s="4">
        <f t="shared" si="30"/>
        <v>0</v>
      </c>
      <c r="U38" s="4">
        <f t="shared" si="30"/>
        <v>-0.37390213299874531</v>
      </c>
      <c r="V38" s="4">
        <f t="shared" si="30"/>
        <v>5.0060120240480961</v>
      </c>
      <c r="W38" s="4">
        <f t="shared" si="30"/>
        <v>-8.8088088088088018E-2</v>
      </c>
      <c r="X38" s="4">
        <f t="shared" si="30"/>
        <v>-0.43798024149286502</v>
      </c>
      <c r="Y38" s="4">
        <f t="shared" si="30"/>
        <v>0.53190104166666652</v>
      </c>
      <c r="Z38" s="4">
        <f t="shared" si="30"/>
        <v>0.40288992775180643</v>
      </c>
      <c r="AA38" s="4">
        <f t="shared" si="30"/>
        <v>0.24113904877309913</v>
      </c>
      <c r="AB38" s="4">
        <f t="shared" si="30"/>
        <v>2.5940932389553328</v>
      </c>
      <c r="AC38" s="4">
        <f t="shared" si="30"/>
        <v>-0.39198641765704589</v>
      </c>
      <c r="AD38" s="4">
        <f t="shared" si="30"/>
        <v>0.35395956662571215</v>
      </c>
      <c r="AE38" s="4">
        <f t="shared" si="30"/>
        <v>-0.36091404058736182</v>
      </c>
      <c r="AF38" s="4">
        <f t="shared" si="30"/>
        <v>-0.2200851942687492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0.16363445266058779</v>
      </c>
      <c r="F39" s="4">
        <f t="shared" si="31"/>
        <v>9.8698359027054636E-2</v>
      </c>
      <c r="G39" s="4">
        <f t="shared" si="31"/>
        <v>0.33279622540160891</v>
      </c>
      <c r="H39" s="4">
        <f t="shared" si="31"/>
        <v>0.29336036431290247</v>
      </c>
      <c r="I39" s="4">
        <f t="shared" si="31"/>
        <v>0.26169156191442944</v>
      </c>
      <c r="J39" s="4">
        <f t="shared" si="31"/>
        <v>0.17600451020441793</v>
      </c>
      <c r="K39" s="4">
        <f t="shared" si="29"/>
        <v>0.14423210579149709</v>
      </c>
      <c r="L39" s="4">
        <f t="shared" si="29"/>
        <v>0.15709120173647248</v>
      </c>
      <c r="M39" s="4">
        <f t="shared" si="29"/>
        <v>0.14616813975140006</v>
      </c>
      <c r="N39" s="4">
        <f t="shared" si="29"/>
        <v>0.12716640649868624</v>
      </c>
      <c r="O39" s="4">
        <f t="shared" si="29"/>
        <v>0.13153816910856203</v>
      </c>
      <c r="P39" s="4">
        <f t="shared" si="29"/>
        <v>0.15182487655588689</v>
      </c>
      <c r="Q39" s="4">
        <f t="shared" si="29"/>
        <v>0.11033067482378126</v>
      </c>
      <c r="S39" s="4">
        <f t="shared" si="30"/>
        <v>0</v>
      </c>
      <c r="T39" s="4">
        <f t="shared" si="30"/>
        <v>0</v>
      </c>
      <c r="U39" s="4">
        <f t="shared" si="30"/>
        <v>0.68376068376068377</v>
      </c>
      <c r="V39" s="4">
        <f t="shared" si="30"/>
        <v>2.5786802030456855</v>
      </c>
      <c r="W39" s="4">
        <f t="shared" si="30"/>
        <v>0.31985815602836881</v>
      </c>
      <c r="X39" s="4">
        <f t="shared" si="30"/>
        <v>-0.38473938742611496</v>
      </c>
      <c r="Y39" s="4">
        <f t="shared" si="30"/>
        <v>-0.17816593886462881</v>
      </c>
      <c r="Z39" s="4">
        <f t="shared" si="30"/>
        <v>-0.16471838469713071</v>
      </c>
      <c r="AA39" s="4">
        <f t="shared" si="30"/>
        <v>0.22900763358778625</v>
      </c>
      <c r="AB39" s="4">
        <f t="shared" si="30"/>
        <v>9.0062111801242239E-2</v>
      </c>
      <c r="AC39" s="4">
        <f t="shared" si="30"/>
        <v>5.0332383665716997E-2</v>
      </c>
      <c r="AD39" s="4">
        <f t="shared" si="30"/>
        <v>-0.12296564195298372</v>
      </c>
      <c r="AE39" s="4">
        <f t="shared" si="30"/>
        <v>-8.9690721649484537E-2</v>
      </c>
      <c r="AF39" s="4">
        <f t="shared" si="30"/>
        <v>-0.39297848244620609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0.24624489066902211</v>
      </c>
      <c r="G40" s="4">
        <f t="shared" si="31"/>
        <v>0.24428659098628741</v>
      </c>
      <c r="H40" s="4">
        <f t="shared" si="31"/>
        <v>0.17544872943592715</v>
      </c>
      <c r="I40" s="4">
        <f t="shared" si="31"/>
        <v>0.25049253437398661</v>
      </c>
      <c r="J40" s="4">
        <f t="shared" si="31"/>
        <v>0.17506931089408628</v>
      </c>
      <c r="K40" s="4">
        <f t="shared" si="29"/>
        <v>0.15799471130595294</v>
      </c>
      <c r="L40" s="4">
        <f t="shared" si="29"/>
        <v>0.22230193868919035</v>
      </c>
      <c r="M40" s="4">
        <f t="shared" si="29"/>
        <v>0.2209873489878717</v>
      </c>
      <c r="N40" s="4">
        <f t="shared" si="29"/>
        <v>8.4509320774443383E-2</v>
      </c>
      <c r="O40" s="4">
        <f t="shared" si="29"/>
        <v>5.8310734759465639E-2</v>
      </c>
      <c r="P40" s="4">
        <f t="shared" si="29"/>
        <v>0.11279401927594768</v>
      </c>
      <c r="Q40" s="4">
        <f t="shared" si="29"/>
        <v>7.7396145025637589E-2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5.2899287894201424E-2</v>
      </c>
      <c r="W40" s="4">
        <f t="shared" si="30"/>
        <v>7.5362318840579715E-2</v>
      </c>
      <c r="X40" s="4">
        <f t="shared" si="30"/>
        <v>-1.5274034141958671E-2</v>
      </c>
      <c r="Y40" s="4">
        <f t="shared" si="30"/>
        <v>-0.145985401459854</v>
      </c>
      <c r="Z40" s="4">
        <f t="shared" si="30"/>
        <v>-8.0128205128205135E-2</v>
      </c>
      <c r="AA40" s="4">
        <f t="shared" si="30"/>
        <v>0.58768873403019739</v>
      </c>
      <c r="AB40" s="4">
        <f t="shared" si="30"/>
        <v>0.1645940014630578</v>
      </c>
      <c r="AC40" s="4">
        <f t="shared" si="30"/>
        <v>-0.53831658291457285</v>
      </c>
      <c r="AD40" s="4">
        <f t="shared" si="30"/>
        <v>-0.41496598639455784</v>
      </c>
      <c r="AE40" s="4">
        <f t="shared" si="30"/>
        <v>0.52558139534883719</v>
      </c>
      <c r="AF40" s="4">
        <f t="shared" si="30"/>
        <v>-0.42682926829268292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0.11211557736840286</v>
      </c>
      <c r="D41" s="4">
        <f t="shared" si="31"/>
        <v>8.3617425192691365E-3</v>
      </c>
      <c r="E41" s="4">
        <f t="shared" si="31"/>
        <v>1.604596645619593E-2</v>
      </c>
      <c r="F41" s="4">
        <f t="shared" si="31"/>
        <v>1.4183505299776228E-3</v>
      </c>
      <c r="G41" s="4">
        <f t="shared" si="31"/>
        <v>9.7974264655466565E-3</v>
      </c>
      <c r="H41" s="4">
        <f t="shared" si="31"/>
        <v>1.2686535260560123E-3</v>
      </c>
      <c r="I41" s="4">
        <f t="shared" si="31"/>
        <v>9.9991317325382433E-4</v>
      </c>
      <c r="J41" s="4">
        <f t="shared" si="31"/>
        <v>1.6120965711497112E-2</v>
      </c>
      <c r="K41" s="4">
        <f t="shared" si="29"/>
        <v>1.5566240842476981E-2</v>
      </c>
      <c r="L41" s="4">
        <f t="shared" si="29"/>
        <v>1.8617258849271821E-2</v>
      </c>
      <c r="M41" s="4">
        <f t="shared" si="29"/>
        <v>1.8725068736851719E-2</v>
      </c>
      <c r="N41" s="4">
        <f t="shared" si="29"/>
        <v>3.0929376595436792E-2</v>
      </c>
      <c r="O41" s="4">
        <f t="shared" si="29"/>
        <v>3.2248548449182609E-3</v>
      </c>
      <c r="P41" s="4">
        <f t="shared" si="29"/>
        <v>7.1036160249489362E-3</v>
      </c>
      <c r="Q41" s="4">
        <f t="shared" si="29"/>
        <v>1.3366478918576605E-2</v>
      </c>
      <c r="S41" s="4">
        <f t="shared" si="30"/>
        <v>-0.88697346354937368</v>
      </c>
      <c r="T41" s="4">
        <f t="shared" si="30"/>
        <v>1.5033820641501201</v>
      </c>
      <c r="U41" s="4">
        <f t="shared" si="30"/>
        <v>-0.75324675324675328</v>
      </c>
      <c r="V41" s="4">
        <f t="shared" si="30"/>
        <v>6.3313316849169903</v>
      </c>
      <c r="W41" s="4">
        <f t="shared" si="30"/>
        <v>-0.80611900746807996</v>
      </c>
      <c r="X41" s="4">
        <f t="shared" si="30"/>
        <v>-0.45638667992047716</v>
      </c>
      <c r="Y41" s="4">
        <f t="shared" si="30"/>
        <v>18.700571428571429</v>
      </c>
      <c r="Z41" s="4">
        <f t="shared" si="30"/>
        <v>-1.5790694976215387E-2</v>
      </c>
      <c r="AA41" s="4">
        <f t="shared" si="30"/>
        <v>0.34957384856593871</v>
      </c>
      <c r="AB41" s="4">
        <f t="shared" si="30"/>
        <v>0.17830594935492591</v>
      </c>
      <c r="AC41" s="4">
        <f t="shared" si="30"/>
        <v>0.99413622346103669</v>
      </c>
      <c r="AD41" s="4">
        <f t="shared" si="30"/>
        <v>-0.91159512418169442</v>
      </c>
      <c r="AE41" s="4">
        <f t="shared" si="30"/>
        <v>0.73726924855977471</v>
      </c>
      <c r="AF41" s="4">
        <f t="shared" si="30"/>
        <v>0.57176743960884946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0.13128953098538002</v>
      </c>
      <c r="D42" s="4">
        <f t="shared" si="31"/>
        <v>0.10707336275056263</v>
      </c>
      <c r="E42" s="4">
        <f t="shared" si="31"/>
        <v>6.4232816302075349E-2</v>
      </c>
      <c r="F42" s="4">
        <f t="shared" si="31"/>
        <v>1.47979902609269E-2</v>
      </c>
      <c r="G42" s="4">
        <f t="shared" si="31"/>
        <v>9.3336359812103732E-3</v>
      </c>
      <c r="H42" s="4">
        <f t="shared" si="31"/>
        <v>1.1108915418516314E-2</v>
      </c>
      <c r="I42" s="4">
        <f t="shared" si="31"/>
        <v>2.733591201989112E-2</v>
      </c>
      <c r="J42" s="4">
        <f t="shared" si="31"/>
        <v>1.64249054873549E-2</v>
      </c>
      <c r="K42" s="4">
        <f t="shared" si="29"/>
        <v>2.8501622014810588E-2</v>
      </c>
      <c r="L42" s="4">
        <f t="shared" si="29"/>
        <v>2.8125179441328068E-2</v>
      </c>
      <c r="M42" s="4">
        <f t="shared" si="29"/>
        <v>2.627861621331154E-2</v>
      </c>
      <c r="N42" s="4">
        <f t="shared" si="29"/>
        <v>1.4443275303024836E-2</v>
      </c>
      <c r="O42" s="4">
        <f t="shared" si="29"/>
        <v>2.1440992777415419E-2</v>
      </c>
      <c r="P42" s="4">
        <f t="shared" si="29"/>
        <v>1.2839260681971897E-2</v>
      </c>
      <c r="Q42" s="4">
        <f t="shared" si="29"/>
        <v>1.3626455863170699E-2</v>
      </c>
      <c r="S42" s="4">
        <f t="shared" si="30"/>
        <v>0.23595008687411148</v>
      </c>
      <c r="T42" s="4">
        <f t="shared" si="30"/>
        <v>-0.21741130763725591</v>
      </c>
      <c r="U42" s="4">
        <f t="shared" si="30"/>
        <v>-0.35688157293095563</v>
      </c>
      <c r="V42" s="4">
        <f t="shared" si="30"/>
        <v>-0.33057403551537923</v>
      </c>
      <c r="W42" s="4">
        <f t="shared" si="30"/>
        <v>0.78207105828802603</v>
      </c>
      <c r="X42" s="4">
        <f t="shared" si="30"/>
        <v>0.69719888750141923</v>
      </c>
      <c r="Y42" s="4">
        <f t="shared" si="30"/>
        <v>-0.26579156389783037</v>
      </c>
      <c r="Z42" s="4">
        <f t="shared" si="30"/>
        <v>0.76872971587997496</v>
      </c>
      <c r="AA42" s="4">
        <f t="shared" si="30"/>
        <v>0.11350042814558231</v>
      </c>
      <c r="AB42" s="4">
        <f t="shared" si="30"/>
        <v>9.4605377276669692E-2</v>
      </c>
      <c r="AC42" s="4">
        <f t="shared" si="30"/>
        <v>-0.33645516396213659</v>
      </c>
      <c r="AD42" s="4">
        <f t="shared" si="30"/>
        <v>0.25868314002085696</v>
      </c>
      <c r="AE42" s="4">
        <f t="shared" si="30"/>
        <v>-0.52772718073264524</v>
      </c>
      <c r="AF42" s="4">
        <f t="shared" si="30"/>
        <v>-0.11346957360188557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1.3215359623958799E-2</v>
      </c>
      <c r="D43" s="4">
        <f t="shared" si="31"/>
        <v>1.2351952183166497E-2</v>
      </c>
      <c r="E43" s="4">
        <f t="shared" si="31"/>
        <v>2.1516322152041998E-2</v>
      </c>
      <c r="F43" s="4">
        <f t="shared" si="31"/>
        <v>9.2440782863359647E-3</v>
      </c>
      <c r="G43" s="4">
        <f t="shared" si="31"/>
        <v>8.6727404416734617E-3</v>
      </c>
      <c r="H43" s="4">
        <f t="shared" si="31"/>
        <v>6.0273022814198883E-3</v>
      </c>
      <c r="I43" s="4">
        <f t="shared" si="31"/>
        <v>1.3798093280997153E-2</v>
      </c>
      <c r="J43" s="4">
        <f t="shared" si="31"/>
        <v>1.2836901109350258E-2</v>
      </c>
      <c r="K43" s="4">
        <f t="shared" si="29"/>
        <v>9.4845454656389497E-3</v>
      </c>
      <c r="L43" s="4">
        <f t="shared" si="29"/>
        <v>1.0023768419207661E-2</v>
      </c>
      <c r="M43" s="4">
        <f t="shared" si="29"/>
        <v>8.6560272640643209E-3</v>
      </c>
      <c r="N43" s="4">
        <f t="shared" si="29"/>
        <v>8.5366486742298464E-3</v>
      </c>
      <c r="O43" s="4">
        <f t="shared" si="29"/>
        <v>1.1931108606130161E-2</v>
      </c>
      <c r="P43" s="4">
        <f t="shared" si="29"/>
        <v>1.6917073974582003E-2</v>
      </c>
      <c r="Q43" s="4">
        <f t="shared" si="29"/>
        <v>2.6143656178658797E-2</v>
      </c>
      <c r="S43" s="4">
        <f t="shared" si="30"/>
        <v>0.41646615754786065</v>
      </c>
      <c r="T43" s="4">
        <f t="shared" si="30"/>
        <v>1.2724298375184639</v>
      </c>
      <c r="U43" s="4">
        <f t="shared" si="30"/>
        <v>0.19933568854062739</v>
      </c>
      <c r="V43" s="4">
        <f t="shared" si="30"/>
        <v>-4.2572218307950728E-3</v>
      </c>
      <c r="W43" s="4">
        <f t="shared" si="30"/>
        <v>4.0568895275262598E-2</v>
      </c>
      <c r="X43" s="4">
        <f t="shared" si="30"/>
        <v>0.57894475305736015</v>
      </c>
      <c r="Y43" s="4">
        <f t="shared" si="30"/>
        <v>0.13681861925829741</v>
      </c>
      <c r="Z43" s="4">
        <f t="shared" si="30"/>
        <v>-0.2469026793663005</v>
      </c>
      <c r="AA43" s="4">
        <f t="shared" si="30"/>
        <v>0.19255705068054513</v>
      </c>
      <c r="AB43" s="4">
        <f t="shared" si="30"/>
        <v>1.1667918577656077E-2</v>
      </c>
      <c r="AC43" s="4">
        <f t="shared" si="30"/>
        <v>0.19062739041955934</v>
      </c>
      <c r="AD43" s="4">
        <f t="shared" si="30"/>
        <v>0.18503343636988093</v>
      </c>
      <c r="AE43" s="4">
        <f t="shared" si="30"/>
        <v>0.11825867152212798</v>
      </c>
      <c r="AF43" s="4">
        <f t="shared" si="30"/>
        <v>0.29089768895050427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1.3881114886172844E-4</v>
      </c>
      <c r="N44" s="4">
        <f t="shared" si="29"/>
        <v>1.1497866772033113E-4</v>
      </c>
      <c r="O44" s="4">
        <f t="shared" si="29"/>
        <v>3.4444015416056448E-2</v>
      </c>
      <c r="P44" s="4">
        <f t="shared" si="29"/>
        <v>5.1754572868994285E-2</v>
      </c>
      <c r="Q44" s="4">
        <f t="shared" si="29"/>
        <v>4.0138958191487585E-2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0</v>
      </c>
      <c r="AD44" s="4">
        <f t="shared" si="30"/>
        <v>253</v>
      </c>
      <c r="AE44" s="4">
        <f t="shared" si="30"/>
        <v>0.18503937007874016</v>
      </c>
      <c r="AF44" s="4">
        <f t="shared" si="30"/>
        <v>-0.35215946843853818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0.99999999999999989</v>
      </c>
      <c r="D49" s="12">
        <f t="shared" ref="D49:Q49" si="35">SUM(D29:D48)</f>
        <v>1</v>
      </c>
      <c r="E49" s="12">
        <f t="shared" si="35"/>
        <v>1</v>
      </c>
      <c r="F49" s="12">
        <f t="shared" si="35"/>
        <v>1</v>
      </c>
      <c r="G49" s="12">
        <f t="shared" si="35"/>
        <v>1.0000000000000002</v>
      </c>
      <c r="H49" s="12">
        <f t="shared" si="35"/>
        <v>1.0000000000000002</v>
      </c>
      <c r="I49" s="12">
        <f t="shared" si="35"/>
        <v>1.0000000000000002</v>
      </c>
      <c r="J49" s="12">
        <f t="shared" si="35"/>
        <v>1</v>
      </c>
      <c r="K49" s="12">
        <f t="shared" si="35"/>
        <v>1.0000000000000002</v>
      </c>
      <c r="L49" s="12">
        <f t="shared" si="35"/>
        <v>1</v>
      </c>
      <c r="M49" s="12">
        <f t="shared" si="35"/>
        <v>1.0000000000000002</v>
      </c>
      <c r="N49" s="12">
        <f t="shared" si="35"/>
        <v>0.99999999999999978</v>
      </c>
      <c r="O49" s="12">
        <f t="shared" si="35"/>
        <v>0.99999999999999978</v>
      </c>
      <c r="P49" s="12">
        <f t="shared" si="35"/>
        <v>1</v>
      </c>
      <c r="Q49" s="12">
        <f t="shared" si="35"/>
        <v>1.0000000000000002</v>
      </c>
      <c r="S49" s="5">
        <f t="shared" si="33"/>
        <v>0.51547782808557696</v>
      </c>
      <c r="T49" s="6">
        <f t="shared" si="33"/>
        <v>0.30454194235816479</v>
      </c>
      <c r="U49" s="6">
        <f t="shared" si="33"/>
        <v>1.791548518279541</v>
      </c>
      <c r="V49" s="6">
        <f t="shared" si="33"/>
        <v>6.1339752567723164E-2</v>
      </c>
      <c r="W49" s="6">
        <f t="shared" si="33"/>
        <v>0.49728411137117723</v>
      </c>
      <c r="X49" s="6">
        <f t="shared" si="33"/>
        <v>-0.31028315880099377</v>
      </c>
      <c r="Y49" s="6">
        <f t="shared" si="33"/>
        <v>0.22194049938383628</v>
      </c>
      <c r="Z49" s="6">
        <f t="shared" si="33"/>
        <v>1.9282986803645621E-2</v>
      </c>
      <c r="AA49" s="6">
        <f t="shared" si="33"/>
        <v>0.12840411854227601</v>
      </c>
      <c r="AB49" s="6">
        <f t="shared" si="33"/>
        <v>0.1715218337012048</v>
      </c>
      <c r="AC49" s="6">
        <f t="shared" si="33"/>
        <v>0.20727741601047558</v>
      </c>
      <c r="AD49" s="6">
        <f t="shared" si="33"/>
        <v>-0.15211448931851074</v>
      </c>
      <c r="AE49" s="6">
        <f t="shared" si="33"/>
        <v>-0.21132545263301039</v>
      </c>
      <c r="AF49" s="6">
        <f t="shared" si="33"/>
        <v>-0.16468409971596565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INPUT!B104</f>
        <v>BS_CASH_NEAR_CASH_ITEM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420.90199999999999</v>
      </c>
      <c r="K61">
        <v>307.83499999999998</v>
      </c>
      <c r="L61">
        <v>192.631</v>
      </c>
      <c r="M61">
        <v>484.36799999999999</v>
      </c>
      <c r="N61">
        <v>350.38400000000001</v>
      </c>
      <c r="O61">
        <v>259.99400000000003</v>
      </c>
      <c r="P61">
        <v>207.21700000000001</v>
      </c>
      <c r="Q61">
        <v>187.529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131.04900000000001</v>
      </c>
      <c r="D63">
        <v>73.734999999999999</v>
      </c>
      <c r="E63">
        <v>63.029000000000003</v>
      </c>
      <c r="F63">
        <v>132.965</v>
      </c>
      <c r="G63">
        <v>24.65</v>
      </c>
      <c r="H63">
        <v>285.68200000000002</v>
      </c>
      <c r="I63">
        <v>120.396</v>
      </c>
      <c r="J63">
        <v>208.488</v>
      </c>
      <c r="K63">
        <v>254.54300000000001</v>
      </c>
      <c r="L63">
        <v>164.81700000000001</v>
      </c>
      <c r="M63">
        <v>15.74</v>
      </c>
      <c r="N63">
        <v>64.337000000000003</v>
      </c>
      <c r="O63">
        <v>64.460999999999999</v>
      </c>
      <c r="P63">
        <v>35.363999999999997</v>
      </c>
      <c r="Q63">
        <v>49.082000000000001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94.4</v>
      </c>
      <c r="J65">
        <v>88</v>
      </c>
      <c r="K65">
        <v>36.6</v>
      </c>
      <c r="L65">
        <v>99.9</v>
      </c>
      <c r="M65">
        <v>37.9</v>
      </c>
      <c r="N65">
        <v>188.1</v>
      </c>
      <c r="O65">
        <v>344.5</v>
      </c>
      <c r="P65">
        <v>37.6</v>
      </c>
      <c r="Q65">
        <v>263.7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3.9790000000000001</v>
      </c>
      <c r="P67">
        <v>4.9790000000000001</v>
      </c>
      <c r="Q67">
        <v>130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78.656000000000006</v>
      </c>
      <c r="D69">
        <v>22.37</v>
      </c>
      <c r="E69">
        <v>10.622</v>
      </c>
      <c r="F69">
        <v>48.86</v>
      </c>
      <c r="G69">
        <v>42.38</v>
      </c>
      <c r="H69">
        <v>73.563000000000002</v>
      </c>
      <c r="I69">
        <v>112.696</v>
      </c>
      <c r="J69">
        <v>244.07400000000001</v>
      </c>
      <c r="K69">
        <v>295.43400000000003</v>
      </c>
      <c r="L69">
        <v>329.14800000000002</v>
      </c>
      <c r="M69">
        <v>212.267</v>
      </c>
      <c r="N69">
        <v>203.892</v>
      </c>
      <c r="O69">
        <v>191.488</v>
      </c>
      <c r="P69">
        <v>218.476</v>
      </c>
      <c r="Q69">
        <v>197.12700000000001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16.952999999999999</v>
      </c>
      <c r="M71">
        <v>23.245000000000001</v>
      </c>
      <c r="N71">
        <v>66.814999999999998</v>
      </c>
      <c r="O71">
        <v>32.378999999999998</v>
      </c>
      <c r="P71">
        <v>33.03</v>
      </c>
      <c r="Q71">
        <v>53.595999999999997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27.021000000000001</v>
      </c>
      <c r="N73">
        <v>29.003</v>
      </c>
      <c r="O73">
        <v>7.1230000000000002</v>
      </c>
      <c r="P73">
        <v>30.021999999999998</v>
      </c>
      <c r="Q73">
        <v>48.235999999999997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10.676</v>
      </c>
      <c r="M75">
        <v>60.2</v>
      </c>
      <c r="N75">
        <v>173.91800000000001</v>
      </c>
      <c r="O75">
        <v>146.363</v>
      </c>
      <c r="P75">
        <v>402.10199999999998</v>
      </c>
      <c r="Q75">
        <v>223.667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328</v>
      </c>
      <c r="D77">
        <v>860</v>
      </c>
      <c r="E77">
        <v>976</v>
      </c>
      <c r="F77">
        <v>2331</v>
      </c>
      <c r="G77">
        <v>1604</v>
      </c>
      <c r="H77">
        <v>2891</v>
      </c>
      <c r="I77">
        <v>1621</v>
      </c>
      <c r="J77">
        <v>2263</v>
      </c>
      <c r="K77">
        <v>2613</v>
      </c>
      <c r="L77">
        <v>2649</v>
      </c>
      <c r="M77">
        <v>3296</v>
      </c>
      <c r="N77">
        <v>5301</v>
      </c>
      <c r="O77">
        <v>4388</v>
      </c>
      <c r="P77">
        <v>2785</v>
      </c>
      <c r="Q77">
        <v>2334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0.79700000000000004</v>
      </c>
      <c r="F79">
        <v>0.499</v>
      </c>
      <c r="G79">
        <v>2.9969999999999999</v>
      </c>
      <c r="H79">
        <v>2.7330000000000001</v>
      </c>
      <c r="I79">
        <v>1.536</v>
      </c>
      <c r="J79">
        <v>2.3529999999999998</v>
      </c>
      <c r="K79">
        <v>3.3010000000000002</v>
      </c>
      <c r="L79">
        <v>4.0970000000000004</v>
      </c>
      <c r="M79">
        <v>14.725</v>
      </c>
      <c r="N79">
        <v>8.9529999999999994</v>
      </c>
      <c r="O79">
        <v>12.122</v>
      </c>
      <c r="P79">
        <v>7.7469999999999999</v>
      </c>
      <c r="Q79">
        <v>6.0419999999999998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234</v>
      </c>
      <c r="F81">
        <v>394</v>
      </c>
      <c r="G81">
        <v>1410</v>
      </c>
      <c r="H81">
        <v>1861</v>
      </c>
      <c r="I81">
        <v>1145</v>
      </c>
      <c r="J81">
        <v>941</v>
      </c>
      <c r="K81">
        <v>786</v>
      </c>
      <c r="L81">
        <v>966</v>
      </c>
      <c r="M81">
        <v>1053</v>
      </c>
      <c r="N81">
        <v>1106</v>
      </c>
      <c r="O81">
        <v>970</v>
      </c>
      <c r="P81">
        <v>883</v>
      </c>
      <c r="Q81">
        <v>536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983</v>
      </c>
      <c r="G83">
        <v>1035</v>
      </c>
      <c r="H83">
        <v>1113</v>
      </c>
      <c r="I83">
        <v>1096</v>
      </c>
      <c r="J83">
        <v>936</v>
      </c>
      <c r="K83">
        <v>861</v>
      </c>
      <c r="L83">
        <v>1367</v>
      </c>
      <c r="M83">
        <v>1592</v>
      </c>
      <c r="N83">
        <v>735</v>
      </c>
      <c r="O83">
        <v>430</v>
      </c>
      <c r="P83">
        <v>656</v>
      </c>
      <c r="Q83">
        <v>376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81.096000000000004</v>
      </c>
      <c r="D85">
        <v>9.1660000000000004</v>
      </c>
      <c r="E85">
        <v>22.946000000000002</v>
      </c>
      <c r="F85">
        <v>5.6619999999999999</v>
      </c>
      <c r="G85">
        <v>41.51</v>
      </c>
      <c r="H85">
        <v>8.048</v>
      </c>
      <c r="I85">
        <v>4.375</v>
      </c>
      <c r="J85">
        <v>86.19</v>
      </c>
      <c r="K85">
        <v>84.828999999999994</v>
      </c>
      <c r="L85">
        <v>114.483</v>
      </c>
      <c r="M85">
        <v>134.89599999999999</v>
      </c>
      <c r="N85">
        <v>269.00099999999998</v>
      </c>
      <c r="O85">
        <v>23.780999999999999</v>
      </c>
      <c r="P85">
        <v>41.314</v>
      </c>
      <c r="Q85">
        <v>64.936000000000007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94.965000000000003</v>
      </c>
      <c r="D87">
        <v>117.372</v>
      </c>
      <c r="E87">
        <v>91.853999999999999</v>
      </c>
      <c r="F87">
        <v>59.073</v>
      </c>
      <c r="G87">
        <v>39.545000000000002</v>
      </c>
      <c r="H87">
        <v>70.471999999999994</v>
      </c>
      <c r="I87">
        <v>119.605</v>
      </c>
      <c r="J87">
        <v>87.814999999999998</v>
      </c>
      <c r="K87">
        <v>155.321</v>
      </c>
      <c r="L87">
        <v>172.95</v>
      </c>
      <c r="M87">
        <v>189.31200000000001</v>
      </c>
      <c r="N87">
        <v>125.617</v>
      </c>
      <c r="O87">
        <v>158.11199999999999</v>
      </c>
      <c r="P87">
        <v>74.671999999999997</v>
      </c>
      <c r="Q87">
        <v>66.198999999999998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9.5589999999999993</v>
      </c>
      <c r="D89">
        <v>13.54</v>
      </c>
      <c r="E89">
        <v>30.768699999999999</v>
      </c>
      <c r="F89">
        <v>36.902000000000001</v>
      </c>
      <c r="G89">
        <v>36.744900000000001</v>
      </c>
      <c r="H89">
        <v>38.235599999999998</v>
      </c>
      <c r="I89">
        <v>60.371899999999997</v>
      </c>
      <c r="J89">
        <v>68.631900000000002</v>
      </c>
      <c r="K89">
        <v>51.686500000000002</v>
      </c>
      <c r="L89">
        <v>61.639099999999999</v>
      </c>
      <c r="M89">
        <v>62.3583</v>
      </c>
      <c r="N89">
        <v>74.245500000000007</v>
      </c>
      <c r="O89">
        <v>87.983400000000003</v>
      </c>
      <c r="P89">
        <v>98.388199999999998</v>
      </c>
      <c r="Q89">
        <v>127.0091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1</v>
      </c>
      <c r="N91">
        <v>1</v>
      </c>
      <c r="O91">
        <v>254</v>
      </c>
      <c r="P91">
        <v>301</v>
      </c>
      <c r="Q91">
        <v>195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pageSetup orientation="portrait" horizontalDpi="4294967292" verticalDpi="4294967292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11.6328125" customWidth="1"/>
    <col min="4" max="4" width="10.453125" bestFit="1" customWidth="1"/>
    <col min="11" max="11" width="9.179687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BS_MKT_SEC_OTHER_ST_INVEST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">
        <f t="shared" si="3"/>
        <v>0</v>
      </c>
      <c r="AE5" s="2">
        <f t="shared" si="3"/>
        <v>0</v>
      </c>
      <c r="AF5" s="2">
        <f t="shared" si="3"/>
        <v>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20.018999999999998</v>
      </c>
      <c r="D6" s="2">
        <f t="shared" ref="D6:Q6" si="4">IF(D63="#N/A N/A",0,D63)</f>
        <v>15.291</v>
      </c>
      <c r="E6" s="2">
        <f t="shared" si="4"/>
        <v>0.51500000000000001</v>
      </c>
      <c r="F6" s="2">
        <f t="shared" si="4"/>
        <v>0</v>
      </c>
      <c r="G6" s="2">
        <f t="shared" si="4"/>
        <v>0</v>
      </c>
      <c r="H6" s="2">
        <f t="shared" si="4"/>
        <v>0</v>
      </c>
      <c r="I6" s="2">
        <f t="shared" si="4"/>
        <v>0</v>
      </c>
      <c r="J6" s="2">
        <f t="shared" si="4"/>
        <v>0</v>
      </c>
      <c r="K6" s="2">
        <f t="shared" si="4"/>
        <v>0</v>
      </c>
      <c r="L6" s="2">
        <f t="shared" si="4"/>
        <v>0</v>
      </c>
      <c r="M6" s="2">
        <f t="shared" si="4"/>
        <v>0</v>
      </c>
      <c r="N6" s="2">
        <f t="shared" si="4"/>
        <v>0</v>
      </c>
      <c r="O6" s="2">
        <f t="shared" si="4"/>
        <v>0</v>
      </c>
      <c r="P6" s="2">
        <f t="shared" si="4"/>
        <v>0</v>
      </c>
      <c r="Q6" s="2">
        <f t="shared" si="4"/>
        <v>0</v>
      </c>
      <c r="S6" s="2">
        <f t="shared" si="3"/>
        <v>-4.727999999999998</v>
      </c>
      <c r="T6" s="2">
        <f t="shared" si="3"/>
        <v>-14.776</v>
      </c>
      <c r="U6" s="2">
        <f t="shared" si="3"/>
        <v>-0.51500000000000001</v>
      </c>
      <c r="V6" s="2">
        <f t="shared" si="3"/>
        <v>0</v>
      </c>
      <c r="W6" s="2">
        <f t="shared" si="3"/>
        <v>0</v>
      </c>
      <c r="X6" s="2">
        <f t="shared" si="3"/>
        <v>0</v>
      </c>
      <c r="Y6" s="2">
        <f t="shared" si="3"/>
        <v>0</v>
      </c>
      <c r="Z6" s="2">
        <f t="shared" si="3"/>
        <v>0</v>
      </c>
      <c r="AA6" s="2">
        <f t="shared" si="3"/>
        <v>0</v>
      </c>
      <c r="AB6" s="2">
        <f t="shared" si="3"/>
        <v>0</v>
      </c>
      <c r="AC6" s="2">
        <f t="shared" si="3"/>
        <v>0</v>
      </c>
      <c r="AD6" s="2">
        <f t="shared" si="3"/>
        <v>0</v>
      </c>
      <c r="AE6" s="2">
        <f t="shared" si="3"/>
        <v>0</v>
      </c>
      <c r="AF6" s="2">
        <f t="shared" si="3"/>
        <v>0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0</v>
      </c>
      <c r="J7" s="2">
        <f t="shared" si="5"/>
        <v>0</v>
      </c>
      <c r="K7" s="2">
        <f t="shared" si="5"/>
        <v>0</v>
      </c>
      <c r="L7" s="2">
        <f t="shared" si="5"/>
        <v>0</v>
      </c>
      <c r="M7" s="2">
        <f t="shared" si="5"/>
        <v>0</v>
      </c>
      <c r="N7" s="2">
        <f t="shared" si="5"/>
        <v>0</v>
      </c>
      <c r="O7" s="2">
        <f t="shared" si="5"/>
        <v>0</v>
      </c>
      <c r="P7" s="2">
        <f t="shared" si="5"/>
        <v>0</v>
      </c>
      <c r="Q7" s="2">
        <f t="shared" si="5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0</v>
      </c>
      <c r="Y7" s="2">
        <f t="shared" si="3"/>
        <v>0</v>
      </c>
      <c r="Z7" s="2">
        <f t="shared" si="3"/>
        <v>0</v>
      </c>
      <c r="AA7" s="2">
        <f t="shared" si="3"/>
        <v>0</v>
      </c>
      <c r="AB7" s="2">
        <f t="shared" si="3"/>
        <v>0</v>
      </c>
      <c r="AC7" s="2">
        <f t="shared" si="3"/>
        <v>0</v>
      </c>
      <c r="AD7" s="2">
        <f t="shared" si="3"/>
        <v>0</v>
      </c>
      <c r="AE7" s="2">
        <f t="shared" si="3"/>
        <v>0</v>
      </c>
      <c r="AF7" s="2">
        <f t="shared" si="3"/>
        <v>0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0</v>
      </c>
      <c r="P8" s="2">
        <f t="shared" si="6"/>
        <v>0</v>
      </c>
      <c r="Q8" s="2">
        <f t="shared" si="6"/>
        <v>0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0</v>
      </c>
      <c r="AE8" s="2">
        <f t="shared" si="3"/>
        <v>0</v>
      </c>
      <c r="AF8" s="2">
        <f t="shared" si="3"/>
        <v>0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0.40600000000000003</v>
      </c>
      <c r="D9" s="2">
        <f t="shared" ref="D9:Q9" si="7">IF(D69="#N/A N/A",0,D69)</f>
        <v>2.9939999999999998</v>
      </c>
      <c r="E9" s="2">
        <f t="shared" si="7"/>
        <v>6.2</v>
      </c>
      <c r="F9" s="2">
        <f t="shared" si="7"/>
        <v>0</v>
      </c>
      <c r="G9" s="2">
        <f t="shared" si="7"/>
        <v>8.8740000000000006</v>
      </c>
      <c r="H9" s="2">
        <f t="shared" si="7"/>
        <v>27.2</v>
      </c>
      <c r="I9" s="2">
        <f t="shared" si="7"/>
        <v>0</v>
      </c>
      <c r="J9" s="2">
        <f t="shared" si="7"/>
        <v>8.1270000000000007</v>
      </c>
      <c r="K9" s="2">
        <f t="shared" si="7"/>
        <v>84.081000000000003</v>
      </c>
      <c r="L9" s="2">
        <f t="shared" si="7"/>
        <v>25.829000000000001</v>
      </c>
      <c r="M9" s="2">
        <f t="shared" si="7"/>
        <v>0</v>
      </c>
      <c r="N9" s="2">
        <f t="shared" si="7"/>
        <v>4.0549999999999997</v>
      </c>
      <c r="O9" s="2">
        <f t="shared" si="7"/>
        <v>25.556999999999999</v>
      </c>
      <c r="P9" s="2">
        <f t="shared" si="7"/>
        <v>30.533000000000001</v>
      </c>
      <c r="Q9" s="2">
        <f t="shared" si="7"/>
        <v>12.996</v>
      </c>
      <c r="S9" s="2">
        <f t="shared" si="3"/>
        <v>2.5879999999999996</v>
      </c>
      <c r="T9" s="2">
        <f t="shared" si="3"/>
        <v>3.2060000000000004</v>
      </c>
      <c r="U9" s="2">
        <f t="shared" si="3"/>
        <v>-6.2</v>
      </c>
      <c r="V9" s="2">
        <f t="shared" si="3"/>
        <v>8.8740000000000006</v>
      </c>
      <c r="W9" s="2">
        <f t="shared" si="3"/>
        <v>18.326000000000001</v>
      </c>
      <c r="X9" s="2">
        <f t="shared" si="3"/>
        <v>-27.2</v>
      </c>
      <c r="Y9" s="2">
        <f t="shared" si="3"/>
        <v>8.1270000000000007</v>
      </c>
      <c r="Z9" s="2">
        <f t="shared" si="3"/>
        <v>75.954000000000008</v>
      </c>
      <c r="AA9" s="2">
        <f t="shared" si="3"/>
        <v>-58.252000000000002</v>
      </c>
      <c r="AB9" s="2">
        <f t="shared" si="3"/>
        <v>-25.829000000000001</v>
      </c>
      <c r="AC9" s="2">
        <f t="shared" si="3"/>
        <v>4.0549999999999997</v>
      </c>
      <c r="AD9" s="2">
        <f t="shared" si="3"/>
        <v>21.501999999999999</v>
      </c>
      <c r="AE9" s="2">
        <f t="shared" si="3"/>
        <v>4.9760000000000026</v>
      </c>
      <c r="AF9" s="2">
        <f t="shared" si="3"/>
        <v>-17.536999999999999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0</v>
      </c>
      <c r="M10" s="2">
        <f t="shared" si="8"/>
        <v>0</v>
      </c>
      <c r="N10" s="2">
        <f t="shared" si="8"/>
        <v>0</v>
      </c>
      <c r="O10" s="2">
        <f t="shared" si="8"/>
        <v>0</v>
      </c>
      <c r="P10" s="2">
        <f t="shared" si="8"/>
        <v>0</v>
      </c>
      <c r="Q10" s="2">
        <f t="shared" si="8"/>
        <v>0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0</v>
      </c>
      <c r="AB10" s="2">
        <f t="shared" si="3"/>
        <v>0</v>
      </c>
      <c r="AC10" s="2">
        <f t="shared" si="3"/>
        <v>0</v>
      </c>
      <c r="AD10" s="2">
        <f t="shared" si="3"/>
        <v>0</v>
      </c>
      <c r="AE10" s="2">
        <f t="shared" si="3"/>
        <v>0</v>
      </c>
      <c r="AF10" s="2">
        <f t="shared" si="3"/>
        <v>0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0</v>
      </c>
      <c r="N11" s="2">
        <f t="shared" si="9"/>
        <v>0</v>
      </c>
      <c r="O11" s="2">
        <f t="shared" si="9"/>
        <v>0</v>
      </c>
      <c r="P11" s="2">
        <f t="shared" si="9"/>
        <v>0</v>
      </c>
      <c r="Q11" s="2">
        <f t="shared" si="9"/>
        <v>0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0</v>
      </c>
      <c r="AD11" s="2">
        <f t="shared" si="3"/>
        <v>0</v>
      </c>
      <c r="AE11" s="2">
        <f t="shared" si="3"/>
        <v>0</v>
      </c>
      <c r="AF11" s="2">
        <f t="shared" si="3"/>
        <v>0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0</v>
      </c>
      <c r="M12" s="2">
        <f t="shared" si="10"/>
        <v>0</v>
      </c>
      <c r="N12" s="2">
        <f t="shared" si="10"/>
        <v>0</v>
      </c>
      <c r="O12" s="2">
        <f t="shared" si="10"/>
        <v>255.845</v>
      </c>
      <c r="P12" s="2">
        <f t="shared" si="10"/>
        <v>767.77499999999998</v>
      </c>
      <c r="Q12" s="2">
        <f t="shared" si="10"/>
        <v>712.05799999999999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255.845</v>
      </c>
      <c r="AE12" s="2">
        <f t="shared" si="3"/>
        <v>511.92999999999995</v>
      </c>
      <c r="AF12" s="2">
        <f t="shared" si="3"/>
        <v>-55.716999999999985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0</v>
      </c>
      <c r="D13" s="2">
        <f t="shared" ref="D13:Q13" si="11">IF(D77="#N/A N/A",0,D77)</f>
        <v>0</v>
      </c>
      <c r="E13" s="2">
        <f t="shared" si="11"/>
        <v>0</v>
      </c>
      <c r="F13" s="2">
        <f t="shared" si="11"/>
        <v>0</v>
      </c>
      <c r="G13" s="2">
        <f t="shared" si="11"/>
        <v>0</v>
      </c>
      <c r="H13" s="2">
        <f t="shared" si="11"/>
        <v>0</v>
      </c>
      <c r="I13" s="2">
        <f t="shared" si="11"/>
        <v>0</v>
      </c>
      <c r="J13" s="2">
        <f t="shared" si="11"/>
        <v>0</v>
      </c>
      <c r="K13" s="2">
        <f t="shared" si="11"/>
        <v>0</v>
      </c>
      <c r="L13" s="2">
        <f t="shared" si="11"/>
        <v>0</v>
      </c>
      <c r="M13" s="2">
        <f t="shared" si="11"/>
        <v>0</v>
      </c>
      <c r="N13" s="2">
        <f t="shared" si="11"/>
        <v>0</v>
      </c>
      <c r="O13" s="2">
        <f t="shared" si="11"/>
        <v>0</v>
      </c>
      <c r="P13" s="2">
        <f t="shared" si="11"/>
        <v>0</v>
      </c>
      <c r="Q13" s="2">
        <f t="shared" si="11"/>
        <v>0</v>
      </c>
      <c r="S13" s="2">
        <f t="shared" si="3"/>
        <v>0</v>
      </c>
      <c r="T13" s="2">
        <f t="shared" si="3"/>
        <v>0</v>
      </c>
      <c r="U13" s="2">
        <f t="shared" si="3"/>
        <v>0</v>
      </c>
      <c r="V13" s="2">
        <f t="shared" si="3"/>
        <v>0</v>
      </c>
      <c r="W13" s="2">
        <f t="shared" si="3"/>
        <v>0</v>
      </c>
      <c r="X13" s="2">
        <f t="shared" si="3"/>
        <v>0</v>
      </c>
      <c r="Y13" s="2">
        <f t="shared" si="3"/>
        <v>0</v>
      </c>
      <c r="Z13" s="2">
        <f t="shared" si="3"/>
        <v>0</v>
      </c>
      <c r="AA13" s="2">
        <f t="shared" si="3"/>
        <v>0</v>
      </c>
      <c r="AB13" s="2">
        <f t="shared" si="3"/>
        <v>0</v>
      </c>
      <c r="AC13" s="2">
        <f t="shared" si="3"/>
        <v>0</v>
      </c>
      <c r="AD13" s="2">
        <f t="shared" si="3"/>
        <v>0</v>
      </c>
      <c r="AE13" s="2">
        <f t="shared" si="3"/>
        <v>0</v>
      </c>
      <c r="AF13" s="2">
        <f t="shared" si="3"/>
        <v>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0</v>
      </c>
      <c r="F14" s="2">
        <f t="shared" si="12"/>
        <v>0</v>
      </c>
      <c r="G14" s="2">
        <f t="shared" si="12"/>
        <v>0</v>
      </c>
      <c r="H14" s="2">
        <f t="shared" si="12"/>
        <v>0</v>
      </c>
      <c r="I14" s="2">
        <f t="shared" si="12"/>
        <v>0</v>
      </c>
      <c r="J14" s="2">
        <f t="shared" si="12"/>
        <v>0</v>
      </c>
      <c r="K14" s="2">
        <f t="shared" si="12"/>
        <v>0</v>
      </c>
      <c r="L14" s="2">
        <f t="shared" si="12"/>
        <v>0</v>
      </c>
      <c r="M14" s="2">
        <f t="shared" si="12"/>
        <v>0</v>
      </c>
      <c r="N14" s="2">
        <f t="shared" si="12"/>
        <v>0</v>
      </c>
      <c r="O14" s="2">
        <f t="shared" si="12"/>
        <v>0</v>
      </c>
      <c r="P14" s="2">
        <f t="shared" si="12"/>
        <v>0</v>
      </c>
      <c r="Q14" s="2">
        <f t="shared" si="12"/>
        <v>0</v>
      </c>
      <c r="S14" s="2">
        <f t="shared" si="3"/>
        <v>0</v>
      </c>
      <c r="T14" s="2">
        <f t="shared" si="3"/>
        <v>0</v>
      </c>
      <c r="U14" s="2">
        <f t="shared" si="3"/>
        <v>0</v>
      </c>
      <c r="V14" s="2">
        <f t="shared" si="3"/>
        <v>0</v>
      </c>
      <c r="W14" s="2">
        <f t="shared" si="3"/>
        <v>0</v>
      </c>
      <c r="X14" s="2">
        <f t="shared" si="3"/>
        <v>0</v>
      </c>
      <c r="Y14" s="2">
        <f t="shared" si="3"/>
        <v>0</v>
      </c>
      <c r="Z14" s="2">
        <f t="shared" si="3"/>
        <v>0</v>
      </c>
      <c r="AA14" s="2">
        <f t="shared" si="3"/>
        <v>0</v>
      </c>
      <c r="AB14" s="2">
        <f t="shared" si="3"/>
        <v>0</v>
      </c>
      <c r="AC14" s="2">
        <f t="shared" si="3"/>
        <v>0</v>
      </c>
      <c r="AD14" s="2">
        <f t="shared" si="3"/>
        <v>0</v>
      </c>
      <c r="AE14" s="2">
        <f t="shared" si="3"/>
        <v>0</v>
      </c>
      <c r="AF14" s="2">
        <f t="shared" si="3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0</v>
      </c>
      <c r="F15" s="2">
        <f t="shared" si="13"/>
        <v>0</v>
      </c>
      <c r="G15" s="2">
        <f t="shared" si="13"/>
        <v>0</v>
      </c>
      <c r="H15" s="2">
        <f t="shared" si="13"/>
        <v>0</v>
      </c>
      <c r="I15" s="2">
        <f t="shared" si="13"/>
        <v>0</v>
      </c>
      <c r="J15" s="2">
        <f t="shared" si="13"/>
        <v>0</v>
      </c>
      <c r="K15" s="2">
        <f t="shared" si="13"/>
        <v>0</v>
      </c>
      <c r="L15" s="2">
        <f t="shared" si="13"/>
        <v>0</v>
      </c>
      <c r="M15" s="2">
        <f t="shared" si="13"/>
        <v>0</v>
      </c>
      <c r="N15" s="2">
        <f t="shared" si="13"/>
        <v>0</v>
      </c>
      <c r="O15" s="2">
        <f t="shared" si="13"/>
        <v>0</v>
      </c>
      <c r="P15" s="2">
        <f t="shared" si="13"/>
        <v>0</v>
      </c>
      <c r="Q15" s="2">
        <f t="shared" si="13"/>
        <v>0</v>
      </c>
      <c r="S15" s="2">
        <f t="shared" si="3"/>
        <v>0</v>
      </c>
      <c r="T15" s="2">
        <f t="shared" si="3"/>
        <v>0</v>
      </c>
      <c r="U15" s="2">
        <f t="shared" si="3"/>
        <v>0</v>
      </c>
      <c r="V15" s="2">
        <f t="shared" si="3"/>
        <v>0</v>
      </c>
      <c r="W15" s="2">
        <f t="shared" si="3"/>
        <v>0</v>
      </c>
      <c r="X15" s="2">
        <f t="shared" si="3"/>
        <v>0</v>
      </c>
      <c r="Y15" s="2">
        <f t="shared" si="3"/>
        <v>0</v>
      </c>
      <c r="Z15" s="2">
        <f t="shared" si="3"/>
        <v>0</v>
      </c>
      <c r="AA15" s="2">
        <f t="shared" si="3"/>
        <v>0</v>
      </c>
      <c r="AB15" s="2">
        <f t="shared" si="3"/>
        <v>0</v>
      </c>
      <c r="AC15" s="2">
        <f t="shared" si="3"/>
        <v>0</v>
      </c>
      <c r="AD15" s="2">
        <f t="shared" si="3"/>
        <v>0</v>
      </c>
      <c r="AE15" s="2">
        <f t="shared" si="3"/>
        <v>0</v>
      </c>
      <c r="AF15" s="2">
        <f t="shared" si="3"/>
        <v>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1367</v>
      </c>
      <c r="G16" s="2">
        <f t="shared" si="14"/>
        <v>1659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K16" s="2">
        <f t="shared" si="14"/>
        <v>0</v>
      </c>
      <c r="L16" s="2">
        <f t="shared" si="14"/>
        <v>0</v>
      </c>
      <c r="M16" s="2">
        <f t="shared" si="14"/>
        <v>0</v>
      </c>
      <c r="N16" s="2">
        <f t="shared" si="14"/>
        <v>0</v>
      </c>
      <c r="O16" s="2">
        <f t="shared" si="14"/>
        <v>0</v>
      </c>
      <c r="P16" s="2">
        <f t="shared" si="14"/>
        <v>0</v>
      </c>
      <c r="Q16" s="2">
        <f t="shared" si="14"/>
        <v>0</v>
      </c>
      <c r="S16" s="2">
        <f t="shared" si="3"/>
        <v>0</v>
      </c>
      <c r="T16" s="2">
        <f t="shared" si="3"/>
        <v>0</v>
      </c>
      <c r="U16" s="2">
        <f t="shared" si="3"/>
        <v>1367</v>
      </c>
      <c r="V16" s="2">
        <f t="shared" si="3"/>
        <v>292</v>
      </c>
      <c r="W16" s="2">
        <f t="shared" si="3"/>
        <v>-1659</v>
      </c>
      <c r="X16" s="2">
        <f t="shared" si="3"/>
        <v>0</v>
      </c>
      <c r="Y16" s="2">
        <f t="shared" si="3"/>
        <v>0</v>
      </c>
      <c r="Z16" s="2">
        <f t="shared" si="3"/>
        <v>0</v>
      </c>
      <c r="AA16" s="2">
        <f t="shared" si="3"/>
        <v>0</v>
      </c>
      <c r="AB16" s="2">
        <f t="shared" si="3"/>
        <v>0</v>
      </c>
      <c r="AC16" s="2">
        <f t="shared" si="3"/>
        <v>0</v>
      </c>
      <c r="AD16" s="2">
        <f t="shared" si="3"/>
        <v>0</v>
      </c>
      <c r="AE16" s="2">
        <f t="shared" si="3"/>
        <v>0</v>
      </c>
      <c r="AF16" s="2">
        <f t="shared" si="3"/>
        <v>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0</v>
      </c>
      <c r="D17" s="2">
        <f t="shared" ref="D17:Q17" si="15">IF(D85="#N/A N/A",0,D85)</f>
        <v>0</v>
      </c>
      <c r="E17" s="2">
        <f t="shared" si="15"/>
        <v>0</v>
      </c>
      <c r="F17" s="2">
        <f t="shared" si="15"/>
        <v>0</v>
      </c>
      <c r="G17" s="2">
        <f t="shared" si="15"/>
        <v>0</v>
      </c>
      <c r="H17" s="2">
        <f t="shared" si="15"/>
        <v>0</v>
      </c>
      <c r="I17" s="2">
        <f t="shared" si="15"/>
        <v>0</v>
      </c>
      <c r="J17" s="2">
        <f t="shared" si="15"/>
        <v>0</v>
      </c>
      <c r="K17" s="2">
        <f t="shared" si="15"/>
        <v>0</v>
      </c>
      <c r="L17" s="2">
        <f t="shared" si="15"/>
        <v>0</v>
      </c>
      <c r="M17" s="2">
        <f t="shared" si="15"/>
        <v>0</v>
      </c>
      <c r="N17" s="2">
        <f t="shared" si="15"/>
        <v>0</v>
      </c>
      <c r="O17" s="2">
        <f t="shared" si="15"/>
        <v>0</v>
      </c>
      <c r="P17" s="2">
        <f t="shared" si="15"/>
        <v>0</v>
      </c>
      <c r="Q17" s="2">
        <f t="shared" si="15"/>
        <v>0</v>
      </c>
      <c r="S17" s="2">
        <f t="shared" si="3"/>
        <v>0</v>
      </c>
      <c r="T17" s="2">
        <f t="shared" si="3"/>
        <v>0</v>
      </c>
      <c r="U17" s="2">
        <f t="shared" si="3"/>
        <v>0</v>
      </c>
      <c r="V17" s="2">
        <f t="shared" si="3"/>
        <v>0</v>
      </c>
      <c r="W17" s="2">
        <f t="shared" si="3"/>
        <v>0</v>
      </c>
      <c r="X17" s="2">
        <f t="shared" si="3"/>
        <v>0</v>
      </c>
      <c r="Y17" s="2">
        <f t="shared" si="3"/>
        <v>0</v>
      </c>
      <c r="Z17" s="2">
        <f t="shared" si="3"/>
        <v>0</v>
      </c>
      <c r="AA17" s="2">
        <f t="shared" si="3"/>
        <v>0</v>
      </c>
      <c r="AB17" s="2">
        <f t="shared" si="3"/>
        <v>0</v>
      </c>
      <c r="AC17" s="2">
        <f t="shared" si="3"/>
        <v>0</v>
      </c>
      <c r="AD17" s="2">
        <f t="shared" si="3"/>
        <v>0</v>
      </c>
      <c r="AE17" s="2">
        <f t="shared" si="3"/>
        <v>0</v>
      </c>
      <c r="AF17" s="2">
        <f t="shared" si="3"/>
        <v>0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0.16</v>
      </c>
      <c r="D18" s="2">
        <f t="shared" ref="D18:Q18" si="16">IF(D87="#N/A N/A",0,D87)</f>
        <v>0.14000000000000001</v>
      </c>
      <c r="E18" s="2">
        <f t="shared" si="16"/>
        <v>47.4</v>
      </c>
      <c r="F18" s="2">
        <f t="shared" si="16"/>
        <v>119.29</v>
      </c>
      <c r="G18" s="2">
        <f t="shared" si="16"/>
        <v>117.315</v>
      </c>
      <c r="H18" s="2">
        <f t="shared" si="16"/>
        <v>126.21</v>
      </c>
      <c r="I18" s="2">
        <f t="shared" si="16"/>
        <v>0</v>
      </c>
      <c r="J18" s="2">
        <f t="shared" si="16"/>
        <v>0</v>
      </c>
      <c r="K18" s="2">
        <f t="shared" si="16"/>
        <v>0</v>
      </c>
      <c r="L18" s="2">
        <f t="shared" si="16"/>
        <v>0</v>
      </c>
      <c r="M18" s="2">
        <f t="shared" si="16"/>
        <v>0</v>
      </c>
      <c r="N18" s="2">
        <f t="shared" si="16"/>
        <v>0</v>
      </c>
      <c r="O18" s="2">
        <f t="shared" si="16"/>
        <v>0</v>
      </c>
      <c r="P18" s="2">
        <f t="shared" si="16"/>
        <v>0</v>
      </c>
      <c r="Q18" s="2">
        <f t="shared" si="16"/>
        <v>0</v>
      </c>
      <c r="S18" s="2">
        <f t="shared" si="3"/>
        <v>-1.999999999999999E-2</v>
      </c>
      <c r="T18" s="2">
        <f t="shared" si="3"/>
        <v>47.26</v>
      </c>
      <c r="U18" s="2">
        <f t="shared" si="3"/>
        <v>71.890000000000015</v>
      </c>
      <c r="V18" s="2">
        <f t="shared" si="3"/>
        <v>-1.9750000000000085</v>
      </c>
      <c r="W18" s="2">
        <f t="shared" si="3"/>
        <v>8.894999999999996</v>
      </c>
      <c r="X18" s="2">
        <f t="shared" si="3"/>
        <v>-126.21</v>
      </c>
      <c r="Y18" s="2">
        <f t="shared" si="3"/>
        <v>0</v>
      </c>
      <c r="Z18" s="2">
        <f t="shared" si="3"/>
        <v>0</v>
      </c>
      <c r="AA18" s="2">
        <f t="shared" si="3"/>
        <v>0</v>
      </c>
      <c r="AB18" s="2">
        <f t="shared" si="3"/>
        <v>0</v>
      </c>
      <c r="AC18" s="2">
        <f t="shared" si="3"/>
        <v>0</v>
      </c>
      <c r="AD18" s="2">
        <f t="shared" si="3"/>
        <v>0</v>
      </c>
      <c r="AE18" s="2">
        <f t="shared" si="3"/>
        <v>0</v>
      </c>
      <c r="AF18" s="2">
        <f t="shared" si="3"/>
        <v>0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0.249</v>
      </c>
      <c r="D19" s="2">
        <f t="shared" ref="D19:Q19" si="17">IF(D89="#N/A N/A",0,D89)</f>
        <v>0.249</v>
      </c>
      <c r="E19" s="2">
        <f t="shared" si="17"/>
        <v>0</v>
      </c>
      <c r="F19" s="2">
        <f t="shared" si="17"/>
        <v>20.5</v>
      </c>
      <c r="G19" s="2">
        <f t="shared" si="17"/>
        <v>45.008400000000002</v>
      </c>
      <c r="H19" s="2">
        <f t="shared" si="17"/>
        <v>17.600000000000001</v>
      </c>
      <c r="I19" s="2">
        <f t="shared" si="17"/>
        <v>0</v>
      </c>
      <c r="J19" s="2">
        <f t="shared" si="17"/>
        <v>0</v>
      </c>
      <c r="K19" s="2">
        <f t="shared" si="17"/>
        <v>0</v>
      </c>
      <c r="L19" s="2">
        <f t="shared" si="17"/>
        <v>0</v>
      </c>
      <c r="M19" s="2">
        <f t="shared" si="17"/>
        <v>0</v>
      </c>
      <c r="N19" s="2">
        <f t="shared" si="17"/>
        <v>0</v>
      </c>
      <c r="O19" s="2">
        <f t="shared" si="17"/>
        <v>0</v>
      </c>
      <c r="P19" s="2">
        <f t="shared" si="17"/>
        <v>0</v>
      </c>
      <c r="Q19" s="2">
        <f t="shared" si="17"/>
        <v>0</v>
      </c>
      <c r="S19" s="2">
        <f t="shared" si="3"/>
        <v>0</v>
      </c>
      <c r="T19" s="2">
        <f t="shared" si="3"/>
        <v>-0.249</v>
      </c>
      <c r="U19" s="2">
        <f t="shared" si="3"/>
        <v>20.5</v>
      </c>
      <c r="V19" s="2">
        <f t="shared" si="3"/>
        <v>24.508400000000002</v>
      </c>
      <c r="W19" s="2">
        <f t="shared" si="3"/>
        <v>-27.4084</v>
      </c>
      <c r="X19" s="2">
        <f t="shared" si="3"/>
        <v>-17.600000000000001</v>
      </c>
      <c r="Y19" s="2">
        <f t="shared" si="3"/>
        <v>0</v>
      </c>
      <c r="Z19" s="2">
        <f t="shared" si="3"/>
        <v>0</v>
      </c>
      <c r="AA19" s="2">
        <f t="shared" si="3"/>
        <v>0</v>
      </c>
      <c r="AB19" s="2">
        <f t="shared" si="3"/>
        <v>0</v>
      </c>
      <c r="AC19" s="2">
        <f t="shared" si="3"/>
        <v>0</v>
      </c>
      <c r="AD19" s="2">
        <f t="shared" si="3"/>
        <v>0</v>
      </c>
      <c r="AE19" s="2">
        <f t="shared" si="3"/>
        <v>0</v>
      </c>
      <c r="AF19" s="2">
        <f t="shared" si="3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0</v>
      </c>
      <c r="N20" s="2">
        <f t="shared" si="18"/>
        <v>0</v>
      </c>
      <c r="O20" s="2">
        <f t="shared" si="18"/>
        <v>0</v>
      </c>
      <c r="P20" s="2">
        <f t="shared" si="18"/>
        <v>0</v>
      </c>
      <c r="Q20" s="2">
        <f t="shared" si="18"/>
        <v>0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0</v>
      </c>
      <c r="AC20" s="2">
        <f t="shared" si="3"/>
        <v>0</v>
      </c>
      <c r="AD20" s="2">
        <f t="shared" si="3"/>
        <v>0</v>
      </c>
      <c r="AE20" s="2">
        <f t="shared" si="3"/>
        <v>0</v>
      </c>
      <c r="AF20" s="2">
        <f t="shared" si="3"/>
        <v>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20.833999999999996</v>
      </c>
      <c r="D25" s="19">
        <f t="shared" ref="D25:Q25" si="25">SUM(D5:D24)</f>
        <v>18.673999999999999</v>
      </c>
      <c r="E25" s="19">
        <f t="shared" si="25"/>
        <v>54.114999999999995</v>
      </c>
      <c r="F25" s="19">
        <f t="shared" si="25"/>
        <v>1506.79</v>
      </c>
      <c r="G25" s="19">
        <f t="shared" si="25"/>
        <v>1830.1974</v>
      </c>
      <c r="H25" s="19">
        <f t="shared" si="25"/>
        <v>171.01</v>
      </c>
      <c r="I25" s="19">
        <f t="shared" si="25"/>
        <v>0</v>
      </c>
      <c r="J25" s="19">
        <f t="shared" si="25"/>
        <v>8.1270000000000007</v>
      </c>
      <c r="K25" s="19">
        <f t="shared" si="25"/>
        <v>84.081000000000003</v>
      </c>
      <c r="L25" s="19">
        <f t="shared" si="25"/>
        <v>25.829000000000001</v>
      </c>
      <c r="M25" s="19">
        <f t="shared" si="25"/>
        <v>0</v>
      </c>
      <c r="N25" s="19">
        <f t="shared" si="25"/>
        <v>4.0549999999999997</v>
      </c>
      <c r="O25" s="19">
        <f t="shared" si="25"/>
        <v>281.40199999999999</v>
      </c>
      <c r="P25" s="19">
        <f t="shared" si="25"/>
        <v>798.30799999999999</v>
      </c>
      <c r="Q25" s="19">
        <f t="shared" si="25"/>
        <v>725.05399999999997</v>
      </c>
      <c r="S25" s="3">
        <f t="shared" si="24"/>
        <v>-2.1599999999999966</v>
      </c>
      <c r="T25" s="3">
        <f t="shared" si="24"/>
        <v>35.440999999999995</v>
      </c>
      <c r="U25" s="3">
        <f t="shared" si="24"/>
        <v>1452.675</v>
      </c>
      <c r="V25" s="3">
        <f t="shared" si="22"/>
        <v>323.40740000000005</v>
      </c>
      <c r="W25" s="3">
        <f t="shared" si="22"/>
        <v>-1659.1874</v>
      </c>
      <c r="X25" s="3">
        <f t="shared" si="22"/>
        <v>-171.01</v>
      </c>
      <c r="Y25" s="3">
        <f t="shared" si="22"/>
        <v>8.1270000000000007</v>
      </c>
      <c r="Z25" s="3">
        <f t="shared" si="22"/>
        <v>75.954000000000008</v>
      </c>
      <c r="AA25" s="3">
        <f t="shared" si="22"/>
        <v>-58.252000000000002</v>
      </c>
      <c r="AB25" s="3">
        <f t="shared" si="22"/>
        <v>-25.829000000000001</v>
      </c>
      <c r="AC25" s="3">
        <f t="shared" si="22"/>
        <v>4.0549999999999997</v>
      </c>
      <c r="AD25" s="3">
        <f t="shared" si="22"/>
        <v>277.34699999999998</v>
      </c>
      <c r="AE25" s="3">
        <f t="shared" si="22"/>
        <v>516.90599999999995</v>
      </c>
      <c r="AF25" s="3">
        <f t="shared" si="22"/>
        <v>-73.254000000000019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 t="e">
        <f t="shared" si="29"/>
        <v>#DIV/0!</v>
      </c>
      <c r="J29" s="4">
        <f t="shared" si="29"/>
        <v>0</v>
      </c>
      <c r="K29" s="4">
        <f t="shared" si="29"/>
        <v>0</v>
      </c>
      <c r="L29" s="4">
        <f t="shared" si="29"/>
        <v>0</v>
      </c>
      <c r="M29" s="4" t="e">
        <f t="shared" si="29"/>
        <v>#DIV/0!</v>
      </c>
      <c r="N29" s="4">
        <f t="shared" si="29"/>
        <v>0</v>
      </c>
      <c r="O29" s="4">
        <f t="shared" si="29"/>
        <v>0</v>
      </c>
      <c r="P29" s="4">
        <f t="shared" si="29"/>
        <v>0</v>
      </c>
      <c r="Q29" s="4">
        <f t="shared" si="29"/>
        <v>0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0</v>
      </c>
      <c r="AA29" s="4">
        <f t="shared" si="30"/>
        <v>0</v>
      </c>
      <c r="AB29" s="4">
        <f t="shared" si="30"/>
        <v>0</v>
      </c>
      <c r="AC29" s="4">
        <f t="shared" si="30"/>
        <v>0</v>
      </c>
      <c r="AD29" s="4">
        <f t="shared" si="30"/>
        <v>0</v>
      </c>
      <c r="AE29" s="4">
        <f t="shared" si="30"/>
        <v>0</v>
      </c>
      <c r="AF29" s="4">
        <f t="shared" si="30"/>
        <v>0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0.96088125179994255</v>
      </c>
      <c r="D30" s="4">
        <f t="shared" si="31"/>
        <v>0.81883902752490101</v>
      </c>
      <c r="E30" s="4">
        <f t="shared" si="31"/>
        <v>9.5167698420031421E-3</v>
      </c>
      <c r="F30" s="4">
        <f t="shared" si="31"/>
        <v>0</v>
      </c>
      <c r="G30" s="4">
        <f t="shared" si="31"/>
        <v>0</v>
      </c>
      <c r="H30" s="4">
        <f t="shared" si="31"/>
        <v>0</v>
      </c>
      <c r="I30" s="4" t="e">
        <f t="shared" si="31"/>
        <v>#DIV/0!</v>
      </c>
      <c r="J30" s="4">
        <f t="shared" si="31"/>
        <v>0</v>
      </c>
      <c r="K30" s="4">
        <f t="shared" si="29"/>
        <v>0</v>
      </c>
      <c r="L30" s="4">
        <f t="shared" si="29"/>
        <v>0</v>
      </c>
      <c r="M30" s="4" t="e">
        <f t="shared" si="29"/>
        <v>#DIV/0!</v>
      </c>
      <c r="N30" s="4">
        <f t="shared" si="29"/>
        <v>0</v>
      </c>
      <c r="O30" s="4">
        <f t="shared" si="29"/>
        <v>0</v>
      </c>
      <c r="P30" s="4">
        <f t="shared" si="29"/>
        <v>0</v>
      </c>
      <c r="Q30" s="4">
        <f t="shared" si="29"/>
        <v>0</v>
      </c>
      <c r="S30" s="4">
        <f t="shared" si="30"/>
        <v>-0.23617563314850884</v>
      </c>
      <c r="T30" s="4">
        <f t="shared" si="30"/>
        <v>-0.9663200575501929</v>
      </c>
      <c r="U30" s="4">
        <f t="shared" si="30"/>
        <v>-1</v>
      </c>
      <c r="V30" s="4">
        <f t="shared" si="30"/>
        <v>0</v>
      </c>
      <c r="W30" s="4">
        <f t="shared" si="30"/>
        <v>0</v>
      </c>
      <c r="X30" s="4">
        <f t="shared" si="30"/>
        <v>0</v>
      </c>
      <c r="Y30" s="4">
        <f t="shared" si="30"/>
        <v>0</v>
      </c>
      <c r="Z30" s="4">
        <f t="shared" si="30"/>
        <v>0</v>
      </c>
      <c r="AA30" s="4">
        <f t="shared" si="30"/>
        <v>0</v>
      </c>
      <c r="AB30" s="4">
        <f t="shared" si="30"/>
        <v>0</v>
      </c>
      <c r="AC30" s="4">
        <f t="shared" si="30"/>
        <v>0</v>
      </c>
      <c r="AD30" s="4">
        <f t="shared" si="30"/>
        <v>0</v>
      </c>
      <c r="AE30" s="4">
        <f t="shared" si="30"/>
        <v>0</v>
      </c>
      <c r="AF30" s="4">
        <f t="shared" si="30"/>
        <v>0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 t="e">
        <f t="shared" si="31"/>
        <v>#DIV/0!</v>
      </c>
      <c r="J31" s="4">
        <f t="shared" si="31"/>
        <v>0</v>
      </c>
      <c r="K31" s="4">
        <f t="shared" si="29"/>
        <v>0</v>
      </c>
      <c r="L31" s="4">
        <f t="shared" si="29"/>
        <v>0</v>
      </c>
      <c r="M31" s="4" t="e">
        <f t="shared" si="29"/>
        <v>#DIV/0!</v>
      </c>
      <c r="N31" s="4">
        <f t="shared" si="29"/>
        <v>0</v>
      </c>
      <c r="O31" s="4">
        <f t="shared" si="29"/>
        <v>0</v>
      </c>
      <c r="P31" s="4">
        <f t="shared" si="29"/>
        <v>0</v>
      </c>
      <c r="Q31" s="4">
        <f t="shared" si="29"/>
        <v>0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0</v>
      </c>
      <c r="Z31" s="4">
        <f t="shared" si="30"/>
        <v>0</v>
      </c>
      <c r="AA31" s="4">
        <f t="shared" si="30"/>
        <v>0</v>
      </c>
      <c r="AB31" s="4">
        <f t="shared" si="30"/>
        <v>0</v>
      </c>
      <c r="AC31" s="4">
        <f t="shared" si="30"/>
        <v>0</v>
      </c>
      <c r="AD31" s="4">
        <f t="shared" si="30"/>
        <v>0</v>
      </c>
      <c r="AE31" s="4">
        <f t="shared" si="30"/>
        <v>0</v>
      </c>
      <c r="AF31" s="4">
        <f t="shared" si="30"/>
        <v>0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 t="e">
        <f t="shared" si="31"/>
        <v>#DIV/0!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 t="e">
        <f t="shared" si="29"/>
        <v>#DIV/0!</v>
      </c>
      <c r="N32" s="4">
        <f t="shared" si="29"/>
        <v>0</v>
      </c>
      <c r="O32" s="4">
        <f t="shared" si="29"/>
        <v>0</v>
      </c>
      <c r="P32" s="4">
        <f t="shared" si="29"/>
        <v>0</v>
      </c>
      <c r="Q32" s="4">
        <f t="shared" si="29"/>
        <v>0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0</v>
      </c>
      <c r="AF32" s="4">
        <f t="shared" si="30"/>
        <v>0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1.9487376403955078E-2</v>
      </c>
      <c r="D33" s="4">
        <f t="shared" si="31"/>
        <v>0.16032987040805396</v>
      </c>
      <c r="E33" s="4">
        <f t="shared" si="31"/>
        <v>0.11457082139887279</v>
      </c>
      <c r="F33" s="4">
        <f t="shared" si="31"/>
        <v>0</v>
      </c>
      <c r="G33" s="4">
        <f t="shared" si="31"/>
        <v>4.8486573087689888E-3</v>
      </c>
      <c r="H33" s="4">
        <f t="shared" si="31"/>
        <v>0.15905502602187008</v>
      </c>
      <c r="I33" s="4" t="e">
        <f t="shared" si="31"/>
        <v>#DIV/0!</v>
      </c>
      <c r="J33" s="4">
        <f t="shared" si="31"/>
        <v>1</v>
      </c>
      <c r="K33" s="4">
        <f t="shared" si="29"/>
        <v>1</v>
      </c>
      <c r="L33" s="4">
        <f t="shared" si="29"/>
        <v>1</v>
      </c>
      <c r="M33" s="4" t="e">
        <f t="shared" si="29"/>
        <v>#DIV/0!</v>
      </c>
      <c r="N33" s="4">
        <f t="shared" si="29"/>
        <v>1</v>
      </c>
      <c r="O33" s="4">
        <f t="shared" si="29"/>
        <v>9.0820250033759528E-2</v>
      </c>
      <c r="P33" s="4">
        <f t="shared" si="29"/>
        <v>3.8247142706824937E-2</v>
      </c>
      <c r="Q33" s="4">
        <f t="shared" si="29"/>
        <v>1.7924182198843123E-2</v>
      </c>
      <c r="S33" s="4">
        <f t="shared" si="30"/>
        <v>6.3743842364532011</v>
      </c>
      <c r="T33" s="4">
        <f t="shared" si="30"/>
        <v>1.0708082832331332</v>
      </c>
      <c r="U33" s="4">
        <f t="shared" si="30"/>
        <v>-1</v>
      </c>
      <c r="V33" s="4">
        <f t="shared" si="30"/>
        <v>0</v>
      </c>
      <c r="W33" s="4">
        <f t="shared" si="30"/>
        <v>2.0651340996168583</v>
      </c>
      <c r="X33" s="4">
        <f t="shared" si="30"/>
        <v>-1</v>
      </c>
      <c r="Y33" s="4">
        <f t="shared" si="30"/>
        <v>0</v>
      </c>
      <c r="Z33" s="4">
        <f t="shared" si="30"/>
        <v>9.3458840900701361</v>
      </c>
      <c r="AA33" s="4">
        <f t="shared" si="30"/>
        <v>-0.69280812549803161</v>
      </c>
      <c r="AB33" s="4">
        <f t="shared" si="30"/>
        <v>-1</v>
      </c>
      <c r="AC33" s="4">
        <f t="shared" si="30"/>
        <v>0</v>
      </c>
      <c r="AD33" s="4">
        <f t="shared" si="30"/>
        <v>5.3025893958076447</v>
      </c>
      <c r="AE33" s="4">
        <f t="shared" si="30"/>
        <v>0.19470203858042817</v>
      </c>
      <c r="AF33" s="4">
        <f t="shared" si="30"/>
        <v>-0.57436216552582442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 t="e">
        <f t="shared" si="31"/>
        <v>#DIV/0!</v>
      </c>
      <c r="J34" s="4">
        <f t="shared" si="31"/>
        <v>0</v>
      </c>
      <c r="K34" s="4">
        <f t="shared" si="29"/>
        <v>0</v>
      </c>
      <c r="L34" s="4">
        <f t="shared" si="29"/>
        <v>0</v>
      </c>
      <c r="M34" s="4" t="e">
        <f t="shared" si="29"/>
        <v>#DIV/0!</v>
      </c>
      <c r="N34" s="4">
        <f t="shared" si="29"/>
        <v>0</v>
      </c>
      <c r="O34" s="4">
        <f t="shared" si="29"/>
        <v>0</v>
      </c>
      <c r="P34" s="4">
        <f t="shared" si="29"/>
        <v>0</v>
      </c>
      <c r="Q34" s="4">
        <f t="shared" si="29"/>
        <v>0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</v>
      </c>
      <c r="AC34" s="4">
        <f t="shared" si="30"/>
        <v>0</v>
      </c>
      <c r="AD34" s="4">
        <f t="shared" si="30"/>
        <v>0</v>
      </c>
      <c r="AE34" s="4">
        <f t="shared" si="30"/>
        <v>0</v>
      </c>
      <c r="AF34" s="4">
        <f t="shared" si="30"/>
        <v>0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 t="e">
        <f t="shared" si="31"/>
        <v>#DIV/0!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 t="e">
        <f t="shared" si="29"/>
        <v>#DIV/0!</v>
      </c>
      <c r="N35" s="4">
        <f t="shared" si="29"/>
        <v>0</v>
      </c>
      <c r="O35" s="4">
        <f t="shared" si="29"/>
        <v>0</v>
      </c>
      <c r="P35" s="4">
        <f t="shared" si="29"/>
        <v>0</v>
      </c>
      <c r="Q35" s="4">
        <f t="shared" si="29"/>
        <v>0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0</v>
      </c>
      <c r="AD35" s="4">
        <f t="shared" si="30"/>
        <v>0</v>
      </c>
      <c r="AE35" s="4">
        <f t="shared" si="30"/>
        <v>0</v>
      </c>
      <c r="AF35" s="4">
        <f t="shared" si="30"/>
        <v>0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 t="e">
        <f t="shared" si="31"/>
        <v>#DIV/0!</v>
      </c>
      <c r="J36" s="4">
        <f t="shared" si="31"/>
        <v>0</v>
      </c>
      <c r="K36" s="4">
        <f t="shared" si="29"/>
        <v>0</v>
      </c>
      <c r="L36" s="4">
        <f t="shared" si="29"/>
        <v>0</v>
      </c>
      <c r="M36" s="4" t="e">
        <f t="shared" si="29"/>
        <v>#DIV/0!</v>
      </c>
      <c r="N36" s="4">
        <f t="shared" si="29"/>
        <v>0</v>
      </c>
      <c r="O36" s="4">
        <f t="shared" si="29"/>
        <v>0.90917974996624051</v>
      </c>
      <c r="P36" s="4">
        <f t="shared" si="29"/>
        <v>0.96175285729317506</v>
      </c>
      <c r="Q36" s="4">
        <f t="shared" si="29"/>
        <v>0.98207581780115694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0</v>
      </c>
      <c r="AC36" s="4">
        <f t="shared" si="30"/>
        <v>0</v>
      </c>
      <c r="AD36" s="4">
        <f t="shared" si="30"/>
        <v>0</v>
      </c>
      <c r="AE36" s="4">
        <f t="shared" si="30"/>
        <v>2.0009380679708415</v>
      </c>
      <c r="AF36" s="4">
        <f t="shared" si="30"/>
        <v>-7.2569437660772992E-2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</v>
      </c>
      <c r="D37" s="4">
        <f t="shared" si="31"/>
        <v>0</v>
      </c>
      <c r="E37" s="4">
        <f t="shared" si="31"/>
        <v>0</v>
      </c>
      <c r="F37" s="4">
        <f t="shared" si="31"/>
        <v>0</v>
      </c>
      <c r="G37" s="4">
        <f t="shared" si="31"/>
        <v>0</v>
      </c>
      <c r="H37" s="4">
        <f t="shared" si="31"/>
        <v>0</v>
      </c>
      <c r="I37" s="4" t="e">
        <f t="shared" si="31"/>
        <v>#DIV/0!</v>
      </c>
      <c r="J37" s="4">
        <f t="shared" si="31"/>
        <v>0</v>
      </c>
      <c r="K37" s="4">
        <f t="shared" si="29"/>
        <v>0</v>
      </c>
      <c r="L37" s="4">
        <f t="shared" si="29"/>
        <v>0</v>
      </c>
      <c r="M37" s="4" t="e">
        <f t="shared" si="29"/>
        <v>#DIV/0!</v>
      </c>
      <c r="N37" s="4">
        <f t="shared" si="29"/>
        <v>0</v>
      </c>
      <c r="O37" s="4">
        <f t="shared" si="29"/>
        <v>0</v>
      </c>
      <c r="P37" s="4">
        <f t="shared" si="29"/>
        <v>0</v>
      </c>
      <c r="Q37" s="4">
        <f t="shared" si="29"/>
        <v>0</v>
      </c>
      <c r="S37" s="4">
        <f t="shared" si="30"/>
        <v>0</v>
      </c>
      <c r="T37" s="4">
        <f t="shared" si="30"/>
        <v>0</v>
      </c>
      <c r="U37" s="4">
        <f t="shared" si="30"/>
        <v>0</v>
      </c>
      <c r="V37" s="4">
        <f t="shared" si="30"/>
        <v>0</v>
      </c>
      <c r="W37" s="4">
        <f t="shared" si="30"/>
        <v>0</v>
      </c>
      <c r="X37" s="4">
        <f t="shared" si="30"/>
        <v>0</v>
      </c>
      <c r="Y37" s="4">
        <f t="shared" si="30"/>
        <v>0</v>
      </c>
      <c r="Z37" s="4">
        <f t="shared" si="30"/>
        <v>0</v>
      </c>
      <c r="AA37" s="4">
        <f t="shared" si="30"/>
        <v>0</v>
      </c>
      <c r="AB37" s="4">
        <f t="shared" si="30"/>
        <v>0</v>
      </c>
      <c r="AC37" s="4">
        <f t="shared" si="30"/>
        <v>0</v>
      </c>
      <c r="AD37" s="4">
        <f t="shared" si="30"/>
        <v>0</v>
      </c>
      <c r="AE37" s="4">
        <f t="shared" si="30"/>
        <v>0</v>
      </c>
      <c r="AF37" s="4">
        <f t="shared" si="30"/>
        <v>0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0</v>
      </c>
      <c r="F38" s="4">
        <f t="shared" si="31"/>
        <v>0</v>
      </c>
      <c r="G38" s="4">
        <f t="shared" si="31"/>
        <v>0</v>
      </c>
      <c r="H38" s="4">
        <f t="shared" si="31"/>
        <v>0</v>
      </c>
      <c r="I38" s="4" t="e">
        <f t="shared" si="31"/>
        <v>#DIV/0!</v>
      </c>
      <c r="J38" s="4">
        <f t="shared" si="31"/>
        <v>0</v>
      </c>
      <c r="K38" s="4">
        <f t="shared" si="29"/>
        <v>0</v>
      </c>
      <c r="L38" s="4">
        <f t="shared" si="29"/>
        <v>0</v>
      </c>
      <c r="M38" s="4" t="e">
        <f t="shared" si="29"/>
        <v>#DIV/0!</v>
      </c>
      <c r="N38" s="4">
        <f t="shared" si="29"/>
        <v>0</v>
      </c>
      <c r="O38" s="4">
        <f t="shared" si="29"/>
        <v>0</v>
      </c>
      <c r="P38" s="4">
        <f t="shared" si="29"/>
        <v>0</v>
      </c>
      <c r="Q38" s="4">
        <f t="shared" si="29"/>
        <v>0</v>
      </c>
      <c r="S38" s="4">
        <f t="shared" si="30"/>
        <v>0</v>
      </c>
      <c r="T38" s="4">
        <f t="shared" si="30"/>
        <v>0</v>
      </c>
      <c r="U38" s="4">
        <f t="shared" si="30"/>
        <v>0</v>
      </c>
      <c r="V38" s="4">
        <f t="shared" si="30"/>
        <v>0</v>
      </c>
      <c r="W38" s="4">
        <f t="shared" si="30"/>
        <v>0</v>
      </c>
      <c r="X38" s="4">
        <f t="shared" si="30"/>
        <v>0</v>
      </c>
      <c r="Y38" s="4">
        <f t="shared" si="30"/>
        <v>0</v>
      </c>
      <c r="Z38" s="4">
        <f t="shared" si="30"/>
        <v>0</v>
      </c>
      <c r="AA38" s="4">
        <f t="shared" si="30"/>
        <v>0</v>
      </c>
      <c r="AB38" s="4">
        <f t="shared" si="30"/>
        <v>0</v>
      </c>
      <c r="AC38" s="4">
        <f t="shared" si="30"/>
        <v>0</v>
      </c>
      <c r="AD38" s="4">
        <f t="shared" si="30"/>
        <v>0</v>
      </c>
      <c r="AE38" s="4">
        <f t="shared" si="30"/>
        <v>0</v>
      </c>
      <c r="AF38" s="4">
        <f t="shared" si="30"/>
        <v>0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</v>
      </c>
      <c r="F39" s="4">
        <f t="shared" si="31"/>
        <v>0</v>
      </c>
      <c r="G39" s="4">
        <f t="shared" si="31"/>
        <v>0</v>
      </c>
      <c r="H39" s="4">
        <f t="shared" si="31"/>
        <v>0</v>
      </c>
      <c r="I39" s="4" t="e">
        <f t="shared" si="31"/>
        <v>#DIV/0!</v>
      </c>
      <c r="J39" s="4">
        <f t="shared" si="31"/>
        <v>0</v>
      </c>
      <c r="K39" s="4">
        <f t="shared" si="29"/>
        <v>0</v>
      </c>
      <c r="L39" s="4">
        <f t="shared" si="29"/>
        <v>0</v>
      </c>
      <c r="M39" s="4" t="e">
        <f t="shared" si="29"/>
        <v>#DIV/0!</v>
      </c>
      <c r="N39" s="4">
        <f t="shared" si="29"/>
        <v>0</v>
      </c>
      <c r="O39" s="4">
        <f t="shared" si="29"/>
        <v>0</v>
      </c>
      <c r="P39" s="4">
        <f t="shared" si="29"/>
        <v>0</v>
      </c>
      <c r="Q39" s="4">
        <f t="shared" si="29"/>
        <v>0</v>
      </c>
      <c r="S39" s="4">
        <f t="shared" si="30"/>
        <v>0</v>
      </c>
      <c r="T39" s="4">
        <f t="shared" si="30"/>
        <v>0</v>
      </c>
      <c r="U39" s="4">
        <f t="shared" si="30"/>
        <v>0</v>
      </c>
      <c r="V39" s="4">
        <f t="shared" si="30"/>
        <v>0</v>
      </c>
      <c r="W39" s="4">
        <f t="shared" si="30"/>
        <v>0</v>
      </c>
      <c r="X39" s="4">
        <f t="shared" si="30"/>
        <v>0</v>
      </c>
      <c r="Y39" s="4">
        <f t="shared" si="30"/>
        <v>0</v>
      </c>
      <c r="Z39" s="4">
        <f t="shared" si="30"/>
        <v>0</v>
      </c>
      <c r="AA39" s="4">
        <f t="shared" si="30"/>
        <v>0</v>
      </c>
      <c r="AB39" s="4">
        <f t="shared" si="30"/>
        <v>0</v>
      </c>
      <c r="AC39" s="4">
        <f t="shared" si="30"/>
        <v>0</v>
      </c>
      <c r="AD39" s="4">
        <f t="shared" si="30"/>
        <v>0</v>
      </c>
      <c r="AE39" s="4">
        <f t="shared" si="30"/>
        <v>0</v>
      </c>
      <c r="AF39" s="4">
        <f t="shared" si="30"/>
        <v>0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0.90722662082971084</v>
      </c>
      <c r="G40" s="4">
        <f t="shared" si="31"/>
        <v>0.90645959829251199</v>
      </c>
      <c r="H40" s="4">
        <f t="shared" si="31"/>
        <v>0</v>
      </c>
      <c r="I40" s="4" t="e">
        <f t="shared" si="31"/>
        <v>#DIV/0!</v>
      </c>
      <c r="J40" s="4">
        <f t="shared" si="31"/>
        <v>0</v>
      </c>
      <c r="K40" s="4">
        <f t="shared" si="29"/>
        <v>0</v>
      </c>
      <c r="L40" s="4">
        <f t="shared" si="29"/>
        <v>0</v>
      </c>
      <c r="M40" s="4" t="e">
        <f t="shared" si="29"/>
        <v>#DIV/0!</v>
      </c>
      <c r="N40" s="4">
        <f t="shared" si="29"/>
        <v>0</v>
      </c>
      <c r="O40" s="4">
        <f t="shared" si="29"/>
        <v>0</v>
      </c>
      <c r="P40" s="4">
        <f t="shared" si="29"/>
        <v>0</v>
      </c>
      <c r="Q40" s="4">
        <f t="shared" si="29"/>
        <v>0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0.21360643745427946</v>
      </c>
      <c r="W40" s="4">
        <f t="shared" si="30"/>
        <v>-1</v>
      </c>
      <c r="X40" s="4">
        <f t="shared" si="30"/>
        <v>0</v>
      </c>
      <c r="Y40" s="4">
        <f t="shared" si="30"/>
        <v>0</v>
      </c>
      <c r="Z40" s="4">
        <f t="shared" si="30"/>
        <v>0</v>
      </c>
      <c r="AA40" s="4">
        <f t="shared" si="30"/>
        <v>0</v>
      </c>
      <c r="AB40" s="4">
        <f t="shared" si="30"/>
        <v>0</v>
      </c>
      <c r="AC40" s="4">
        <f t="shared" si="30"/>
        <v>0</v>
      </c>
      <c r="AD40" s="4">
        <f t="shared" si="30"/>
        <v>0</v>
      </c>
      <c r="AE40" s="4">
        <f t="shared" si="30"/>
        <v>0</v>
      </c>
      <c r="AF40" s="4">
        <f t="shared" si="30"/>
        <v>0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0</v>
      </c>
      <c r="D41" s="4">
        <f t="shared" si="31"/>
        <v>0</v>
      </c>
      <c r="E41" s="4">
        <f t="shared" si="31"/>
        <v>0</v>
      </c>
      <c r="F41" s="4">
        <f t="shared" si="31"/>
        <v>0</v>
      </c>
      <c r="G41" s="4">
        <f t="shared" si="31"/>
        <v>0</v>
      </c>
      <c r="H41" s="4">
        <f t="shared" si="31"/>
        <v>0</v>
      </c>
      <c r="I41" s="4" t="e">
        <f t="shared" si="31"/>
        <v>#DIV/0!</v>
      </c>
      <c r="J41" s="4">
        <f t="shared" si="31"/>
        <v>0</v>
      </c>
      <c r="K41" s="4">
        <f t="shared" si="29"/>
        <v>0</v>
      </c>
      <c r="L41" s="4">
        <f t="shared" si="29"/>
        <v>0</v>
      </c>
      <c r="M41" s="4" t="e">
        <f t="shared" si="29"/>
        <v>#DIV/0!</v>
      </c>
      <c r="N41" s="4">
        <f t="shared" si="29"/>
        <v>0</v>
      </c>
      <c r="O41" s="4">
        <f t="shared" si="29"/>
        <v>0</v>
      </c>
      <c r="P41" s="4">
        <f t="shared" si="29"/>
        <v>0</v>
      </c>
      <c r="Q41" s="4">
        <f t="shared" si="29"/>
        <v>0</v>
      </c>
      <c r="S41" s="4">
        <f t="shared" si="30"/>
        <v>0</v>
      </c>
      <c r="T41" s="4">
        <f t="shared" si="30"/>
        <v>0</v>
      </c>
      <c r="U41" s="4">
        <f t="shared" si="30"/>
        <v>0</v>
      </c>
      <c r="V41" s="4">
        <f t="shared" si="30"/>
        <v>0</v>
      </c>
      <c r="W41" s="4">
        <f t="shared" si="30"/>
        <v>0</v>
      </c>
      <c r="X41" s="4">
        <f t="shared" si="30"/>
        <v>0</v>
      </c>
      <c r="Y41" s="4">
        <f t="shared" si="30"/>
        <v>0</v>
      </c>
      <c r="Z41" s="4">
        <f t="shared" si="30"/>
        <v>0</v>
      </c>
      <c r="AA41" s="4">
        <f t="shared" si="30"/>
        <v>0</v>
      </c>
      <c r="AB41" s="4">
        <f t="shared" si="30"/>
        <v>0</v>
      </c>
      <c r="AC41" s="4">
        <f t="shared" si="30"/>
        <v>0</v>
      </c>
      <c r="AD41" s="4">
        <f t="shared" si="30"/>
        <v>0</v>
      </c>
      <c r="AE41" s="4">
        <f t="shared" si="30"/>
        <v>0</v>
      </c>
      <c r="AF41" s="4">
        <f t="shared" si="30"/>
        <v>0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7.67975424786407E-3</v>
      </c>
      <c r="D42" s="4">
        <f t="shared" si="31"/>
        <v>7.4970547284995189E-3</v>
      </c>
      <c r="E42" s="4">
        <f t="shared" si="31"/>
        <v>0.87591240875912413</v>
      </c>
      <c r="F42" s="4">
        <f t="shared" si="31"/>
        <v>7.9168298170282522E-2</v>
      </c>
      <c r="G42" s="4">
        <f t="shared" si="31"/>
        <v>6.4099643022113351E-2</v>
      </c>
      <c r="H42" s="4">
        <f t="shared" si="31"/>
        <v>0.73802701596397868</v>
      </c>
      <c r="I42" s="4" t="e">
        <f t="shared" si="31"/>
        <v>#DIV/0!</v>
      </c>
      <c r="J42" s="4">
        <f t="shared" si="31"/>
        <v>0</v>
      </c>
      <c r="K42" s="4">
        <f t="shared" si="29"/>
        <v>0</v>
      </c>
      <c r="L42" s="4">
        <f t="shared" si="29"/>
        <v>0</v>
      </c>
      <c r="M42" s="4" t="e">
        <f t="shared" si="29"/>
        <v>#DIV/0!</v>
      </c>
      <c r="N42" s="4">
        <f t="shared" si="29"/>
        <v>0</v>
      </c>
      <c r="O42" s="4">
        <f t="shared" si="29"/>
        <v>0</v>
      </c>
      <c r="P42" s="4">
        <f t="shared" si="29"/>
        <v>0</v>
      </c>
      <c r="Q42" s="4">
        <f t="shared" si="29"/>
        <v>0</v>
      </c>
      <c r="S42" s="4">
        <f t="shared" si="30"/>
        <v>-0.12499999999999993</v>
      </c>
      <c r="T42" s="4">
        <f t="shared" si="30"/>
        <v>337.5714285714285</v>
      </c>
      <c r="U42" s="4">
        <f t="shared" si="30"/>
        <v>1.5166666666666671</v>
      </c>
      <c r="V42" s="4">
        <f t="shared" si="30"/>
        <v>-1.6556291390728547E-2</v>
      </c>
      <c r="W42" s="4">
        <f t="shared" si="30"/>
        <v>7.5821506201253011E-2</v>
      </c>
      <c r="X42" s="4">
        <f t="shared" si="30"/>
        <v>-1</v>
      </c>
      <c r="Y42" s="4">
        <f t="shared" si="30"/>
        <v>0</v>
      </c>
      <c r="Z42" s="4">
        <f t="shared" si="30"/>
        <v>0</v>
      </c>
      <c r="AA42" s="4">
        <f t="shared" si="30"/>
        <v>0</v>
      </c>
      <c r="AB42" s="4">
        <f t="shared" si="30"/>
        <v>0</v>
      </c>
      <c r="AC42" s="4">
        <f t="shared" si="30"/>
        <v>0</v>
      </c>
      <c r="AD42" s="4">
        <f t="shared" si="30"/>
        <v>0</v>
      </c>
      <c r="AE42" s="4">
        <f t="shared" si="30"/>
        <v>0</v>
      </c>
      <c r="AF42" s="4">
        <f t="shared" si="30"/>
        <v>0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1.1951617548238459E-2</v>
      </c>
      <c r="D43" s="4">
        <f t="shared" si="31"/>
        <v>1.3334047338545572E-2</v>
      </c>
      <c r="E43" s="4">
        <f t="shared" si="31"/>
        <v>0</v>
      </c>
      <c r="F43" s="4">
        <f t="shared" si="31"/>
        <v>1.3605081000006637E-2</v>
      </c>
      <c r="G43" s="4">
        <f t="shared" si="31"/>
        <v>2.4592101376605606E-2</v>
      </c>
      <c r="H43" s="4">
        <f t="shared" si="31"/>
        <v>0.10291795801415124</v>
      </c>
      <c r="I43" s="4" t="e">
        <f t="shared" si="31"/>
        <v>#DIV/0!</v>
      </c>
      <c r="J43" s="4">
        <f t="shared" si="31"/>
        <v>0</v>
      </c>
      <c r="K43" s="4">
        <f t="shared" si="29"/>
        <v>0</v>
      </c>
      <c r="L43" s="4">
        <f t="shared" si="29"/>
        <v>0</v>
      </c>
      <c r="M43" s="4" t="e">
        <f t="shared" si="29"/>
        <v>#DIV/0!</v>
      </c>
      <c r="N43" s="4">
        <f t="shared" si="29"/>
        <v>0</v>
      </c>
      <c r="O43" s="4">
        <f t="shared" si="29"/>
        <v>0</v>
      </c>
      <c r="P43" s="4">
        <f t="shared" si="29"/>
        <v>0</v>
      </c>
      <c r="Q43" s="4">
        <f t="shared" si="29"/>
        <v>0</v>
      </c>
      <c r="S43" s="4">
        <f t="shared" si="30"/>
        <v>0</v>
      </c>
      <c r="T43" s="4">
        <f t="shared" si="30"/>
        <v>-1</v>
      </c>
      <c r="U43" s="4">
        <f t="shared" si="30"/>
        <v>0</v>
      </c>
      <c r="V43" s="4">
        <f t="shared" si="30"/>
        <v>1.1955317073170733</v>
      </c>
      <c r="W43" s="4">
        <f t="shared" si="30"/>
        <v>-0.60896188267079032</v>
      </c>
      <c r="X43" s="4">
        <f t="shared" si="30"/>
        <v>-1</v>
      </c>
      <c r="Y43" s="4">
        <f t="shared" si="30"/>
        <v>0</v>
      </c>
      <c r="Z43" s="4">
        <f t="shared" si="30"/>
        <v>0</v>
      </c>
      <c r="AA43" s="4">
        <f t="shared" si="30"/>
        <v>0</v>
      </c>
      <c r="AB43" s="4">
        <f t="shared" si="30"/>
        <v>0</v>
      </c>
      <c r="AC43" s="4">
        <f t="shared" si="30"/>
        <v>0</v>
      </c>
      <c r="AD43" s="4">
        <f t="shared" si="30"/>
        <v>0</v>
      </c>
      <c r="AE43" s="4">
        <f t="shared" si="30"/>
        <v>0</v>
      </c>
      <c r="AF43" s="4">
        <f t="shared" si="30"/>
        <v>0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 t="e">
        <f t="shared" si="31"/>
        <v>#DIV/0!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 t="e">
        <f t="shared" si="29"/>
        <v>#DIV/0!</v>
      </c>
      <c r="N44" s="4">
        <f t="shared" si="29"/>
        <v>0</v>
      </c>
      <c r="O44" s="4">
        <f t="shared" si="29"/>
        <v>0</v>
      </c>
      <c r="P44" s="4">
        <f t="shared" si="29"/>
        <v>0</v>
      </c>
      <c r="Q44" s="4">
        <f t="shared" si="29"/>
        <v>0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0</v>
      </c>
      <c r="AD44" s="4">
        <f t="shared" si="30"/>
        <v>0</v>
      </c>
      <c r="AE44" s="4">
        <f t="shared" si="30"/>
        <v>0</v>
      </c>
      <c r="AF44" s="4">
        <f t="shared" si="30"/>
        <v>0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 t="e">
        <f t="shared" si="31"/>
        <v>#DIV/0!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 t="e">
        <f t="shared" si="31"/>
        <v>#DIV/0!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 t="e">
        <f t="shared" si="34"/>
        <v>#DIV/0!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 t="e">
        <f t="shared" si="34"/>
        <v>#DIV/0!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 t="e">
        <f t="shared" si="34"/>
        <v>#DIV/0!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 t="e">
        <f t="shared" si="34"/>
        <v>#DIV/0!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 t="e">
        <f t="shared" si="34"/>
        <v>#DIV/0!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 t="e">
        <f t="shared" si="34"/>
        <v>#DIV/0!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35">SUM(D29:D48)</f>
        <v>1</v>
      </c>
      <c r="E49" s="12">
        <f t="shared" si="35"/>
        <v>1</v>
      </c>
      <c r="F49" s="12">
        <f t="shared" si="35"/>
        <v>1</v>
      </c>
      <c r="G49" s="12">
        <f t="shared" si="35"/>
        <v>1</v>
      </c>
      <c r="H49" s="12">
        <f t="shared" si="35"/>
        <v>1</v>
      </c>
      <c r="I49" s="12" t="e">
        <f t="shared" si="35"/>
        <v>#DIV/0!</v>
      </c>
      <c r="J49" s="12">
        <f t="shared" si="35"/>
        <v>1</v>
      </c>
      <c r="K49" s="12">
        <f t="shared" si="35"/>
        <v>1</v>
      </c>
      <c r="L49" s="12">
        <f t="shared" si="35"/>
        <v>1</v>
      </c>
      <c r="M49" s="12" t="e">
        <f t="shared" si="35"/>
        <v>#DIV/0!</v>
      </c>
      <c r="N49" s="12">
        <f t="shared" si="35"/>
        <v>1</v>
      </c>
      <c r="O49" s="12">
        <f t="shared" si="35"/>
        <v>1</v>
      </c>
      <c r="P49" s="12">
        <f t="shared" si="35"/>
        <v>1</v>
      </c>
      <c r="Q49" s="12">
        <f t="shared" si="35"/>
        <v>1</v>
      </c>
      <c r="S49" s="5">
        <f t="shared" si="33"/>
        <v>-0.10367668234616478</v>
      </c>
      <c r="T49" s="6">
        <f t="shared" si="33"/>
        <v>1.8978794045196528</v>
      </c>
      <c r="U49" s="6">
        <f t="shared" si="33"/>
        <v>26.844220641227018</v>
      </c>
      <c r="V49" s="6">
        <f t="shared" si="33"/>
        <v>0.21463335965861205</v>
      </c>
      <c r="W49" s="6">
        <f t="shared" si="33"/>
        <v>-0.90656199161904616</v>
      </c>
      <c r="X49" s="6">
        <f t="shared" si="33"/>
        <v>-1</v>
      </c>
      <c r="Y49" s="6">
        <f t="shared" si="33"/>
        <v>0</v>
      </c>
      <c r="Z49" s="6">
        <f t="shared" si="33"/>
        <v>9.3458840900701361</v>
      </c>
      <c r="AA49" s="6">
        <f t="shared" si="33"/>
        <v>-0.69280812549803161</v>
      </c>
      <c r="AB49" s="6">
        <f t="shared" si="33"/>
        <v>-1</v>
      </c>
      <c r="AC49" s="6">
        <f t="shared" si="33"/>
        <v>0</v>
      </c>
      <c r="AD49" s="6">
        <f t="shared" si="33"/>
        <v>68.396300863131941</v>
      </c>
      <c r="AE49" s="6">
        <f t="shared" si="33"/>
        <v>1.8368952601616193</v>
      </c>
      <c r="AF49" s="6">
        <f t="shared" si="33"/>
        <v>-9.1761575732674627E-2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INPUT!B105</f>
        <v>BS_MKT_SEC_OTHER_ST_INVEST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20.018999999999998</v>
      </c>
      <c r="D63">
        <v>15.291</v>
      </c>
      <c r="E63">
        <v>0.51500000000000001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0</v>
      </c>
      <c r="P67">
        <v>0</v>
      </c>
      <c r="Q67">
        <v>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0.40600000000000003</v>
      </c>
      <c r="D69">
        <v>2.9939999999999998</v>
      </c>
      <c r="E69">
        <v>6.2</v>
      </c>
      <c r="F69">
        <v>0</v>
      </c>
      <c r="G69">
        <v>8.8740000000000006</v>
      </c>
      <c r="H69">
        <v>27.2</v>
      </c>
      <c r="I69">
        <v>0</v>
      </c>
      <c r="J69">
        <v>8.1270000000000007</v>
      </c>
      <c r="K69">
        <v>84.081000000000003</v>
      </c>
      <c r="L69">
        <v>25.829000000000001</v>
      </c>
      <c r="M69">
        <v>0</v>
      </c>
      <c r="N69">
        <v>4.0549999999999997</v>
      </c>
      <c r="O69">
        <v>25.556999999999999</v>
      </c>
      <c r="P69">
        <v>30.533000000000001</v>
      </c>
      <c r="Q69">
        <v>12.996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0</v>
      </c>
      <c r="M75">
        <v>0</v>
      </c>
      <c r="N75">
        <v>0</v>
      </c>
      <c r="O75">
        <v>255.845</v>
      </c>
      <c r="P75">
        <v>767.77499999999998</v>
      </c>
      <c r="Q75">
        <v>712.05799999999999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0</v>
      </c>
      <c r="F81">
        <v>0</v>
      </c>
      <c r="G81">
        <v>0</v>
      </c>
      <c r="H81">
        <v>0</v>
      </c>
      <c r="I81" t="s">
        <v>89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1367</v>
      </c>
      <c r="G83">
        <v>1659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89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0.16</v>
      </c>
      <c r="D87">
        <v>0.14000000000000001</v>
      </c>
      <c r="E87">
        <v>47.4</v>
      </c>
      <c r="F87">
        <v>119.29</v>
      </c>
      <c r="G87">
        <v>117.315</v>
      </c>
      <c r="H87">
        <v>126.21</v>
      </c>
      <c r="I87" t="s">
        <v>89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0.249</v>
      </c>
      <c r="D89">
        <v>0.249</v>
      </c>
      <c r="E89">
        <v>0</v>
      </c>
      <c r="F89">
        <v>20.5</v>
      </c>
      <c r="G89">
        <v>45.008400000000002</v>
      </c>
      <c r="H89">
        <v>17.600000000000001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pageSetup paperSize="0" orientation="portrait" horizontalDpi="4294967292" verticalDpi="4294967292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103"/>
  <sheetViews>
    <sheetView topLeftCell="A37" workbookViewId="0">
      <selection activeCell="C4" sqref="C4:AF49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10.179687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BS_ACCT_NOTE_RCV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925.92499999999995</v>
      </c>
      <c r="K5" s="2">
        <f t="shared" si="2"/>
        <v>1018.311</v>
      </c>
      <c r="L5" s="2">
        <f t="shared" si="2"/>
        <v>1111.0039999999999</v>
      </c>
      <c r="M5" s="2">
        <f t="shared" si="2"/>
        <v>1077.3150000000001</v>
      </c>
      <c r="N5" s="2">
        <f t="shared" si="2"/>
        <v>1029.586</v>
      </c>
      <c r="O5" s="2">
        <f t="shared" si="2"/>
        <v>916.73699999999997</v>
      </c>
      <c r="P5" s="2">
        <f t="shared" si="2"/>
        <v>857.31</v>
      </c>
      <c r="Q5" s="2">
        <f t="shared" si="2"/>
        <v>892.28899999999999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925.92499999999995</v>
      </c>
      <c r="Z5" s="2">
        <f t="shared" si="3"/>
        <v>92.386000000000081</v>
      </c>
      <c r="AA5" s="2">
        <f t="shared" si="3"/>
        <v>92.69299999999987</v>
      </c>
      <c r="AB5" s="2">
        <f t="shared" si="3"/>
        <v>-33.688999999999851</v>
      </c>
      <c r="AC5" s="2">
        <f t="shared" si="3"/>
        <v>-47.729000000000042</v>
      </c>
      <c r="AD5" s="2">
        <f t="shared" si="3"/>
        <v>-112.84900000000005</v>
      </c>
      <c r="AE5" s="2">
        <f t="shared" si="3"/>
        <v>-59.427000000000021</v>
      </c>
      <c r="AF5" s="2">
        <f t="shared" si="3"/>
        <v>34.979000000000042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137.29599999999999</v>
      </c>
      <c r="D6" s="2">
        <f t="shared" ref="D6:Q6" si="4">IF(D63="#N/A N/A",0,D63)</f>
        <v>179.202</v>
      </c>
      <c r="E6" s="2">
        <f t="shared" si="4"/>
        <v>320.041</v>
      </c>
      <c r="F6" s="2">
        <f t="shared" si="4"/>
        <v>311.04599999999999</v>
      </c>
      <c r="G6" s="2">
        <f t="shared" si="4"/>
        <v>349.07900000000001</v>
      </c>
      <c r="H6" s="2">
        <f t="shared" si="4"/>
        <v>345.51499999999999</v>
      </c>
      <c r="I6" s="2">
        <f t="shared" si="4"/>
        <v>408.40699999999998</v>
      </c>
      <c r="J6" s="2">
        <f t="shared" si="4"/>
        <v>477.02499999999998</v>
      </c>
      <c r="K6" s="2">
        <f t="shared" si="4"/>
        <v>531.03300000000002</v>
      </c>
      <c r="L6" s="2">
        <f t="shared" si="4"/>
        <v>573.04200000000003</v>
      </c>
      <c r="M6" s="2">
        <f t="shared" si="4"/>
        <v>628.84199999999998</v>
      </c>
      <c r="N6" s="2">
        <f t="shared" si="4"/>
        <v>614.61599999999999</v>
      </c>
      <c r="O6" s="2">
        <f t="shared" si="4"/>
        <v>615.58000000000004</v>
      </c>
      <c r="P6" s="2">
        <f t="shared" si="4"/>
        <v>596.15499999999997</v>
      </c>
      <c r="Q6" s="2">
        <f t="shared" si="4"/>
        <v>803.81700000000001</v>
      </c>
      <c r="S6" s="2">
        <f t="shared" si="3"/>
        <v>41.906000000000006</v>
      </c>
      <c r="T6" s="2">
        <f t="shared" si="3"/>
        <v>140.839</v>
      </c>
      <c r="U6" s="2">
        <f t="shared" si="3"/>
        <v>-8.9950000000000045</v>
      </c>
      <c r="V6" s="2">
        <f t="shared" si="3"/>
        <v>38.033000000000015</v>
      </c>
      <c r="W6" s="2">
        <f t="shared" si="3"/>
        <v>-3.5640000000000214</v>
      </c>
      <c r="X6" s="2">
        <f t="shared" si="3"/>
        <v>62.891999999999996</v>
      </c>
      <c r="Y6" s="2">
        <f t="shared" si="3"/>
        <v>68.617999999999995</v>
      </c>
      <c r="Z6" s="2">
        <f t="shared" si="3"/>
        <v>54.008000000000038</v>
      </c>
      <c r="AA6" s="2">
        <f t="shared" si="3"/>
        <v>42.009000000000015</v>
      </c>
      <c r="AB6" s="2">
        <f t="shared" si="3"/>
        <v>55.799999999999955</v>
      </c>
      <c r="AC6" s="2">
        <f t="shared" si="3"/>
        <v>-14.225999999999999</v>
      </c>
      <c r="AD6" s="2">
        <f t="shared" si="3"/>
        <v>0.96400000000005548</v>
      </c>
      <c r="AE6" s="2">
        <f t="shared" si="3"/>
        <v>-19.425000000000068</v>
      </c>
      <c r="AF6" s="2">
        <f t="shared" si="3"/>
        <v>207.66200000000003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871.4</v>
      </c>
      <c r="J7" s="2">
        <f t="shared" si="5"/>
        <v>1006.7</v>
      </c>
      <c r="K7" s="2">
        <f t="shared" si="5"/>
        <v>1091.5</v>
      </c>
      <c r="L7" s="2">
        <f t="shared" si="5"/>
        <v>1254.9000000000001</v>
      </c>
      <c r="M7" s="2">
        <f t="shared" si="5"/>
        <v>1285</v>
      </c>
      <c r="N7" s="2">
        <f t="shared" si="5"/>
        <v>1451</v>
      </c>
      <c r="O7" s="2">
        <f t="shared" si="5"/>
        <v>1561.1</v>
      </c>
      <c r="P7" s="2">
        <f t="shared" si="5"/>
        <v>2017.4</v>
      </c>
      <c r="Q7" s="2">
        <f t="shared" si="5"/>
        <v>2168.6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871.4</v>
      </c>
      <c r="Y7" s="2">
        <f t="shared" si="3"/>
        <v>135.30000000000007</v>
      </c>
      <c r="Z7" s="2">
        <f t="shared" si="3"/>
        <v>84.799999999999955</v>
      </c>
      <c r="AA7" s="2">
        <f t="shared" si="3"/>
        <v>163.40000000000009</v>
      </c>
      <c r="AB7" s="2">
        <f t="shared" si="3"/>
        <v>30.099999999999909</v>
      </c>
      <c r="AC7" s="2">
        <f t="shared" si="3"/>
        <v>166</v>
      </c>
      <c r="AD7" s="2">
        <f t="shared" si="3"/>
        <v>110.09999999999991</v>
      </c>
      <c r="AE7" s="2">
        <f t="shared" si="3"/>
        <v>456.30000000000018</v>
      </c>
      <c r="AF7" s="2">
        <f t="shared" si="3"/>
        <v>151.19999999999982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704.90599999999995</v>
      </c>
      <c r="P8" s="2">
        <f t="shared" si="6"/>
        <v>696.72699999999998</v>
      </c>
      <c r="Q8" s="2">
        <f t="shared" si="6"/>
        <v>751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704.90599999999995</v>
      </c>
      <c r="AE8" s="2">
        <f t="shared" si="3"/>
        <v>-8.1789999999999736</v>
      </c>
      <c r="AF8" s="2">
        <f t="shared" si="3"/>
        <v>54.273000000000025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163.28299999999999</v>
      </c>
      <c r="D9" s="2">
        <f t="shared" ref="D9:Q9" si="7">IF(D69="#N/A N/A",0,D69)</f>
        <v>251.02099999999999</v>
      </c>
      <c r="E9" s="2">
        <f t="shared" si="7"/>
        <v>343.197</v>
      </c>
      <c r="F9" s="2">
        <f t="shared" si="7"/>
        <v>6.0830000000000002</v>
      </c>
      <c r="G9" s="2">
        <f t="shared" si="7"/>
        <v>10.6</v>
      </c>
      <c r="H9" s="2">
        <f t="shared" si="7"/>
        <v>7.88</v>
      </c>
      <c r="I9" s="2">
        <f t="shared" si="7"/>
        <v>9.0139999999999993</v>
      </c>
      <c r="J9" s="2">
        <f t="shared" si="7"/>
        <v>231.46100000000001</v>
      </c>
      <c r="K9" s="2">
        <f t="shared" si="7"/>
        <v>210.28399999999999</v>
      </c>
      <c r="L9" s="2">
        <f t="shared" si="7"/>
        <v>19.864000000000001</v>
      </c>
      <c r="M9" s="2">
        <f t="shared" si="7"/>
        <v>17.079999999999998</v>
      </c>
      <c r="N9" s="2">
        <f t="shared" si="7"/>
        <v>379.00200000000001</v>
      </c>
      <c r="O9" s="2">
        <f t="shared" si="7"/>
        <v>394.17899999999997</v>
      </c>
      <c r="P9" s="2">
        <f t="shared" si="7"/>
        <v>358.92500000000001</v>
      </c>
      <c r="Q9" s="2">
        <f t="shared" si="7"/>
        <v>382.58100000000002</v>
      </c>
      <c r="S9" s="2">
        <f t="shared" si="3"/>
        <v>87.738</v>
      </c>
      <c r="T9" s="2">
        <f t="shared" si="3"/>
        <v>92.176000000000016</v>
      </c>
      <c r="U9" s="2">
        <f t="shared" si="3"/>
        <v>-337.11399999999998</v>
      </c>
      <c r="V9" s="2">
        <f t="shared" si="3"/>
        <v>4.5169999999999995</v>
      </c>
      <c r="W9" s="2">
        <f t="shared" si="3"/>
        <v>-2.7199999999999998</v>
      </c>
      <c r="X9" s="2">
        <f t="shared" si="3"/>
        <v>1.1339999999999995</v>
      </c>
      <c r="Y9" s="2">
        <f t="shared" si="3"/>
        <v>222.447</v>
      </c>
      <c r="Z9" s="2">
        <f t="shared" si="3"/>
        <v>-21.177000000000021</v>
      </c>
      <c r="AA9" s="2">
        <f t="shared" si="3"/>
        <v>-190.42</v>
      </c>
      <c r="AB9" s="2">
        <f t="shared" si="3"/>
        <v>-2.7840000000000025</v>
      </c>
      <c r="AC9" s="2">
        <f t="shared" si="3"/>
        <v>361.92200000000003</v>
      </c>
      <c r="AD9" s="2">
        <f t="shared" si="3"/>
        <v>15.176999999999964</v>
      </c>
      <c r="AE9" s="2">
        <f t="shared" si="3"/>
        <v>-35.253999999999962</v>
      </c>
      <c r="AF9" s="2">
        <f t="shared" si="3"/>
        <v>23.656000000000006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3.448</v>
      </c>
      <c r="M10" s="2">
        <f t="shared" si="8"/>
        <v>5.8239999999999998</v>
      </c>
      <c r="N10" s="2">
        <f t="shared" si="8"/>
        <v>7.16</v>
      </c>
      <c r="O10" s="2">
        <f t="shared" si="8"/>
        <v>10.201000000000001</v>
      </c>
      <c r="P10" s="2">
        <f t="shared" si="8"/>
        <v>12.04</v>
      </c>
      <c r="Q10" s="2">
        <f t="shared" si="8"/>
        <v>13.087999999999999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3.448</v>
      </c>
      <c r="AB10" s="2">
        <f t="shared" si="3"/>
        <v>2.3759999999999999</v>
      </c>
      <c r="AC10" s="2">
        <f t="shared" si="3"/>
        <v>1.3360000000000003</v>
      </c>
      <c r="AD10" s="2">
        <f t="shared" si="3"/>
        <v>3.0410000000000004</v>
      </c>
      <c r="AE10" s="2">
        <f t="shared" si="3"/>
        <v>1.8389999999999986</v>
      </c>
      <c r="AF10" s="2">
        <f t="shared" si="3"/>
        <v>1.048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366.23599999999999</v>
      </c>
      <c r="N11" s="2">
        <f t="shared" si="9"/>
        <v>286.27199999999999</v>
      </c>
      <c r="O11" s="2">
        <f t="shared" si="9"/>
        <v>114.018</v>
      </c>
      <c r="P11" s="2">
        <f t="shared" si="9"/>
        <v>217.87799999999999</v>
      </c>
      <c r="Q11" s="2">
        <f t="shared" si="9"/>
        <v>85.995000000000005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366.23599999999999</v>
      </c>
      <c r="AC11" s="2">
        <f t="shared" si="3"/>
        <v>-79.963999999999999</v>
      </c>
      <c r="AD11" s="2">
        <f t="shared" si="3"/>
        <v>-172.25399999999999</v>
      </c>
      <c r="AE11" s="2">
        <f t="shared" si="3"/>
        <v>103.85999999999999</v>
      </c>
      <c r="AF11" s="2">
        <f t="shared" si="3"/>
        <v>-131.88299999999998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20.027000000000001</v>
      </c>
      <c r="M12" s="2">
        <f t="shared" si="10"/>
        <v>30.132999999999999</v>
      </c>
      <c r="N12" s="2">
        <f t="shared" si="10"/>
        <v>95.772000000000006</v>
      </c>
      <c r="O12" s="2">
        <f t="shared" si="10"/>
        <v>193.18199999999999</v>
      </c>
      <c r="P12" s="2">
        <f t="shared" si="10"/>
        <v>172.75200000000001</v>
      </c>
      <c r="Q12" s="2">
        <f t="shared" si="10"/>
        <v>121.15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20.027000000000001</v>
      </c>
      <c r="AB12" s="2">
        <f t="shared" si="3"/>
        <v>10.105999999999998</v>
      </c>
      <c r="AC12" s="2">
        <f t="shared" si="3"/>
        <v>65.63900000000001</v>
      </c>
      <c r="AD12" s="2">
        <f t="shared" si="3"/>
        <v>97.409999999999982</v>
      </c>
      <c r="AE12" s="2">
        <f t="shared" si="3"/>
        <v>-20.429999999999978</v>
      </c>
      <c r="AF12" s="2">
        <f t="shared" si="3"/>
        <v>-51.602000000000004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1074</v>
      </c>
      <c r="D13" s="2">
        <f t="shared" ref="D13:Q13" si="11">IF(D77="#N/A N/A",0,D77)</f>
        <v>1378</v>
      </c>
      <c r="E13" s="2">
        <f t="shared" si="11"/>
        <v>1459</v>
      </c>
      <c r="F13" s="2">
        <f t="shared" si="11"/>
        <v>2004</v>
      </c>
      <c r="G13" s="2">
        <f t="shared" si="11"/>
        <v>2341</v>
      </c>
      <c r="H13" s="2">
        <f t="shared" si="11"/>
        <v>2874</v>
      </c>
      <c r="I13" s="2">
        <f t="shared" si="11"/>
        <v>3469</v>
      </c>
      <c r="J13" s="2">
        <f t="shared" si="11"/>
        <v>3678</v>
      </c>
      <c r="K13" s="2">
        <f t="shared" si="11"/>
        <v>3848</v>
      </c>
      <c r="L13" s="2">
        <f t="shared" si="11"/>
        <v>4452</v>
      </c>
      <c r="M13" s="2">
        <f t="shared" si="11"/>
        <v>4204</v>
      </c>
      <c r="N13" s="2">
        <f t="shared" si="11"/>
        <v>4370</v>
      </c>
      <c r="O13" s="2">
        <f t="shared" si="11"/>
        <v>4050</v>
      </c>
      <c r="P13" s="2">
        <f t="shared" si="11"/>
        <v>3446</v>
      </c>
      <c r="Q13" s="2">
        <f t="shared" si="11"/>
        <v>3611</v>
      </c>
      <c r="S13" s="2">
        <f t="shared" si="3"/>
        <v>304</v>
      </c>
      <c r="T13" s="2">
        <f t="shared" si="3"/>
        <v>81</v>
      </c>
      <c r="U13" s="2">
        <f t="shared" si="3"/>
        <v>545</v>
      </c>
      <c r="V13" s="2">
        <f t="shared" si="3"/>
        <v>337</v>
      </c>
      <c r="W13" s="2">
        <f t="shared" si="3"/>
        <v>533</v>
      </c>
      <c r="X13" s="2">
        <f t="shared" si="3"/>
        <v>595</v>
      </c>
      <c r="Y13" s="2">
        <f t="shared" si="3"/>
        <v>209</v>
      </c>
      <c r="Z13" s="2">
        <f t="shared" si="3"/>
        <v>170</v>
      </c>
      <c r="AA13" s="2">
        <f t="shared" si="3"/>
        <v>604</v>
      </c>
      <c r="AB13" s="2">
        <f t="shared" si="3"/>
        <v>-248</v>
      </c>
      <c r="AC13" s="2">
        <f t="shared" si="3"/>
        <v>166</v>
      </c>
      <c r="AD13" s="2">
        <f t="shared" si="3"/>
        <v>-320</v>
      </c>
      <c r="AE13" s="2">
        <f t="shared" si="3"/>
        <v>-604</v>
      </c>
      <c r="AF13" s="2">
        <f t="shared" si="3"/>
        <v>165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30.07</v>
      </c>
      <c r="F14" s="2">
        <f t="shared" si="12"/>
        <v>52.871000000000002</v>
      </c>
      <c r="G14" s="2">
        <f t="shared" si="12"/>
        <v>110.548</v>
      </c>
      <c r="H14" s="2">
        <f t="shared" si="12"/>
        <v>190.15899999999999</v>
      </c>
      <c r="I14" s="2">
        <f t="shared" si="12"/>
        <v>150.77799999999999</v>
      </c>
      <c r="J14" s="2">
        <f t="shared" si="12"/>
        <v>174.12</v>
      </c>
      <c r="K14" s="2">
        <f t="shared" si="12"/>
        <v>176.96299999999999</v>
      </c>
      <c r="L14" s="2">
        <f t="shared" si="12"/>
        <v>209.42599999999999</v>
      </c>
      <c r="M14" s="2">
        <f t="shared" si="12"/>
        <v>204.93799999999999</v>
      </c>
      <c r="N14" s="2">
        <f t="shared" si="12"/>
        <v>205.06200000000001</v>
      </c>
      <c r="O14" s="2">
        <f t="shared" si="12"/>
        <v>260.25400000000002</v>
      </c>
      <c r="P14" s="2">
        <f t="shared" si="12"/>
        <v>256.96499999999997</v>
      </c>
      <c r="Q14" s="2">
        <f t="shared" si="12"/>
        <v>281.36500000000001</v>
      </c>
      <c r="S14" s="2">
        <f t="shared" si="3"/>
        <v>0</v>
      </c>
      <c r="T14" s="2">
        <f t="shared" si="3"/>
        <v>30.07</v>
      </c>
      <c r="U14" s="2">
        <f t="shared" si="3"/>
        <v>22.801000000000002</v>
      </c>
      <c r="V14" s="2">
        <f t="shared" si="3"/>
        <v>57.677</v>
      </c>
      <c r="W14" s="2">
        <f t="shared" si="3"/>
        <v>79.61099999999999</v>
      </c>
      <c r="X14" s="2">
        <f t="shared" si="3"/>
        <v>-39.381</v>
      </c>
      <c r="Y14" s="2">
        <f t="shared" si="3"/>
        <v>23.342000000000013</v>
      </c>
      <c r="Z14" s="2">
        <f t="shared" si="3"/>
        <v>2.8429999999999893</v>
      </c>
      <c r="AA14" s="2">
        <f t="shared" si="3"/>
        <v>32.462999999999994</v>
      </c>
      <c r="AB14" s="2">
        <f t="shared" si="3"/>
        <v>-4.4879999999999995</v>
      </c>
      <c r="AC14" s="2">
        <f t="shared" si="3"/>
        <v>0.12400000000002365</v>
      </c>
      <c r="AD14" s="2">
        <f t="shared" si="3"/>
        <v>55.192000000000007</v>
      </c>
      <c r="AE14" s="2">
        <f t="shared" si="3"/>
        <v>-3.2890000000000441</v>
      </c>
      <c r="AF14" s="2">
        <f t="shared" si="3"/>
        <v>24.400000000000034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1340</v>
      </c>
      <c r="F15" s="2">
        <f t="shared" si="13"/>
        <v>1118</v>
      </c>
      <c r="G15" s="2">
        <f t="shared" si="13"/>
        <v>761</v>
      </c>
      <c r="H15" s="2">
        <f t="shared" si="13"/>
        <v>927</v>
      </c>
      <c r="I15" s="2">
        <f t="shared" si="13"/>
        <v>1312</v>
      </c>
      <c r="J15" s="2">
        <f t="shared" si="13"/>
        <v>1243</v>
      </c>
      <c r="K15" s="2">
        <f t="shared" si="13"/>
        <v>1455</v>
      </c>
      <c r="L15" s="2">
        <f t="shared" si="13"/>
        <v>1200</v>
      </c>
      <c r="M15" s="2">
        <f t="shared" si="13"/>
        <v>1087</v>
      </c>
      <c r="N15" s="2">
        <f t="shared" si="13"/>
        <v>1056</v>
      </c>
      <c r="O15" s="2">
        <f t="shared" si="13"/>
        <v>847</v>
      </c>
      <c r="P15" s="2">
        <f t="shared" si="13"/>
        <v>628</v>
      </c>
      <c r="Q15" s="2">
        <f t="shared" si="13"/>
        <v>592</v>
      </c>
      <c r="S15" s="2">
        <f t="shared" si="3"/>
        <v>0</v>
      </c>
      <c r="T15" s="2">
        <f t="shared" si="3"/>
        <v>1340</v>
      </c>
      <c r="U15" s="2">
        <f t="shared" si="3"/>
        <v>-222</v>
      </c>
      <c r="V15" s="2">
        <f t="shared" si="3"/>
        <v>-357</v>
      </c>
      <c r="W15" s="2">
        <f t="shared" si="3"/>
        <v>166</v>
      </c>
      <c r="X15" s="2">
        <f t="shared" si="3"/>
        <v>385</v>
      </c>
      <c r="Y15" s="2">
        <f t="shared" si="3"/>
        <v>-69</v>
      </c>
      <c r="Z15" s="2">
        <f t="shared" si="3"/>
        <v>212</v>
      </c>
      <c r="AA15" s="2">
        <f t="shared" si="3"/>
        <v>-255</v>
      </c>
      <c r="AB15" s="2">
        <f t="shared" si="3"/>
        <v>-113</v>
      </c>
      <c r="AC15" s="2">
        <f t="shared" si="3"/>
        <v>-31</v>
      </c>
      <c r="AD15" s="2">
        <f t="shared" si="3"/>
        <v>-209</v>
      </c>
      <c r="AE15" s="2">
        <f t="shared" si="3"/>
        <v>-219</v>
      </c>
      <c r="AF15" s="2">
        <f t="shared" si="3"/>
        <v>-36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1520</v>
      </c>
      <c r="G16" s="2">
        <f t="shared" si="14"/>
        <v>1517</v>
      </c>
      <c r="H16" s="2">
        <f t="shared" si="14"/>
        <v>1641</v>
      </c>
      <c r="I16" s="2">
        <f t="shared" si="14"/>
        <v>1869</v>
      </c>
      <c r="J16" s="2">
        <f t="shared" si="14"/>
        <v>1870</v>
      </c>
      <c r="K16" s="2">
        <f t="shared" si="14"/>
        <v>1546</v>
      </c>
      <c r="L16" s="2">
        <f t="shared" si="14"/>
        <v>2069</v>
      </c>
      <c r="M16" s="2">
        <f t="shared" si="14"/>
        <v>2164</v>
      </c>
      <c r="N16" s="2">
        <f t="shared" si="14"/>
        <v>1166</v>
      </c>
      <c r="O16" s="2">
        <f t="shared" si="14"/>
        <v>1088</v>
      </c>
      <c r="P16" s="2">
        <f t="shared" si="14"/>
        <v>921</v>
      </c>
      <c r="Q16" s="2">
        <f t="shared" si="14"/>
        <v>1660</v>
      </c>
      <c r="S16" s="2">
        <f t="shared" si="3"/>
        <v>0</v>
      </c>
      <c r="T16" s="2">
        <f t="shared" si="3"/>
        <v>0</v>
      </c>
      <c r="U16" s="2">
        <f t="shared" si="3"/>
        <v>1520</v>
      </c>
      <c r="V16" s="2">
        <f t="shared" si="3"/>
        <v>-3</v>
      </c>
      <c r="W16" s="2">
        <f t="shared" si="3"/>
        <v>124</v>
      </c>
      <c r="X16" s="2">
        <f t="shared" si="3"/>
        <v>228</v>
      </c>
      <c r="Y16" s="2">
        <f t="shared" si="3"/>
        <v>1</v>
      </c>
      <c r="Z16" s="2">
        <f t="shared" si="3"/>
        <v>-324</v>
      </c>
      <c r="AA16" s="2">
        <f t="shared" si="3"/>
        <v>523</v>
      </c>
      <c r="AB16" s="2">
        <f t="shared" si="3"/>
        <v>95</v>
      </c>
      <c r="AC16" s="2">
        <f t="shared" si="3"/>
        <v>-998</v>
      </c>
      <c r="AD16" s="2">
        <f t="shared" si="3"/>
        <v>-78</v>
      </c>
      <c r="AE16" s="2">
        <f t="shared" si="3"/>
        <v>-167</v>
      </c>
      <c r="AF16" s="2">
        <f t="shared" si="3"/>
        <v>739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133.12200000000001</v>
      </c>
      <c r="D17" s="2">
        <f t="shared" ref="D17:Q17" si="15">IF(D85="#N/A N/A",0,D85)</f>
        <v>204.53899999999999</v>
      </c>
      <c r="E17" s="2">
        <f t="shared" si="15"/>
        <v>196.08600000000001</v>
      </c>
      <c r="F17" s="2">
        <f t="shared" si="15"/>
        <v>239.67599999999999</v>
      </c>
      <c r="G17" s="2">
        <f t="shared" si="15"/>
        <v>236.44499999999999</v>
      </c>
      <c r="H17" s="2">
        <f t="shared" si="15"/>
        <v>337.46699999999998</v>
      </c>
      <c r="I17" s="2">
        <f t="shared" si="15"/>
        <v>407.24799999999999</v>
      </c>
      <c r="J17" s="2">
        <f t="shared" si="15"/>
        <v>346.98399999999998</v>
      </c>
      <c r="K17" s="2">
        <f t="shared" si="15"/>
        <v>411.01799999999997</v>
      </c>
      <c r="L17" s="2">
        <f t="shared" si="15"/>
        <v>422.95400000000001</v>
      </c>
      <c r="M17" s="2">
        <f t="shared" si="15"/>
        <v>420.59800000000001</v>
      </c>
      <c r="N17" s="2">
        <f t="shared" si="15"/>
        <v>370.97500000000002</v>
      </c>
      <c r="O17" s="2">
        <f t="shared" si="15"/>
        <v>319.065</v>
      </c>
      <c r="P17" s="2">
        <f t="shared" si="15"/>
        <v>233.73500000000001</v>
      </c>
      <c r="Q17" s="2">
        <f t="shared" si="15"/>
        <v>247.114</v>
      </c>
      <c r="S17" s="2">
        <f t="shared" si="3"/>
        <v>71.416999999999973</v>
      </c>
      <c r="T17" s="2">
        <f t="shared" si="3"/>
        <v>-8.4529999999999745</v>
      </c>
      <c r="U17" s="2">
        <f t="shared" si="3"/>
        <v>43.589999999999975</v>
      </c>
      <c r="V17" s="2">
        <f t="shared" si="3"/>
        <v>-3.2309999999999945</v>
      </c>
      <c r="W17" s="2">
        <f t="shared" si="3"/>
        <v>101.02199999999999</v>
      </c>
      <c r="X17" s="2">
        <f t="shared" si="3"/>
        <v>69.781000000000006</v>
      </c>
      <c r="Y17" s="2">
        <f t="shared" si="3"/>
        <v>-60.26400000000001</v>
      </c>
      <c r="Z17" s="2">
        <f t="shared" si="3"/>
        <v>64.033999999999992</v>
      </c>
      <c r="AA17" s="2">
        <f t="shared" si="3"/>
        <v>11.936000000000035</v>
      </c>
      <c r="AB17" s="2">
        <f t="shared" si="3"/>
        <v>-2.3559999999999945</v>
      </c>
      <c r="AC17" s="2">
        <f t="shared" si="3"/>
        <v>-49.62299999999999</v>
      </c>
      <c r="AD17" s="2">
        <f t="shared" si="3"/>
        <v>-51.910000000000025</v>
      </c>
      <c r="AE17" s="2">
        <f t="shared" si="3"/>
        <v>-85.329999999999984</v>
      </c>
      <c r="AF17" s="2">
        <f t="shared" si="3"/>
        <v>13.378999999999991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108.074</v>
      </c>
      <c r="D18" s="2">
        <f t="shared" ref="D18:Q18" si="16">IF(D87="#N/A N/A",0,D87)</f>
        <v>117.857</v>
      </c>
      <c r="E18" s="2">
        <f t="shared" si="16"/>
        <v>154.114</v>
      </c>
      <c r="F18" s="2">
        <f t="shared" si="16"/>
        <v>168.251</v>
      </c>
      <c r="G18" s="2">
        <f t="shared" si="16"/>
        <v>153.399</v>
      </c>
      <c r="H18" s="2">
        <f t="shared" si="16"/>
        <v>132.96199999999999</v>
      </c>
      <c r="I18" s="2">
        <f t="shared" si="16"/>
        <v>129.624</v>
      </c>
      <c r="J18" s="2">
        <f t="shared" si="16"/>
        <v>149.5</v>
      </c>
      <c r="K18" s="2">
        <f t="shared" si="16"/>
        <v>153.505</v>
      </c>
      <c r="L18" s="2">
        <f t="shared" si="16"/>
        <v>154.07</v>
      </c>
      <c r="M18" s="2">
        <f t="shared" si="16"/>
        <v>183.244</v>
      </c>
      <c r="N18" s="2">
        <f t="shared" si="16"/>
        <v>292.95600000000002</v>
      </c>
      <c r="O18" s="2">
        <f t="shared" si="16"/>
        <v>289.56700000000001</v>
      </c>
      <c r="P18" s="2">
        <f t="shared" si="16"/>
        <v>427.10599999999999</v>
      </c>
      <c r="Q18" s="2">
        <f t="shared" si="16"/>
        <v>480.79</v>
      </c>
      <c r="S18" s="2">
        <f t="shared" si="3"/>
        <v>9.7830000000000013</v>
      </c>
      <c r="T18" s="2">
        <f t="shared" si="3"/>
        <v>36.257000000000005</v>
      </c>
      <c r="U18" s="2">
        <f t="shared" si="3"/>
        <v>14.137</v>
      </c>
      <c r="V18" s="2">
        <f t="shared" si="3"/>
        <v>-14.852000000000004</v>
      </c>
      <c r="W18" s="2">
        <f t="shared" si="3"/>
        <v>-20.437000000000012</v>
      </c>
      <c r="X18" s="2">
        <f t="shared" si="3"/>
        <v>-3.3379999999999939</v>
      </c>
      <c r="Y18" s="2">
        <f t="shared" si="3"/>
        <v>19.876000000000005</v>
      </c>
      <c r="Z18" s="2">
        <f t="shared" si="3"/>
        <v>4.0049999999999955</v>
      </c>
      <c r="AA18" s="2">
        <f t="shared" si="3"/>
        <v>0.56499999999999773</v>
      </c>
      <c r="AB18" s="2">
        <f t="shared" si="3"/>
        <v>29.174000000000007</v>
      </c>
      <c r="AC18" s="2">
        <f t="shared" si="3"/>
        <v>109.71200000000002</v>
      </c>
      <c r="AD18" s="2">
        <f t="shared" si="3"/>
        <v>-3.38900000000001</v>
      </c>
      <c r="AE18" s="2">
        <f t="shared" si="3"/>
        <v>137.53899999999999</v>
      </c>
      <c r="AF18" s="2">
        <f t="shared" si="3"/>
        <v>53.684000000000026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14.465</v>
      </c>
      <c r="D19" s="2">
        <f t="shared" ref="D19:Q19" si="17">IF(D89="#N/A N/A",0,D89)</f>
        <v>17.870999999999999</v>
      </c>
      <c r="E19" s="2">
        <f t="shared" si="17"/>
        <v>17.610099999999999</v>
      </c>
      <c r="F19" s="2">
        <f t="shared" si="17"/>
        <v>22.268999999999998</v>
      </c>
      <c r="G19" s="2">
        <f t="shared" si="17"/>
        <v>28.728999999999999</v>
      </c>
      <c r="H19" s="2">
        <f t="shared" si="17"/>
        <v>28.149699999999999</v>
      </c>
      <c r="I19" s="2">
        <f t="shared" si="17"/>
        <v>37.496600000000001</v>
      </c>
      <c r="J19" s="2">
        <f t="shared" si="17"/>
        <v>38.963799999999999</v>
      </c>
      <c r="K19" s="2">
        <f t="shared" si="17"/>
        <v>42.059100000000001</v>
      </c>
      <c r="L19" s="2">
        <f t="shared" si="17"/>
        <v>49.305900000000001</v>
      </c>
      <c r="M19" s="2">
        <f t="shared" si="17"/>
        <v>55.261000000000003</v>
      </c>
      <c r="N19" s="2">
        <f t="shared" si="17"/>
        <v>52.818399999999997</v>
      </c>
      <c r="O19" s="2">
        <f t="shared" si="17"/>
        <v>57.467500000000001</v>
      </c>
      <c r="P19" s="2">
        <f t="shared" si="17"/>
        <v>80.362200000000001</v>
      </c>
      <c r="Q19" s="2">
        <f t="shared" si="17"/>
        <v>82.721599999999995</v>
      </c>
      <c r="S19" s="2">
        <f t="shared" si="3"/>
        <v>3.4059999999999988</v>
      </c>
      <c r="T19" s="2">
        <f t="shared" si="3"/>
        <v>-0.26089999999999947</v>
      </c>
      <c r="U19" s="2">
        <f t="shared" si="3"/>
        <v>4.6588999999999992</v>
      </c>
      <c r="V19" s="2">
        <f t="shared" si="3"/>
        <v>6.4600000000000009</v>
      </c>
      <c r="W19" s="2">
        <f t="shared" si="3"/>
        <v>-0.57929999999999993</v>
      </c>
      <c r="X19" s="2">
        <f t="shared" si="3"/>
        <v>9.3469000000000015</v>
      </c>
      <c r="Y19" s="2">
        <f t="shared" si="3"/>
        <v>1.4671999999999983</v>
      </c>
      <c r="Z19" s="2">
        <f t="shared" si="3"/>
        <v>3.0953000000000017</v>
      </c>
      <c r="AA19" s="2">
        <f t="shared" si="3"/>
        <v>7.2468000000000004</v>
      </c>
      <c r="AB19" s="2">
        <f t="shared" si="3"/>
        <v>5.9551000000000016</v>
      </c>
      <c r="AC19" s="2">
        <f t="shared" si="3"/>
        <v>-2.4426000000000059</v>
      </c>
      <c r="AD19" s="2">
        <f t="shared" si="3"/>
        <v>4.6491000000000042</v>
      </c>
      <c r="AE19" s="2">
        <f t="shared" si="3"/>
        <v>22.8947</v>
      </c>
      <c r="AF19" s="2">
        <f t="shared" si="3"/>
        <v>2.3593999999999937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814</v>
      </c>
      <c r="N20" s="2">
        <f t="shared" si="18"/>
        <v>717</v>
      </c>
      <c r="O20" s="2">
        <f t="shared" si="18"/>
        <v>621</v>
      </c>
      <c r="P20" s="2">
        <f t="shared" si="18"/>
        <v>544</v>
      </c>
      <c r="Q20" s="2">
        <f t="shared" si="18"/>
        <v>635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814</v>
      </c>
      <c r="AC20" s="2">
        <f t="shared" si="3"/>
        <v>-97</v>
      </c>
      <c r="AD20" s="2">
        <f t="shared" si="3"/>
        <v>-96</v>
      </c>
      <c r="AE20" s="2">
        <f t="shared" si="3"/>
        <v>-77</v>
      </c>
      <c r="AF20" s="2">
        <f t="shared" si="3"/>
        <v>91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">
        <v>18</v>
      </c>
      <c r="C25" s="19">
        <f>SUM(C5:C24)</f>
        <v>1630.24</v>
      </c>
      <c r="D25" s="19">
        <f t="shared" ref="D25:Q25" si="25">SUM(D5:D24)</f>
        <v>2148.4900000000002</v>
      </c>
      <c r="E25" s="19">
        <f t="shared" si="25"/>
        <v>3860.1181000000001</v>
      </c>
      <c r="F25" s="19">
        <f t="shared" si="25"/>
        <v>5442.1960000000008</v>
      </c>
      <c r="G25" s="19">
        <f t="shared" si="25"/>
        <v>5507.8</v>
      </c>
      <c r="H25" s="19">
        <f t="shared" si="25"/>
        <v>6484.1327000000001</v>
      </c>
      <c r="I25" s="19">
        <f t="shared" si="25"/>
        <v>8663.9675999999999</v>
      </c>
      <c r="J25" s="19">
        <f t="shared" si="25"/>
        <v>10141.6788</v>
      </c>
      <c r="K25" s="19">
        <f t="shared" si="25"/>
        <v>10483.6731</v>
      </c>
      <c r="L25" s="19">
        <f t="shared" si="25"/>
        <v>11539.040899999998</v>
      </c>
      <c r="M25" s="19">
        <f t="shared" si="25"/>
        <v>12543.471000000001</v>
      </c>
      <c r="N25" s="19">
        <f t="shared" si="25"/>
        <v>12094.2194</v>
      </c>
      <c r="O25" s="19">
        <f t="shared" si="25"/>
        <v>12042.256500000001</v>
      </c>
      <c r="P25" s="19">
        <f t="shared" si="25"/>
        <v>11466.3552</v>
      </c>
      <c r="Q25" s="19">
        <f t="shared" si="25"/>
        <v>12808.510600000001</v>
      </c>
      <c r="S25" s="3">
        <f t="shared" si="24"/>
        <v>518.25000000000023</v>
      </c>
      <c r="T25" s="3">
        <f t="shared" si="24"/>
        <v>1711.6280999999999</v>
      </c>
      <c r="U25" s="3">
        <f t="shared" si="24"/>
        <v>1582.0779000000007</v>
      </c>
      <c r="V25" s="3">
        <f t="shared" si="22"/>
        <v>65.60399999999936</v>
      </c>
      <c r="W25" s="3">
        <f t="shared" si="22"/>
        <v>976.33269999999993</v>
      </c>
      <c r="X25" s="3">
        <f t="shared" si="22"/>
        <v>2179.8348999999998</v>
      </c>
      <c r="Y25" s="3">
        <f t="shared" si="22"/>
        <v>1477.7111999999997</v>
      </c>
      <c r="Z25" s="3">
        <f t="shared" si="22"/>
        <v>341.99430000000029</v>
      </c>
      <c r="AA25" s="3">
        <f t="shared" si="22"/>
        <v>1055.3677999999982</v>
      </c>
      <c r="AB25" s="3">
        <f t="shared" si="22"/>
        <v>1004.4301000000032</v>
      </c>
      <c r="AC25" s="3">
        <f t="shared" si="22"/>
        <v>-449.25160000000142</v>
      </c>
      <c r="AD25" s="3">
        <f t="shared" si="22"/>
        <v>-51.962899999998626</v>
      </c>
      <c r="AE25" s="3">
        <f t="shared" si="22"/>
        <v>-575.90130000000136</v>
      </c>
      <c r="AF25" s="3">
        <f t="shared" si="22"/>
        <v>1342.1554000000015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9.1298986909346805E-2</v>
      </c>
      <c r="K29" s="4">
        <f t="shared" si="29"/>
        <v>9.7133036321019967E-2</v>
      </c>
      <c r="L29" s="4">
        <f t="shared" si="29"/>
        <v>9.6282178876755706E-2</v>
      </c>
      <c r="M29" s="4">
        <f t="shared" si="29"/>
        <v>8.5886514187340959E-2</v>
      </c>
      <c r="N29" s="4">
        <f t="shared" si="29"/>
        <v>8.5130421893950425E-2</v>
      </c>
      <c r="O29" s="4">
        <f t="shared" si="29"/>
        <v>7.6126679414277532E-2</v>
      </c>
      <c r="P29" s="4">
        <f t="shared" si="29"/>
        <v>7.4767437869010023E-2</v>
      </c>
      <c r="Q29" s="4">
        <f t="shared" si="29"/>
        <v>6.9663759344509565E-2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9.9776979776979871E-2</v>
      </c>
      <c r="AA29" s="4">
        <f t="shared" si="30"/>
        <v>9.1026218905619072E-2</v>
      </c>
      <c r="AB29" s="4">
        <f t="shared" si="30"/>
        <v>-3.032302313943051E-2</v>
      </c>
      <c r="AC29" s="4">
        <f t="shared" si="30"/>
        <v>-4.4303662345739216E-2</v>
      </c>
      <c r="AD29" s="4">
        <f t="shared" si="30"/>
        <v>-0.10960619122637646</v>
      </c>
      <c r="AE29" s="4">
        <f t="shared" si="30"/>
        <v>-6.4824480739841442E-2</v>
      </c>
      <c r="AF29" s="4">
        <f t="shared" si="30"/>
        <v>4.0800877162286739E-2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8.4218274609873384E-2</v>
      </c>
      <c r="D30" s="4">
        <f t="shared" si="31"/>
        <v>8.3408347257841547E-2</v>
      </c>
      <c r="E30" s="4">
        <f t="shared" si="31"/>
        <v>8.2909639474502084E-2</v>
      </c>
      <c r="F30" s="4">
        <f t="shared" si="31"/>
        <v>5.7154501601926859E-2</v>
      </c>
      <c r="G30" s="4">
        <f t="shared" si="31"/>
        <v>6.3379026108428049E-2</v>
      </c>
      <c r="H30" s="4">
        <f t="shared" si="31"/>
        <v>5.3286232097008127E-2</v>
      </c>
      <c r="I30" s="4">
        <f t="shared" si="31"/>
        <v>4.7138565014947655E-2</v>
      </c>
      <c r="J30" s="4">
        <f t="shared" si="31"/>
        <v>4.7036098204963857E-2</v>
      </c>
      <c r="K30" s="4">
        <f t="shared" si="29"/>
        <v>5.0653334469194775E-2</v>
      </c>
      <c r="L30" s="4">
        <f t="shared" si="29"/>
        <v>4.9661146447622012E-2</v>
      </c>
      <c r="M30" s="4">
        <f t="shared" si="29"/>
        <v>5.0133013421882977E-2</v>
      </c>
      <c r="N30" s="4">
        <f t="shared" si="29"/>
        <v>5.0818988780706259E-2</v>
      </c>
      <c r="O30" s="4">
        <f t="shared" si="29"/>
        <v>5.1118326536226825E-2</v>
      </c>
      <c r="P30" s="4">
        <f t="shared" si="29"/>
        <v>5.1991673866862244E-2</v>
      </c>
      <c r="Q30" s="4">
        <f t="shared" si="29"/>
        <v>6.2756476931829994E-2</v>
      </c>
      <c r="S30" s="4">
        <f t="shared" si="30"/>
        <v>0.30522375014567071</v>
      </c>
      <c r="T30" s="4">
        <f t="shared" si="30"/>
        <v>0.78592314817914977</v>
      </c>
      <c r="U30" s="4">
        <f t="shared" si="30"/>
        <v>-2.8105773947712964E-2</v>
      </c>
      <c r="V30" s="4">
        <f t="shared" si="30"/>
        <v>0.12227451888145167</v>
      </c>
      <c r="W30" s="4">
        <f t="shared" si="30"/>
        <v>-1.0209723300456405E-2</v>
      </c>
      <c r="X30" s="4">
        <f t="shared" si="30"/>
        <v>0.18202393528500932</v>
      </c>
      <c r="Y30" s="4">
        <f t="shared" si="30"/>
        <v>0.16801377057690001</v>
      </c>
      <c r="Z30" s="4">
        <f t="shared" si="30"/>
        <v>0.11321838478067196</v>
      </c>
      <c r="AA30" s="4">
        <f t="shared" si="30"/>
        <v>7.9108078029049067E-2</v>
      </c>
      <c r="AB30" s="4">
        <f t="shared" si="30"/>
        <v>9.7375061513815656E-2</v>
      </c>
      <c r="AC30" s="4">
        <f t="shared" si="30"/>
        <v>-2.262253475435801E-2</v>
      </c>
      <c r="AD30" s="4">
        <f t="shared" si="30"/>
        <v>1.5684590052977071E-3</v>
      </c>
      <c r="AE30" s="4">
        <f t="shared" si="30"/>
        <v>-3.1555606095064928E-2</v>
      </c>
      <c r="AF30" s="4">
        <f t="shared" si="30"/>
        <v>0.34833558386661195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0.10057747676711072</v>
      </c>
      <c r="J31" s="4">
        <f t="shared" si="31"/>
        <v>9.9263644595015188E-2</v>
      </c>
      <c r="K31" s="4">
        <f t="shared" si="29"/>
        <v>0.10411427269703784</v>
      </c>
      <c r="L31" s="4">
        <f t="shared" si="29"/>
        <v>0.10875253938999387</v>
      </c>
      <c r="M31" s="4">
        <f t="shared" si="29"/>
        <v>0.10244373347696183</v>
      </c>
      <c r="N31" s="4">
        <f t="shared" si="29"/>
        <v>0.11997467153605632</v>
      </c>
      <c r="O31" s="4">
        <f t="shared" si="29"/>
        <v>0.12963517261071458</v>
      </c>
      <c r="P31" s="4">
        <f t="shared" si="29"/>
        <v>0.17594082555544766</v>
      </c>
      <c r="Q31" s="4">
        <f t="shared" si="29"/>
        <v>0.1693093028318218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0.15526738581592847</v>
      </c>
      <c r="Z31" s="4">
        <f t="shared" si="30"/>
        <v>8.4235621337041766E-2</v>
      </c>
      <c r="AA31" s="4">
        <f t="shared" si="30"/>
        <v>0.14970224461749893</v>
      </c>
      <c r="AB31" s="4">
        <f t="shared" si="30"/>
        <v>2.3985974978085828E-2</v>
      </c>
      <c r="AC31" s="4">
        <f t="shared" si="30"/>
        <v>0.12918287937743192</v>
      </c>
      <c r="AD31" s="4">
        <f t="shared" si="30"/>
        <v>7.587870434183315E-2</v>
      </c>
      <c r="AE31" s="4">
        <f t="shared" si="30"/>
        <v>0.29229389533021599</v>
      </c>
      <c r="AF31" s="4">
        <f t="shared" si="30"/>
        <v>7.4947952810548141E-2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5.8536039321201959E-2</v>
      </c>
      <c r="P32" s="4">
        <f t="shared" si="29"/>
        <v>6.0762726066605717E-2</v>
      </c>
      <c r="Q32" s="4">
        <f t="shared" si="29"/>
        <v>5.8632890540762789E-2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-1.1602965501783179E-2</v>
      </c>
      <c r="AF32" s="4">
        <f t="shared" si="30"/>
        <v>7.7897081640298169E-2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0.10015887231327902</v>
      </c>
      <c r="D33" s="4">
        <f t="shared" si="31"/>
        <v>0.1168360104073093</v>
      </c>
      <c r="E33" s="4">
        <f t="shared" si="31"/>
        <v>8.8908419667263552E-2</v>
      </c>
      <c r="F33" s="4">
        <f t="shared" si="31"/>
        <v>1.1177473211181662E-3</v>
      </c>
      <c r="G33" s="4">
        <f t="shared" si="31"/>
        <v>1.9245433748502122E-3</v>
      </c>
      <c r="H33" s="4">
        <f t="shared" si="31"/>
        <v>1.2152743265109302E-3</v>
      </c>
      <c r="I33" s="4">
        <f t="shared" si="31"/>
        <v>1.0404009359407114E-3</v>
      </c>
      <c r="J33" s="4">
        <f t="shared" si="31"/>
        <v>2.2822750016496286E-2</v>
      </c>
      <c r="K33" s="4">
        <f t="shared" si="29"/>
        <v>2.0058237031446543E-2</v>
      </c>
      <c r="L33" s="4">
        <f t="shared" si="29"/>
        <v>1.7214602298532458E-3</v>
      </c>
      <c r="M33" s="4">
        <f t="shared" si="29"/>
        <v>1.3616645663708231E-3</v>
      </c>
      <c r="N33" s="4">
        <f t="shared" si="29"/>
        <v>3.1337450352521307E-2</v>
      </c>
      <c r="O33" s="4">
        <f t="shared" si="29"/>
        <v>3.2732984885349349E-2</v>
      </c>
      <c r="P33" s="4">
        <f t="shared" si="29"/>
        <v>3.1302449099082509E-2</v>
      </c>
      <c r="Q33" s="4">
        <f t="shared" si="29"/>
        <v>2.986928082020715E-2</v>
      </c>
      <c r="S33" s="4">
        <f t="shared" si="30"/>
        <v>0.53733701610088014</v>
      </c>
      <c r="T33" s="4">
        <f t="shared" si="30"/>
        <v>0.36720433748570847</v>
      </c>
      <c r="U33" s="4">
        <f t="shared" si="30"/>
        <v>-0.98227548609107884</v>
      </c>
      <c r="V33" s="4">
        <f t="shared" si="30"/>
        <v>0.74256123623212222</v>
      </c>
      <c r="W33" s="4">
        <f t="shared" si="30"/>
        <v>-0.25660377358490566</v>
      </c>
      <c r="X33" s="4">
        <f t="shared" si="30"/>
        <v>0.1439086294416243</v>
      </c>
      <c r="Y33" s="4">
        <f t="shared" si="30"/>
        <v>24.677945418238298</v>
      </c>
      <c r="Z33" s="4">
        <f t="shared" si="30"/>
        <v>-9.1492735277217407E-2</v>
      </c>
      <c r="AA33" s="4">
        <f t="shared" si="30"/>
        <v>-0.90553727340168533</v>
      </c>
      <c r="AB33" s="4">
        <f t="shared" si="30"/>
        <v>-0.140153040676601</v>
      </c>
      <c r="AC33" s="4">
        <f t="shared" si="30"/>
        <v>21.189812646370026</v>
      </c>
      <c r="AD33" s="4">
        <f t="shared" si="30"/>
        <v>4.0044643563886109E-2</v>
      </c>
      <c r="AE33" s="4">
        <f t="shared" si="30"/>
        <v>-8.943652503050635E-2</v>
      </c>
      <c r="AF33" s="4">
        <f t="shared" si="30"/>
        <v>6.5907919481785898E-2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2.9881166293465521E-4</v>
      </c>
      <c r="M34" s="4">
        <f t="shared" si="29"/>
        <v>4.6430529476251022E-4</v>
      </c>
      <c r="N34" s="4">
        <f t="shared" si="29"/>
        <v>5.920183654019043E-4</v>
      </c>
      <c r="O34" s="4">
        <f t="shared" si="29"/>
        <v>8.4710037524943931E-4</v>
      </c>
      <c r="P34" s="4">
        <f t="shared" si="29"/>
        <v>1.0500285217049615E-3</v>
      </c>
      <c r="Q34" s="4">
        <f t="shared" si="29"/>
        <v>1.0218206010619219E-3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0.68909512761020875</v>
      </c>
      <c r="AC34" s="4">
        <f t="shared" si="30"/>
        <v>0.22939560439560444</v>
      </c>
      <c r="AD34" s="4">
        <f t="shared" si="30"/>
        <v>0.42472067039106148</v>
      </c>
      <c r="AE34" s="4">
        <f t="shared" si="30"/>
        <v>0.18027644348593261</v>
      </c>
      <c r="AF34" s="4">
        <f t="shared" si="30"/>
        <v>8.7043189368770771E-2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2.9197340991181785E-2</v>
      </c>
      <c r="N35" s="4">
        <f t="shared" si="29"/>
        <v>2.3670151047532676E-2</v>
      </c>
      <c r="O35" s="4">
        <f t="shared" si="29"/>
        <v>9.4681590613852132E-3</v>
      </c>
      <c r="P35" s="4">
        <f t="shared" si="29"/>
        <v>1.9001504505982859E-2</v>
      </c>
      <c r="Q35" s="4">
        <f t="shared" si="29"/>
        <v>6.7138953689119792E-3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-0.21834008672003843</v>
      </c>
      <c r="AD35" s="4">
        <f t="shared" si="30"/>
        <v>-0.60171445338698859</v>
      </c>
      <c r="AE35" s="4">
        <f t="shared" si="30"/>
        <v>0.91090880387307249</v>
      </c>
      <c r="AF35" s="4">
        <f t="shared" si="30"/>
        <v>-0.60530663949549746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1.7355861872367577E-3</v>
      </c>
      <c r="M36" s="4">
        <f t="shared" si="29"/>
        <v>2.4022856193473079E-3</v>
      </c>
      <c r="N36" s="4">
        <f t="shared" si="29"/>
        <v>7.9188244261551941E-3</v>
      </c>
      <c r="O36" s="4">
        <f t="shared" si="29"/>
        <v>1.6042010066801015E-2</v>
      </c>
      <c r="P36" s="4">
        <f t="shared" si="29"/>
        <v>1.5065990629698966E-2</v>
      </c>
      <c r="Q36" s="4">
        <f t="shared" si="29"/>
        <v>9.4585548455571409E-3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0.50461876466769851</v>
      </c>
      <c r="AC36" s="4">
        <f t="shared" si="30"/>
        <v>2.1783094945740555</v>
      </c>
      <c r="AD36" s="4">
        <f t="shared" si="30"/>
        <v>1.0171031199097855</v>
      </c>
      <c r="AE36" s="4">
        <f t="shared" si="30"/>
        <v>-0.10575519458334617</v>
      </c>
      <c r="AF36" s="4">
        <f t="shared" si="30"/>
        <v>-0.29870565897934614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0.65879870448522915</v>
      </c>
      <c r="D37" s="4">
        <f t="shared" si="31"/>
        <v>0.64138069062457814</v>
      </c>
      <c r="E37" s="4">
        <f t="shared" si="31"/>
        <v>0.37796771036616728</v>
      </c>
      <c r="F37" s="4">
        <f t="shared" si="31"/>
        <v>0.36823370565852453</v>
      </c>
      <c r="G37" s="4">
        <f t="shared" si="31"/>
        <v>0.425033588728712</v>
      </c>
      <c r="H37" s="4">
        <f t="shared" si="31"/>
        <v>0.44323583938990019</v>
      </c>
      <c r="I37" s="4">
        <f t="shared" si="31"/>
        <v>0.40039392575752475</v>
      </c>
      <c r="J37" s="4">
        <f t="shared" si="31"/>
        <v>0.36266185042263416</v>
      </c>
      <c r="K37" s="4">
        <f t="shared" si="29"/>
        <v>0.3670469274743029</v>
      </c>
      <c r="L37" s="4">
        <f t="shared" si="29"/>
        <v>0.38582062743186918</v>
      </c>
      <c r="M37" s="4">
        <f t="shared" si="29"/>
        <v>0.33515444010672957</v>
      </c>
      <c r="N37" s="4">
        <f t="shared" si="29"/>
        <v>0.36132964480535223</v>
      </c>
      <c r="O37" s="4">
        <f t="shared" si="29"/>
        <v>0.33631570627979895</v>
      </c>
      <c r="P37" s="4">
        <f t="shared" si="29"/>
        <v>0.30053141908598818</v>
      </c>
      <c r="Q37" s="4">
        <f t="shared" si="29"/>
        <v>0.28192192775325492</v>
      </c>
      <c r="S37" s="4">
        <f t="shared" si="30"/>
        <v>0.28305400372439476</v>
      </c>
      <c r="T37" s="4">
        <f t="shared" si="30"/>
        <v>5.8780841799709722E-2</v>
      </c>
      <c r="U37" s="4">
        <f t="shared" si="30"/>
        <v>0.37354352296093213</v>
      </c>
      <c r="V37" s="4">
        <f t="shared" si="30"/>
        <v>0.16816367265469062</v>
      </c>
      <c r="W37" s="4">
        <f t="shared" si="30"/>
        <v>0.22768047842802222</v>
      </c>
      <c r="X37" s="4">
        <f t="shared" si="30"/>
        <v>0.20702853166318719</v>
      </c>
      <c r="Y37" s="4">
        <f t="shared" si="30"/>
        <v>6.0247910060536175E-2</v>
      </c>
      <c r="Z37" s="4">
        <f t="shared" si="30"/>
        <v>4.6220772158781946E-2</v>
      </c>
      <c r="AA37" s="4">
        <f t="shared" si="30"/>
        <v>0.15696465696465697</v>
      </c>
      <c r="AB37" s="4">
        <f t="shared" si="30"/>
        <v>-5.5705300988319856E-2</v>
      </c>
      <c r="AC37" s="4">
        <f t="shared" si="30"/>
        <v>3.9486203615604183E-2</v>
      </c>
      <c r="AD37" s="4">
        <f t="shared" si="30"/>
        <v>-7.3226544622425629E-2</v>
      </c>
      <c r="AE37" s="4">
        <f t="shared" si="30"/>
        <v>-0.1491358024691358</v>
      </c>
      <c r="AF37" s="4">
        <f t="shared" si="30"/>
        <v>4.7881601857225772E-2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7.7899171012410211E-3</v>
      </c>
      <c r="F38" s="4">
        <f t="shared" si="31"/>
        <v>9.7150121017324613E-3</v>
      </c>
      <c r="G38" s="4">
        <f t="shared" si="31"/>
        <v>2.0071171792730311E-2</v>
      </c>
      <c r="H38" s="4">
        <f t="shared" si="31"/>
        <v>2.9326821149110657E-2</v>
      </c>
      <c r="I38" s="4">
        <f t="shared" si="31"/>
        <v>1.7402881331181338E-2</v>
      </c>
      <c r="J38" s="4">
        <f t="shared" si="31"/>
        <v>1.7168755137463042E-2</v>
      </c>
      <c r="K38" s="4">
        <f t="shared" si="29"/>
        <v>1.6879866275113061E-2</v>
      </c>
      <c r="L38" s="4">
        <f t="shared" si="29"/>
        <v>1.8149342030670854E-2</v>
      </c>
      <c r="M38" s="4">
        <f t="shared" si="29"/>
        <v>1.6338220895954554E-2</v>
      </c>
      <c r="N38" s="4">
        <f t="shared" si="29"/>
        <v>1.6955372911458842E-2</v>
      </c>
      <c r="O38" s="4">
        <f t="shared" si="29"/>
        <v>2.1611730326455011E-2</v>
      </c>
      <c r="P38" s="4">
        <f t="shared" si="29"/>
        <v>2.2410347099660752E-2</v>
      </c>
      <c r="Q38" s="4">
        <f t="shared" si="29"/>
        <v>2.1967034949403094E-2</v>
      </c>
      <c r="S38" s="4">
        <f t="shared" si="30"/>
        <v>0</v>
      </c>
      <c r="T38" s="4">
        <f t="shared" si="30"/>
        <v>0</v>
      </c>
      <c r="U38" s="4">
        <f t="shared" si="30"/>
        <v>0.7582640505487197</v>
      </c>
      <c r="V38" s="4">
        <f t="shared" si="30"/>
        <v>1.0909004936543663</v>
      </c>
      <c r="W38" s="4">
        <f t="shared" si="30"/>
        <v>0.72014871368093492</v>
      </c>
      <c r="X38" s="4">
        <f t="shared" si="30"/>
        <v>-0.2070951151404877</v>
      </c>
      <c r="Y38" s="4">
        <f t="shared" si="30"/>
        <v>0.15481038347769577</v>
      </c>
      <c r="Z38" s="4">
        <f t="shared" si="30"/>
        <v>1.632781989432569E-2</v>
      </c>
      <c r="AA38" s="4">
        <f t="shared" si="30"/>
        <v>0.18344512694744097</v>
      </c>
      <c r="AB38" s="4">
        <f t="shared" si="30"/>
        <v>-2.1430003915464173E-2</v>
      </c>
      <c r="AC38" s="4">
        <f t="shared" si="30"/>
        <v>6.0506104285209996E-4</v>
      </c>
      <c r="AD38" s="4">
        <f t="shared" si="30"/>
        <v>0.26914786747422731</v>
      </c>
      <c r="AE38" s="4">
        <f t="shared" si="30"/>
        <v>-1.263765398418485E-2</v>
      </c>
      <c r="AF38" s="4">
        <f t="shared" si="30"/>
        <v>9.4954565796898552E-2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0.34713963803335446</v>
      </c>
      <c r="F39" s="4">
        <f t="shared" si="31"/>
        <v>0.20543177790730063</v>
      </c>
      <c r="G39" s="4">
        <f t="shared" si="31"/>
        <v>0.13816768945858601</v>
      </c>
      <c r="H39" s="4">
        <f t="shared" si="31"/>
        <v>0.14296437825832897</v>
      </c>
      <c r="I39" s="4">
        <f t="shared" si="31"/>
        <v>0.15143177589906961</v>
      </c>
      <c r="J39" s="4">
        <f t="shared" si="31"/>
        <v>0.12256353455011808</v>
      </c>
      <c r="K39" s="4">
        <f t="shared" si="29"/>
        <v>0.13878723479082919</v>
      </c>
      <c r="L39" s="4">
        <f t="shared" si="29"/>
        <v>0.1039947782835227</v>
      </c>
      <c r="M39" s="4">
        <f t="shared" si="29"/>
        <v>8.6658629019033082E-2</v>
      </c>
      <c r="N39" s="4">
        <f t="shared" si="29"/>
        <v>8.7314440483856282E-2</v>
      </c>
      <c r="O39" s="4">
        <f t="shared" si="29"/>
        <v>7.0335655115799922E-2</v>
      </c>
      <c r="P39" s="4">
        <f t="shared" si="29"/>
        <v>5.4768929537434875E-2</v>
      </c>
      <c r="Q39" s="4">
        <f t="shared" si="29"/>
        <v>4.6219269241187182E-2</v>
      </c>
      <c r="S39" s="4">
        <f t="shared" si="30"/>
        <v>0</v>
      </c>
      <c r="T39" s="4">
        <f t="shared" si="30"/>
        <v>0</v>
      </c>
      <c r="U39" s="4">
        <f t="shared" si="30"/>
        <v>-0.16567164179104477</v>
      </c>
      <c r="V39" s="4">
        <f t="shared" si="30"/>
        <v>-0.31932021466905186</v>
      </c>
      <c r="W39" s="4">
        <f t="shared" si="30"/>
        <v>0.21813403416557162</v>
      </c>
      <c r="X39" s="4">
        <f t="shared" si="30"/>
        <v>0.41531823085221142</v>
      </c>
      <c r="Y39" s="4">
        <f t="shared" si="30"/>
        <v>-5.2591463414634144E-2</v>
      </c>
      <c r="Z39" s="4">
        <f t="shared" si="30"/>
        <v>0.17055510860820594</v>
      </c>
      <c r="AA39" s="4">
        <f t="shared" si="30"/>
        <v>-0.17525773195876287</v>
      </c>
      <c r="AB39" s="4">
        <f t="shared" si="30"/>
        <v>-9.4166666666666662E-2</v>
      </c>
      <c r="AC39" s="4">
        <f t="shared" si="30"/>
        <v>-2.8518859245630176E-2</v>
      </c>
      <c r="AD39" s="4">
        <f t="shared" si="30"/>
        <v>-0.19791666666666666</v>
      </c>
      <c r="AE39" s="4">
        <f t="shared" si="30"/>
        <v>-0.25855962219598583</v>
      </c>
      <c r="AF39" s="4">
        <f t="shared" si="30"/>
        <v>-5.7324840764331211E-2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0.27929901826395076</v>
      </c>
      <c r="G40" s="4">
        <f t="shared" si="31"/>
        <v>0.27542757543846907</v>
      </c>
      <c r="H40" s="4">
        <f t="shared" si="31"/>
        <v>0.25307933626959855</v>
      </c>
      <c r="I40" s="4">
        <f t="shared" si="31"/>
        <v>0.21572102831963499</v>
      </c>
      <c r="J40" s="4">
        <f t="shared" si="31"/>
        <v>0.18438761834973516</v>
      </c>
      <c r="K40" s="4">
        <f t="shared" si="29"/>
        <v>0.14746739861623498</v>
      </c>
      <c r="L40" s="4">
        <f t="shared" si="29"/>
        <v>0.17930433022384037</v>
      </c>
      <c r="M40" s="4">
        <f t="shared" si="29"/>
        <v>0.17252003054019097</v>
      </c>
      <c r="N40" s="4">
        <f t="shared" si="29"/>
        <v>9.6409694700924642E-2</v>
      </c>
      <c r="O40" s="4">
        <f t="shared" si="29"/>
        <v>9.0348515662326226E-2</v>
      </c>
      <c r="P40" s="4">
        <f t="shared" si="29"/>
        <v>8.0321949210155286E-2</v>
      </c>
      <c r="Q40" s="4">
        <f t="shared" si="29"/>
        <v>0.12960132929116674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-1.9736842105263159E-3</v>
      </c>
      <c r="W40" s="4">
        <f t="shared" si="30"/>
        <v>8.1740276862228081E-2</v>
      </c>
      <c r="X40" s="4">
        <f t="shared" si="30"/>
        <v>0.13893967093235832</v>
      </c>
      <c r="Y40" s="4">
        <f t="shared" si="30"/>
        <v>5.3504547886570354E-4</v>
      </c>
      <c r="Z40" s="4">
        <f t="shared" si="30"/>
        <v>-0.17326203208556148</v>
      </c>
      <c r="AA40" s="4">
        <f t="shared" si="30"/>
        <v>0.33829236739974128</v>
      </c>
      <c r="AB40" s="4">
        <f t="shared" si="30"/>
        <v>4.5915901401643304E-2</v>
      </c>
      <c r="AC40" s="4">
        <f t="shared" si="30"/>
        <v>-0.4611829944547135</v>
      </c>
      <c r="AD40" s="4">
        <f t="shared" si="30"/>
        <v>-6.6895368782161235E-2</v>
      </c>
      <c r="AE40" s="4">
        <f t="shared" si="30"/>
        <v>-0.15349264705882354</v>
      </c>
      <c r="AF40" s="4">
        <f t="shared" si="30"/>
        <v>0.80238870792616723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8.1657915398959668E-2</v>
      </c>
      <c r="D41" s="4">
        <f t="shared" si="31"/>
        <v>9.520128089960854E-2</v>
      </c>
      <c r="E41" s="4">
        <f t="shared" si="31"/>
        <v>5.0797927659259959E-2</v>
      </c>
      <c r="F41" s="4">
        <f t="shared" si="31"/>
        <v>4.4040310198309646E-2</v>
      </c>
      <c r="G41" s="4">
        <f t="shared" si="31"/>
        <v>4.2929118704382874E-2</v>
      </c>
      <c r="H41" s="4">
        <f t="shared" si="31"/>
        <v>5.2045048368612193E-2</v>
      </c>
      <c r="I41" s="4">
        <f t="shared" si="31"/>
        <v>4.7004792584866083E-2</v>
      </c>
      <c r="J41" s="4">
        <f t="shared" si="31"/>
        <v>3.4213664901317914E-2</v>
      </c>
      <c r="K41" s="4">
        <f t="shared" si="29"/>
        <v>3.9205533793303798E-2</v>
      </c>
      <c r="L41" s="4">
        <f t="shared" si="29"/>
        <v>3.6654172878440881E-2</v>
      </c>
      <c r="M41" s="4">
        <f t="shared" si="29"/>
        <v>3.3531229115130887E-2</v>
      </c>
      <c r="N41" s="4">
        <f t="shared" si="29"/>
        <v>3.0673744847063054E-2</v>
      </c>
      <c r="O41" s="4">
        <f t="shared" si="29"/>
        <v>2.6495449586213346E-2</v>
      </c>
      <c r="P41" s="4">
        <f t="shared" si="29"/>
        <v>2.0384419976803091E-2</v>
      </c>
      <c r="Q41" s="4">
        <f t="shared" si="29"/>
        <v>1.9292953546058662E-2</v>
      </c>
      <c r="S41" s="4">
        <f t="shared" si="30"/>
        <v>0.53647781734048439</v>
      </c>
      <c r="T41" s="4">
        <f t="shared" si="30"/>
        <v>-4.1327081876805769E-2</v>
      </c>
      <c r="U41" s="4">
        <f t="shared" si="30"/>
        <v>0.2223004192038186</v>
      </c>
      <c r="V41" s="4">
        <f t="shared" si="30"/>
        <v>-1.3480698943573803E-2</v>
      </c>
      <c r="W41" s="4">
        <f t="shared" si="30"/>
        <v>0.42725369536255786</v>
      </c>
      <c r="X41" s="4">
        <f t="shared" si="30"/>
        <v>0.20677873688390275</v>
      </c>
      <c r="Y41" s="4">
        <f t="shared" si="30"/>
        <v>-0.14797862727379879</v>
      </c>
      <c r="Z41" s="4">
        <f t="shared" si="30"/>
        <v>0.1845445323127291</v>
      </c>
      <c r="AA41" s="4">
        <f t="shared" si="30"/>
        <v>2.9040090701623861E-2</v>
      </c>
      <c r="AB41" s="4">
        <f t="shared" si="30"/>
        <v>-5.5703457113539401E-3</v>
      </c>
      <c r="AC41" s="4">
        <f t="shared" si="30"/>
        <v>-0.11798201608186437</v>
      </c>
      <c r="AD41" s="4">
        <f t="shared" si="30"/>
        <v>-0.13992856661500108</v>
      </c>
      <c r="AE41" s="4">
        <f t="shared" si="30"/>
        <v>-0.2674376694403961</v>
      </c>
      <c r="AF41" s="4">
        <f t="shared" si="30"/>
        <v>5.7240036793804905E-2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6.6293306507017369E-2</v>
      </c>
      <c r="D42" s="4">
        <f t="shared" si="31"/>
        <v>5.4855735888926636E-2</v>
      </c>
      <c r="E42" s="4">
        <f t="shared" si="31"/>
        <v>3.9924685205874916E-2</v>
      </c>
      <c r="F42" s="4">
        <f t="shared" si="31"/>
        <v>3.0916012580215778E-2</v>
      </c>
      <c r="G42" s="4">
        <f t="shared" si="31"/>
        <v>2.7851229165910162E-2</v>
      </c>
      <c r="H42" s="4">
        <f t="shared" si="31"/>
        <v>2.0505749365678463E-2</v>
      </c>
      <c r="I42" s="4">
        <f t="shared" si="31"/>
        <v>1.496127478593064E-2</v>
      </c>
      <c r="J42" s="4">
        <f t="shared" si="31"/>
        <v>1.4741149167532303E-2</v>
      </c>
      <c r="K42" s="4">
        <f t="shared" si="29"/>
        <v>1.4642291736471637E-2</v>
      </c>
      <c r="L42" s="4">
        <f t="shared" si="29"/>
        <v>1.335206290845195E-2</v>
      </c>
      <c r="M42" s="4">
        <f t="shared" si="29"/>
        <v>1.4608715562064119E-2</v>
      </c>
      <c r="N42" s="4">
        <f t="shared" si="29"/>
        <v>2.4222811767413449E-2</v>
      </c>
      <c r="O42" s="4">
        <f t="shared" si="29"/>
        <v>2.4045908671684577E-2</v>
      </c>
      <c r="P42" s="4">
        <f t="shared" si="29"/>
        <v>3.7248628055757418E-2</v>
      </c>
      <c r="Q42" s="4">
        <f t="shared" si="29"/>
        <v>3.7536760909578352E-2</v>
      </c>
      <c r="S42" s="4">
        <f t="shared" si="30"/>
        <v>9.0521309473138786E-2</v>
      </c>
      <c r="T42" s="4">
        <f t="shared" si="30"/>
        <v>0.30763552440669628</v>
      </c>
      <c r="U42" s="4">
        <f t="shared" si="30"/>
        <v>9.1730796682974944E-2</v>
      </c>
      <c r="V42" s="4">
        <f t="shared" si="30"/>
        <v>-8.8272878021527376E-2</v>
      </c>
      <c r="W42" s="4">
        <f t="shared" si="30"/>
        <v>-0.13322772638674316</v>
      </c>
      <c r="X42" s="4">
        <f t="shared" si="30"/>
        <v>-2.510491719438632E-2</v>
      </c>
      <c r="Y42" s="4">
        <f t="shared" si="30"/>
        <v>0.15333580201197314</v>
      </c>
      <c r="Z42" s="4">
        <f t="shared" si="30"/>
        <v>2.6789297658862846E-2</v>
      </c>
      <c r="AA42" s="4">
        <f t="shared" si="30"/>
        <v>3.6806618676915913E-3</v>
      </c>
      <c r="AB42" s="4">
        <f t="shared" si="30"/>
        <v>0.18935548776530153</v>
      </c>
      <c r="AC42" s="4">
        <f t="shared" si="30"/>
        <v>0.59872083124140496</v>
      </c>
      <c r="AD42" s="4">
        <f t="shared" si="30"/>
        <v>-1.1568290118652664E-2</v>
      </c>
      <c r="AE42" s="4">
        <f t="shared" si="30"/>
        <v>0.47498161047356913</v>
      </c>
      <c r="AF42" s="4">
        <f t="shared" si="30"/>
        <v>0.12569245105430507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8.8729266856413785E-3</v>
      </c>
      <c r="D43" s="4">
        <f t="shared" si="31"/>
        <v>8.3179349217357285E-3</v>
      </c>
      <c r="E43" s="4">
        <f t="shared" si="31"/>
        <v>4.5620624923366979E-3</v>
      </c>
      <c r="F43" s="4">
        <f t="shared" si="31"/>
        <v>4.0919143669209991E-3</v>
      </c>
      <c r="G43" s="4">
        <f t="shared" si="31"/>
        <v>5.2160572279312967E-3</v>
      </c>
      <c r="H43" s="4">
        <f t="shared" si="31"/>
        <v>4.3413207752518697E-3</v>
      </c>
      <c r="I43" s="4">
        <f t="shared" si="31"/>
        <v>4.327878603793486E-3</v>
      </c>
      <c r="J43" s="4">
        <f t="shared" si="31"/>
        <v>3.8419477453772249E-3</v>
      </c>
      <c r="K43" s="4">
        <f t="shared" si="29"/>
        <v>4.0118667950453362E-3</v>
      </c>
      <c r="L43" s="4">
        <f t="shared" si="29"/>
        <v>4.2729634488079512E-3</v>
      </c>
      <c r="M43" s="4">
        <f t="shared" si="29"/>
        <v>4.4055588760080842E-3</v>
      </c>
      <c r="N43" s="4">
        <f t="shared" si="29"/>
        <v>4.3672434121709413E-3</v>
      </c>
      <c r="O43" s="4">
        <f t="shared" si="29"/>
        <v>4.7721537902800856E-3</v>
      </c>
      <c r="P43" s="4">
        <f t="shared" si="29"/>
        <v>7.0085217663586772E-3</v>
      </c>
      <c r="Q43" s="4">
        <f t="shared" si="29"/>
        <v>6.4583309163205897E-3</v>
      </c>
      <c r="S43" s="4">
        <f t="shared" si="30"/>
        <v>0.23546491531282399</v>
      </c>
      <c r="T43" s="4">
        <f t="shared" si="30"/>
        <v>-1.4599071120810223E-2</v>
      </c>
      <c r="U43" s="4">
        <f t="shared" si="30"/>
        <v>0.26455840682335702</v>
      </c>
      <c r="V43" s="4">
        <f t="shared" si="30"/>
        <v>0.29008936189321483</v>
      </c>
      <c r="W43" s="4">
        <f t="shared" si="30"/>
        <v>-2.016429391903651E-2</v>
      </c>
      <c r="X43" s="4">
        <f t="shared" si="30"/>
        <v>0.33204261501898785</v>
      </c>
      <c r="Y43" s="4">
        <f t="shared" si="30"/>
        <v>3.9128881018545635E-2</v>
      </c>
      <c r="Z43" s="4">
        <f t="shared" si="30"/>
        <v>7.9440403656727568E-2</v>
      </c>
      <c r="AA43" s="4">
        <f t="shared" si="30"/>
        <v>0.172300405857472</v>
      </c>
      <c r="AB43" s="4">
        <f t="shared" si="30"/>
        <v>0.12077864920830979</v>
      </c>
      <c r="AC43" s="4">
        <f t="shared" si="30"/>
        <v>-4.4201154521271886E-2</v>
      </c>
      <c r="AD43" s="4">
        <f t="shared" si="30"/>
        <v>8.8020462566075541E-2</v>
      </c>
      <c r="AE43" s="4">
        <f t="shared" si="30"/>
        <v>0.39839387479879934</v>
      </c>
      <c r="AF43" s="4">
        <f t="shared" si="30"/>
        <v>2.9359574526331953E-2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6.4894318327040415E-2</v>
      </c>
      <c r="N44" s="4">
        <f t="shared" si="29"/>
        <v>5.9284520669436507E-2</v>
      </c>
      <c r="O44" s="4">
        <f t="shared" si="29"/>
        <v>5.1568408296235838E-2</v>
      </c>
      <c r="P44" s="4">
        <f t="shared" si="29"/>
        <v>4.7443149153446773E-2</v>
      </c>
      <c r="Q44" s="4">
        <f t="shared" si="29"/>
        <v>4.9576412108368002E-2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-0.11916461916461916</v>
      </c>
      <c r="AD44" s="4">
        <f t="shared" si="30"/>
        <v>-0.13389121338912133</v>
      </c>
      <c r="AE44" s="4">
        <f t="shared" si="30"/>
        <v>-0.12399355877616747</v>
      </c>
      <c r="AF44" s="4">
        <f t="shared" si="30"/>
        <v>0.16727941176470587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0.99999999999999989</v>
      </c>
      <c r="D49" s="12">
        <f t="shared" ref="D49:Q49" si="35">SUM(D29:D48)</f>
        <v>0.99999999999999989</v>
      </c>
      <c r="E49" s="12">
        <f t="shared" si="35"/>
        <v>0.99999999999999989</v>
      </c>
      <c r="F49" s="12">
        <f t="shared" si="35"/>
        <v>1</v>
      </c>
      <c r="G49" s="12">
        <f t="shared" si="35"/>
        <v>1</v>
      </c>
      <c r="H49" s="12">
        <f t="shared" si="35"/>
        <v>1</v>
      </c>
      <c r="I49" s="12">
        <f t="shared" si="35"/>
        <v>1.0000000000000002</v>
      </c>
      <c r="J49" s="12">
        <f t="shared" si="35"/>
        <v>1</v>
      </c>
      <c r="K49" s="12">
        <f t="shared" si="35"/>
        <v>1.0000000000000002</v>
      </c>
      <c r="L49" s="12">
        <f t="shared" si="35"/>
        <v>1</v>
      </c>
      <c r="M49" s="12">
        <f t="shared" si="35"/>
        <v>0.99999999999999989</v>
      </c>
      <c r="N49" s="12">
        <f t="shared" si="35"/>
        <v>1.0000000000000002</v>
      </c>
      <c r="O49" s="12">
        <f t="shared" si="35"/>
        <v>0.99999999999999978</v>
      </c>
      <c r="P49" s="12">
        <f t="shared" si="35"/>
        <v>1</v>
      </c>
      <c r="Q49" s="12">
        <f t="shared" si="35"/>
        <v>1</v>
      </c>
      <c r="S49" s="5">
        <f t="shared" si="33"/>
        <v>0.31789797821179716</v>
      </c>
      <c r="T49" s="6">
        <f t="shared" si="33"/>
        <v>0.796665611662144</v>
      </c>
      <c r="U49" s="6">
        <f t="shared" si="33"/>
        <v>0.40985220115415655</v>
      </c>
      <c r="V49" s="6">
        <f t="shared" si="33"/>
        <v>1.2054692627755294E-2</v>
      </c>
      <c r="W49" s="6">
        <f t="shared" si="33"/>
        <v>0.17726364428628488</v>
      </c>
      <c r="X49" s="6">
        <f t="shared" si="33"/>
        <v>0.33617987182773107</v>
      </c>
      <c r="Y49" s="6">
        <f t="shared" si="33"/>
        <v>0.1705582555502631</v>
      </c>
      <c r="Z49" s="6">
        <f t="shared" si="33"/>
        <v>3.3721665489938442E-2</v>
      </c>
      <c r="AA49" s="6">
        <f t="shared" si="33"/>
        <v>0.1006677516489901</v>
      </c>
      <c r="AB49" s="6">
        <f t="shared" si="33"/>
        <v>8.7046237958997394E-2</v>
      </c>
      <c r="AC49" s="6">
        <f t="shared" si="33"/>
        <v>-3.5815572898442651E-2</v>
      </c>
      <c r="AD49" s="6">
        <f t="shared" si="33"/>
        <v>-4.2965071396008098E-3</v>
      </c>
      <c r="AE49" s="6">
        <f t="shared" si="33"/>
        <v>-4.7823370977025881E-2</v>
      </c>
      <c r="AF49" s="6">
        <f t="shared" si="33"/>
        <v>0.11705161549504427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INPUT!B106</f>
        <v>BS_ACCT_NOTE_RCV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925.92499999999995</v>
      </c>
      <c r="K61">
        <v>1018.311</v>
      </c>
      <c r="L61">
        <v>1111.0039999999999</v>
      </c>
      <c r="M61">
        <v>1077.3150000000001</v>
      </c>
      <c r="N61">
        <v>1029.586</v>
      </c>
      <c r="O61">
        <v>916.73699999999997</v>
      </c>
      <c r="P61">
        <v>857.31</v>
      </c>
      <c r="Q61">
        <v>892.28899999999999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137.29599999999999</v>
      </c>
      <c r="D63">
        <v>179.202</v>
      </c>
      <c r="E63">
        <v>320.041</v>
      </c>
      <c r="F63">
        <v>311.04599999999999</v>
      </c>
      <c r="G63">
        <v>349.07900000000001</v>
      </c>
      <c r="H63">
        <v>345.51499999999999</v>
      </c>
      <c r="I63">
        <v>408.40699999999998</v>
      </c>
      <c r="J63">
        <v>477.02499999999998</v>
      </c>
      <c r="K63">
        <v>531.03300000000002</v>
      </c>
      <c r="L63">
        <v>573.04200000000003</v>
      </c>
      <c r="M63">
        <v>628.84199999999998</v>
      </c>
      <c r="N63">
        <v>614.61599999999999</v>
      </c>
      <c r="O63">
        <v>615.58000000000004</v>
      </c>
      <c r="P63">
        <v>596.15499999999997</v>
      </c>
      <c r="Q63">
        <v>803.81700000000001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871.4</v>
      </c>
      <c r="J65">
        <v>1006.7</v>
      </c>
      <c r="K65">
        <v>1091.5</v>
      </c>
      <c r="L65">
        <v>1254.9000000000001</v>
      </c>
      <c r="M65">
        <v>1285</v>
      </c>
      <c r="N65">
        <v>1451</v>
      </c>
      <c r="O65">
        <v>1561.1</v>
      </c>
      <c r="P65">
        <v>2017.4</v>
      </c>
      <c r="Q65">
        <v>2168.6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704.90599999999995</v>
      </c>
      <c r="P67">
        <v>696.72699999999998</v>
      </c>
      <c r="Q67">
        <v>751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163.28299999999999</v>
      </c>
      <c r="D69">
        <v>251.02099999999999</v>
      </c>
      <c r="E69">
        <v>343.197</v>
      </c>
      <c r="F69">
        <v>6.0830000000000002</v>
      </c>
      <c r="G69">
        <v>10.6</v>
      </c>
      <c r="H69">
        <v>7.88</v>
      </c>
      <c r="I69">
        <v>9.0139999999999993</v>
      </c>
      <c r="J69">
        <v>231.46100000000001</v>
      </c>
      <c r="K69">
        <v>210.28399999999999</v>
      </c>
      <c r="L69">
        <v>19.864000000000001</v>
      </c>
      <c r="M69">
        <v>17.079999999999998</v>
      </c>
      <c r="N69">
        <v>379.00200000000001</v>
      </c>
      <c r="O69">
        <v>394.17899999999997</v>
      </c>
      <c r="P69">
        <v>358.92500000000001</v>
      </c>
      <c r="Q69">
        <v>382.58100000000002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3.448</v>
      </c>
      <c r="M71">
        <v>5.8239999999999998</v>
      </c>
      <c r="N71">
        <v>7.16</v>
      </c>
      <c r="O71">
        <v>10.201000000000001</v>
      </c>
      <c r="P71">
        <v>12.04</v>
      </c>
      <c r="Q71">
        <v>13.087999999999999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366.23599999999999</v>
      </c>
      <c r="N73">
        <v>286.27199999999999</v>
      </c>
      <c r="O73">
        <v>114.018</v>
      </c>
      <c r="P73">
        <v>217.87799999999999</v>
      </c>
      <c r="Q73">
        <v>85.995000000000005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20.027000000000001</v>
      </c>
      <c r="M75">
        <v>30.132999999999999</v>
      </c>
      <c r="N75">
        <v>95.772000000000006</v>
      </c>
      <c r="O75">
        <v>193.18199999999999</v>
      </c>
      <c r="P75">
        <v>172.75200000000001</v>
      </c>
      <c r="Q75">
        <v>121.15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1074</v>
      </c>
      <c r="D77">
        <v>1378</v>
      </c>
      <c r="E77">
        <v>1459</v>
      </c>
      <c r="F77">
        <v>2004</v>
      </c>
      <c r="G77">
        <v>2341</v>
      </c>
      <c r="H77">
        <v>2874</v>
      </c>
      <c r="I77">
        <v>3469</v>
      </c>
      <c r="J77">
        <v>3678</v>
      </c>
      <c r="K77">
        <v>3848</v>
      </c>
      <c r="L77">
        <v>4452</v>
      </c>
      <c r="M77">
        <v>4204</v>
      </c>
      <c r="N77">
        <v>4370</v>
      </c>
      <c r="O77">
        <v>4050</v>
      </c>
      <c r="P77">
        <v>3446</v>
      </c>
      <c r="Q77">
        <v>3611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30.07</v>
      </c>
      <c r="F79">
        <v>52.871000000000002</v>
      </c>
      <c r="G79">
        <v>110.548</v>
      </c>
      <c r="H79">
        <v>190.15899999999999</v>
      </c>
      <c r="I79">
        <v>150.77799999999999</v>
      </c>
      <c r="J79">
        <v>174.12</v>
      </c>
      <c r="K79">
        <v>176.96299999999999</v>
      </c>
      <c r="L79">
        <v>209.42599999999999</v>
      </c>
      <c r="M79">
        <v>204.93799999999999</v>
      </c>
      <c r="N79">
        <v>205.06200000000001</v>
      </c>
      <c r="O79">
        <v>260.25400000000002</v>
      </c>
      <c r="P79">
        <v>256.96499999999997</v>
      </c>
      <c r="Q79">
        <v>281.36500000000001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1340</v>
      </c>
      <c r="F81">
        <v>1118</v>
      </c>
      <c r="G81">
        <v>761</v>
      </c>
      <c r="H81">
        <v>927</v>
      </c>
      <c r="I81">
        <v>1312</v>
      </c>
      <c r="J81">
        <v>1243</v>
      </c>
      <c r="K81">
        <v>1455</v>
      </c>
      <c r="L81">
        <v>1200</v>
      </c>
      <c r="M81">
        <v>1087</v>
      </c>
      <c r="N81">
        <v>1056</v>
      </c>
      <c r="O81">
        <v>847</v>
      </c>
      <c r="P81">
        <v>628</v>
      </c>
      <c r="Q81">
        <v>592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1520</v>
      </c>
      <c r="G83">
        <v>1517</v>
      </c>
      <c r="H83">
        <v>1641</v>
      </c>
      <c r="I83">
        <v>1869</v>
      </c>
      <c r="J83">
        <v>1870</v>
      </c>
      <c r="K83">
        <v>1546</v>
      </c>
      <c r="L83">
        <v>2069</v>
      </c>
      <c r="M83">
        <v>2164</v>
      </c>
      <c r="N83">
        <v>1166</v>
      </c>
      <c r="O83">
        <v>1088</v>
      </c>
      <c r="P83">
        <v>921</v>
      </c>
      <c r="Q83">
        <v>1660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133.12200000000001</v>
      </c>
      <c r="D85">
        <v>204.53899999999999</v>
      </c>
      <c r="E85">
        <v>196.08600000000001</v>
      </c>
      <c r="F85">
        <v>239.67599999999999</v>
      </c>
      <c r="G85">
        <v>236.44499999999999</v>
      </c>
      <c r="H85">
        <v>337.46699999999998</v>
      </c>
      <c r="I85">
        <v>407.24799999999999</v>
      </c>
      <c r="J85">
        <v>346.98399999999998</v>
      </c>
      <c r="K85">
        <v>411.01799999999997</v>
      </c>
      <c r="L85">
        <v>422.95400000000001</v>
      </c>
      <c r="M85">
        <v>420.59800000000001</v>
      </c>
      <c r="N85">
        <v>370.97500000000002</v>
      </c>
      <c r="O85">
        <v>319.065</v>
      </c>
      <c r="P85">
        <v>233.73500000000001</v>
      </c>
      <c r="Q85">
        <v>247.114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108.074</v>
      </c>
      <c r="D87">
        <v>117.857</v>
      </c>
      <c r="E87">
        <v>154.114</v>
      </c>
      <c r="F87">
        <v>168.251</v>
      </c>
      <c r="G87">
        <v>153.399</v>
      </c>
      <c r="H87">
        <v>132.96199999999999</v>
      </c>
      <c r="I87">
        <v>129.624</v>
      </c>
      <c r="J87">
        <v>149.5</v>
      </c>
      <c r="K87">
        <v>153.505</v>
      </c>
      <c r="L87">
        <v>154.07</v>
      </c>
      <c r="M87">
        <v>183.244</v>
      </c>
      <c r="N87">
        <v>292.95600000000002</v>
      </c>
      <c r="O87">
        <v>289.56700000000001</v>
      </c>
      <c r="P87">
        <v>427.10599999999999</v>
      </c>
      <c r="Q87">
        <v>480.79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14.465</v>
      </c>
      <c r="D89">
        <v>17.870999999999999</v>
      </c>
      <c r="E89">
        <v>17.610099999999999</v>
      </c>
      <c r="F89">
        <v>22.268999999999998</v>
      </c>
      <c r="G89">
        <v>28.728999999999999</v>
      </c>
      <c r="H89">
        <v>28.149699999999999</v>
      </c>
      <c r="I89">
        <v>37.496600000000001</v>
      </c>
      <c r="J89">
        <v>38.963799999999999</v>
      </c>
      <c r="K89">
        <v>42.059100000000001</v>
      </c>
      <c r="L89">
        <v>49.305900000000001</v>
      </c>
      <c r="M89">
        <v>55.261000000000003</v>
      </c>
      <c r="N89">
        <v>52.818399999999997</v>
      </c>
      <c r="O89">
        <v>57.467500000000001</v>
      </c>
      <c r="P89">
        <v>80.362200000000001</v>
      </c>
      <c r="Q89">
        <v>82.721599999999995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814</v>
      </c>
      <c r="N91">
        <v>717</v>
      </c>
      <c r="O91">
        <v>621</v>
      </c>
      <c r="P91">
        <v>544</v>
      </c>
      <c r="Q91">
        <v>635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7" x14ac:dyDescent="0.35">
      <c r="A97">
        <v>19</v>
      </c>
      <c r="B97">
        <f>INPUT!B97</f>
        <v>0</v>
      </c>
      <c r="C97" s="1"/>
    </row>
    <row r="98" spans="1:17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7" x14ac:dyDescent="0.35">
      <c r="A99">
        <v>20</v>
      </c>
      <c r="B99">
        <f>INPUT!B99</f>
        <v>0</v>
      </c>
      <c r="C99" s="1"/>
    </row>
    <row r="100" spans="1:17" x14ac:dyDescent="0.35">
      <c r="C100" s="18" t="str">
        <f>_xll.BDH($B101,$B$55,$C$56,$C$57,"Period",$C$58,"Currency",$C$59,"Direction","H")</f>
        <v>#N/A Invalid Security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x14ac:dyDescent="0.35">
      <c r="C101" s="1"/>
    </row>
    <row r="102" spans="1:17" x14ac:dyDescent="0.35">
      <c r="C102" s="18" t="str">
        <f>_xll.BDH($B103,$B$55,$C$56,$C$57,"Period",$C$58,"Currency",$C$59,"Direction","H")</f>
        <v>#N/A Invalid Security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</row>
    <row r="103" spans="1:17" x14ac:dyDescent="0.35">
      <c r="C103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37" workbookViewId="0">
      <selection activeCell="C4" sqref="C4:AF49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9.179687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BS_INVENTORIES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">
        <f t="shared" si="3"/>
        <v>0</v>
      </c>
      <c r="AE5" s="2">
        <f t="shared" si="3"/>
        <v>0</v>
      </c>
      <c r="AF5" s="2">
        <f t="shared" si="3"/>
        <v>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10.481999999999999</v>
      </c>
      <c r="D6" s="2">
        <f t="shared" ref="D6:Q6" si="4">IF(D63="#N/A N/A",0,D63)</f>
        <v>18.890999999999998</v>
      </c>
      <c r="E6" s="2">
        <f t="shared" si="4"/>
        <v>28.326000000000001</v>
      </c>
      <c r="F6" s="2">
        <f t="shared" si="4"/>
        <v>27.009</v>
      </c>
      <c r="G6" s="2">
        <f t="shared" si="4"/>
        <v>42.933999999999997</v>
      </c>
      <c r="H6" s="2">
        <f t="shared" si="4"/>
        <v>40.634999999999998</v>
      </c>
      <c r="I6" s="2">
        <f t="shared" si="4"/>
        <v>33.325000000000003</v>
      </c>
      <c r="J6" s="2">
        <f t="shared" si="4"/>
        <v>0</v>
      </c>
      <c r="K6" s="2">
        <f t="shared" si="4"/>
        <v>0</v>
      </c>
      <c r="L6" s="2">
        <f t="shared" si="4"/>
        <v>0</v>
      </c>
      <c r="M6" s="2">
        <f t="shared" si="4"/>
        <v>0</v>
      </c>
      <c r="N6" s="2">
        <f t="shared" si="4"/>
        <v>0</v>
      </c>
      <c r="O6" s="2">
        <f t="shared" si="4"/>
        <v>0</v>
      </c>
      <c r="P6" s="2">
        <f t="shared" si="4"/>
        <v>0</v>
      </c>
      <c r="Q6" s="2">
        <f t="shared" si="4"/>
        <v>0</v>
      </c>
      <c r="S6" s="2">
        <f t="shared" si="3"/>
        <v>8.4089999999999989</v>
      </c>
      <c r="T6" s="2">
        <f t="shared" si="3"/>
        <v>9.4350000000000023</v>
      </c>
      <c r="U6" s="2">
        <f t="shared" si="3"/>
        <v>-1.3170000000000002</v>
      </c>
      <c r="V6" s="2">
        <f t="shared" si="3"/>
        <v>15.924999999999997</v>
      </c>
      <c r="W6" s="2">
        <f t="shared" si="3"/>
        <v>-2.2989999999999995</v>
      </c>
      <c r="X6" s="2">
        <f t="shared" si="3"/>
        <v>-7.3099999999999952</v>
      </c>
      <c r="Y6" s="2">
        <f t="shared" si="3"/>
        <v>-33.325000000000003</v>
      </c>
      <c r="Z6" s="2">
        <f t="shared" si="3"/>
        <v>0</v>
      </c>
      <c r="AA6" s="2">
        <f t="shared" si="3"/>
        <v>0</v>
      </c>
      <c r="AB6" s="2">
        <f t="shared" si="3"/>
        <v>0</v>
      </c>
      <c r="AC6" s="2">
        <f t="shared" si="3"/>
        <v>0</v>
      </c>
      <c r="AD6" s="2">
        <f t="shared" si="3"/>
        <v>0</v>
      </c>
      <c r="AE6" s="2">
        <f t="shared" si="3"/>
        <v>0</v>
      </c>
      <c r="AF6" s="2">
        <f t="shared" si="3"/>
        <v>0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242.6</v>
      </c>
      <c r="J7" s="2">
        <f t="shared" si="5"/>
        <v>257.8</v>
      </c>
      <c r="K7" s="2">
        <f t="shared" si="5"/>
        <v>292.8</v>
      </c>
      <c r="L7" s="2">
        <f t="shared" si="5"/>
        <v>321.7</v>
      </c>
      <c r="M7" s="2">
        <f t="shared" si="5"/>
        <v>314.60000000000002</v>
      </c>
      <c r="N7" s="2">
        <f t="shared" si="5"/>
        <v>382</v>
      </c>
      <c r="O7" s="2">
        <f t="shared" si="5"/>
        <v>337.5</v>
      </c>
      <c r="P7" s="2">
        <f t="shared" si="5"/>
        <v>393.1</v>
      </c>
      <c r="Q7" s="2">
        <f t="shared" si="5"/>
        <v>452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242.6</v>
      </c>
      <c r="Y7" s="2">
        <f t="shared" si="3"/>
        <v>15.200000000000017</v>
      </c>
      <c r="Z7" s="2">
        <f t="shared" si="3"/>
        <v>35</v>
      </c>
      <c r="AA7" s="2">
        <f t="shared" si="3"/>
        <v>28.899999999999977</v>
      </c>
      <c r="AB7" s="2">
        <f t="shared" si="3"/>
        <v>-7.0999999999999659</v>
      </c>
      <c r="AC7" s="2">
        <f t="shared" si="3"/>
        <v>67.399999999999977</v>
      </c>
      <c r="AD7" s="2">
        <f t="shared" si="3"/>
        <v>-44.5</v>
      </c>
      <c r="AE7" s="2">
        <f t="shared" si="3"/>
        <v>55.600000000000023</v>
      </c>
      <c r="AF7" s="2">
        <f t="shared" si="3"/>
        <v>58.899999999999977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0</v>
      </c>
      <c r="P8" s="2">
        <f t="shared" si="6"/>
        <v>0</v>
      </c>
      <c r="Q8" s="2">
        <f t="shared" si="6"/>
        <v>0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0</v>
      </c>
      <c r="AE8" s="2">
        <f t="shared" si="3"/>
        <v>0</v>
      </c>
      <c r="AF8" s="2">
        <f t="shared" si="3"/>
        <v>0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29.2</v>
      </c>
      <c r="D9" s="2">
        <f t="shared" ref="D9:Q9" si="7">IF(D69="#N/A N/A",0,D69)</f>
        <v>24.922000000000001</v>
      </c>
      <c r="E9" s="2">
        <f t="shared" si="7"/>
        <v>23.966999999999999</v>
      </c>
      <c r="F9" s="2">
        <f t="shared" si="7"/>
        <v>326.21800000000002</v>
      </c>
      <c r="G9" s="2">
        <f t="shared" si="7"/>
        <v>340.05599999999998</v>
      </c>
      <c r="H9" s="2">
        <f t="shared" si="7"/>
        <v>325.13400000000001</v>
      </c>
      <c r="I9" s="2">
        <f t="shared" si="7"/>
        <v>309.86599999999999</v>
      </c>
      <c r="J9" s="2">
        <f t="shared" si="7"/>
        <v>49.106999999999999</v>
      </c>
      <c r="K9" s="2">
        <f t="shared" si="7"/>
        <v>32.82</v>
      </c>
      <c r="L9" s="2">
        <f t="shared" si="7"/>
        <v>38.359000000000002</v>
      </c>
      <c r="M9" s="2">
        <f t="shared" si="7"/>
        <v>52.366</v>
      </c>
      <c r="N9" s="2">
        <f t="shared" si="7"/>
        <v>59.746000000000002</v>
      </c>
      <c r="O9" s="2">
        <f t="shared" si="7"/>
        <v>38.774999999999999</v>
      </c>
      <c r="P9" s="2">
        <f t="shared" si="7"/>
        <v>63.7</v>
      </c>
      <c r="Q9" s="2">
        <f t="shared" si="7"/>
        <v>66.361999999999995</v>
      </c>
      <c r="S9" s="2">
        <f t="shared" si="3"/>
        <v>-4.2779999999999987</v>
      </c>
      <c r="T9" s="2">
        <f t="shared" si="3"/>
        <v>-0.95500000000000185</v>
      </c>
      <c r="U9" s="2">
        <f t="shared" si="3"/>
        <v>302.25100000000003</v>
      </c>
      <c r="V9" s="2">
        <f t="shared" si="3"/>
        <v>13.837999999999965</v>
      </c>
      <c r="W9" s="2">
        <f t="shared" si="3"/>
        <v>-14.921999999999969</v>
      </c>
      <c r="X9" s="2">
        <f t="shared" si="3"/>
        <v>-15.268000000000029</v>
      </c>
      <c r="Y9" s="2">
        <f t="shared" si="3"/>
        <v>-260.75900000000001</v>
      </c>
      <c r="Z9" s="2">
        <f t="shared" si="3"/>
        <v>-16.286999999999999</v>
      </c>
      <c r="AA9" s="2">
        <f t="shared" si="3"/>
        <v>5.5390000000000015</v>
      </c>
      <c r="AB9" s="2">
        <f t="shared" si="3"/>
        <v>14.006999999999998</v>
      </c>
      <c r="AC9" s="2">
        <f t="shared" si="3"/>
        <v>7.3800000000000026</v>
      </c>
      <c r="AD9" s="2">
        <f t="shared" si="3"/>
        <v>-20.971000000000004</v>
      </c>
      <c r="AE9" s="2">
        <f t="shared" si="3"/>
        <v>24.925000000000004</v>
      </c>
      <c r="AF9" s="2">
        <f t="shared" si="3"/>
        <v>2.6619999999999919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0</v>
      </c>
      <c r="M10" s="2">
        <f t="shared" si="8"/>
        <v>0</v>
      </c>
      <c r="N10" s="2">
        <f t="shared" si="8"/>
        <v>0</v>
      </c>
      <c r="O10" s="2">
        <f t="shared" si="8"/>
        <v>0</v>
      </c>
      <c r="P10" s="2">
        <f t="shared" si="8"/>
        <v>0</v>
      </c>
      <c r="Q10" s="2">
        <f t="shared" si="8"/>
        <v>0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0</v>
      </c>
      <c r="AB10" s="2">
        <f t="shared" si="3"/>
        <v>0</v>
      </c>
      <c r="AC10" s="2">
        <f t="shared" si="3"/>
        <v>0</v>
      </c>
      <c r="AD10" s="2">
        <f t="shared" si="3"/>
        <v>0</v>
      </c>
      <c r="AE10" s="2">
        <f t="shared" si="3"/>
        <v>0</v>
      </c>
      <c r="AF10" s="2">
        <f t="shared" si="3"/>
        <v>0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0</v>
      </c>
      <c r="N11" s="2">
        <f t="shared" si="9"/>
        <v>0</v>
      </c>
      <c r="O11" s="2">
        <f t="shared" si="9"/>
        <v>0</v>
      </c>
      <c r="P11" s="2">
        <f t="shared" si="9"/>
        <v>0</v>
      </c>
      <c r="Q11" s="2">
        <f t="shared" si="9"/>
        <v>0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0</v>
      </c>
      <c r="AD11" s="2">
        <f t="shared" si="3"/>
        <v>0</v>
      </c>
      <c r="AE11" s="2">
        <f t="shared" si="3"/>
        <v>0</v>
      </c>
      <c r="AF11" s="2">
        <f t="shared" si="3"/>
        <v>0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1.08</v>
      </c>
      <c r="M12" s="2">
        <f t="shared" si="10"/>
        <v>2.34</v>
      </c>
      <c r="N12" s="2">
        <f t="shared" si="10"/>
        <v>5.6630000000000003</v>
      </c>
      <c r="O12" s="2">
        <f t="shared" si="10"/>
        <v>7.952</v>
      </c>
      <c r="P12" s="2">
        <f t="shared" si="10"/>
        <v>13.747</v>
      </c>
      <c r="Q12" s="2">
        <f t="shared" si="10"/>
        <v>5.9550000000000001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1.08</v>
      </c>
      <c r="AB12" s="2">
        <f t="shared" si="3"/>
        <v>1.2599999999999998</v>
      </c>
      <c r="AC12" s="2">
        <f t="shared" si="3"/>
        <v>3.3230000000000004</v>
      </c>
      <c r="AD12" s="2">
        <f t="shared" si="3"/>
        <v>2.2889999999999997</v>
      </c>
      <c r="AE12" s="2">
        <f t="shared" si="3"/>
        <v>5.7949999999999999</v>
      </c>
      <c r="AF12" s="2">
        <f t="shared" si="3"/>
        <v>-7.7919999999999998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3319</v>
      </c>
      <c r="D13" s="2">
        <f t="shared" ref="D13:Q13" si="11">IF(D77="#N/A N/A",0,D77)</f>
        <v>3708</v>
      </c>
      <c r="E13" s="2">
        <f t="shared" si="11"/>
        <v>4100</v>
      </c>
      <c r="F13" s="2">
        <f t="shared" si="11"/>
        <v>4445</v>
      </c>
      <c r="G13" s="2">
        <f t="shared" si="11"/>
        <v>5472</v>
      </c>
      <c r="H13" s="2">
        <f t="shared" si="11"/>
        <v>5958</v>
      </c>
      <c r="I13" s="2">
        <f t="shared" si="11"/>
        <v>6370</v>
      </c>
      <c r="J13" s="2">
        <f t="shared" si="11"/>
        <v>2126</v>
      </c>
      <c r="K13" s="2">
        <f t="shared" si="11"/>
        <v>2158</v>
      </c>
      <c r="L13" s="2">
        <f t="shared" si="11"/>
        <v>2310</v>
      </c>
      <c r="M13" s="2">
        <f t="shared" si="11"/>
        <v>2776</v>
      </c>
      <c r="N13" s="2">
        <f t="shared" si="11"/>
        <v>2890</v>
      </c>
      <c r="O13" s="2">
        <f t="shared" si="11"/>
        <v>3221</v>
      </c>
      <c r="P13" s="2">
        <f t="shared" si="11"/>
        <v>3366</v>
      </c>
      <c r="Q13" s="2">
        <f t="shared" si="11"/>
        <v>3523</v>
      </c>
      <c r="S13" s="2">
        <f t="shared" si="3"/>
        <v>389</v>
      </c>
      <c r="T13" s="2">
        <f t="shared" si="3"/>
        <v>392</v>
      </c>
      <c r="U13" s="2">
        <f t="shared" si="3"/>
        <v>345</v>
      </c>
      <c r="V13" s="2">
        <f t="shared" si="3"/>
        <v>1027</v>
      </c>
      <c r="W13" s="2">
        <f t="shared" si="3"/>
        <v>486</v>
      </c>
      <c r="X13" s="2">
        <f t="shared" si="3"/>
        <v>412</v>
      </c>
      <c r="Y13" s="2">
        <f t="shared" si="3"/>
        <v>-4244</v>
      </c>
      <c r="Z13" s="2">
        <f t="shared" si="3"/>
        <v>32</v>
      </c>
      <c r="AA13" s="2">
        <f t="shared" si="3"/>
        <v>152</v>
      </c>
      <c r="AB13" s="2">
        <f t="shared" si="3"/>
        <v>466</v>
      </c>
      <c r="AC13" s="2">
        <f t="shared" si="3"/>
        <v>114</v>
      </c>
      <c r="AD13" s="2">
        <f t="shared" si="3"/>
        <v>331</v>
      </c>
      <c r="AE13" s="2">
        <f t="shared" si="3"/>
        <v>145</v>
      </c>
      <c r="AF13" s="2">
        <f t="shared" si="3"/>
        <v>157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0</v>
      </c>
      <c r="F14" s="2">
        <f t="shared" si="12"/>
        <v>0</v>
      </c>
      <c r="G14" s="2">
        <f t="shared" si="12"/>
        <v>0</v>
      </c>
      <c r="H14" s="2">
        <f t="shared" si="12"/>
        <v>0</v>
      </c>
      <c r="I14" s="2">
        <f t="shared" si="12"/>
        <v>0</v>
      </c>
      <c r="J14" s="2">
        <f t="shared" si="12"/>
        <v>0</v>
      </c>
      <c r="K14" s="2">
        <f t="shared" si="12"/>
        <v>0</v>
      </c>
      <c r="L14" s="2">
        <f t="shared" si="12"/>
        <v>0</v>
      </c>
      <c r="M14" s="2">
        <f t="shared" si="12"/>
        <v>0</v>
      </c>
      <c r="N14" s="2">
        <f t="shared" si="12"/>
        <v>0</v>
      </c>
      <c r="O14" s="2">
        <f t="shared" si="12"/>
        <v>0</v>
      </c>
      <c r="P14" s="2">
        <f t="shared" si="12"/>
        <v>0</v>
      </c>
      <c r="Q14" s="2">
        <f t="shared" si="12"/>
        <v>0</v>
      </c>
      <c r="S14" s="2">
        <f t="shared" si="3"/>
        <v>0</v>
      </c>
      <c r="T14" s="2">
        <f t="shared" si="3"/>
        <v>0</v>
      </c>
      <c r="U14" s="2">
        <f t="shared" si="3"/>
        <v>0</v>
      </c>
      <c r="V14" s="2">
        <f t="shared" si="3"/>
        <v>0</v>
      </c>
      <c r="W14" s="2">
        <f t="shared" si="3"/>
        <v>0</v>
      </c>
      <c r="X14" s="2">
        <f t="shared" si="3"/>
        <v>0</v>
      </c>
      <c r="Y14" s="2">
        <f t="shared" si="3"/>
        <v>0</v>
      </c>
      <c r="Z14" s="2">
        <f t="shared" si="3"/>
        <v>0</v>
      </c>
      <c r="AA14" s="2">
        <f t="shared" si="3"/>
        <v>0</v>
      </c>
      <c r="AB14" s="2">
        <f t="shared" si="3"/>
        <v>0</v>
      </c>
      <c r="AC14" s="2">
        <f t="shared" si="3"/>
        <v>0</v>
      </c>
      <c r="AD14" s="2">
        <f t="shared" si="3"/>
        <v>0</v>
      </c>
      <c r="AE14" s="2">
        <f t="shared" si="3"/>
        <v>0</v>
      </c>
      <c r="AF14" s="2">
        <f t="shared" si="3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1734</v>
      </c>
      <c r="F15" s="2">
        <f t="shared" si="13"/>
        <v>1429</v>
      </c>
      <c r="G15" s="2">
        <f t="shared" si="13"/>
        <v>1110</v>
      </c>
      <c r="H15" s="2">
        <f t="shared" si="13"/>
        <v>820</v>
      </c>
      <c r="I15" s="2">
        <f t="shared" si="13"/>
        <v>835</v>
      </c>
      <c r="J15" s="2">
        <f t="shared" si="13"/>
        <v>0</v>
      </c>
      <c r="K15" s="2">
        <f t="shared" si="13"/>
        <v>0</v>
      </c>
      <c r="L15" s="2">
        <f t="shared" si="13"/>
        <v>0</v>
      </c>
      <c r="M15" s="2">
        <f t="shared" si="13"/>
        <v>0</v>
      </c>
      <c r="N15" s="2">
        <f t="shared" si="13"/>
        <v>0</v>
      </c>
      <c r="O15" s="2">
        <f t="shared" si="13"/>
        <v>0</v>
      </c>
      <c r="P15" s="2">
        <f t="shared" si="13"/>
        <v>0</v>
      </c>
      <c r="Q15" s="2">
        <f t="shared" si="13"/>
        <v>0</v>
      </c>
      <c r="S15" s="2">
        <f t="shared" si="3"/>
        <v>0</v>
      </c>
      <c r="T15" s="2">
        <f t="shared" si="3"/>
        <v>1734</v>
      </c>
      <c r="U15" s="2">
        <f t="shared" si="3"/>
        <v>-305</v>
      </c>
      <c r="V15" s="2">
        <f t="shared" si="3"/>
        <v>-319</v>
      </c>
      <c r="W15" s="2">
        <f t="shared" si="3"/>
        <v>-290</v>
      </c>
      <c r="X15" s="2">
        <f t="shared" si="3"/>
        <v>15</v>
      </c>
      <c r="Y15" s="2">
        <f t="shared" si="3"/>
        <v>-835</v>
      </c>
      <c r="Z15" s="2">
        <f t="shared" si="3"/>
        <v>0</v>
      </c>
      <c r="AA15" s="2">
        <f t="shared" si="3"/>
        <v>0</v>
      </c>
      <c r="AB15" s="2">
        <f t="shared" si="3"/>
        <v>0</v>
      </c>
      <c r="AC15" s="2">
        <f t="shared" si="3"/>
        <v>0</v>
      </c>
      <c r="AD15" s="2">
        <f t="shared" si="3"/>
        <v>0</v>
      </c>
      <c r="AE15" s="2">
        <f t="shared" si="3"/>
        <v>0</v>
      </c>
      <c r="AF15" s="2">
        <f t="shared" si="3"/>
        <v>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0</v>
      </c>
      <c r="G16" s="2">
        <f t="shared" si="14"/>
        <v>0</v>
      </c>
      <c r="H16" s="2">
        <f t="shared" si="14"/>
        <v>191</v>
      </c>
      <c r="I16" s="2">
        <f t="shared" si="14"/>
        <v>252</v>
      </c>
      <c r="J16" s="2">
        <f t="shared" si="14"/>
        <v>385</v>
      </c>
      <c r="K16" s="2">
        <f t="shared" si="14"/>
        <v>288</v>
      </c>
      <c r="L16" s="2">
        <f t="shared" si="14"/>
        <v>382</v>
      </c>
      <c r="M16" s="2">
        <f t="shared" si="14"/>
        <v>439</v>
      </c>
      <c r="N16" s="2">
        <f t="shared" si="14"/>
        <v>333</v>
      </c>
      <c r="O16" s="2">
        <f t="shared" si="14"/>
        <v>256</v>
      </c>
      <c r="P16" s="2">
        <f t="shared" si="14"/>
        <v>216</v>
      </c>
      <c r="Q16" s="2">
        <f t="shared" si="14"/>
        <v>67</v>
      </c>
      <c r="S16" s="2">
        <f t="shared" si="3"/>
        <v>0</v>
      </c>
      <c r="T16" s="2">
        <f t="shared" si="3"/>
        <v>0</v>
      </c>
      <c r="U16" s="2">
        <f t="shared" si="3"/>
        <v>0</v>
      </c>
      <c r="V16" s="2">
        <f t="shared" si="3"/>
        <v>0</v>
      </c>
      <c r="W16" s="2">
        <f t="shared" si="3"/>
        <v>191</v>
      </c>
      <c r="X16" s="2">
        <f t="shared" si="3"/>
        <v>61</v>
      </c>
      <c r="Y16" s="2">
        <f t="shared" si="3"/>
        <v>133</v>
      </c>
      <c r="Z16" s="2">
        <f t="shared" si="3"/>
        <v>-97</v>
      </c>
      <c r="AA16" s="2">
        <f t="shared" si="3"/>
        <v>94</v>
      </c>
      <c r="AB16" s="2">
        <f t="shared" si="3"/>
        <v>57</v>
      </c>
      <c r="AC16" s="2">
        <f t="shared" si="3"/>
        <v>-106</v>
      </c>
      <c r="AD16" s="2">
        <f t="shared" si="3"/>
        <v>-77</v>
      </c>
      <c r="AE16" s="2">
        <f t="shared" si="3"/>
        <v>-40</v>
      </c>
      <c r="AF16" s="2">
        <f t="shared" si="3"/>
        <v>-149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0</v>
      </c>
      <c r="D17" s="2">
        <f t="shared" ref="D17:Q17" si="15">IF(D85="#N/A N/A",0,D85)</f>
        <v>0</v>
      </c>
      <c r="E17" s="2">
        <f t="shared" si="15"/>
        <v>0</v>
      </c>
      <c r="F17" s="2">
        <f t="shared" si="15"/>
        <v>0</v>
      </c>
      <c r="G17" s="2">
        <f t="shared" si="15"/>
        <v>0</v>
      </c>
      <c r="H17" s="2">
        <f t="shared" si="15"/>
        <v>0</v>
      </c>
      <c r="I17" s="2">
        <f t="shared" si="15"/>
        <v>0</v>
      </c>
      <c r="J17" s="2">
        <f t="shared" si="15"/>
        <v>0</v>
      </c>
      <c r="K17" s="2">
        <f t="shared" si="15"/>
        <v>0</v>
      </c>
      <c r="L17" s="2">
        <f t="shared" si="15"/>
        <v>0</v>
      </c>
      <c r="M17" s="2">
        <f t="shared" si="15"/>
        <v>34.762</v>
      </c>
      <c r="N17" s="2">
        <f t="shared" si="15"/>
        <v>3.9619999999999997</v>
      </c>
      <c r="O17" s="2">
        <f t="shared" si="15"/>
        <v>0</v>
      </c>
      <c r="P17" s="2">
        <f t="shared" si="15"/>
        <v>0</v>
      </c>
      <c r="Q17" s="2">
        <f t="shared" si="15"/>
        <v>1.2770000000000001</v>
      </c>
      <c r="S17" s="2">
        <f t="shared" si="3"/>
        <v>0</v>
      </c>
      <c r="T17" s="2">
        <f t="shared" si="3"/>
        <v>0</v>
      </c>
      <c r="U17" s="2">
        <f t="shared" si="3"/>
        <v>0</v>
      </c>
      <c r="V17" s="2">
        <f t="shared" si="3"/>
        <v>0</v>
      </c>
      <c r="W17" s="2">
        <f t="shared" si="3"/>
        <v>0</v>
      </c>
      <c r="X17" s="2">
        <f t="shared" si="3"/>
        <v>0</v>
      </c>
      <c r="Y17" s="2">
        <f t="shared" si="3"/>
        <v>0</v>
      </c>
      <c r="Z17" s="2">
        <f t="shared" si="3"/>
        <v>0</v>
      </c>
      <c r="AA17" s="2">
        <f t="shared" si="3"/>
        <v>0</v>
      </c>
      <c r="AB17" s="2">
        <f t="shared" si="3"/>
        <v>34.762</v>
      </c>
      <c r="AC17" s="2">
        <f t="shared" si="3"/>
        <v>-30.8</v>
      </c>
      <c r="AD17" s="2">
        <f t="shared" si="3"/>
        <v>-3.9619999999999997</v>
      </c>
      <c r="AE17" s="2">
        <f t="shared" si="3"/>
        <v>0</v>
      </c>
      <c r="AF17" s="2">
        <f t="shared" si="3"/>
        <v>1.2770000000000001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16">IF(D87="#N/A N/A",0,D87)</f>
        <v>0</v>
      </c>
      <c r="E18" s="2">
        <f t="shared" si="16"/>
        <v>0</v>
      </c>
      <c r="F18" s="2">
        <f t="shared" si="16"/>
        <v>0</v>
      </c>
      <c r="G18" s="2">
        <f t="shared" si="16"/>
        <v>47.728000000000002</v>
      </c>
      <c r="H18" s="2">
        <f t="shared" si="16"/>
        <v>42.2</v>
      </c>
      <c r="I18" s="2">
        <f t="shared" si="16"/>
        <v>0</v>
      </c>
      <c r="J18" s="2">
        <f t="shared" si="16"/>
        <v>0</v>
      </c>
      <c r="K18" s="2">
        <f t="shared" si="16"/>
        <v>0</v>
      </c>
      <c r="L18" s="2">
        <f t="shared" si="16"/>
        <v>0</v>
      </c>
      <c r="M18" s="2">
        <f t="shared" si="16"/>
        <v>0</v>
      </c>
      <c r="N18" s="2">
        <f t="shared" si="16"/>
        <v>0</v>
      </c>
      <c r="O18" s="2">
        <f t="shared" si="16"/>
        <v>0</v>
      </c>
      <c r="P18" s="2">
        <f t="shared" si="16"/>
        <v>0</v>
      </c>
      <c r="Q18" s="2">
        <f t="shared" si="16"/>
        <v>0</v>
      </c>
      <c r="S18" s="2">
        <f t="shared" si="3"/>
        <v>0</v>
      </c>
      <c r="T18" s="2">
        <f t="shared" si="3"/>
        <v>0</v>
      </c>
      <c r="U18" s="2">
        <f t="shared" si="3"/>
        <v>0</v>
      </c>
      <c r="V18" s="2">
        <f t="shared" si="3"/>
        <v>47.728000000000002</v>
      </c>
      <c r="W18" s="2">
        <f t="shared" si="3"/>
        <v>-5.5279999999999987</v>
      </c>
      <c r="X18" s="2">
        <f t="shared" si="3"/>
        <v>-42.2</v>
      </c>
      <c r="Y18" s="2">
        <f t="shared" si="3"/>
        <v>0</v>
      </c>
      <c r="Z18" s="2">
        <f t="shared" si="3"/>
        <v>0</v>
      </c>
      <c r="AA18" s="2">
        <f t="shared" si="3"/>
        <v>0</v>
      </c>
      <c r="AB18" s="2">
        <f t="shared" si="3"/>
        <v>0</v>
      </c>
      <c r="AC18" s="2">
        <f t="shared" si="3"/>
        <v>0</v>
      </c>
      <c r="AD18" s="2">
        <f t="shared" si="3"/>
        <v>0</v>
      </c>
      <c r="AE18" s="2">
        <f t="shared" si="3"/>
        <v>0</v>
      </c>
      <c r="AF18" s="2">
        <f t="shared" si="3"/>
        <v>0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</v>
      </c>
      <c r="D19" s="2">
        <f t="shared" ref="D19:Q19" si="17">IF(D89="#N/A N/A",0,D89)</f>
        <v>0</v>
      </c>
      <c r="E19" s="2">
        <f t="shared" si="17"/>
        <v>3.4001999999999999</v>
      </c>
      <c r="F19" s="2">
        <f t="shared" si="17"/>
        <v>2.198</v>
      </c>
      <c r="G19" s="2">
        <f t="shared" si="17"/>
        <v>1.0689</v>
      </c>
      <c r="H19" s="2">
        <f t="shared" si="17"/>
        <v>0.72009999999999996</v>
      </c>
      <c r="I19" s="2">
        <f t="shared" si="17"/>
        <v>0.35899999999999999</v>
      </c>
      <c r="J19" s="2">
        <f t="shared" si="17"/>
        <v>0</v>
      </c>
      <c r="K19" s="2">
        <f t="shared" si="17"/>
        <v>0</v>
      </c>
      <c r="L19" s="2">
        <f t="shared" si="17"/>
        <v>0</v>
      </c>
      <c r="M19" s="2">
        <f t="shared" si="17"/>
        <v>0</v>
      </c>
      <c r="N19" s="2">
        <f t="shared" si="17"/>
        <v>0</v>
      </c>
      <c r="O19" s="2">
        <f t="shared" si="17"/>
        <v>0</v>
      </c>
      <c r="P19" s="2">
        <f t="shared" si="17"/>
        <v>0</v>
      </c>
      <c r="Q19" s="2">
        <f t="shared" si="17"/>
        <v>0</v>
      </c>
      <c r="S19" s="2">
        <f t="shared" si="3"/>
        <v>0</v>
      </c>
      <c r="T19" s="2">
        <f t="shared" si="3"/>
        <v>3.4001999999999999</v>
      </c>
      <c r="U19" s="2">
        <f t="shared" si="3"/>
        <v>-1.2021999999999999</v>
      </c>
      <c r="V19" s="2">
        <f t="shared" si="3"/>
        <v>-1.1291</v>
      </c>
      <c r="W19" s="2">
        <f t="shared" si="3"/>
        <v>-0.3488</v>
      </c>
      <c r="X19" s="2">
        <f t="shared" si="3"/>
        <v>-0.36109999999999998</v>
      </c>
      <c r="Y19" s="2">
        <f t="shared" si="3"/>
        <v>-0.35899999999999999</v>
      </c>
      <c r="Z19" s="2">
        <f t="shared" si="3"/>
        <v>0</v>
      </c>
      <c r="AA19" s="2">
        <f t="shared" si="3"/>
        <v>0</v>
      </c>
      <c r="AB19" s="2">
        <f t="shared" si="3"/>
        <v>0</v>
      </c>
      <c r="AC19" s="2">
        <f t="shared" si="3"/>
        <v>0</v>
      </c>
      <c r="AD19" s="2">
        <f t="shared" si="3"/>
        <v>0</v>
      </c>
      <c r="AE19" s="2">
        <f t="shared" si="3"/>
        <v>0</v>
      </c>
      <c r="AF19" s="2">
        <f t="shared" si="3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73</v>
      </c>
      <c r="N20" s="2">
        <f t="shared" si="18"/>
        <v>94</v>
      </c>
      <c r="O20" s="2">
        <f t="shared" si="18"/>
        <v>119</v>
      </c>
      <c r="P20" s="2">
        <f t="shared" si="18"/>
        <v>67</v>
      </c>
      <c r="Q20" s="2">
        <f t="shared" si="18"/>
        <v>68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73</v>
      </c>
      <c r="AC20" s="2">
        <f t="shared" si="3"/>
        <v>21</v>
      </c>
      <c r="AD20" s="2">
        <f t="shared" si="3"/>
        <v>25</v>
      </c>
      <c r="AE20" s="2">
        <f t="shared" si="3"/>
        <v>-52</v>
      </c>
      <c r="AF20" s="2">
        <f t="shared" si="3"/>
        <v>1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">
        <v>18</v>
      </c>
      <c r="C25" s="19">
        <f>SUM(C5:C24)</f>
        <v>3358.6819999999998</v>
      </c>
      <c r="D25" s="19">
        <f t="shared" ref="D25:Q25" si="25">SUM(D5:D24)</f>
        <v>3751.8130000000001</v>
      </c>
      <c r="E25" s="19">
        <f t="shared" si="25"/>
        <v>5889.6931999999997</v>
      </c>
      <c r="F25" s="19">
        <f t="shared" si="25"/>
        <v>6229.4250000000002</v>
      </c>
      <c r="G25" s="19">
        <f t="shared" si="25"/>
        <v>7013.7869000000001</v>
      </c>
      <c r="H25" s="19">
        <f t="shared" si="25"/>
        <v>7377.6890999999996</v>
      </c>
      <c r="I25" s="19">
        <f t="shared" si="25"/>
        <v>8043.1500000000005</v>
      </c>
      <c r="J25" s="19">
        <f t="shared" si="25"/>
        <v>2817.9070000000002</v>
      </c>
      <c r="K25" s="19">
        <f t="shared" si="25"/>
        <v>2771.62</v>
      </c>
      <c r="L25" s="19">
        <f t="shared" si="25"/>
        <v>3053.1390000000001</v>
      </c>
      <c r="M25" s="19">
        <f t="shared" si="25"/>
        <v>3692.0680000000002</v>
      </c>
      <c r="N25" s="19">
        <f t="shared" si="25"/>
        <v>3768.3710000000001</v>
      </c>
      <c r="O25" s="19">
        <f t="shared" si="25"/>
        <v>3980.2269999999999</v>
      </c>
      <c r="P25" s="19">
        <f t="shared" si="25"/>
        <v>4119.5470000000005</v>
      </c>
      <c r="Q25" s="19">
        <f t="shared" si="25"/>
        <v>4183.5940000000001</v>
      </c>
      <c r="S25" s="3">
        <f t="shared" si="24"/>
        <v>393.13100000000031</v>
      </c>
      <c r="T25" s="3">
        <f t="shared" si="24"/>
        <v>2137.8801999999996</v>
      </c>
      <c r="U25" s="3">
        <f t="shared" si="24"/>
        <v>339.73180000000048</v>
      </c>
      <c r="V25" s="3">
        <f t="shared" si="22"/>
        <v>784.36189999999988</v>
      </c>
      <c r="W25" s="3">
        <f t="shared" si="22"/>
        <v>363.90219999999954</v>
      </c>
      <c r="X25" s="3">
        <f t="shared" si="22"/>
        <v>665.46090000000095</v>
      </c>
      <c r="Y25" s="3">
        <f t="shared" si="22"/>
        <v>-5225.2430000000004</v>
      </c>
      <c r="Z25" s="3">
        <f t="shared" si="22"/>
        <v>-46.287000000000262</v>
      </c>
      <c r="AA25" s="3">
        <f t="shared" si="22"/>
        <v>281.51900000000023</v>
      </c>
      <c r="AB25" s="3">
        <f t="shared" si="22"/>
        <v>638.92900000000009</v>
      </c>
      <c r="AC25" s="3">
        <f t="shared" si="22"/>
        <v>76.302999999999884</v>
      </c>
      <c r="AD25" s="3">
        <f t="shared" si="22"/>
        <v>211.85599999999977</v>
      </c>
      <c r="AE25" s="3">
        <f t="shared" si="22"/>
        <v>139.32000000000062</v>
      </c>
      <c r="AF25" s="3">
        <f t="shared" si="22"/>
        <v>64.046999999999571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0</v>
      </c>
      <c r="K29" s="4">
        <f t="shared" si="29"/>
        <v>0</v>
      </c>
      <c r="L29" s="4">
        <f t="shared" si="29"/>
        <v>0</v>
      </c>
      <c r="M29" s="4">
        <f t="shared" si="29"/>
        <v>0</v>
      </c>
      <c r="N29" s="4">
        <f t="shared" si="29"/>
        <v>0</v>
      </c>
      <c r="O29" s="4">
        <f t="shared" si="29"/>
        <v>0</v>
      </c>
      <c r="P29" s="4">
        <f t="shared" si="29"/>
        <v>0</v>
      </c>
      <c r="Q29" s="4">
        <f t="shared" si="29"/>
        <v>0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0</v>
      </c>
      <c r="AA29" s="4">
        <f t="shared" si="30"/>
        <v>0</v>
      </c>
      <c r="AB29" s="4">
        <f t="shared" si="30"/>
        <v>0</v>
      </c>
      <c r="AC29" s="4">
        <f t="shared" si="30"/>
        <v>0</v>
      </c>
      <c r="AD29" s="4">
        <f t="shared" si="30"/>
        <v>0</v>
      </c>
      <c r="AE29" s="4">
        <f t="shared" si="30"/>
        <v>0</v>
      </c>
      <c r="AF29" s="4">
        <f t="shared" si="30"/>
        <v>0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3.1208670543981239E-3</v>
      </c>
      <c r="D30" s="4">
        <f t="shared" si="31"/>
        <v>5.0351656652397117E-3</v>
      </c>
      <c r="E30" s="4">
        <f t="shared" si="31"/>
        <v>4.8094185958616658E-3</v>
      </c>
      <c r="F30" s="4">
        <f t="shared" si="31"/>
        <v>4.3357131677482274E-3</v>
      </c>
      <c r="G30" s="4">
        <f t="shared" si="31"/>
        <v>6.1213721791290804E-3</v>
      </c>
      <c r="H30" s="4">
        <f t="shared" si="31"/>
        <v>5.5078222257969644E-3</v>
      </c>
      <c r="I30" s="4">
        <f t="shared" si="31"/>
        <v>4.1432771986099973E-3</v>
      </c>
      <c r="J30" s="4">
        <f t="shared" si="31"/>
        <v>0</v>
      </c>
      <c r="K30" s="4">
        <f t="shared" si="29"/>
        <v>0</v>
      </c>
      <c r="L30" s="4">
        <f t="shared" si="29"/>
        <v>0</v>
      </c>
      <c r="M30" s="4">
        <f t="shared" si="29"/>
        <v>0</v>
      </c>
      <c r="N30" s="4">
        <f t="shared" si="29"/>
        <v>0</v>
      </c>
      <c r="O30" s="4">
        <f t="shared" si="29"/>
        <v>0</v>
      </c>
      <c r="P30" s="4">
        <f t="shared" si="29"/>
        <v>0</v>
      </c>
      <c r="Q30" s="4">
        <f t="shared" si="29"/>
        <v>0</v>
      </c>
      <c r="S30" s="4">
        <f t="shared" si="30"/>
        <v>0.80223239839725236</v>
      </c>
      <c r="T30" s="4">
        <f t="shared" si="30"/>
        <v>0.4994441797681437</v>
      </c>
      <c r="U30" s="4">
        <f t="shared" si="30"/>
        <v>-4.6494386782461351E-2</v>
      </c>
      <c r="V30" s="4">
        <f t="shared" si="30"/>
        <v>0.58961827538968481</v>
      </c>
      <c r="W30" s="4">
        <f t="shared" si="30"/>
        <v>-5.3547305166068843E-2</v>
      </c>
      <c r="X30" s="4">
        <f t="shared" si="30"/>
        <v>-0.17989417989417977</v>
      </c>
      <c r="Y30" s="4">
        <f t="shared" si="30"/>
        <v>-1</v>
      </c>
      <c r="Z30" s="4">
        <f t="shared" si="30"/>
        <v>0</v>
      </c>
      <c r="AA30" s="4">
        <f t="shared" si="30"/>
        <v>0</v>
      </c>
      <c r="AB30" s="4">
        <f t="shared" si="30"/>
        <v>0</v>
      </c>
      <c r="AC30" s="4">
        <f t="shared" si="30"/>
        <v>0</v>
      </c>
      <c r="AD30" s="4">
        <f t="shared" si="30"/>
        <v>0</v>
      </c>
      <c r="AE30" s="4">
        <f t="shared" si="30"/>
        <v>0</v>
      </c>
      <c r="AF30" s="4">
        <f t="shared" si="30"/>
        <v>0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3.0162312029490931E-2</v>
      </c>
      <c r="J31" s="4">
        <f t="shared" si="31"/>
        <v>9.1486340748647837E-2</v>
      </c>
      <c r="K31" s="4">
        <f t="shared" si="29"/>
        <v>0.10564218760147495</v>
      </c>
      <c r="L31" s="4">
        <f t="shared" si="29"/>
        <v>0.10536696822516105</v>
      </c>
      <c r="M31" s="4">
        <f t="shared" si="29"/>
        <v>8.5209698196241246E-2</v>
      </c>
      <c r="N31" s="4">
        <f t="shared" si="29"/>
        <v>0.10137006149341453</v>
      </c>
      <c r="O31" s="4">
        <f t="shared" si="29"/>
        <v>8.4794158725117946E-2</v>
      </c>
      <c r="P31" s="4">
        <f t="shared" si="29"/>
        <v>9.5423113269492973E-2</v>
      </c>
      <c r="Q31" s="4">
        <f t="shared" si="29"/>
        <v>0.10804107664367049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6.2654575432811277E-2</v>
      </c>
      <c r="Z31" s="4">
        <f t="shared" si="30"/>
        <v>0.13576415826221877</v>
      </c>
      <c r="AA31" s="4">
        <f t="shared" si="30"/>
        <v>9.8702185792349642E-2</v>
      </c>
      <c r="AB31" s="4">
        <f t="shared" si="30"/>
        <v>-2.2070251787379442E-2</v>
      </c>
      <c r="AC31" s="4">
        <f t="shared" si="30"/>
        <v>0.21424030514939596</v>
      </c>
      <c r="AD31" s="4">
        <f t="shared" si="30"/>
        <v>-0.11649214659685864</v>
      </c>
      <c r="AE31" s="4">
        <f t="shared" si="30"/>
        <v>0.1647407407407408</v>
      </c>
      <c r="AF31" s="4">
        <f t="shared" si="30"/>
        <v>0.14983464767234794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0</v>
      </c>
      <c r="P32" s="4">
        <f t="shared" si="29"/>
        <v>0</v>
      </c>
      <c r="Q32" s="4">
        <f t="shared" si="29"/>
        <v>0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0</v>
      </c>
      <c r="AF32" s="4">
        <f t="shared" si="30"/>
        <v>0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8.6938864709430672E-3</v>
      </c>
      <c r="D33" s="4">
        <f t="shared" si="31"/>
        <v>6.6426551643165585E-3</v>
      </c>
      <c r="E33" s="4">
        <f t="shared" si="31"/>
        <v>4.0693121332703716E-3</v>
      </c>
      <c r="F33" s="4">
        <f t="shared" si="31"/>
        <v>5.2367273062923145E-2</v>
      </c>
      <c r="G33" s="4">
        <f t="shared" si="31"/>
        <v>4.8483936687611646E-2</v>
      </c>
      <c r="H33" s="4">
        <f t="shared" si="31"/>
        <v>4.4069897171459829E-2</v>
      </c>
      <c r="I33" s="4">
        <f t="shared" si="31"/>
        <v>3.8525453336068577E-2</v>
      </c>
      <c r="J33" s="4">
        <f t="shared" si="31"/>
        <v>1.7426763906686769E-2</v>
      </c>
      <c r="K33" s="4">
        <f t="shared" si="29"/>
        <v>1.1841450126640738E-2</v>
      </c>
      <c r="L33" s="4">
        <f t="shared" si="29"/>
        <v>1.2563790905032493E-2</v>
      </c>
      <c r="M33" s="4">
        <f t="shared" si="29"/>
        <v>1.4183379071024693E-2</v>
      </c>
      <c r="N33" s="4">
        <f t="shared" si="29"/>
        <v>1.585459605755378E-2</v>
      </c>
      <c r="O33" s="4">
        <f t="shared" si="29"/>
        <v>9.741906680196883E-3</v>
      </c>
      <c r="P33" s="4">
        <f t="shared" si="29"/>
        <v>1.5462865213092604E-2</v>
      </c>
      <c r="Q33" s="4">
        <f t="shared" si="29"/>
        <v>1.58624378943081E-2</v>
      </c>
      <c r="S33" s="4">
        <f t="shared" si="30"/>
        <v>-0.14650684931506844</v>
      </c>
      <c r="T33" s="4">
        <f t="shared" si="30"/>
        <v>-3.8319557017895911E-2</v>
      </c>
      <c r="U33" s="4">
        <f t="shared" si="30"/>
        <v>12.611131973129723</v>
      </c>
      <c r="V33" s="4">
        <f t="shared" si="30"/>
        <v>4.2419486355749728E-2</v>
      </c>
      <c r="W33" s="4">
        <f t="shared" si="30"/>
        <v>-4.388100783400372E-2</v>
      </c>
      <c r="X33" s="4">
        <f t="shared" si="30"/>
        <v>-4.6959099940332379E-2</v>
      </c>
      <c r="Y33" s="4">
        <f t="shared" si="30"/>
        <v>-0.84152181910890522</v>
      </c>
      <c r="Z33" s="4">
        <f t="shared" si="30"/>
        <v>-0.33166351029384811</v>
      </c>
      <c r="AA33" s="4">
        <f t="shared" si="30"/>
        <v>0.16876904326630107</v>
      </c>
      <c r="AB33" s="4">
        <f t="shared" si="30"/>
        <v>0.36515550457519741</v>
      </c>
      <c r="AC33" s="4">
        <f t="shared" si="30"/>
        <v>0.1409311385249972</v>
      </c>
      <c r="AD33" s="4">
        <f t="shared" si="30"/>
        <v>-0.35100257757841535</v>
      </c>
      <c r="AE33" s="4">
        <f t="shared" si="30"/>
        <v>0.64281108961960043</v>
      </c>
      <c r="AF33" s="4">
        <f t="shared" si="30"/>
        <v>4.1789638932495946E-2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0</v>
      </c>
      <c r="M34" s="4">
        <f t="shared" si="29"/>
        <v>0</v>
      </c>
      <c r="N34" s="4">
        <f t="shared" si="29"/>
        <v>0</v>
      </c>
      <c r="O34" s="4">
        <f t="shared" si="29"/>
        <v>0</v>
      </c>
      <c r="P34" s="4">
        <f t="shared" si="29"/>
        <v>0</v>
      </c>
      <c r="Q34" s="4">
        <f t="shared" si="29"/>
        <v>0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0</v>
      </c>
      <c r="AC34" s="4">
        <f t="shared" si="30"/>
        <v>0</v>
      </c>
      <c r="AD34" s="4">
        <f t="shared" si="30"/>
        <v>0</v>
      </c>
      <c r="AE34" s="4">
        <f t="shared" si="30"/>
        <v>0</v>
      </c>
      <c r="AF34" s="4">
        <f t="shared" si="30"/>
        <v>0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0</v>
      </c>
      <c r="N35" s="4">
        <f t="shared" si="29"/>
        <v>0</v>
      </c>
      <c r="O35" s="4">
        <f t="shared" si="29"/>
        <v>0</v>
      </c>
      <c r="P35" s="4">
        <f t="shared" si="29"/>
        <v>0</v>
      </c>
      <c r="Q35" s="4">
        <f t="shared" si="29"/>
        <v>0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0</v>
      </c>
      <c r="AD35" s="4">
        <f t="shared" si="30"/>
        <v>0</v>
      </c>
      <c r="AE35" s="4">
        <f t="shared" si="30"/>
        <v>0</v>
      </c>
      <c r="AF35" s="4">
        <f t="shared" si="30"/>
        <v>0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3.5373430426849221E-4</v>
      </c>
      <c r="M36" s="4">
        <f t="shared" si="29"/>
        <v>6.3379114360840585E-4</v>
      </c>
      <c r="N36" s="4">
        <f t="shared" si="29"/>
        <v>1.5027713566419017E-3</v>
      </c>
      <c r="O36" s="4">
        <f t="shared" si="29"/>
        <v>1.9978760005396677E-3</v>
      </c>
      <c r="P36" s="4">
        <f t="shared" si="29"/>
        <v>3.3370173953592465E-3</v>
      </c>
      <c r="Q36" s="4">
        <f t="shared" si="29"/>
        <v>1.423417281887296E-3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1.1666666666666663</v>
      </c>
      <c r="AC36" s="4">
        <f t="shared" si="30"/>
        <v>1.4200854700854704</v>
      </c>
      <c r="AD36" s="4">
        <f t="shared" si="30"/>
        <v>0.40420271940667485</v>
      </c>
      <c r="AE36" s="4">
        <f t="shared" si="30"/>
        <v>0.72874748490945673</v>
      </c>
      <c r="AF36" s="4">
        <f t="shared" si="30"/>
        <v>-0.56681457772604926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0.98818524647465888</v>
      </c>
      <c r="D37" s="4">
        <f t="shared" si="31"/>
        <v>0.98832217917044374</v>
      </c>
      <c r="E37" s="4">
        <f t="shared" si="31"/>
        <v>0.69613133668830152</v>
      </c>
      <c r="F37" s="4">
        <f t="shared" si="31"/>
        <v>0.7135490033189259</v>
      </c>
      <c r="G37" s="4">
        <f t="shared" si="31"/>
        <v>0.78017768118960096</v>
      </c>
      <c r="H37" s="4">
        <f t="shared" si="31"/>
        <v>0.80756994761408429</v>
      </c>
      <c r="I37" s="4">
        <f t="shared" si="31"/>
        <v>0.7919782672211757</v>
      </c>
      <c r="J37" s="4">
        <f t="shared" si="31"/>
        <v>0.75446066885812768</v>
      </c>
      <c r="K37" s="4">
        <f t="shared" si="29"/>
        <v>0.77860601381141714</v>
      </c>
      <c r="L37" s="4">
        <f t="shared" si="29"/>
        <v>0.75659837301871935</v>
      </c>
      <c r="M37" s="4">
        <f t="shared" si="29"/>
        <v>0.75188214301578404</v>
      </c>
      <c r="N37" s="4">
        <f t="shared" si="29"/>
        <v>0.76690962752871195</v>
      </c>
      <c r="O37" s="4">
        <f t="shared" si="29"/>
        <v>0.80925032667734786</v>
      </c>
      <c r="P37" s="4">
        <f t="shared" si="29"/>
        <v>0.81708013041239724</v>
      </c>
      <c r="Q37" s="4">
        <f t="shared" si="29"/>
        <v>0.84209892260099806</v>
      </c>
      <c r="S37" s="4">
        <f t="shared" si="30"/>
        <v>0.11720397710153661</v>
      </c>
      <c r="T37" s="4">
        <f t="shared" si="30"/>
        <v>0.10571736785329018</v>
      </c>
      <c r="U37" s="4">
        <f t="shared" si="30"/>
        <v>8.4146341463414639E-2</v>
      </c>
      <c r="V37" s="4">
        <f t="shared" si="30"/>
        <v>0.2310461192350956</v>
      </c>
      <c r="W37" s="4">
        <f t="shared" si="30"/>
        <v>8.8815789473684209E-2</v>
      </c>
      <c r="X37" s="4">
        <f t="shared" si="30"/>
        <v>6.9150721718697544E-2</v>
      </c>
      <c r="Y37" s="4">
        <f t="shared" si="30"/>
        <v>-0.66624803767660912</v>
      </c>
      <c r="Z37" s="4">
        <f t="shared" si="30"/>
        <v>1.5051740357478834E-2</v>
      </c>
      <c r="AA37" s="4">
        <f t="shared" si="30"/>
        <v>7.0435588507877664E-2</v>
      </c>
      <c r="AB37" s="4">
        <f t="shared" si="30"/>
        <v>0.20173160173160173</v>
      </c>
      <c r="AC37" s="4">
        <f t="shared" si="30"/>
        <v>4.1066282420749278E-2</v>
      </c>
      <c r="AD37" s="4">
        <f t="shared" si="30"/>
        <v>0.11453287197231835</v>
      </c>
      <c r="AE37" s="4">
        <f t="shared" si="30"/>
        <v>4.5017075442409189E-2</v>
      </c>
      <c r="AF37" s="4">
        <f t="shared" si="30"/>
        <v>4.6642899584076053E-2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0</v>
      </c>
      <c r="F38" s="4">
        <f t="shared" si="31"/>
        <v>0</v>
      </c>
      <c r="G38" s="4">
        <f t="shared" si="31"/>
        <v>0</v>
      </c>
      <c r="H38" s="4">
        <f t="shared" si="31"/>
        <v>0</v>
      </c>
      <c r="I38" s="4">
        <f t="shared" si="31"/>
        <v>0</v>
      </c>
      <c r="J38" s="4">
        <f t="shared" si="31"/>
        <v>0</v>
      </c>
      <c r="K38" s="4">
        <f t="shared" si="29"/>
        <v>0</v>
      </c>
      <c r="L38" s="4">
        <f t="shared" si="29"/>
        <v>0</v>
      </c>
      <c r="M38" s="4">
        <f t="shared" si="29"/>
        <v>0</v>
      </c>
      <c r="N38" s="4">
        <f t="shared" si="29"/>
        <v>0</v>
      </c>
      <c r="O38" s="4">
        <f t="shared" si="29"/>
        <v>0</v>
      </c>
      <c r="P38" s="4">
        <f t="shared" si="29"/>
        <v>0</v>
      </c>
      <c r="Q38" s="4">
        <f t="shared" si="29"/>
        <v>0</v>
      </c>
      <c r="S38" s="4">
        <f t="shared" si="30"/>
        <v>0</v>
      </c>
      <c r="T38" s="4">
        <f t="shared" si="30"/>
        <v>0</v>
      </c>
      <c r="U38" s="4">
        <f t="shared" si="30"/>
        <v>0</v>
      </c>
      <c r="V38" s="4">
        <f t="shared" si="30"/>
        <v>0</v>
      </c>
      <c r="W38" s="4">
        <f t="shared" si="30"/>
        <v>0</v>
      </c>
      <c r="X38" s="4">
        <f t="shared" si="30"/>
        <v>0</v>
      </c>
      <c r="Y38" s="4">
        <f t="shared" si="30"/>
        <v>0</v>
      </c>
      <c r="Z38" s="4">
        <f t="shared" si="30"/>
        <v>0</v>
      </c>
      <c r="AA38" s="4">
        <f t="shared" si="30"/>
        <v>0</v>
      </c>
      <c r="AB38" s="4">
        <f t="shared" si="30"/>
        <v>0</v>
      </c>
      <c r="AC38" s="4">
        <f t="shared" si="30"/>
        <v>0</v>
      </c>
      <c r="AD38" s="4">
        <f t="shared" si="30"/>
        <v>0</v>
      </c>
      <c r="AE38" s="4">
        <f t="shared" si="30"/>
        <v>0</v>
      </c>
      <c r="AF38" s="4">
        <f t="shared" si="30"/>
        <v>0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0.29441261897988169</v>
      </c>
      <c r="F39" s="4">
        <f t="shared" si="31"/>
        <v>0.22939516889600564</v>
      </c>
      <c r="G39" s="4">
        <f t="shared" si="31"/>
        <v>0.15825972699569757</v>
      </c>
      <c r="H39" s="4">
        <f t="shared" si="31"/>
        <v>0.11114591424027342</v>
      </c>
      <c r="I39" s="4">
        <f t="shared" si="31"/>
        <v>0.1038150475870772</v>
      </c>
      <c r="J39" s="4">
        <f t="shared" si="31"/>
        <v>0</v>
      </c>
      <c r="K39" s="4">
        <f t="shared" si="29"/>
        <v>0</v>
      </c>
      <c r="L39" s="4">
        <f t="shared" si="29"/>
        <v>0</v>
      </c>
      <c r="M39" s="4">
        <f t="shared" si="29"/>
        <v>0</v>
      </c>
      <c r="N39" s="4">
        <f t="shared" si="29"/>
        <v>0</v>
      </c>
      <c r="O39" s="4">
        <f t="shared" si="29"/>
        <v>0</v>
      </c>
      <c r="P39" s="4">
        <f t="shared" si="29"/>
        <v>0</v>
      </c>
      <c r="Q39" s="4">
        <f t="shared" si="29"/>
        <v>0</v>
      </c>
      <c r="S39" s="4">
        <f t="shared" si="30"/>
        <v>0</v>
      </c>
      <c r="T39" s="4">
        <f t="shared" si="30"/>
        <v>0</v>
      </c>
      <c r="U39" s="4">
        <f t="shared" si="30"/>
        <v>-0.17589388696655134</v>
      </c>
      <c r="V39" s="4">
        <f t="shared" si="30"/>
        <v>-0.2232330300909727</v>
      </c>
      <c r="W39" s="4">
        <f t="shared" si="30"/>
        <v>-0.26126126126126126</v>
      </c>
      <c r="X39" s="4">
        <f t="shared" si="30"/>
        <v>1.8292682926829267E-2</v>
      </c>
      <c r="Y39" s="4">
        <f t="shared" si="30"/>
        <v>-1</v>
      </c>
      <c r="Z39" s="4">
        <f t="shared" si="30"/>
        <v>0</v>
      </c>
      <c r="AA39" s="4">
        <f t="shared" si="30"/>
        <v>0</v>
      </c>
      <c r="AB39" s="4">
        <f t="shared" si="30"/>
        <v>0</v>
      </c>
      <c r="AC39" s="4">
        <f t="shared" si="30"/>
        <v>0</v>
      </c>
      <c r="AD39" s="4">
        <f t="shared" si="30"/>
        <v>0</v>
      </c>
      <c r="AE39" s="4">
        <f t="shared" si="30"/>
        <v>0</v>
      </c>
      <c r="AF39" s="4">
        <f t="shared" si="30"/>
        <v>0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</v>
      </c>
      <c r="G40" s="4">
        <f t="shared" si="31"/>
        <v>0</v>
      </c>
      <c r="H40" s="4">
        <f t="shared" si="31"/>
        <v>2.5888865390112471E-2</v>
      </c>
      <c r="I40" s="4">
        <f t="shared" si="31"/>
        <v>3.1331008373584976E-2</v>
      </c>
      <c r="J40" s="4">
        <f t="shared" si="31"/>
        <v>0.13662622648653769</v>
      </c>
      <c r="K40" s="4">
        <f t="shared" si="29"/>
        <v>0.10391034846046716</v>
      </c>
      <c r="L40" s="4">
        <f t="shared" si="29"/>
        <v>0.12511713354681853</v>
      </c>
      <c r="M40" s="4">
        <f t="shared" si="29"/>
        <v>0.11890355215559409</v>
      </c>
      <c r="N40" s="4">
        <f t="shared" si="29"/>
        <v>8.8367095490332559E-2</v>
      </c>
      <c r="O40" s="4">
        <f t="shared" si="29"/>
        <v>6.4317939655200579E-2</v>
      </c>
      <c r="P40" s="4">
        <f t="shared" si="29"/>
        <v>5.2432949545180567E-2</v>
      </c>
      <c r="Q40" s="4">
        <f t="shared" si="29"/>
        <v>1.6014938352048501E-2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0</v>
      </c>
      <c r="W40" s="4">
        <f t="shared" si="30"/>
        <v>0</v>
      </c>
      <c r="X40" s="4">
        <f t="shared" si="30"/>
        <v>0.3193717277486911</v>
      </c>
      <c r="Y40" s="4">
        <f t="shared" si="30"/>
        <v>0.52777777777777779</v>
      </c>
      <c r="Z40" s="4">
        <f t="shared" si="30"/>
        <v>-0.25194805194805192</v>
      </c>
      <c r="AA40" s="4">
        <f t="shared" si="30"/>
        <v>0.3263888888888889</v>
      </c>
      <c r="AB40" s="4">
        <f t="shared" si="30"/>
        <v>0.14921465968586387</v>
      </c>
      <c r="AC40" s="4">
        <f t="shared" si="30"/>
        <v>-0.24145785876993167</v>
      </c>
      <c r="AD40" s="4">
        <f t="shared" si="30"/>
        <v>-0.23123123123123124</v>
      </c>
      <c r="AE40" s="4">
        <f t="shared" si="30"/>
        <v>-0.15625</v>
      </c>
      <c r="AF40" s="4">
        <f t="shared" si="30"/>
        <v>-0.68981481481481477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0</v>
      </c>
      <c r="D41" s="4">
        <f t="shared" si="31"/>
        <v>0</v>
      </c>
      <c r="E41" s="4">
        <f t="shared" si="31"/>
        <v>0</v>
      </c>
      <c r="F41" s="4">
        <f t="shared" si="31"/>
        <v>0</v>
      </c>
      <c r="G41" s="4">
        <f t="shared" si="31"/>
        <v>0</v>
      </c>
      <c r="H41" s="4">
        <f t="shared" si="31"/>
        <v>0</v>
      </c>
      <c r="I41" s="4">
        <f t="shared" si="31"/>
        <v>0</v>
      </c>
      <c r="J41" s="4">
        <f t="shared" si="31"/>
        <v>0</v>
      </c>
      <c r="K41" s="4">
        <f t="shared" si="29"/>
        <v>0</v>
      </c>
      <c r="L41" s="4">
        <f t="shared" si="29"/>
        <v>0</v>
      </c>
      <c r="M41" s="4">
        <f t="shared" si="29"/>
        <v>9.4153195444937627E-3</v>
      </c>
      <c r="N41" s="4">
        <f t="shared" si="29"/>
        <v>1.0513826796777705E-3</v>
      </c>
      <c r="O41" s="4">
        <f t="shared" si="29"/>
        <v>0</v>
      </c>
      <c r="P41" s="4">
        <f t="shared" si="29"/>
        <v>0</v>
      </c>
      <c r="Q41" s="4">
        <f t="shared" si="29"/>
        <v>3.0523994441143193E-4</v>
      </c>
      <c r="S41" s="4">
        <f t="shared" si="30"/>
        <v>0</v>
      </c>
      <c r="T41" s="4">
        <f t="shared" si="30"/>
        <v>0</v>
      </c>
      <c r="U41" s="4">
        <f t="shared" si="30"/>
        <v>0</v>
      </c>
      <c r="V41" s="4">
        <f t="shared" si="30"/>
        <v>0</v>
      </c>
      <c r="W41" s="4">
        <f t="shared" si="30"/>
        <v>0</v>
      </c>
      <c r="X41" s="4">
        <f t="shared" si="30"/>
        <v>0</v>
      </c>
      <c r="Y41" s="4">
        <f t="shared" si="30"/>
        <v>0</v>
      </c>
      <c r="Z41" s="4">
        <f t="shared" si="30"/>
        <v>0</v>
      </c>
      <c r="AA41" s="4">
        <f t="shared" si="30"/>
        <v>0</v>
      </c>
      <c r="AB41" s="4">
        <f t="shared" si="30"/>
        <v>0</v>
      </c>
      <c r="AC41" s="4">
        <f t="shared" si="30"/>
        <v>-0.88602496979460332</v>
      </c>
      <c r="AD41" s="4">
        <f t="shared" si="30"/>
        <v>-1</v>
      </c>
      <c r="AE41" s="4">
        <f t="shared" si="30"/>
        <v>0</v>
      </c>
      <c r="AF41" s="4">
        <f t="shared" si="30"/>
        <v>0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0</v>
      </c>
      <c r="D42" s="4">
        <f t="shared" si="31"/>
        <v>0</v>
      </c>
      <c r="E42" s="4">
        <f t="shared" si="31"/>
        <v>0</v>
      </c>
      <c r="F42" s="4">
        <f t="shared" si="31"/>
        <v>0</v>
      </c>
      <c r="G42" s="4">
        <f t="shared" si="31"/>
        <v>6.8048831081537423E-3</v>
      </c>
      <c r="H42" s="4">
        <f t="shared" si="31"/>
        <v>5.7199482694384619E-3</v>
      </c>
      <c r="I42" s="4">
        <f t="shared" si="31"/>
        <v>0</v>
      </c>
      <c r="J42" s="4">
        <f t="shared" si="31"/>
        <v>0</v>
      </c>
      <c r="K42" s="4">
        <f t="shared" si="29"/>
        <v>0</v>
      </c>
      <c r="L42" s="4">
        <f t="shared" si="29"/>
        <v>0</v>
      </c>
      <c r="M42" s="4">
        <f t="shared" si="29"/>
        <v>0</v>
      </c>
      <c r="N42" s="4">
        <f t="shared" si="29"/>
        <v>0</v>
      </c>
      <c r="O42" s="4">
        <f t="shared" si="29"/>
        <v>0</v>
      </c>
      <c r="P42" s="4">
        <f t="shared" si="29"/>
        <v>0</v>
      </c>
      <c r="Q42" s="4">
        <f t="shared" si="29"/>
        <v>0</v>
      </c>
      <c r="S42" s="4">
        <f t="shared" si="30"/>
        <v>0</v>
      </c>
      <c r="T42" s="4">
        <f t="shared" si="30"/>
        <v>0</v>
      </c>
      <c r="U42" s="4">
        <f t="shared" si="30"/>
        <v>0</v>
      </c>
      <c r="V42" s="4">
        <f t="shared" si="30"/>
        <v>0</v>
      </c>
      <c r="W42" s="4">
        <f t="shared" si="30"/>
        <v>-0.11582299698290309</v>
      </c>
      <c r="X42" s="4">
        <f t="shared" si="30"/>
        <v>-1</v>
      </c>
      <c r="Y42" s="4">
        <f t="shared" si="30"/>
        <v>0</v>
      </c>
      <c r="Z42" s="4">
        <f t="shared" si="30"/>
        <v>0</v>
      </c>
      <c r="AA42" s="4">
        <f t="shared" si="30"/>
        <v>0</v>
      </c>
      <c r="AB42" s="4">
        <f t="shared" si="30"/>
        <v>0</v>
      </c>
      <c r="AC42" s="4">
        <f t="shared" si="30"/>
        <v>0</v>
      </c>
      <c r="AD42" s="4">
        <f t="shared" si="30"/>
        <v>0</v>
      </c>
      <c r="AE42" s="4">
        <f t="shared" si="30"/>
        <v>0</v>
      </c>
      <c r="AF42" s="4">
        <f t="shared" si="30"/>
        <v>0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0</v>
      </c>
      <c r="D43" s="4">
        <f t="shared" si="31"/>
        <v>0</v>
      </c>
      <c r="E43" s="4">
        <f t="shared" si="31"/>
        <v>5.7731360268477143E-4</v>
      </c>
      <c r="F43" s="4">
        <f t="shared" si="31"/>
        <v>3.5284155439707513E-4</v>
      </c>
      <c r="G43" s="4">
        <f t="shared" si="31"/>
        <v>1.5239983980693794E-4</v>
      </c>
      <c r="H43" s="4">
        <f t="shared" si="31"/>
        <v>9.7605088834659624E-5</v>
      </c>
      <c r="I43" s="4">
        <f t="shared" si="31"/>
        <v>4.4634253992527795E-5</v>
      </c>
      <c r="J43" s="4">
        <f t="shared" si="31"/>
        <v>0</v>
      </c>
      <c r="K43" s="4">
        <f t="shared" si="29"/>
        <v>0</v>
      </c>
      <c r="L43" s="4">
        <f t="shared" si="29"/>
        <v>0</v>
      </c>
      <c r="M43" s="4">
        <f t="shared" si="29"/>
        <v>0</v>
      </c>
      <c r="N43" s="4">
        <f t="shared" si="29"/>
        <v>0</v>
      </c>
      <c r="O43" s="4">
        <f t="shared" si="29"/>
        <v>0</v>
      </c>
      <c r="P43" s="4">
        <f t="shared" si="29"/>
        <v>0</v>
      </c>
      <c r="Q43" s="4">
        <f t="shared" si="29"/>
        <v>0</v>
      </c>
      <c r="S43" s="4">
        <f t="shared" si="30"/>
        <v>0</v>
      </c>
      <c r="T43" s="4">
        <f t="shared" si="30"/>
        <v>0</v>
      </c>
      <c r="U43" s="4">
        <f t="shared" si="30"/>
        <v>-0.3535674372095759</v>
      </c>
      <c r="V43" s="4">
        <f t="shared" si="30"/>
        <v>-0.51369426751592362</v>
      </c>
      <c r="W43" s="4">
        <f t="shared" si="30"/>
        <v>-0.32631677425390587</v>
      </c>
      <c r="X43" s="4">
        <f t="shared" si="30"/>
        <v>-0.50145813081516455</v>
      </c>
      <c r="Y43" s="4">
        <f t="shared" si="30"/>
        <v>-1</v>
      </c>
      <c r="Z43" s="4">
        <f t="shared" si="30"/>
        <v>0</v>
      </c>
      <c r="AA43" s="4">
        <f t="shared" si="30"/>
        <v>0</v>
      </c>
      <c r="AB43" s="4">
        <f t="shared" si="30"/>
        <v>0</v>
      </c>
      <c r="AC43" s="4">
        <f t="shared" si="30"/>
        <v>0</v>
      </c>
      <c r="AD43" s="4">
        <f t="shared" si="30"/>
        <v>0</v>
      </c>
      <c r="AE43" s="4">
        <f t="shared" si="30"/>
        <v>0</v>
      </c>
      <c r="AF43" s="4">
        <f t="shared" si="30"/>
        <v>0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1.9772116873253687E-2</v>
      </c>
      <c r="N44" s="4">
        <f t="shared" si="29"/>
        <v>2.4944465393667448E-2</v>
      </c>
      <c r="O44" s="4">
        <f t="shared" si="29"/>
        <v>2.9897792261597143E-2</v>
      </c>
      <c r="P44" s="4">
        <f t="shared" si="29"/>
        <v>1.6263924164477306E-2</v>
      </c>
      <c r="Q44" s="4">
        <f t="shared" si="29"/>
        <v>1.6253967282676092E-2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0.28767123287671231</v>
      </c>
      <c r="AD44" s="4">
        <f t="shared" si="30"/>
        <v>0.26595744680851063</v>
      </c>
      <c r="AE44" s="4">
        <f t="shared" si="30"/>
        <v>-0.43697478991596639</v>
      </c>
      <c r="AF44" s="4">
        <f t="shared" si="30"/>
        <v>1.4925373134328358E-2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</v>
      </c>
      <c r="D49" s="12">
        <f t="shared" ref="D49:Q49" si="35">SUM(D29:D48)</f>
        <v>1</v>
      </c>
      <c r="E49" s="12">
        <f t="shared" si="35"/>
        <v>1</v>
      </c>
      <c r="F49" s="12">
        <f t="shared" si="35"/>
        <v>1</v>
      </c>
      <c r="G49" s="12">
        <f t="shared" si="35"/>
        <v>1</v>
      </c>
      <c r="H49" s="12">
        <f t="shared" si="35"/>
        <v>1</v>
      </c>
      <c r="I49" s="12">
        <f t="shared" si="35"/>
        <v>0.99999999999999978</v>
      </c>
      <c r="J49" s="12">
        <f t="shared" si="35"/>
        <v>1</v>
      </c>
      <c r="K49" s="12">
        <f t="shared" si="35"/>
        <v>1</v>
      </c>
      <c r="L49" s="12">
        <f t="shared" si="35"/>
        <v>0.99999999999999989</v>
      </c>
      <c r="M49" s="12">
        <f t="shared" si="35"/>
        <v>1</v>
      </c>
      <c r="N49" s="12">
        <f t="shared" si="35"/>
        <v>0.99999999999999989</v>
      </c>
      <c r="O49" s="12">
        <f t="shared" si="35"/>
        <v>1</v>
      </c>
      <c r="P49" s="12">
        <f t="shared" si="35"/>
        <v>0.99999999999999989</v>
      </c>
      <c r="Q49" s="12">
        <f t="shared" si="35"/>
        <v>1</v>
      </c>
      <c r="S49" s="5">
        <f t="shared" si="33"/>
        <v>0.11704918774686032</v>
      </c>
      <c r="T49" s="6">
        <f t="shared" si="33"/>
        <v>0.56982589484070756</v>
      </c>
      <c r="U49" s="6">
        <f t="shared" si="33"/>
        <v>5.7682427329151964E-2</v>
      </c>
      <c r="V49" s="6">
        <f t="shared" si="33"/>
        <v>0.1259124076459705</v>
      </c>
      <c r="W49" s="6">
        <f t="shared" si="33"/>
        <v>5.1883840383003303E-2</v>
      </c>
      <c r="X49" s="6">
        <f t="shared" si="33"/>
        <v>9.0199097709335707E-2</v>
      </c>
      <c r="Y49" s="6">
        <f t="shared" si="33"/>
        <v>-0.64965131820244559</v>
      </c>
      <c r="Z49" s="6">
        <f t="shared" si="33"/>
        <v>-1.6426021156837417E-2</v>
      </c>
      <c r="AA49" s="6">
        <f t="shared" si="33"/>
        <v>0.10157200482028569</v>
      </c>
      <c r="AB49" s="6">
        <f t="shared" si="33"/>
        <v>0.20926954193700323</v>
      </c>
      <c r="AC49" s="6">
        <f t="shared" si="33"/>
        <v>2.0666737449039366E-2</v>
      </c>
      <c r="AD49" s="6">
        <f t="shared" si="33"/>
        <v>5.6219517664263884E-2</v>
      </c>
      <c r="AE49" s="6">
        <f t="shared" si="33"/>
        <v>3.5003028721728842E-2</v>
      </c>
      <c r="AF49" s="6">
        <f t="shared" si="33"/>
        <v>1.5547097775556283E-2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INPUT!B107</f>
        <v>BS_INVENTORIES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10.481999999999999</v>
      </c>
      <c r="D63">
        <v>18.890999999999998</v>
      </c>
      <c r="E63">
        <v>28.326000000000001</v>
      </c>
      <c r="F63">
        <v>27.009</v>
      </c>
      <c r="G63">
        <v>42.933999999999997</v>
      </c>
      <c r="H63">
        <v>40.634999999999998</v>
      </c>
      <c r="I63">
        <v>33.325000000000003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242.6</v>
      </c>
      <c r="J65">
        <v>257.8</v>
      </c>
      <c r="K65">
        <v>292.8</v>
      </c>
      <c r="L65">
        <v>321.7</v>
      </c>
      <c r="M65">
        <v>314.60000000000002</v>
      </c>
      <c r="N65">
        <v>382</v>
      </c>
      <c r="O65">
        <v>337.5</v>
      </c>
      <c r="P65">
        <v>393.1</v>
      </c>
      <c r="Q65">
        <v>452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0</v>
      </c>
      <c r="P67">
        <v>0</v>
      </c>
      <c r="Q67">
        <v>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29.2</v>
      </c>
      <c r="D69">
        <v>24.922000000000001</v>
      </c>
      <c r="E69">
        <v>23.966999999999999</v>
      </c>
      <c r="F69">
        <v>326.21800000000002</v>
      </c>
      <c r="G69">
        <v>340.05599999999998</v>
      </c>
      <c r="H69">
        <v>325.13400000000001</v>
      </c>
      <c r="I69">
        <v>309.86599999999999</v>
      </c>
      <c r="J69">
        <v>49.106999999999999</v>
      </c>
      <c r="K69">
        <v>32.82</v>
      </c>
      <c r="L69">
        <v>38.359000000000002</v>
      </c>
      <c r="M69">
        <v>52.366</v>
      </c>
      <c r="N69">
        <v>59.746000000000002</v>
      </c>
      <c r="O69">
        <v>38.774999999999999</v>
      </c>
      <c r="P69">
        <v>63.7</v>
      </c>
      <c r="Q69">
        <v>66.361999999999995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1.08</v>
      </c>
      <c r="M75">
        <v>2.34</v>
      </c>
      <c r="N75">
        <v>5.6630000000000003</v>
      </c>
      <c r="O75">
        <v>7.952</v>
      </c>
      <c r="P75">
        <v>13.747</v>
      </c>
      <c r="Q75">
        <v>5.9550000000000001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3319</v>
      </c>
      <c r="D77">
        <v>3708</v>
      </c>
      <c r="E77">
        <v>4100</v>
      </c>
      <c r="F77">
        <v>4445</v>
      </c>
      <c r="G77">
        <v>5472</v>
      </c>
      <c r="H77">
        <v>5958</v>
      </c>
      <c r="I77">
        <v>6370</v>
      </c>
      <c r="J77">
        <v>2126</v>
      </c>
      <c r="K77">
        <v>2158</v>
      </c>
      <c r="L77">
        <v>2310</v>
      </c>
      <c r="M77">
        <v>2776</v>
      </c>
      <c r="N77">
        <v>2890</v>
      </c>
      <c r="O77">
        <v>3221</v>
      </c>
      <c r="P77">
        <v>3366</v>
      </c>
      <c r="Q77">
        <v>3523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1734</v>
      </c>
      <c r="F81">
        <v>1429</v>
      </c>
      <c r="G81">
        <v>1110</v>
      </c>
      <c r="H81">
        <v>820</v>
      </c>
      <c r="I81">
        <v>835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 t="s">
        <v>89</v>
      </c>
      <c r="G83" t="s">
        <v>89</v>
      </c>
      <c r="H83">
        <v>191</v>
      </c>
      <c r="I83">
        <v>252</v>
      </c>
      <c r="J83">
        <v>385</v>
      </c>
      <c r="K83">
        <v>288</v>
      </c>
      <c r="L83">
        <v>382</v>
      </c>
      <c r="M83">
        <v>439</v>
      </c>
      <c r="N83">
        <v>333</v>
      </c>
      <c r="O83">
        <v>256</v>
      </c>
      <c r="P83">
        <v>216</v>
      </c>
      <c r="Q83">
        <v>67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89</v>
      </c>
      <c r="J85">
        <v>0</v>
      </c>
      <c r="K85">
        <v>0</v>
      </c>
      <c r="L85">
        <v>0</v>
      </c>
      <c r="M85">
        <v>34.762</v>
      </c>
      <c r="N85">
        <v>3.9619999999999997</v>
      </c>
      <c r="O85">
        <v>0</v>
      </c>
      <c r="P85">
        <v>0</v>
      </c>
      <c r="Q85">
        <v>1.2770000000000001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</v>
      </c>
      <c r="D87">
        <v>0</v>
      </c>
      <c r="E87">
        <v>0</v>
      </c>
      <c r="F87">
        <v>0</v>
      </c>
      <c r="G87">
        <v>47.728000000000002</v>
      </c>
      <c r="H87">
        <v>42.2</v>
      </c>
      <c r="I87" t="s">
        <v>89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0</v>
      </c>
      <c r="D89">
        <v>0</v>
      </c>
      <c r="E89">
        <v>3.4001999999999999</v>
      </c>
      <c r="F89">
        <v>2.198</v>
      </c>
      <c r="G89">
        <v>1.0689</v>
      </c>
      <c r="H89">
        <v>0.72009999999999996</v>
      </c>
      <c r="I89">
        <v>0.35899999999999999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73</v>
      </c>
      <c r="N91">
        <v>94</v>
      </c>
      <c r="O91">
        <v>119</v>
      </c>
      <c r="P91">
        <v>67</v>
      </c>
      <c r="Q91">
        <v>68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10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10.179687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BS_OTHER_CUR_ASSET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86.066000000000003</v>
      </c>
      <c r="K5" s="2">
        <f t="shared" si="2"/>
        <v>44.021999999999998</v>
      </c>
      <c r="L5" s="2">
        <f t="shared" si="2"/>
        <v>62.014000000000003</v>
      </c>
      <c r="M5" s="2">
        <f t="shared" si="2"/>
        <v>91.974000000000004</v>
      </c>
      <c r="N5" s="2">
        <f t="shared" si="2"/>
        <v>44.381999999999998</v>
      </c>
      <c r="O5" s="2">
        <f t="shared" si="2"/>
        <v>79.245999999999995</v>
      </c>
      <c r="P5" s="2">
        <f t="shared" si="2"/>
        <v>84.141999999999996</v>
      </c>
      <c r="Q5" s="2">
        <f t="shared" si="2"/>
        <v>109.953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86.066000000000003</v>
      </c>
      <c r="Z5" s="2">
        <f t="shared" si="3"/>
        <v>-42.044000000000004</v>
      </c>
      <c r="AA5" s="2">
        <f t="shared" si="3"/>
        <v>17.992000000000004</v>
      </c>
      <c r="AB5" s="2">
        <f t="shared" si="3"/>
        <v>29.96</v>
      </c>
      <c r="AC5" s="2">
        <f t="shared" si="3"/>
        <v>-47.592000000000006</v>
      </c>
      <c r="AD5" s="2">
        <f t="shared" si="3"/>
        <v>34.863999999999997</v>
      </c>
      <c r="AE5" s="2">
        <f t="shared" si="3"/>
        <v>4.8960000000000008</v>
      </c>
      <c r="AF5" s="2">
        <f t="shared" si="3"/>
        <v>25.811000000000007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7.2830000000000004</v>
      </c>
      <c r="D6" s="2">
        <f t="shared" ref="D6:Q6" si="4">IF(D63="#N/A N/A",0,D63)</f>
        <v>10.791</v>
      </c>
      <c r="E6" s="2">
        <f t="shared" si="4"/>
        <v>20.545000000000002</v>
      </c>
      <c r="F6" s="2">
        <f t="shared" si="4"/>
        <v>21.91</v>
      </c>
      <c r="G6" s="2">
        <f t="shared" si="4"/>
        <v>33.165999999999997</v>
      </c>
      <c r="H6" s="2">
        <f t="shared" si="4"/>
        <v>37.170999999999999</v>
      </c>
      <c r="I6" s="2">
        <f t="shared" si="4"/>
        <v>40.697000000000003</v>
      </c>
      <c r="J6" s="2">
        <f t="shared" si="4"/>
        <v>39.319000000000003</v>
      </c>
      <c r="K6" s="2">
        <f t="shared" si="4"/>
        <v>55.17</v>
      </c>
      <c r="L6" s="2">
        <f t="shared" si="4"/>
        <v>44.219000000000001</v>
      </c>
      <c r="M6" s="2">
        <f t="shared" si="4"/>
        <v>41.21</v>
      </c>
      <c r="N6" s="2">
        <f t="shared" si="4"/>
        <v>44.828000000000003</v>
      </c>
      <c r="O6" s="2">
        <f t="shared" si="4"/>
        <v>55.808</v>
      </c>
      <c r="P6" s="2">
        <f t="shared" si="4"/>
        <v>34.591000000000001</v>
      </c>
      <c r="Q6" s="2">
        <f t="shared" si="4"/>
        <v>68.938999999999993</v>
      </c>
      <c r="S6" s="2">
        <f t="shared" si="3"/>
        <v>3.508</v>
      </c>
      <c r="T6" s="2">
        <f t="shared" si="3"/>
        <v>9.7540000000000013</v>
      </c>
      <c r="U6" s="2">
        <f t="shared" si="3"/>
        <v>1.3649999999999984</v>
      </c>
      <c r="V6" s="2">
        <f t="shared" si="3"/>
        <v>11.255999999999997</v>
      </c>
      <c r="W6" s="2">
        <f t="shared" si="3"/>
        <v>4.0050000000000026</v>
      </c>
      <c r="X6" s="2">
        <f t="shared" si="3"/>
        <v>3.5260000000000034</v>
      </c>
      <c r="Y6" s="2">
        <f t="shared" si="3"/>
        <v>-1.3780000000000001</v>
      </c>
      <c r="Z6" s="2">
        <f t="shared" si="3"/>
        <v>15.850999999999999</v>
      </c>
      <c r="AA6" s="2">
        <f t="shared" si="3"/>
        <v>-10.951000000000001</v>
      </c>
      <c r="AB6" s="2">
        <f t="shared" si="3"/>
        <v>-3.0090000000000003</v>
      </c>
      <c r="AC6" s="2">
        <f t="shared" si="3"/>
        <v>3.6180000000000021</v>
      </c>
      <c r="AD6" s="2">
        <f t="shared" si="3"/>
        <v>10.979999999999997</v>
      </c>
      <c r="AE6" s="2">
        <f t="shared" si="3"/>
        <v>-21.216999999999999</v>
      </c>
      <c r="AF6" s="2">
        <f t="shared" si="3"/>
        <v>34.347999999999992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210.8</v>
      </c>
      <c r="J7" s="2">
        <f t="shared" si="5"/>
        <v>205.3</v>
      </c>
      <c r="K7" s="2">
        <f t="shared" si="5"/>
        <v>281.39999999999998</v>
      </c>
      <c r="L7" s="2">
        <f t="shared" si="5"/>
        <v>202.9</v>
      </c>
      <c r="M7" s="2">
        <f t="shared" si="5"/>
        <v>197.2</v>
      </c>
      <c r="N7" s="2">
        <f t="shared" si="5"/>
        <v>192.4</v>
      </c>
      <c r="O7" s="2">
        <f t="shared" si="5"/>
        <v>210.3</v>
      </c>
      <c r="P7" s="2">
        <f t="shared" si="5"/>
        <v>342.7</v>
      </c>
      <c r="Q7" s="2">
        <f t="shared" si="5"/>
        <v>353.8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210.8</v>
      </c>
      <c r="Y7" s="2">
        <f t="shared" si="3"/>
        <v>-5.5</v>
      </c>
      <c r="Z7" s="2">
        <f t="shared" si="3"/>
        <v>76.099999999999966</v>
      </c>
      <c r="AA7" s="2">
        <f t="shared" si="3"/>
        <v>-78.499999999999972</v>
      </c>
      <c r="AB7" s="2">
        <f t="shared" si="3"/>
        <v>-5.7000000000000171</v>
      </c>
      <c r="AC7" s="2">
        <f t="shared" si="3"/>
        <v>-4.7999999999999829</v>
      </c>
      <c r="AD7" s="2">
        <f t="shared" si="3"/>
        <v>17.900000000000006</v>
      </c>
      <c r="AE7" s="2">
        <f t="shared" si="3"/>
        <v>132.39999999999998</v>
      </c>
      <c r="AF7" s="2">
        <f t="shared" si="3"/>
        <v>11.100000000000023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87.918999999999997</v>
      </c>
      <c r="P8" s="2">
        <f t="shared" si="6"/>
        <v>92.665000000000006</v>
      </c>
      <c r="Q8" s="2">
        <f t="shared" si="6"/>
        <v>123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87.918999999999997</v>
      </c>
      <c r="AE8" s="2">
        <f t="shared" si="3"/>
        <v>4.7460000000000093</v>
      </c>
      <c r="AF8" s="2">
        <f t="shared" si="3"/>
        <v>30.334999999999994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25.262</v>
      </c>
      <c r="D9" s="2">
        <f t="shared" ref="D9:Q9" si="7">IF(D69="#N/A N/A",0,D69)</f>
        <v>26.963000000000001</v>
      </c>
      <c r="E9" s="2">
        <f t="shared" si="7"/>
        <v>29.31</v>
      </c>
      <c r="F9" s="2">
        <f t="shared" si="7"/>
        <v>42.668999999999997</v>
      </c>
      <c r="G9" s="2">
        <f t="shared" si="7"/>
        <v>36.158999999999999</v>
      </c>
      <c r="H9" s="2">
        <f t="shared" si="7"/>
        <v>39.597000000000001</v>
      </c>
      <c r="I9" s="2">
        <f t="shared" si="7"/>
        <v>43.752000000000002</v>
      </c>
      <c r="J9" s="2">
        <f t="shared" si="7"/>
        <v>52.088999999999999</v>
      </c>
      <c r="K9" s="2">
        <f t="shared" si="7"/>
        <v>52.037999999999997</v>
      </c>
      <c r="L9" s="2">
        <f t="shared" si="7"/>
        <v>262.90600000000001</v>
      </c>
      <c r="M9" s="2">
        <f t="shared" si="7"/>
        <v>431.01299999999998</v>
      </c>
      <c r="N9" s="2">
        <f t="shared" si="7"/>
        <v>95.903999999999996</v>
      </c>
      <c r="O9" s="2">
        <f t="shared" si="7"/>
        <v>115.38800000000001</v>
      </c>
      <c r="P9" s="2">
        <f t="shared" si="7"/>
        <v>103.66800000000001</v>
      </c>
      <c r="Q9" s="2">
        <f t="shared" si="7"/>
        <v>123.85599999999999</v>
      </c>
      <c r="S9" s="2">
        <f t="shared" si="3"/>
        <v>1.7010000000000005</v>
      </c>
      <c r="T9" s="2">
        <f t="shared" si="3"/>
        <v>2.3469999999999978</v>
      </c>
      <c r="U9" s="2">
        <f t="shared" si="3"/>
        <v>13.358999999999998</v>
      </c>
      <c r="V9" s="2">
        <f t="shared" si="3"/>
        <v>-6.509999999999998</v>
      </c>
      <c r="W9" s="2">
        <f t="shared" si="3"/>
        <v>3.4380000000000024</v>
      </c>
      <c r="X9" s="2">
        <f t="shared" si="3"/>
        <v>4.1550000000000011</v>
      </c>
      <c r="Y9" s="2">
        <f t="shared" si="3"/>
        <v>8.3369999999999962</v>
      </c>
      <c r="Z9" s="2">
        <f t="shared" si="3"/>
        <v>-5.1000000000001933E-2</v>
      </c>
      <c r="AA9" s="2">
        <f t="shared" si="3"/>
        <v>210.86799999999999</v>
      </c>
      <c r="AB9" s="2">
        <f t="shared" si="3"/>
        <v>168.10699999999997</v>
      </c>
      <c r="AC9" s="2">
        <f t="shared" si="3"/>
        <v>-335.10899999999998</v>
      </c>
      <c r="AD9" s="2">
        <f t="shared" si="3"/>
        <v>19.484000000000009</v>
      </c>
      <c r="AE9" s="2">
        <f t="shared" si="3"/>
        <v>-11.719999999999999</v>
      </c>
      <c r="AF9" s="2">
        <f t="shared" si="3"/>
        <v>20.187999999999988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10.465</v>
      </c>
      <c r="M10" s="2">
        <f t="shared" si="8"/>
        <v>39.073999999999998</v>
      </c>
      <c r="N10" s="2">
        <f t="shared" si="8"/>
        <v>44.826000000000001</v>
      </c>
      <c r="O10" s="2">
        <f t="shared" si="8"/>
        <v>78.063999999999993</v>
      </c>
      <c r="P10" s="2">
        <f t="shared" si="8"/>
        <v>72.516000000000005</v>
      </c>
      <c r="Q10" s="2">
        <f t="shared" si="8"/>
        <v>87.424000000000007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10.465</v>
      </c>
      <c r="AB10" s="2">
        <f t="shared" si="3"/>
        <v>28.608999999999998</v>
      </c>
      <c r="AC10" s="2">
        <f t="shared" si="3"/>
        <v>5.7520000000000024</v>
      </c>
      <c r="AD10" s="2">
        <f t="shared" si="3"/>
        <v>33.237999999999992</v>
      </c>
      <c r="AE10" s="2">
        <f t="shared" si="3"/>
        <v>-5.5479999999999876</v>
      </c>
      <c r="AF10" s="2">
        <f t="shared" si="3"/>
        <v>14.908000000000001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34.832000000000001</v>
      </c>
      <c r="N11" s="2">
        <f t="shared" si="9"/>
        <v>25.891999999999999</v>
      </c>
      <c r="O11" s="2">
        <f t="shared" si="9"/>
        <v>27.783999999999999</v>
      </c>
      <c r="P11" s="2">
        <f t="shared" si="9"/>
        <v>29.658000000000001</v>
      </c>
      <c r="Q11" s="2">
        <f t="shared" si="9"/>
        <v>50.646000000000001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34.832000000000001</v>
      </c>
      <c r="AC11" s="2">
        <f t="shared" si="3"/>
        <v>-8.9400000000000013</v>
      </c>
      <c r="AD11" s="2">
        <f t="shared" si="3"/>
        <v>1.8919999999999995</v>
      </c>
      <c r="AE11" s="2">
        <f t="shared" si="3"/>
        <v>1.8740000000000023</v>
      </c>
      <c r="AF11" s="2">
        <f t="shared" si="3"/>
        <v>20.988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1.458</v>
      </c>
      <c r="M12" s="2">
        <f t="shared" si="10"/>
        <v>11.568</v>
      </c>
      <c r="N12" s="2">
        <f t="shared" si="10"/>
        <v>39.814</v>
      </c>
      <c r="O12" s="2">
        <f t="shared" si="10"/>
        <v>53.795000000000002</v>
      </c>
      <c r="P12" s="2">
        <f t="shared" si="10"/>
        <v>30.882999999999999</v>
      </c>
      <c r="Q12" s="2">
        <f t="shared" si="10"/>
        <v>25.081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1.458</v>
      </c>
      <c r="AB12" s="2">
        <f t="shared" si="3"/>
        <v>10.11</v>
      </c>
      <c r="AC12" s="2">
        <f t="shared" si="3"/>
        <v>28.246000000000002</v>
      </c>
      <c r="AD12" s="2">
        <f t="shared" si="3"/>
        <v>13.981000000000002</v>
      </c>
      <c r="AE12" s="2">
        <f t="shared" si="3"/>
        <v>-22.912000000000003</v>
      </c>
      <c r="AF12" s="2">
        <f t="shared" si="3"/>
        <v>-5.8019999999999996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377</v>
      </c>
      <c r="D13" s="2">
        <f t="shared" ref="D13:Q13" si="11">IF(D77="#N/A N/A",0,D77)</f>
        <v>448</v>
      </c>
      <c r="E13" s="2">
        <f t="shared" si="11"/>
        <v>752</v>
      </c>
      <c r="F13" s="2">
        <f t="shared" si="11"/>
        <v>669</v>
      </c>
      <c r="G13" s="2">
        <f t="shared" si="11"/>
        <v>463</v>
      </c>
      <c r="H13" s="2">
        <f t="shared" si="11"/>
        <v>575</v>
      </c>
      <c r="I13" s="2">
        <f t="shared" si="11"/>
        <v>490</v>
      </c>
      <c r="J13" s="2">
        <f t="shared" si="11"/>
        <v>733</v>
      </c>
      <c r="K13" s="2">
        <f t="shared" si="11"/>
        <v>694</v>
      </c>
      <c r="L13" s="2">
        <f t="shared" si="11"/>
        <v>789</v>
      </c>
      <c r="M13" s="2">
        <f t="shared" si="11"/>
        <v>504</v>
      </c>
      <c r="N13" s="2">
        <f t="shared" si="11"/>
        <v>821</v>
      </c>
      <c r="O13" s="2">
        <f t="shared" si="11"/>
        <v>1157</v>
      </c>
      <c r="P13" s="2">
        <f t="shared" si="11"/>
        <v>617</v>
      </c>
      <c r="Q13" s="2">
        <f t="shared" si="11"/>
        <v>697</v>
      </c>
      <c r="S13" s="2">
        <f t="shared" si="3"/>
        <v>71</v>
      </c>
      <c r="T13" s="2">
        <f t="shared" si="3"/>
        <v>304</v>
      </c>
      <c r="U13" s="2">
        <f t="shared" si="3"/>
        <v>-83</v>
      </c>
      <c r="V13" s="2">
        <f t="shared" si="3"/>
        <v>-206</v>
      </c>
      <c r="W13" s="2">
        <f t="shared" si="3"/>
        <v>112</v>
      </c>
      <c r="X13" s="2">
        <f t="shared" si="3"/>
        <v>-85</v>
      </c>
      <c r="Y13" s="2">
        <f t="shared" si="3"/>
        <v>243</v>
      </c>
      <c r="Z13" s="2">
        <f t="shared" si="3"/>
        <v>-39</v>
      </c>
      <c r="AA13" s="2">
        <f t="shared" si="3"/>
        <v>95</v>
      </c>
      <c r="AB13" s="2">
        <f t="shared" si="3"/>
        <v>-285</v>
      </c>
      <c r="AC13" s="2">
        <f t="shared" si="3"/>
        <v>317</v>
      </c>
      <c r="AD13" s="2">
        <f t="shared" si="3"/>
        <v>336</v>
      </c>
      <c r="AE13" s="2">
        <f t="shared" si="3"/>
        <v>-540</v>
      </c>
      <c r="AF13" s="2">
        <f t="shared" si="3"/>
        <v>80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1.911</v>
      </c>
      <c r="F14" s="2">
        <f t="shared" si="12"/>
        <v>3.891</v>
      </c>
      <c r="G14" s="2">
        <f t="shared" si="12"/>
        <v>5.1529999999999996</v>
      </c>
      <c r="H14" s="2">
        <f t="shared" si="12"/>
        <v>9.7899999999999991</v>
      </c>
      <c r="I14" s="2">
        <f t="shared" si="12"/>
        <v>14.403</v>
      </c>
      <c r="J14" s="2">
        <f t="shared" si="12"/>
        <v>12.178000000000001</v>
      </c>
      <c r="K14" s="2">
        <f t="shared" si="12"/>
        <v>13.596</v>
      </c>
      <c r="L14" s="2">
        <f t="shared" si="12"/>
        <v>17.065999999999999</v>
      </c>
      <c r="M14" s="2">
        <f t="shared" si="12"/>
        <v>18.838999999999999</v>
      </c>
      <c r="N14" s="2">
        <f t="shared" si="12"/>
        <v>12.329000000000001</v>
      </c>
      <c r="O14" s="2">
        <f t="shared" si="12"/>
        <v>16.053000000000001</v>
      </c>
      <c r="P14" s="2">
        <f t="shared" si="12"/>
        <v>10.032</v>
      </c>
      <c r="Q14" s="2">
        <f t="shared" si="12"/>
        <v>11.724</v>
      </c>
      <c r="S14" s="2">
        <f t="shared" si="3"/>
        <v>0</v>
      </c>
      <c r="T14" s="2">
        <f t="shared" si="3"/>
        <v>1.911</v>
      </c>
      <c r="U14" s="2">
        <f t="shared" si="3"/>
        <v>1.98</v>
      </c>
      <c r="V14" s="2">
        <f t="shared" si="3"/>
        <v>1.2619999999999996</v>
      </c>
      <c r="W14" s="2">
        <f t="shared" si="3"/>
        <v>4.6369999999999996</v>
      </c>
      <c r="X14" s="2">
        <f t="shared" si="3"/>
        <v>4.6130000000000013</v>
      </c>
      <c r="Y14" s="2">
        <f t="shared" si="3"/>
        <v>-2.2249999999999996</v>
      </c>
      <c r="Z14" s="2">
        <f t="shared" si="3"/>
        <v>1.4179999999999993</v>
      </c>
      <c r="AA14" s="2">
        <f t="shared" si="3"/>
        <v>3.4699999999999989</v>
      </c>
      <c r="AB14" s="2">
        <f t="shared" si="3"/>
        <v>1.7729999999999997</v>
      </c>
      <c r="AC14" s="2">
        <f t="shared" si="3"/>
        <v>-6.509999999999998</v>
      </c>
      <c r="AD14" s="2">
        <f t="shared" si="3"/>
        <v>3.7240000000000002</v>
      </c>
      <c r="AE14" s="2">
        <f t="shared" si="3"/>
        <v>-6.0210000000000008</v>
      </c>
      <c r="AF14" s="2">
        <f t="shared" si="3"/>
        <v>1.6920000000000002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424</v>
      </c>
      <c r="F15" s="2">
        <f t="shared" si="13"/>
        <v>569</v>
      </c>
      <c r="G15" s="2">
        <f t="shared" si="13"/>
        <v>617</v>
      </c>
      <c r="H15" s="2">
        <f t="shared" si="13"/>
        <v>448</v>
      </c>
      <c r="I15" s="2">
        <f t="shared" si="13"/>
        <v>850</v>
      </c>
      <c r="J15" s="2">
        <f t="shared" si="13"/>
        <v>1457</v>
      </c>
      <c r="K15" s="2">
        <f t="shared" si="13"/>
        <v>1021</v>
      </c>
      <c r="L15" s="2">
        <f t="shared" si="13"/>
        <v>1269</v>
      </c>
      <c r="M15" s="2">
        <f t="shared" si="13"/>
        <v>1304</v>
      </c>
      <c r="N15" s="2">
        <f t="shared" si="13"/>
        <v>763</v>
      </c>
      <c r="O15" s="2">
        <f t="shared" si="13"/>
        <v>637</v>
      </c>
      <c r="P15" s="2">
        <f t="shared" si="13"/>
        <v>333</v>
      </c>
      <c r="Q15" s="2">
        <f t="shared" si="13"/>
        <v>919</v>
      </c>
      <c r="S15" s="2">
        <f t="shared" si="3"/>
        <v>0</v>
      </c>
      <c r="T15" s="2">
        <f t="shared" si="3"/>
        <v>424</v>
      </c>
      <c r="U15" s="2">
        <f t="shared" si="3"/>
        <v>145</v>
      </c>
      <c r="V15" s="2">
        <f t="shared" si="3"/>
        <v>48</v>
      </c>
      <c r="W15" s="2">
        <f t="shared" si="3"/>
        <v>-169</v>
      </c>
      <c r="X15" s="2">
        <f t="shared" si="3"/>
        <v>402</v>
      </c>
      <c r="Y15" s="2">
        <f t="shared" si="3"/>
        <v>607</v>
      </c>
      <c r="Z15" s="2">
        <f t="shared" si="3"/>
        <v>-436</v>
      </c>
      <c r="AA15" s="2">
        <f t="shared" si="3"/>
        <v>248</v>
      </c>
      <c r="AB15" s="2">
        <f t="shared" si="3"/>
        <v>35</v>
      </c>
      <c r="AC15" s="2">
        <f t="shared" si="3"/>
        <v>-541</v>
      </c>
      <c r="AD15" s="2">
        <f t="shared" si="3"/>
        <v>-126</v>
      </c>
      <c r="AE15" s="2">
        <f t="shared" si="3"/>
        <v>-304</v>
      </c>
      <c r="AF15" s="2">
        <f t="shared" si="3"/>
        <v>586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1116</v>
      </c>
      <c r="G16" s="2">
        <f t="shared" si="14"/>
        <v>192</v>
      </c>
      <c r="H16" s="2">
        <f t="shared" si="14"/>
        <v>0</v>
      </c>
      <c r="I16" s="2">
        <f t="shared" si="14"/>
        <v>30</v>
      </c>
      <c r="J16" s="2">
        <f t="shared" si="14"/>
        <v>26</v>
      </c>
      <c r="K16" s="2">
        <f t="shared" si="14"/>
        <v>498</v>
      </c>
      <c r="L16" s="2">
        <f t="shared" si="14"/>
        <v>49</v>
      </c>
      <c r="M16" s="2">
        <f t="shared" si="14"/>
        <v>36</v>
      </c>
      <c r="N16" s="2">
        <f t="shared" si="14"/>
        <v>1383</v>
      </c>
      <c r="O16" s="2">
        <f t="shared" si="14"/>
        <v>20</v>
      </c>
      <c r="P16" s="2">
        <f t="shared" si="14"/>
        <v>0</v>
      </c>
      <c r="Q16" s="2">
        <f t="shared" si="14"/>
        <v>281</v>
      </c>
      <c r="S16" s="2">
        <f t="shared" si="3"/>
        <v>0</v>
      </c>
      <c r="T16" s="2">
        <f t="shared" si="3"/>
        <v>0</v>
      </c>
      <c r="U16" s="2">
        <f t="shared" si="3"/>
        <v>1116</v>
      </c>
      <c r="V16" s="2">
        <f t="shared" si="3"/>
        <v>-924</v>
      </c>
      <c r="W16" s="2">
        <f t="shared" si="3"/>
        <v>-192</v>
      </c>
      <c r="X16" s="2">
        <f t="shared" si="3"/>
        <v>30</v>
      </c>
      <c r="Y16" s="2">
        <f t="shared" si="3"/>
        <v>-4</v>
      </c>
      <c r="Z16" s="2">
        <f t="shared" si="3"/>
        <v>472</v>
      </c>
      <c r="AA16" s="2">
        <f t="shared" si="3"/>
        <v>-449</v>
      </c>
      <c r="AB16" s="2">
        <f t="shared" si="3"/>
        <v>-13</v>
      </c>
      <c r="AC16" s="2">
        <f t="shared" si="3"/>
        <v>1347</v>
      </c>
      <c r="AD16" s="2">
        <f t="shared" si="3"/>
        <v>-1363</v>
      </c>
      <c r="AE16" s="2">
        <f t="shared" si="3"/>
        <v>-20</v>
      </c>
      <c r="AF16" s="2">
        <f t="shared" si="3"/>
        <v>281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15.693</v>
      </c>
      <c r="D17" s="2">
        <f t="shared" ref="D17:Q17" si="15">IF(D85="#N/A N/A",0,D85)</f>
        <v>19.687999999999999</v>
      </c>
      <c r="E17" s="2">
        <f t="shared" si="15"/>
        <v>34.959000000000003</v>
      </c>
      <c r="F17" s="2">
        <f t="shared" si="15"/>
        <v>12.224</v>
      </c>
      <c r="G17" s="2">
        <f t="shared" si="15"/>
        <v>16.954000000000001</v>
      </c>
      <c r="H17" s="2">
        <f t="shared" si="15"/>
        <v>19.103999999999999</v>
      </c>
      <c r="I17" s="2">
        <f t="shared" si="15"/>
        <v>14.2</v>
      </c>
      <c r="J17" s="2">
        <f t="shared" si="15"/>
        <v>63.436999999999998</v>
      </c>
      <c r="K17" s="2">
        <f t="shared" si="15"/>
        <v>134.38900000000001</v>
      </c>
      <c r="L17" s="2">
        <f t="shared" si="15"/>
        <v>150.62899999999999</v>
      </c>
      <c r="M17" s="2">
        <f t="shared" si="15"/>
        <v>154.89599999999999</v>
      </c>
      <c r="N17" s="2">
        <f t="shared" si="15"/>
        <v>106.307</v>
      </c>
      <c r="O17" s="2">
        <f t="shared" si="15"/>
        <v>76.298000000000002</v>
      </c>
      <c r="P17" s="2">
        <f t="shared" si="15"/>
        <v>94.123000000000005</v>
      </c>
      <c r="Q17" s="2">
        <f t="shared" si="15"/>
        <v>34.423000000000002</v>
      </c>
      <c r="S17" s="2">
        <f t="shared" si="3"/>
        <v>3.9949999999999992</v>
      </c>
      <c r="T17" s="2">
        <f t="shared" si="3"/>
        <v>15.271000000000004</v>
      </c>
      <c r="U17" s="2">
        <f t="shared" si="3"/>
        <v>-22.735000000000003</v>
      </c>
      <c r="V17" s="2">
        <f t="shared" si="3"/>
        <v>4.7300000000000004</v>
      </c>
      <c r="W17" s="2">
        <f t="shared" si="3"/>
        <v>2.1499999999999986</v>
      </c>
      <c r="X17" s="2">
        <f t="shared" si="3"/>
        <v>-4.9039999999999999</v>
      </c>
      <c r="Y17" s="2">
        <f t="shared" si="3"/>
        <v>49.236999999999995</v>
      </c>
      <c r="Z17" s="2">
        <f t="shared" si="3"/>
        <v>70.952000000000012</v>
      </c>
      <c r="AA17" s="2">
        <f t="shared" si="3"/>
        <v>16.239999999999981</v>
      </c>
      <c r="AB17" s="2">
        <f t="shared" si="3"/>
        <v>4.2669999999999959</v>
      </c>
      <c r="AC17" s="2">
        <f t="shared" si="3"/>
        <v>-48.588999999999984</v>
      </c>
      <c r="AD17" s="2">
        <f t="shared" si="3"/>
        <v>-30.009</v>
      </c>
      <c r="AE17" s="2">
        <f t="shared" si="3"/>
        <v>17.825000000000003</v>
      </c>
      <c r="AF17" s="2">
        <f t="shared" si="3"/>
        <v>-59.7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32.225000000000001</v>
      </c>
      <c r="D18" s="2">
        <f t="shared" ref="D18:Q18" si="16">IF(D87="#N/A N/A",0,D87)</f>
        <v>40.402999999999999</v>
      </c>
      <c r="E18" s="2">
        <f t="shared" si="16"/>
        <v>11.052</v>
      </c>
      <c r="F18" s="2">
        <f t="shared" si="16"/>
        <v>9.4629999999999992</v>
      </c>
      <c r="G18" s="2">
        <f t="shared" si="16"/>
        <v>25.693000000000001</v>
      </c>
      <c r="H18" s="2">
        <f t="shared" si="16"/>
        <v>26.893000000000001</v>
      </c>
      <c r="I18" s="2">
        <f t="shared" si="16"/>
        <v>71.866</v>
      </c>
      <c r="J18" s="2">
        <f t="shared" si="16"/>
        <v>54.795999999999999</v>
      </c>
      <c r="K18" s="2">
        <f t="shared" si="16"/>
        <v>47.323</v>
      </c>
      <c r="L18" s="2">
        <f t="shared" si="16"/>
        <v>64.256</v>
      </c>
      <c r="M18" s="2">
        <f t="shared" si="16"/>
        <v>70.661000000000001</v>
      </c>
      <c r="N18" s="2">
        <f t="shared" si="16"/>
        <v>71.025999999999996</v>
      </c>
      <c r="O18" s="2">
        <f t="shared" si="16"/>
        <v>84.781000000000006</v>
      </c>
      <c r="P18" s="2">
        <f t="shared" si="16"/>
        <v>60.128999999999998</v>
      </c>
      <c r="Q18" s="2">
        <f t="shared" si="16"/>
        <v>73.991</v>
      </c>
      <c r="S18" s="2">
        <f t="shared" si="3"/>
        <v>8.1779999999999973</v>
      </c>
      <c r="T18" s="2">
        <f t="shared" si="3"/>
        <v>-29.350999999999999</v>
      </c>
      <c r="U18" s="2">
        <f t="shared" si="3"/>
        <v>-1.5890000000000004</v>
      </c>
      <c r="V18" s="2">
        <f t="shared" si="3"/>
        <v>16.230000000000004</v>
      </c>
      <c r="W18" s="2">
        <f t="shared" si="3"/>
        <v>1.1999999999999993</v>
      </c>
      <c r="X18" s="2">
        <f t="shared" si="3"/>
        <v>44.972999999999999</v>
      </c>
      <c r="Y18" s="2">
        <f t="shared" si="3"/>
        <v>-17.07</v>
      </c>
      <c r="Z18" s="2">
        <f t="shared" si="3"/>
        <v>-7.472999999999999</v>
      </c>
      <c r="AA18" s="2">
        <f t="shared" si="3"/>
        <v>16.933</v>
      </c>
      <c r="AB18" s="2">
        <f t="shared" si="3"/>
        <v>6.4050000000000011</v>
      </c>
      <c r="AC18" s="2">
        <f t="shared" si="3"/>
        <v>0.36499999999999488</v>
      </c>
      <c r="AD18" s="2">
        <f t="shared" si="3"/>
        <v>13.75500000000001</v>
      </c>
      <c r="AE18" s="2">
        <f t="shared" si="3"/>
        <v>-24.652000000000008</v>
      </c>
      <c r="AF18" s="2">
        <f t="shared" si="3"/>
        <v>13.862000000000002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10.882</v>
      </c>
      <c r="D19" s="2">
        <f t="shared" ref="D19:Q19" si="17">IF(D89="#N/A N/A",0,D89)</f>
        <v>15.087</v>
      </c>
      <c r="E19" s="2">
        <f t="shared" si="17"/>
        <v>4.7454000000000001</v>
      </c>
      <c r="F19" s="2">
        <f t="shared" si="17"/>
        <v>2.0529999999999999</v>
      </c>
      <c r="G19" s="2">
        <f t="shared" si="17"/>
        <v>2.3557999999999999</v>
      </c>
      <c r="H19" s="2">
        <f t="shared" si="17"/>
        <v>8.8889999999999993</v>
      </c>
      <c r="I19" s="2">
        <f t="shared" si="17"/>
        <v>6.5664999999999996</v>
      </c>
      <c r="J19" s="2">
        <f t="shared" si="17"/>
        <v>4.0659000000000001</v>
      </c>
      <c r="K19" s="2">
        <f t="shared" si="17"/>
        <v>6.7919</v>
      </c>
      <c r="L19" s="2">
        <f t="shared" si="17"/>
        <v>23.140699999999999</v>
      </c>
      <c r="M19" s="2">
        <f t="shared" si="17"/>
        <v>10.2273</v>
      </c>
      <c r="N19" s="2">
        <f t="shared" si="17"/>
        <v>35.588700000000003</v>
      </c>
      <c r="O19" s="2">
        <f t="shared" si="17"/>
        <v>11.501300000000001</v>
      </c>
      <c r="P19" s="2">
        <f t="shared" si="17"/>
        <v>49.039499999999997</v>
      </c>
      <c r="Q19" s="2">
        <f t="shared" si="17"/>
        <v>15.0329</v>
      </c>
      <c r="S19" s="2">
        <f t="shared" si="3"/>
        <v>4.2050000000000001</v>
      </c>
      <c r="T19" s="2">
        <f t="shared" si="3"/>
        <v>-10.3416</v>
      </c>
      <c r="U19" s="2">
        <f t="shared" si="3"/>
        <v>-2.6924000000000001</v>
      </c>
      <c r="V19" s="2">
        <f t="shared" si="3"/>
        <v>0.30279999999999996</v>
      </c>
      <c r="W19" s="2">
        <f t="shared" si="3"/>
        <v>6.533199999999999</v>
      </c>
      <c r="X19" s="2">
        <f t="shared" si="3"/>
        <v>-2.3224999999999998</v>
      </c>
      <c r="Y19" s="2">
        <f t="shared" si="3"/>
        <v>-2.5005999999999995</v>
      </c>
      <c r="Z19" s="2">
        <f t="shared" si="3"/>
        <v>2.726</v>
      </c>
      <c r="AA19" s="2">
        <f t="shared" si="3"/>
        <v>16.348799999999997</v>
      </c>
      <c r="AB19" s="2">
        <f t="shared" si="3"/>
        <v>-12.913399999999999</v>
      </c>
      <c r="AC19" s="2">
        <f t="shared" si="3"/>
        <v>25.361400000000003</v>
      </c>
      <c r="AD19" s="2">
        <f t="shared" si="3"/>
        <v>-24.087400000000002</v>
      </c>
      <c r="AE19" s="2">
        <f t="shared" si="3"/>
        <v>37.538199999999996</v>
      </c>
      <c r="AF19" s="2">
        <f t="shared" si="3"/>
        <v>-34.006599999999999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35</v>
      </c>
      <c r="N20" s="2">
        <f t="shared" si="18"/>
        <v>23</v>
      </c>
      <c r="O20" s="2">
        <f t="shared" si="18"/>
        <v>0</v>
      </c>
      <c r="P20" s="2">
        <f t="shared" si="18"/>
        <v>31</v>
      </c>
      <c r="Q20" s="2">
        <f t="shared" si="18"/>
        <v>54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35</v>
      </c>
      <c r="AC20" s="2">
        <f t="shared" si="3"/>
        <v>-12</v>
      </c>
      <c r="AD20" s="2">
        <f t="shared" si="3"/>
        <v>-23</v>
      </c>
      <c r="AE20" s="2">
        <f t="shared" si="3"/>
        <v>31</v>
      </c>
      <c r="AF20" s="2">
        <f t="shared" si="3"/>
        <v>23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468.34500000000003</v>
      </c>
      <c r="D25" s="19">
        <f t="shared" ref="D25:Q25" si="25">SUM(D5:D24)</f>
        <v>560.93200000000002</v>
      </c>
      <c r="E25" s="19">
        <f t="shared" si="25"/>
        <v>1278.5224000000001</v>
      </c>
      <c r="F25" s="19">
        <f t="shared" si="25"/>
        <v>2446.21</v>
      </c>
      <c r="G25" s="19">
        <f t="shared" si="25"/>
        <v>1391.4808</v>
      </c>
      <c r="H25" s="19">
        <f t="shared" si="25"/>
        <v>1164.444</v>
      </c>
      <c r="I25" s="19">
        <f t="shared" si="25"/>
        <v>1772.2845</v>
      </c>
      <c r="J25" s="19">
        <f t="shared" si="25"/>
        <v>2733.2509</v>
      </c>
      <c r="K25" s="19">
        <f t="shared" si="25"/>
        <v>2847.7299000000003</v>
      </c>
      <c r="L25" s="19">
        <f t="shared" si="25"/>
        <v>2946.0536999999999</v>
      </c>
      <c r="M25" s="19">
        <f t="shared" si="25"/>
        <v>2980.4943000000003</v>
      </c>
      <c r="N25" s="19">
        <f t="shared" si="25"/>
        <v>3703.2966999999994</v>
      </c>
      <c r="O25" s="19">
        <f t="shared" si="25"/>
        <v>2710.9372999999996</v>
      </c>
      <c r="P25" s="19">
        <f t="shared" si="25"/>
        <v>1985.1464999999998</v>
      </c>
      <c r="Q25" s="19">
        <f t="shared" si="25"/>
        <v>3028.8698999999997</v>
      </c>
      <c r="S25" s="3">
        <f t="shared" si="24"/>
        <v>92.586999999999989</v>
      </c>
      <c r="T25" s="3">
        <f t="shared" si="24"/>
        <v>717.59040000000005</v>
      </c>
      <c r="U25" s="3">
        <f t="shared" si="24"/>
        <v>1167.6876</v>
      </c>
      <c r="V25" s="3">
        <f t="shared" si="22"/>
        <v>-1054.7292</v>
      </c>
      <c r="W25" s="3">
        <f t="shared" si="22"/>
        <v>-227.03680000000008</v>
      </c>
      <c r="X25" s="3">
        <f t="shared" si="22"/>
        <v>607.84050000000002</v>
      </c>
      <c r="Y25" s="3">
        <f t="shared" si="22"/>
        <v>960.96640000000002</v>
      </c>
      <c r="Z25" s="3">
        <f t="shared" si="22"/>
        <v>114.47900000000027</v>
      </c>
      <c r="AA25" s="3">
        <f t="shared" si="22"/>
        <v>98.323799999999665</v>
      </c>
      <c r="AB25" s="3">
        <f t="shared" si="22"/>
        <v>34.440600000000359</v>
      </c>
      <c r="AC25" s="3">
        <f t="shared" si="22"/>
        <v>722.80239999999912</v>
      </c>
      <c r="AD25" s="3">
        <f t="shared" si="22"/>
        <v>-992.35939999999982</v>
      </c>
      <c r="AE25" s="3">
        <f t="shared" si="22"/>
        <v>-725.79079999999976</v>
      </c>
      <c r="AF25" s="3">
        <f t="shared" si="22"/>
        <v>1043.7233999999999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3.1488510623009398E-2</v>
      </c>
      <c r="K29" s="4">
        <f t="shared" si="29"/>
        <v>1.5458628994273648E-2</v>
      </c>
      <c r="L29" s="4">
        <f t="shared" si="29"/>
        <v>2.1049853911352671E-2</v>
      </c>
      <c r="M29" s="4">
        <f t="shared" si="29"/>
        <v>3.0858639790050931E-2</v>
      </c>
      <c r="N29" s="4">
        <f t="shared" si="29"/>
        <v>1.1984456983962426E-2</v>
      </c>
      <c r="O29" s="4">
        <f t="shared" si="29"/>
        <v>2.9231956047083792E-2</v>
      </c>
      <c r="P29" s="4">
        <f t="shared" si="29"/>
        <v>4.238578865590021E-2</v>
      </c>
      <c r="Q29" s="4">
        <f t="shared" si="29"/>
        <v>3.6301658252142162E-2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-0.48850881881346875</v>
      </c>
      <c r="AA29" s="4">
        <f t="shared" si="30"/>
        <v>0.40870473853982109</v>
      </c>
      <c r="AB29" s="4">
        <f t="shared" si="30"/>
        <v>0.4831167155803528</v>
      </c>
      <c r="AC29" s="4">
        <f t="shared" si="30"/>
        <v>-0.51745058386065634</v>
      </c>
      <c r="AD29" s="4">
        <f t="shared" si="30"/>
        <v>0.7855436888828804</v>
      </c>
      <c r="AE29" s="4">
        <f t="shared" si="30"/>
        <v>6.1782298160159517E-2</v>
      </c>
      <c r="AF29" s="4">
        <f t="shared" si="30"/>
        <v>0.30675524708231333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1.5550502300654433E-2</v>
      </c>
      <c r="D30" s="4">
        <f t="shared" si="31"/>
        <v>1.9237625951095676E-2</v>
      </c>
      <c r="E30" s="4">
        <f t="shared" si="31"/>
        <v>1.6069331284301314E-2</v>
      </c>
      <c r="F30" s="4">
        <f t="shared" si="31"/>
        <v>8.9567126289239272E-3</v>
      </c>
      <c r="G30" s="4">
        <f t="shared" si="31"/>
        <v>2.3835039621100052E-2</v>
      </c>
      <c r="H30" s="4">
        <f t="shared" si="31"/>
        <v>3.1921672489187973E-2</v>
      </c>
      <c r="I30" s="4">
        <f t="shared" si="31"/>
        <v>2.2963017506500791E-2</v>
      </c>
      <c r="J30" s="4">
        <f t="shared" si="31"/>
        <v>1.438543384363287E-2</v>
      </c>
      <c r="K30" s="4">
        <f t="shared" si="29"/>
        <v>1.9373326100905846E-2</v>
      </c>
      <c r="L30" s="4">
        <f t="shared" si="29"/>
        <v>1.5009570260039727E-2</v>
      </c>
      <c r="M30" s="4">
        <f t="shared" si="29"/>
        <v>1.3826565613629925E-2</v>
      </c>
      <c r="N30" s="4">
        <f t="shared" si="29"/>
        <v>1.2104890218491003E-2</v>
      </c>
      <c r="O30" s="4">
        <f t="shared" si="29"/>
        <v>2.0586237829993342E-2</v>
      </c>
      <c r="P30" s="4">
        <f t="shared" si="29"/>
        <v>1.7424910453712108E-2</v>
      </c>
      <c r="Q30" s="4">
        <f t="shared" si="29"/>
        <v>2.276063425504014E-2</v>
      </c>
      <c r="S30" s="4">
        <f t="shared" si="30"/>
        <v>0.48166964163119591</v>
      </c>
      <c r="T30" s="4">
        <f t="shared" si="30"/>
        <v>0.9039013993142434</v>
      </c>
      <c r="U30" s="4">
        <f t="shared" si="30"/>
        <v>6.6439522998296335E-2</v>
      </c>
      <c r="V30" s="4">
        <f t="shared" si="30"/>
        <v>0.51373801916932893</v>
      </c>
      <c r="W30" s="4">
        <f t="shared" si="30"/>
        <v>0.12075619610444439</v>
      </c>
      <c r="X30" s="4">
        <f t="shared" si="30"/>
        <v>9.4858895375427174E-2</v>
      </c>
      <c r="Y30" s="4">
        <f t="shared" si="30"/>
        <v>-3.3859989679828978E-2</v>
      </c>
      <c r="Z30" s="4">
        <f t="shared" si="30"/>
        <v>0.40313843180141912</v>
      </c>
      <c r="AA30" s="4">
        <f t="shared" si="30"/>
        <v>-0.19849555918071415</v>
      </c>
      <c r="AB30" s="4">
        <f t="shared" si="30"/>
        <v>-6.8047671815283026E-2</v>
      </c>
      <c r="AC30" s="4">
        <f t="shared" si="30"/>
        <v>8.7794224702742105E-2</v>
      </c>
      <c r="AD30" s="4">
        <f t="shared" si="30"/>
        <v>0.24493620058891755</v>
      </c>
      <c r="AE30" s="4">
        <f t="shared" si="30"/>
        <v>-0.38017846903669722</v>
      </c>
      <c r="AF30" s="4">
        <f t="shared" si="30"/>
        <v>0.99297505131392527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0.11894252869671884</v>
      </c>
      <c r="J31" s="4">
        <f t="shared" si="31"/>
        <v>7.5112021366205359E-2</v>
      </c>
      <c r="K31" s="4">
        <f t="shared" si="29"/>
        <v>9.8815551292276677E-2</v>
      </c>
      <c r="L31" s="4">
        <f t="shared" si="29"/>
        <v>6.8871792798617354E-2</v>
      </c>
      <c r="M31" s="4">
        <f t="shared" si="29"/>
        <v>6.6163521936612985E-2</v>
      </c>
      <c r="N31" s="4">
        <f t="shared" si="29"/>
        <v>5.1953709245062658E-2</v>
      </c>
      <c r="O31" s="4">
        <f t="shared" si="29"/>
        <v>7.7574645492538702E-2</v>
      </c>
      <c r="P31" s="4">
        <f t="shared" si="29"/>
        <v>0.17263209541462055</v>
      </c>
      <c r="Q31" s="4">
        <f t="shared" si="29"/>
        <v>0.11680924294569406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-2.6091081593927892E-2</v>
      </c>
      <c r="Z31" s="4">
        <f t="shared" si="30"/>
        <v>0.370677057963955</v>
      </c>
      <c r="AA31" s="4">
        <f t="shared" si="30"/>
        <v>-0.27896233120113711</v>
      </c>
      <c r="AB31" s="4">
        <f t="shared" si="30"/>
        <v>-2.809265648102522E-2</v>
      </c>
      <c r="AC31" s="4">
        <f t="shared" si="30"/>
        <v>-2.4340770791074967E-2</v>
      </c>
      <c r="AD31" s="4">
        <f t="shared" si="30"/>
        <v>9.3035343035343068E-2</v>
      </c>
      <c r="AE31" s="4">
        <f t="shared" si="30"/>
        <v>0.62957679505468367</v>
      </c>
      <c r="AF31" s="4">
        <f t="shared" si="30"/>
        <v>3.2389845345783548E-2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3.2431218530948693E-2</v>
      </c>
      <c r="P32" s="4">
        <f t="shared" si="29"/>
        <v>4.6679174559660967E-2</v>
      </c>
      <c r="Q32" s="4">
        <f t="shared" si="29"/>
        <v>4.0609205433353217E-2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5.398150570411412E-2</v>
      </c>
      <c r="AF32" s="4">
        <f t="shared" si="30"/>
        <v>0.32736200291372136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5.3938869850217251E-2</v>
      </c>
      <c r="D33" s="4">
        <f t="shared" si="31"/>
        <v>4.8068215042108488E-2</v>
      </c>
      <c r="E33" s="4">
        <f t="shared" si="31"/>
        <v>2.2924901433091824E-2</v>
      </c>
      <c r="F33" s="4">
        <f t="shared" si="31"/>
        <v>1.7442901467985168E-2</v>
      </c>
      <c r="G33" s="4">
        <f t="shared" si="31"/>
        <v>2.5985985577379148E-2</v>
      </c>
      <c r="H33" s="4">
        <f t="shared" si="31"/>
        <v>3.400507023094284E-2</v>
      </c>
      <c r="I33" s="4">
        <f t="shared" si="31"/>
        <v>2.4686781383011589E-2</v>
      </c>
      <c r="J33" s="4">
        <f t="shared" si="31"/>
        <v>1.9057525966606283E-2</v>
      </c>
      <c r="K33" s="4">
        <f t="shared" si="29"/>
        <v>1.827350269419863E-2</v>
      </c>
      <c r="L33" s="4">
        <f t="shared" si="29"/>
        <v>8.9240056961622932E-2</v>
      </c>
      <c r="M33" s="4">
        <f t="shared" si="29"/>
        <v>0.14461124787254245</v>
      </c>
      <c r="N33" s="4">
        <f t="shared" si="29"/>
        <v>2.5896925839077385E-2</v>
      </c>
      <c r="O33" s="4">
        <f t="shared" si="29"/>
        <v>4.2563876339006448E-2</v>
      </c>
      <c r="P33" s="4">
        <f t="shared" si="29"/>
        <v>5.2221838539372289E-2</v>
      </c>
      <c r="Q33" s="4">
        <f t="shared" si="29"/>
        <v>4.0891819090678017E-2</v>
      </c>
      <c r="S33" s="4">
        <f t="shared" si="30"/>
        <v>6.733433615707389E-2</v>
      </c>
      <c r="T33" s="4">
        <f t="shared" si="30"/>
        <v>8.7045210102733292E-2</v>
      </c>
      <c r="U33" s="4">
        <f t="shared" si="30"/>
        <v>0.45578300921187304</v>
      </c>
      <c r="V33" s="4">
        <f t="shared" si="30"/>
        <v>-0.15256978134008292</v>
      </c>
      <c r="W33" s="4">
        <f t="shared" si="30"/>
        <v>9.5080063054841193E-2</v>
      </c>
      <c r="X33" s="4">
        <f t="shared" si="30"/>
        <v>0.10493219183271463</v>
      </c>
      <c r="Y33" s="4">
        <f t="shared" si="30"/>
        <v>0.19055128908392749</v>
      </c>
      <c r="Z33" s="4">
        <f t="shared" si="30"/>
        <v>-9.790934746299973E-4</v>
      </c>
      <c r="AA33" s="4">
        <f t="shared" si="30"/>
        <v>4.052192628463815</v>
      </c>
      <c r="AB33" s="4">
        <f t="shared" si="30"/>
        <v>0.63941865153324751</v>
      </c>
      <c r="AC33" s="4">
        <f t="shared" si="30"/>
        <v>-0.77749163018284828</v>
      </c>
      <c r="AD33" s="4">
        <f t="shared" si="30"/>
        <v>0.20316149482816159</v>
      </c>
      <c r="AE33" s="4">
        <f t="shared" si="30"/>
        <v>-0.10157035393628452</v>
      </c>
      <c r="AF33" s="4">
        <f t="shared" si="30"/>
        <v>0.19473704518269849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3.5522095201455427E-3</v>
      </c>
      <c r="M34" s="4">
        <f t="shared" si="29"/>
        <v>1.3109905964255658E-2</v>
      </c>
      <c r="N34" s="4">
        <f t="shared" si="29"/>
        <v>1.2104350159143341E-2</v>
      </c>
      <c r="O34" s="4">
        <f t="shared" si="29"/>
        <v>2.8795944487539422E-2</v>
      </c>
      <c r="P34" s="4">
        <f t="shared" si="29"/>
        <v>3.6529293933722277E-2</v>
      </c>
      <c r="Q34" s="4">
        <f t="shared" si="29"/>
        <v>2.8863570535003834E-2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2.7337792642140468</v>
      </c>
      <c r="AC34" s="4">
        <f t="shared" si="30"/>
        <v>0.14720786200542568</v>
      </c>
      <c r="AD34" s="4">
        <f t="shared" si="30"/>
        <v>0.74148931423727282</v>
      </c>
      <c r="AE34" s="4">
        <f t="shared" si="30"/>
        <v>-7.106989137118247E-2</v>
      </c>
      <c r="AF34" s="4">
        <f t="shared" si="30"/>
        <v>0.20558221633846324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1.1686652110020811E-2</v>
      </c>
      <c r="N35" s="4">
        <f t="shared" si="29"/>
        <v>6.9916083148293257E-3</v>
      </c>
      <c r="O35" s="4">
        <f t="shared" si="29"/>
        <v>1.0248853782048003E-2</v>
      </c>
      <c r="P35" s="4">
        <f t="shared" si="29"/>
        <v>1.4939955313121729E-2</v>
      </c>
      <c r="Q35" s="4">
        <f t="shared" si="29"/>
        <v>1.6721087954289487E-2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-0.25666054203031696</v>
      </c>
      <c r="AD35" s="4">
        <f t="shared" si="30"/>
        <v>7.3072763788042616E-2</v>
      </c>
      <c r="AE35" s="4">
        <f t="shared" si="30"/>
        <v>6.7448891448315659E-2</v>
      </c>
      <c r="AF35" s="4">
        <f t="shared" si="30"/>
        <v>0.70766740845640297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4.948993292281128E-4</v>
      </c>
      <c r="M36" s="4">
        <f t="shared" si="29"/>
        <v>3.8812354044763645E-3</v>
      </c>
      <c r="N36" s="4">
        <f t="shared" si="29"/>
        <v>1.0750961433902934E-2</v>
      </c>
      <c r="O36" s="4">
        <f t="shared" si="29"/>
        <v>1.9843690224779456E-2</v>
      </c>
      <c r="P36" s="4">
        <f t="shared" si="29"/>
        <v>1.5557038233702148E-2</v>
      </c>
      <c r="Q36" s="4">
        <f t="shared" si="29"/>
        <v>8.2806461908449761E-3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6.9341563786008225</v>
      </c>
      <c r="AC36" s="4">
        <f t="shared" si="30"/>
        <v>2.4417358229598896</v>
      </c>
      <c r="AD36" s="4">
        <f t="shared" si="30"/>
        <v>0.3511578841613503</v>
      </c>
      <c r="AE36" s="4">
        <f t="shared" si="30"/>
        <v>-0.42591318895808167</v>
      </c>
      <c r="AF36" s="4">
        <f t="shared" si="30"/>
        <v>-0.18787034938315578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0.80496215396769466</v>
      </c>
      <c r="D37" s="4">
        <f t="shared" si="31"/>
        <v>0.79867078362439647</v>
      </c>
      <c r="E37" s="4">
        <f t="shared" si="31"/>
        <v>0.58817897910900896</v>
      </c>
      <c r="F37" s="4">
        <f t="shared" si="31"/>
        <v>0.27348428793930202</v>
      </c>
      <c r="G37" s="4">
        <f t="shared" si="31"/>
        <v>0.33273905036993684</v>
      </c>
      <c r="H37" s="4">
        <f t="shared" si="31"/>
        <v>0.49379789839614446</v>
      </c>
      <c r="I37" s="4">
        <f t="shared" si="31"/>
        <v>0.27647931243544704</v>
      </c>
      <c r="J37" s="4">
        <f t="shared" si="31"/>
        <v>0.26817881958805906</v>
      </c>
      <c r="K37" s="4">
        <f t="shared" si="29"/>
        <v>0.243702887693106</v>
      </c>
      <c r="L37" s="4">
        <f t="shared" si="29"/>
        <v>0.26781589215430801</v>
      </c>
      <c r="M37" s="4">
        <f t="shared" si="29"/>
        <v>0.16909946782988311</v>
      </c>
      <c r="N37" s="4">
        <f t="shared" si="29"/>
        <v>0.22169436221515823</v>
      </c>
      <c r="O37" s="4">
        <f t="shared" si="29"/>
        <v>0.42678965684672981</v>
      </c>
      <c r="P37" s="4">
        <f t="shared" si="29"/>
        <v>0.31080829550866901</v>
      </c>
      <c r="Q37" s="4">
        <f t="shared" si="29"/>
        <v>0.23011883078900155</v>
      </c>
      <c r="S37" s="4">
        <f t="shared" si="30"/>
        <v>0.1883289124668435</v>
      </c>
      <c r="T37" s="4">
        <f t="shared" si="30"/>
        <v>0.6785714285714286</v>
      </c>
      <c r="U37" s="4">
        <f t="shared" si="30"/>
        <v>-0.11037234042553191</v>
      </c>
      <c r="V37" s="4">
        <f t="shared" si="30"/>
        <v>-0.30792227204783257</v>
      </c>
      <c r="W37" s="4">
        <f t="shared" si="30"/>
        <v>0.24190064794816415</v>
      </c>
      <c r="X37" s="4">
        <f t="shared" si="30"/>
        <v>-0.14782608695652175</v>
      </c>
      <c r="Y37" s="4">
        <f t="shared" si="30"/>
        <v>0.49591836734693878</v>
      </c>
      <c r="Z37" s="4">
        <f t="shared" si="30"/>
        <v>-5.3206002728512961E-2</v>
      </c>
      <c r="AA37" s="4">
        <f t="shared" si="30"/>
        <v>0.13688760806916425</v>
      </c>
      <c r="AB37" s="4">
        <f t="shared" si="30"/>
        <v>-0.36121673003802279</v>
      </c>
      <c r="AC37" s="4">
        <f t="shared" si="30"/>
        <v>0.62896825396825395</v>
      </c>
      <c r="AD37" s="4">
        <f t="shared" si="30"/>
        <v>0.40925700365408041</v>
      </c>
      <c r="AE37" s="4">
        <f t="shared" si="30"/>
        <v>-0.46672428694900603</v>
      </c>
      <c r="AF37" s="4">
        <f t="shared" si="30"/>
        <v>0.12965964343598055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1.4946941876028139E-3</v>
      </c>
      <c r="F38" s="4">
        <f t="shared" si="31"/>
        <v>1.5906238630371064E-3</v>
      </c>
      <c r="G38" s="4">
        <f t="shared" si="31"/>
        <v>3.7032490854347392E-3</v>
      </c>
      <c r="H38" s="4">
        <f t="shared" si="31"/>
        <v>8.4074459570404412E-3</v>
      </c>
      <c r="I38" s="4">
        <f t="shared" si="31"/>
        <v>8.1267990551178448E-3</v>
      </c>
      <c r="J38" s="4">
        <f t="shared" si="31"/>
        <v>4.4555002250250796E-3</v>
      </c>
      <c r="K38" s="4">
        <f t="shared" si="29"/>
        <v>4.7743291946332408E-3</v>
      </c>
      <c r="L38" s="4">
        <f t="shared" si="29"/>
        <v>5.7928339866988848E-3</v>
      </c>
      <c r="M38" s="4">
        <f t="shared" si="29"/>
        <v>6.3207636397761262E-3</v>
      </c>
      <c r="N38" s="4">
        <f t="shared" si="29"/>
        <v>3.3291958486610057E-3</v>
      </c>
      <c r="O38" s="4">
        <f t="shared" si="29"/>
        <v>5.9215681602079115E-3</v>
      </c>
      <c r="P38" s="4">
        <f t="shared" si="29"/>
        <v>5.0535313136839026E-3</v>
      </c>
      <c r="Q38" s="4">
        <f t="shared" si="29"/>
        <v>3.8707506056962042E-3</v>
      </c>
      <c r="S38" s="4">
        <f t="shared" si="30"/>
        <v>0</v>
      </c>
      <c r="T38" s="4">
        <f t="shared" si="30"/>
        <v>0</v>
      </c>
      <c r="U38" s="4">
        <f t="shared" si="30"/>
        <v>1.0361067503924646</v>
      </c>
      <c r="V38" s="4">
        <f t="shared" si="30"/>
        <v>0.32433821639681304</v>
      </c>
      <c r="W38" s="4">
        <f t="shared" si="30"/>
        <v>0.89986415680186294</v>
      </c>
      <c r="X38" s="4">
        <f t="shared" si="30"/>
        <v>0.47119509703779383</v>
      </c>
      <c r="Y38" s="4">
        <f t="shared" si="30"/>
        <v>-0.15448170520030546</v>
      </c>
      <c r="Z38" s="4">
        <f t="shared" si="30"/>
        <v>0.11643948103136798</v>
      </c>
      <c r="AA38" s="4">
        <f t="shared" si="30"/>
        <v>0.2552221241541629</v>
      </c>
      <c r="AB38" s="4">
        <f t="shared" si="30"/>
        <v>0.1038907769834759</v>
      </c>
      <c r="AC38" s="4">
        <f t="shared" si="30"/>
        <v>-0.34555974308615101</v>
      </c>
      <c r="AD38" s="4">
        <f t="shared" si="30"/>
        <v>0.30205207234974452</v>
      </c>
      <c r="AE38" s="4">
        <f t="shared" si="30"/>
        <v>-0.37507008035881145</v>
      </c>
      <c r="AF38" s="4">
        <f t="shared" si="30"/>
        <v>0.16866028708133973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0.33163282864656884</v>
      </c>
      <c r="F39" s="4">
        <f t="shared" si="31"/>
        <v>0.23260472322490711</v>
      </c>
      <c r="G39" s="4">
        <f t="shared" si="31"/>
        <v>0.44341251420788558</v>
      </c>
      <c r="H39" s="4">
        <f t="shared" si="31"/>
        <v>0.38473297127212647</v>
      </c>
      <c r="I39" s="4">
        <f t="shared" si="31"/>
        <v>0.47960697055128565</v>
      </c>
      <c r="J39" s="4">
        <f t="shared" si="31"/>
        <v>0.53306485694379535</v>
      </c>
      <c r="K39" s="4">
        <f t="shared" si="29"/>
        <v>0.35853119356579427</v>
      </c>
      <c r="L39" s="4">
        <f t="shared" si="29"/>
        <v>0.43074571247632043</v>
      </c>
      <c r="M39" s="4">
        <f t="shared" si="29"/>
        <v>0.43751132152811023</v>
      </c>
      <c r="N39" s="4">
        <f t="shared" si="29"/>
        <v>0.20603264113296677</v>
      </c>
      <c r="O39" s="4">
        <f t="shared" si="29"/>
        <v>0.23497408073584</v>
      </c>
      <c r="P39" s="4">
        <f t="shared" si="29"/>
        <v>0.16774580616594292</v>
      </c>
      <c r="Q39" s="4">
        <f t="shared" si="29"/>
        <v>0.3034134942540781</v>
      </c>
      <c r="S39" s="4">
        <f t="shared" si="30"/>
        <v>0</v>
      </c>
      <c r="T39" s="4">
        <f t="shared" si="30"/>
        <v>0</v>
      </c>
      <c r="U39" s="4">
        <f t="shared" si="30"/>
        <v>0.34198113207547171</v>
      </c>
      <c r="V39" s="4">
        <f t="shared" si="30"/>
        <v>8.43585237258348E-2</v>
      </c>
      <c r="W39" s="4">
        <f t="shared" si="30"/>
        <v>-0.27390599675850891</v>
      </c>
      <c r="X39" s="4">
        <f t="shared" si="30"/>
        <v>0.8973214285714286</v>
      </c>
      <c r="Y39" s="4">
        <f t="shared" si="30"/>
        <v>0.71411764705882352</v>
      </c>
      <c r="Z39" s="4">
        <f t="shared" si="30"/>
        <v>-0.29924502402196296</v>
      </c>
      <c r="AA39" s="4">
        <f t="shared" si="30"/>
        <v>0.24289911851126347</v>
      </c>
      <c r="AB39" s="4">
        <f t="shared" si="30"/>
        <v>2.7580772261623327E-2</v>
      </c>
      <c r="AC39" s="4">
        <f t="shared" si="30"/>
        <v>-0.41487730061349692</v>
      </c>
      <c r="AD39" s="4">
        <f t="shared" si="30"/>
        <v>-0.16513761467889909</v>
      </c>
      <c r="AE39" s="4">
        <f t="shared" si="30"/>
        <v>-0.47723704866562011</v>
      </c>
      <c r="AF39" s="4">
        <f t="shared" si="30"/>
        <v>1.7597597597597598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0.45621594221264733</v>
      </c>
      <c r="G40" s="4">
        <f t="shared" si="31"/>
        <v>0.13798250036939064</v>
      </c>
      <c r="H40" s="4">
        <f t="shared" si="31"/>
        <v>0</v>
      </c>
      <c r="I40" s="4">
        <f t="shared" si="31"/>
        <v>1.6927304842986553E-2</v>
      </c>
      <c r="J40" s="4">
        <f t="shared" si="31"/>
        <v>9.5124820044877687E-3</v>
      </c>
      <c r="K40" s="4">
        <f t="shared" si="29"/>
        <v>0.17487613554923168</v>
      </c>
      <c r="L40" s="4">
        <f t="shared" si="29"/>
        <v>1.6632419157872107E-2</v>
      </c>
      <c r="M40" s="4">
        <f t="shared" si="29"/>
        <v>1.2078533416420222E-2</v>
      </c>
      <c r="N40" s="4">
        <f t="shared" si="29"/>
        <v>0.37345103890811671</v>
      </c>
      <c r="O40" s="4">
        <f t="shared" si="29"/>
        <v>7.3775221581111458E-3</v>
      </c>
      <c r="P40" s="4">
        <f t="shared" si="29"/>
        <v>0</v>
      </c>
      <c r="Q40" s="4">
        <f t="shared" si="29"/>
        <v>9.2773875827416696E-2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-0.82795698924731187</v>
      </c>
      <c r="W40" s="4">
        <f t="shared" si="30"/>
        <v>-1</v>
      </c>
      <c r="X40" s="4">
        <f t="shared" si="30"/>
        <v>0</v>
      </c>
      <c r="Y40" s="4">
        <f t="shared" si="30"/>
        <v>-0.13333333333333333</v>
      </c>
      <c r="Z40" s="4">
        <f t="shared" si="30"/>
        <v>18.153846153846153</v>
      </c>
      <c r="AA40" s="4">
        <f t="shared" si="30"/>
        <v>-0.90160642570281124</v>
      </c>
      <c r="AB40" s="4">
        <f t="shared" si="30"/>
        <v>-0.26530612244897961</v>
      </c>
      <c r="AC40" s="4">
        <f t="shared" si="30"/>
        <v>37.416666666666664</v>
      </c>
      <c r="AD40" s="4">
        <f t="shared" si="30"/>
        <v>-0.9855386840202458</v>
      </c>
      <c r="AE40" s="4">
        <f t="shared" si="30"/>
        <v>-1</v>
      </c>
      <c r="AF40" s="4">
        <f t="shared" si="30"/>
        <v>0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3.3507350350703007E-2</v>
      </c>
      <c r="D41" s="4">
        <f t="shared" si="31"/>
        <v>3.5098728544636422E-2</v>
      </c>
      <c r="E41" s="4">
        <f t="shared" si="31"/>
        <v>2.7343283152489156E-2</v>
      </c>
      <c r="F41" s="4">
        <f t="shared" si="31"/>
        <v>4.9971179906876349E-3</v>
      </c>
      <c r="G41" s="4">
        <f t="shared" si="31"/>
        <v>1.2184142246159631E-2</v>
      </c>
      <c r="H41" s="4">
        <f t="shared" si="31"/>
        <v>1.6406113132104248E-2</v>
      </c>
      <c r="I41" s="4">
        <f t="shared" si="31"/>
        <v>8.012257625680301E-3</v>
      </c>
      <c r="J41" s="4">
        <f t="shared" si="31"/>
        <v>2.3209358496872716E-2</v>
      </c>
      <c r="K41" s="4">
        <f t="shared" si="29"/>
        <v>4.7191624458485334E-2</v>
      </c>
      <c r="L41" s="4">
        <f t="shared" si="29"/>
        <v>5.112907480267586E-2</v>
      </c>
      <c r="M41" s="4">
        <f t="shared" si="29"/>
        <v>5.1969903113050733E-2</v>
      </c>
      <c r="N41" s="4">
        <f t="shared" si="29"/>
        <v>2.8706044535940105E-2</v>
      </c>
      <c r="O41" s="4">
        <f t="shared" si="29"/>
        <v>2.8144509280978211E-2</v>
      </c>
      <c r="P41" s="4">
        <f t="shared" si="29"/>
        <v>4.7413629170441583E-2</v>
      </c>
      <c r="Q41" s="4">
        <f t="shared" si="29"/>
        <v>1.1364964866929414E-2</v>
      </c>
      <c r="S41" s="4">
        <f t="shared" si="30"/>
        <v>0.25457210221117693</v>
      </c>
      <c r="T41" s="4">
        <f t="shared" si="30"/>
        <v>0.77565014221861062</v>
      </c>
      <c r="U41" s="4">
        <f t="shared" si="30"/>
        <v>-0.65033324751852173</v>
      </c>
      <c r="V41" s="4">
        <f t="shared" si="30"/>
        <v>0.38694371727748694</v>
      </c>
      <c r="W41" s="4">
        <f t="shared" si="30"/>
        <v>0.12681373127285586</v>
      </c>
      <c r="X41" s="4">
        <f t="shared" si="30"/>
        <v>-0.25670016750418762</v>
      </c>
      <c r="Y41" s="4">
        <f t="shared" si="30"/>
        <v>3.4673943661971829</v>
      </c>
      <c r="Z41" s="4">
        <f t="shared" si="30"/>
        <v>1.1184639878935008</v>
      </c>
      <c r="AA41" s="4">
        <f t="shared" si="30"/>
        <v>0.12084322377575531</v>
      </c>
      <c r="AB41" s="4">
        <f t="shared" si="30"/>
        <v>2.832787842978441E-2</v>
      </c>
      <c r="AC41" s="4">
        <f t="shared" si="30"/>
        <v>-0.31368789381262258</v>
      </c>
      <c r="AD41" s="4">
        <f t="shared" si="30"/>
        <v>-0.28228620881033234</v>
      </c>
      <c r="AE41" s="4">
        <f t="shared" si="30"/>
        <v>0.23362342394296054</v>
      </c>
      <c r="AF41" s="4">
        <f t="shared" si="30"/>
        <v>-0.6342764255282981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6.8806115150156402E-2</v>
      </c>
      <c r="D42" s="4">
        <f t="shared" si="31"/>
        <v>7.2028338550840385E-2</v>
      </c>
      <c r="E42" s="4">
        <f t="shared" si="31"/>
        <v>8.6443538259478279E-3</v>
      </c>
      <c r="F42" s="4">
        <f t="shared" si="31"/>
        <v>3.8684332089231909E-3</v>
      </c>
      <c r="G42" s="4">
        <f t="shared" si="31"/>
        <v>1.8464501989535177E-2</v>
      </c>
      <c r="H42" s="4">
        <f t="shared" si="31"/>
        <v>2.3095142402726108E-2</v>
      </c>
      <c r="I42" s="4">
        <f t="shared" si="31"/>
        <v>4.054992299486905E-2</v>
      </c>
      <c r="J42" s="4">
        <f t="shared" si="31"/>
        <v>2.0047921689150455E-2</v>
      </c>
      <c r="K42" s="4">
        <f t="shared" si="29"/>
        <v>1.6617797916860022E-2</v>
      </c>
      <c r="L42" s="4">
        <f t="shared" si="29"/>
        <v>2.1810871947106736E-2</v>
      </c>
      <c r="M42" s="4">
        <f t="shared" si="29"/>
        <v>2.3707812492713035E-2</v>
      </c>
      <c r="N42" s="4">
        <f t="shared" si="29"/>
        <v>1.9179127613512578E-2</v>
      </c>
      <c r="O42" s="4">
        <f t="shared" si="29"/>
        <v>3.1273685304341055E-2</v>
      </c>
      <c r="P42" s="4">
        <f t="shared" si="29"/>
        <v>3.0289452189044993E-2</v>
      </c>
      <c r="Q42" s="4">
        <f t="shared" si="29"/>
        <v>2.4428583083083235E-2</v>
      </c>
      <c r="S42" s="4">
        <f t="shared" si="30"/>
        <v>0.25377812257563992</v>
      </c>
      <c r="T42" s="4">
        <f t="shared" si="30"/>
        <v>-0.72645595624087322</v>
      </c>
      <c r="U42" s="4">
        <f t="shared" si="30"/>
        <v>-0.14377488237423094</v>
      </c>
      <c r="V42" s="4">
        <f t="shared" si="30"/>
        <v>1.7151009193701792</v>
      </c>
      <c r="W42" s="4">
        <f t="shared" si="30"/>
        <v>4.6705328299536809E-2</v>
      </c>
      <c r="X42" s="4">
        <f t="shared" si="30"/>
        <v>1.6722939054772616</v>
      </c>
      <c r="Y42" s="4">
        <f t="shared" si="30"/>
        <v>-0.23752539448417889</v>
      </c>
      <c r="Z42" s="4">
        <f t="shared" si="30"/>
        <v>-0.13637856777866997</v>
      </c>
      <c r="AA42" s="4">
        <f t="shared" si="30"/>
        <v>0.35781755171903723</v>
      </c>
      <c r="AB42" s="4">
        <f t="shared" si="30"/>
        <v>9.9679407370517947E-2</v>
      </c>
      <c r="AC42" s="4">
        <f t="shared" si="30"/>
        <v>5.1655085549312191E-3</v>
      </c>
      <c r="AD42" s="4">
        <f t="shared" si="30"/>
        <v>0.19366147607918241</v>
      </c>
      <c r="AE42" s="4">
        <f t="shared" si="30"/>
        <v>-0.29077269671270695</v>
      </c>
      <c r="AF42" s="4">
        <f t="shared" si="30"/>
        <v>0.23053767732708014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2.3235008380574147E-2</v>
      </c>
      <c r="D43" s="4">
        <f t="shared" si="31"/>
        <v>2.6896308286922476E-2</v>
      </c>
      <c r="E43" s="4">
        <f t="shared" si="31"/>
        <v>3.7116283609892166E-3</v>
      </c>
      <c r="F43" s="4">
        <f t="shared" si="31"/>
        <v>8.3925746358652772E-4</v>
      </c>
      <c r="G43" s="4">
        <f t="shared" si="31"/>
        <v>1.6930165331781797E-3</v>
      </c>
      <c r="H43" s="4">
        <f t="shared" si="31"/>
        <v>7.6336861197275263E-3</v>
      </c>
      <c r="I43" s="4">
        <f t="shared" si="31"/>
        <v>3.7051049083823731E-3</v>
      </c>
      <c r="J43" s="4">
        <f t="shared" si="31"/>
        <v>1.4875692531556471E-3</v>
      </c>
      <c r="K43" s="4">
        <f t="shared" si="29"/>
        <v>2.3850225402345915E-3</v>
      </c>
      <c r="L43" s="4">
        <f t="shared" si="29"/>
        <v>7.8548126940116529E-3</v>
      </c>
      <c r="M43" s="4">
        <f t="shared" si="29"/>
        <v>3.4314106891598479E-3</v>
      </c>
      <c r="N43" s="4">
        <f t="shared" si="29"/>
        <v>9.6100050530652879E-3</v>
      </c>
      <c r="O43" s="4">
        <f t="shared" si="29"/>
        <v>4.2425547798541864E-3</v>
      </c>
      <c r="P43" s="4">
        <f t="shared" si="29"/>
        <v>2.4703214599023297E-2</v>
      </c>
      <c r="Q43" s="4">
        <f t="shared" si="29"/>
        <v>4.9632042630817523E-3</v>
      </c>
      <c r="S43" s="4">
        <f t="shared" si="30"/>
        <v>0.38641793787906636</v>
      </c>
      <c r="T43" s="4">
        <f t="shared" si="30"/>
        <v>-0.68546430701928807</v>
      </c>
      <c r="U43" s="4">
        <f t="shared" si="30"/>
        <v>-0.56737050617440055</v>
      </c>
      <c r="V43" s="4">
        <f t="shared" si="30"/>
        <v>0.14749147588894299</v>
      </c>
      <c r="W43" s="4">
        <f t="shared" si="30"/>
        <v>2.7732405127769755</v>
      </c>
      <c r="X43" s="4">
        <f t="shared" si="30"/>
        <v>-0.26127798402519969</v>
      </c>
      <c r="Y43" s="4">
        <f t="shared" si="30"/>
        <v>-0.38081169572831791</v>
      </c>
      <c r="Z43" s="4">
        <f t="shared" si="30"/>
        <v>0.67045426596817426</v>
      </c>
      <c r="AA43" s="4">
        <f t="shared" si="30"/>
        <v>2.407102578070937</v>
      </c>
      <c r="AB43" s="4">
        <f t="shared" si="30"/>
        <v>-0.55803843444666756</v>
      </c>
      <c r="AC43" s="4">
        <f t="shared" si="30"/>
        <v>2.4797747206007457</v>
      </c>
      <c r="AD43" s="4">
        <f t="shared" si="30"/>
        <v>-0.67682719514902201</v>
      </c>
      <c r="AE43" s="4">
        <f t="shared" si="30"/>
        <v>3.2638223505168975</v>
      </c>
      <c r="AF43" s="4">
        <f t="shared" si="30"/>
        <v>-0.69345323667655667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1.1743018599297437E-2</v>
      </c>
      <c r="N44" s="4">
        <f t="shared" si="29"/>
        <v>6.2106824981104005E-3</v>
      </c>
      <c r="O44" s="4">
        <f t="shared" si="29"/>
        <v>0</v>
      </c>
      <c r="P44" s="4">
        <f t="shared" si="29"/>
        <v>1.5615975949382075E-2</v>
      </c>
      <c r="Q44" s="4">
        <f t="shared" si="29"/>
        <v>1.7828431653667265E-2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-0.34285714285714286</v>
      </c>
      <c r="AD44" s="4">
        <f t="shared" si="30"/>
        <v>-1</v>
      </c>
      <c r="AE44" s="4">
        <f t="shared" si="30"/>
        <v>0</v>
      </c>
      <c r="AF44" s="4">
        <f t="shared" si="30"/>
        <v>0.74193548387096775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0.99999999999999989</v>
      </c>
      <c r="D49" s="12">
        <f t="shared" ref="D49:Q49" si="35">SUM(D29:D48)</f>
        <v>0.99999999999999989</v>
      </c>
      <c r="E49" s="12">
        <f t="shared" si="35"/>
        <v>1</v>
      </c>
      <c r="F49" s="12">
        <f t="shared" si="35"/>
        <v>0.99999999999999978</v>
      </c>
      <c r="G49" s="12">
        <f t="shared" si="35"/>
        <v>1</v>
      </c>
      <c r="H49" s="12">
        <f t="shared" si="35"/>
        <v>1.0000000000000002</v>
      </c>
      <c r="I49" s="12">
        <f t="shared" si="35"/>
        <v>1</v>
      </c>
      <c r="J49" s="12">
        <f t="shared" si="35"/>
        <v>0.99999999999999989</v>
      </c>
      <c r="K49" s="12">
        <f t="shared" si="35"/>
        <v>0.99999999999999989</v>
      </c>
      <c r="L49" s="12">
        <f t="shared" si="35"/>
        <v>1</v>
      </c>
      <c r="M49" s="12">
        <f t="shared" si="35"/>
        <v>0.99999999999999978</v>
      </c>
      <c r="N49" s="12">
        <f t="shared" si="35"/>
        <v>1.0000000000000002</v>
      </c>
      <c r="O49" s="12">
        <f t="shared" si="35"/>
        <v>1.0000000000000002</v>
      </c>
      <c r="P49" s="12">
        <f t="shared" si="35"/>
        <v>1</v>
      </c>
      <c r="Q49" s="12">
        <f t="shared" si="35"/>
        <v>1</v>
      </c>
      <c r="S49" s="5">
        <f t="shared" si="33"/>
        <v>0.19768973726633141</v>
      </c>
      <c r="T49" s="6">
        <f t="shared" si="33"/>
        <v>1.2792823372530004</v>
      </c>
      <c r="U49" s="6">
        <f t="shared" si="33"/>
        <v>0.91331024000830952</v>
      </c>
      <c r="V49" s="6">
        <f t="shared" si="33"/>
        <v>-0.43116870587561984</v>
      </c>
      <c r="W49" s="6">
        <f t="shared" si="33"/>
        <v>-0.163162006978465</v>
      </c>
      <c r="X49" s="6">
        <f t="shared" si="33"/>
        <v>0.52200062862619412</v>
      </c>
      <c r="Y49" s="6">
        <f t="shared" si="33"/>
        <v>0.54221903988891174</v>
      </c>
      <c r="Z49" s="6">
        <f t="shared" si="33"/>
        <v>4.1883824130452225E-2</v>
      </c>
      <c r="AA49" s="6">
        <f t="shared" si="33"/>
        <v>3.4527080675733908E-2</v>
      </c>
      <c r="AB49" s="6">
        <f t="shared" si="33"/>
        <v>1.1690418270379919E-2</v>
      </c>
      <c r="AC49" s="6">
        <f t="shared" si="33"/>
        <v>0.24251091505190903</v>
      </c>
      <c r="AD49" s="6">
        <f t="shared" si="33"/>
        <v>-0.2679664851050147</v>
      </c>
      <c r="AE49" s="6">
        <f t="shared" si="33"/>
        <v>-0.26772688545766066</v>
      </c>
      <c r="AF49" s="6">
        <f t="shared" si="33"/>
        <v>0.52576643587765437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INPUT!B108</f>
        <v>BS_OTHER_CUR_ASSET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86.066000000000003</v>
      </c>
      <c r="K61">
        <v>44.021999999999998</v>
      </c>
      <c r="L61">
        <v>62.014000000000003</v>
      </c>
      <c r="M61">
        <v>91.974000000000004</v>
      </c>
      <c r="N61">
        <v>44.381999999999998</v>
      </c>
      <c r="O61">
        <v>79.245999999999995</v>
      </c>
      <c r="P61">
        <v>84.141999999999996</v>
      </c>
      <c r="Q61">
        <v>109.953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7.2830000000000004</v>
      </c>
      <c r="D63">
        <v>10.791</v>
      </c>
      <c r="E63">
        <v>20.545000000000002</v>
      </c>
      <c r="F63">
        <v>21.91</v>
      </c>
      <c r="G63">
        <v>33.165999999999997</v>
      </c>
      <c r="H63">
        <v>37.170999999999999</v>
      </c>
      <c r="I63">
        <v>40.697000000000003</v>
      </c>
      <c r="J63">
        <v>39.319000000000003</v>
      </c>
      <c r="K63">
        <v>55.17</v>
      </c>
      <c r="L63">
        <v>44.219000000000001</v>
      </c>
      <c r="M63">
        <v>41.21</v>
      </c>
      <c r="N63">
        <v>44.828000000000003</v>
      </c>
      <c r="O63">
        <v>55.808</v>
      </c>
      <c r="P63">
        <v>34.591000000000001</v>
      </c>
      <c r="Q63">
        <v>68.938999999999993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210.8</v>
      </c>
      <c r="J65">
        <v>205.3</v>
      </c>
      <c r="K65">
        <v>281.39999999999998</v>
      </c>
      <c r="L65">
        <v>202.9</v>
      </c>
      <c r="M65">
        <v>197.2</v>
      </c>
      <c r="N65">
        <v>192.4</v>
      </c>
      <c r="O65">
        <v>210.3</v>
      </c>
      <c r="P65">
        <v>342.7</v>
      </c>
      <c r="Q65">
        <v>353.8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87.918999999999997</v>
      </c>
      <c r="P67">
        <v>92.665000000000006</v>
      </c>
      <c r="Q67">
        <v>123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25.262</v>
      </c>
      <c r="D69">
        <v>26.963000000000001</v>
      </c>
      <c r="E69">
        <v>29.31</v>
      </c>
      <c r="F69">
        <v>42.668999999999997</v>
      </c>
      <c r="G69">
        <v>36.158999999999999</v>
      </c>
      <c r="H69">
        <v>39.597000000000001</v>
      </c>
      <c r="I69">
        <v>43.752000000000002</v>
      </c>
      <c r="J69">
        <v>52.088999999999999</v>
      </c>
      <c r="K69">
        <v>52.037999999999997</v>
      </c>
      <c r="L69">
        <v>262.90600000000001</v>
      </c>
      <c r="M69">
        <v>431.01299999999998</v>
      </c>
      <c r="N69">
        <v>95.903999999999996</v>
      </c>
      <c r="O69">
        <v>115.38800000000001</v>
      </c>
      <c r="P69">
        <v>103.66800000000001</v>
      </c>
      <c r="Q69">
        <v>123.85599999999999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10.465</v>
      </c>
      <c r="M71">
        <v>39.073999999999998</v>
      </c>
      <c r="N71">
        <v>44.826000000000001</v>
      </c>
      <c r="O71">
        <v>78.063999999999993</v>
      </c>
      <c r="P71">
        <v>72.516000000000005</v>
      </c>
      <c r="Q71">
        <v>87.424000000000007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34.832000000000001</v>
      </c>
      <c r="N73">
        <v>25.891999999999999</v>
      </c>
      <c r="O73">
        <v>27.783999999999999</v>
      </c>
      <c r="P73">
        <v>29.658000000000001</v>
      </c>
      <c r="Q73">
        <v>50.646000000000001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1.458</v>
      </c>
      <c r="M75">
        <v>11.568</v>
      </c>
      <c r="N75">
        <v>39.814</v>
      </c>
      <c r="O75">
        <v>53.795000000000002</v>
      </c>
      <c r="P75">
        <v>30.882999999999999</v>
      </c>
      <c r="Q75">
        <v>25.081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377</v>
      </c>
      <c r="D77">
        <v>448</v>
      </c>
      <c r="E77">
        <v>752</v>
      </c>
      <c r="F77">
        <v>669</v>
      </c>
      <c r="G77">
        <v>463</v>
      </c>
      <c r="H77">
        <v>575</v>
      </c>
      <c r="I77">
        <v>490</v>
      </c>
      <c r="J77">
        <v>733</v>
      </c>
      <c r="K77">
        <v>694</v>
      </c>
      <c r="L77">
        <v>789</v>
      </c>
      <c r="M77">
        <v>504</v>
      </c>
      <c r="N77">
        <v>821</v>
      </c>
      <c r="O77">
        <v>1157</v>
      </c>
      <c r="P77">
        <v>617</v>
      </c>
      <c r="Q77">
        <v>697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1.911</v>
      </c>
      <c r="F79">
        <v>3.891</v>
      </c>
      <c r="G79">
        <v>5.1529999999999996</v>
      </c>
      <c r="H79">
        <v>9.7899999999999991</v>
      </c>
      <c r="I79">
        <v>14.403</v>
      </c>
      <c r="J79">
        <v>12.178000000000001</v>
      </c>
      <c r="K79">
        <v>13.596</v>
      </c>
      <c r="L79">
        <v>17.065999999999999</v>
      </c>
      <c r="M79">
        <v>18.838999999999999</v>
      </c>
      <c r="N79">
        <v>12.329000000000001</v>
      </c>
      <c r="O79">
        <v>16.053000000000001</v>
      </c>
      <c r="P79">
        <v>10.032</v>
      </c>
      <c r="Q79">
        <v>11.724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424</v>
      </c>
      <c r="F81">
        <v>569</v>
      </c>
      <c r="G81">
        <v>617</v>
      </c>
      <c r="H81">
        <v>448</v>
      </c>
      <c r="I81">
        <v>850</v>
      </c>
      <c r="J81">
        <v>1457</v>
      </c>
      <c r="K81">
        <v>1021</v>
      </c>
      <c r="L81">
        <v>1269</v>
      </c>
      <c r="M81">
        <v>1304</v>
      </c>
      <c r="N81">
        <v>763</v>
      </c>
      <c r="O81">
        <v>637</v>
      </c>
      <c r="P81">
        <v>333</v>
      </c>
      <c r="Q81">
        <v>919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1116</v>
      </c>
      <c r="G83">
        <v>192</v>
      </c>
      <c r="H83" t="s">
        <v>89</v>
      </c>
      <c r="I83">
        <v>30</v>
      </c>
      <c r="J83">
        <v>26</v>
      </c>
      <c r="K83">
        <v>498</v>
      </c>
      <c r="L83">
        <v>49</v>
      </c>
      <c r="M83">
        <v>36</v>
      </c>
      <c r="N83">
        <v>1383</v>
      </c>
      <c r="O83">
        <v>20</v>
      </c>
      <c r="P83">
        <v>0</v>
      </c>
      <c r="Q83">
        <v>281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15.693</v>
      </c>
      <c r="D85">
        <v>19.687999999999999</v>
      </c>
      <c r="E85">
        <v>34.959000000000003</v>
      </c>
      <c r="F85">
        <v>12.224</v>
      </c>
      <c r="G85">
        <v>16.954000000000001</v>
      </c>
      <c r="H85">
        <v>19.103999999999999</v>
      </c>
      <c r="I85">
        <v>14.2</v>
      </c>
      <c r="J85">
        <v>63.436999999999998</v>
      </c>
      <c r="K85">
        <v>134.38900000000001</v>
      </c>
      <c r="L85">
        <v>150.62899999999999</v>
      </c>
      <c r="M85">
        <v>154.89599999999999</v>
      </c>
      <c r="N85">
        <v>106.307</v>
      </c>
      <c r="O85">
        <v>76.298000000000002</v>
      </c>
      <c r="P85">
        <v>94.123000000000005</v>
      </c>
      <c r="Q85">
        <v>34.423000000000002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32.225000000000001</v>
      </c>
      <c r="D87">
        <v>40.402999999999999</v>
      </c>
      <c r="E87">
        <v>11.052</v>
      </c>
      <c r="F87">
        <v>9.4629999999999992</v>
      </c>
      <c r="G87">
        <v>25.693000000000001</v>
      </c>
      <c r="H87">
        <v>26.893000000000001</v>
      </c>
      <c r="I87">
        <v>71.866</v>
      </c>
      <c r="J87">
        <v>54.795999999999999</v>
      </c>
      <c r="K87">
        <v>47.323</v>
      </c>
      <c r="L87">
        <v>64.256</v>
      </c>
      <c r="M87">
        <v>70.661000000000001</v>
      </c>
      <c r="N87">
        <v>71.025999999999996</v>
      </c>
      <c r="O87">
        <v>84.781000000000006</v>
      </c>
      <c r="P87">
        <v>60.128999999999998</v>
      </c>
      <c r="Q87">
        <v>73.991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10.882</v>
      </c>
      <c r="D89">
        <v>15.087</v>
      </c>
      <c r="E89">
        <v>4.7454000000000001</v>
      </c>
      <c r="F89">
        <v>2.0529999999999999</v>
      </c>
      <c r="G89">
        <v>2.3557999999999999</v>
      </c>
      <c r="H89">
        <v>8.8889999999999993</v>
      </c>
      <c r="I89">
        <v>6.5664999999999996</v>
      </c>
      <c r="J89">
        <v>4.0659000000000001</v>
      </c>
      <c r="K89">
        <v>6.7919</v>
      </c>
      <c r="L89">
        <v>23.140699999999999</v>
      </c>
      <c r="M89">
        <v>10.2273</v>
      </c>
      <c r="N89">
        <v>35.588700000000003</v>
      </c>
      <c r="O89">
        <v>11.501300000000001</v>
      </c>
      <c r="P89">
        <v>49.039499999999997</v>
      </c>
      <c r="Q89">
        <v>15.0329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35</v>
      </c>
      <c r="N91">
        <v>23</v>
      </c>
      <c r="O91" t="s">
        <v>89</v>
      </c>
      <c r="P91">
        <v>31</v>
      </c>
      <c r="Q91">
        <v>54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B1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81640625" bestFit="1" customWidth="1"/>
    <col min="4" max="4" width="10.453125" bestFit="1" customWidth="1"/>
    <col min="11" max="11" width="10.179687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BS_CUR_ASSET_REPORT</v>
      </c>
      <c r="S3" t="s">
        <v>17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F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si="1"/>
        <v>41729</v>
      </c>
      <c r="AE4" s="18">
        <f t="shared" si="1"/>
        <v>42094</v>
      </c>
      <c r="AF4" s="18">
        <f t="shared" si="1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2">IF(D61="#N/A N/A",0,D61)</f>
        <v>0</v>
      </c>
      <c r="E5" s="2">
        <f t="shared" si="2"/>
        <v>0</v>
      </c>
      <c r="F5" s="2">
        <f t="shared" si="2"/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1432.893</v>
      </c>
      <c r="K5" s="2">
        <f t="shared" si="2"/>
        <v>1370.1679999999999</v>
      </c>
      <c r="L5" s="2">
        <f t="shared" si="2"/>
        <v>1365.6489999999999</v>
      </c>
      <c r="M5" s="2">
        <f t="shared" si="2"/>
        <v>1653.6569999999999</v>
      </c>
      <c r="N5" s="2">
        <f t="shared" si="2"/>
        <v>1424.3520000000001</v>
      </c>
      <c r="O5" s="2">
        <f t="shared" si="2"/>
        <v>1255.9770000000001</v>
      </c>
      <c r="P5" s="2">
        <f t="shared" si="2"/>
        <v>1148.6690000000001</v>
      </c>
      <c r="Q5" s="2">
        <f t="shared" si="2"/>
        <v>1189.771</v>
      </c>
      <c r="S5" s="2">
        <f t="shared" ref="S5:AF25" si="3">D5-C5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1432.893</v>
      </c>
      <c r="Z5" s="2">
        <f t="shared" si="3"/>
        <v>-62.725000000000136</v>
      </c>
      <c r="AA5" s="2">
        <f t="shared" si="3"/>
        <v>-4.5190000000000055</v>
      </c>
      <c r="AB5" s="2">
        <f t="shared" si="3"/>
        <v>288.00800000000004</v>
      </c>
      <c r="AC5" s="2">
        <f t="shared" si="3"/>
        <v>-229.30499999999984</v>
      </c>
      <c r="AD5" s="2">
        <f t="shared" si="3"/>
        <v>-168.375</v>
      </c>
      <c r="AE5" s="2">
        <f t="shared" si="3"/>
        <v>-107.30799999999999</v>
      </c>
      <c r="AF5" s="2">
        <f t="shared" si="3"/>
        <v>41.101999999999862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306.12900000000002</v>
      </c>
      <c r="D6" s="2">
        <f t="shared" ref="D6:Q6" si="4">IF(D63="#N/A N/A",0,D63)</f>
        <v>297.91000000000003</v>
      </c>
      <c r="E6" s="2">
        <f t="shared" si="4"/>
        <v>432.45600000000002</v>
      </c>
      <c r="F6" s="2">
        <f t="shared" si="4"/>
        <v>492.93</v>
      </c>
      <c r="G6" s="2">
        <f t="shared" si="4"/>
        <v>449.82900000000001</v>
      </c>
      <c r="H6" s="2">
        <f t="shared" si="4"/>
        <v>709.00300000000004</v>
      </c>
      <c r="I6" s="2">
        <f t="shared" si="4"/>
        <v>602.82500000000005</v>
      </c>
      <c r="J6" s="2">
        <f t="shared" si="4"/>
        <v>724.83199999999999</v>
      </c>
      <c r="K6" s="2">
        <f t="shared" si="4"/>
        <v>840.74599999999998</v>
      </c>
      <c r="L6" s="2">
        <f t="shared" si="4"/>
        <v>782.07799999999997</v>
      </c>
      <c r="M6" s="2">
        <f t="shared" si="4"/>
        <v>685.79200000000003</v>
      </c>
      <c r="N6" s="2">
        <f t="shared" si="4"/>
        <v>723.78099999999995</v>
      </c>
      <c r="O6" s="2">
        <f t="shared" si="4"/>
        <v>735.84900000000005</v>
      </c>
      <c r="P6" s="2">
        <f t="shared" si="4"/>
        <v>666.11</v>
      </c>
      <c r="Q6" s="2">
        <f t="shared" si="4"/>
        <v>921.83799999999997</v>
      </c>
      <c r="S6" s="2">
        <f t="shared" si="3"/>
        <v>-8.2189999999999941</v>
      </c>
      <c r="T6" s="2">
        <f t="shared" si="3"/>
        <v>134.54599999999999</v>
      </c>
      <c r="U6" s="2">
        <f t="shared" si="3"/>
        <v>60.47399999999999</v>
      </c>
      <c r="V6" s="2">
        <f t="shared" si="3"/>
        <v>-43.100999999999999</v>
      </c>
      <c r="W6" s="2">
        <f t="shared" si="3"/>
        <v>259.17400000000004</v>
      </c>
      <c r="X6" s="2">
        <f t="shared" si="3"/>
        <v>-106.178</v>
      </c>
      <c r="Y6" s="2">
        <f t="shared" si="3"/>
        <v>122.00699999999995</v>
      </c>
      <c r="Z6" s="2">
        <f t="shared" si="3"/>
        <v>115.91399999999999</v>
      </c>
      <c r="AA6" s="2">
        <f t="shared" si="3"/>
        <v>-58.668000000000006</v>
      </c>
      <c r="AB6" s="2">
        <f t="shared" si="3"/>
        <v>-96.285999999999945</v>
      </c>
      <c r="AC6" s="2">
        <f t="shared" si="3"/>
        <v>37.988999999999919</v>
      </c>
      <c r="AD6" s="2">
        <f t="shared" si="3"/>
        <v>12.068000000000097</v>
      </c>
      <c r="AE6" s="2">
        <f t="shared" si="3"/>
        <v>-69.739000000000033</v>
      </c>
      <c r="AF6" s="2">
        <f t="shared" si="3"/>
        <v>255.72799999999995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5">IF(D65="#N/A N/A",0,D65)</f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1419.2</v>
      </c>
      <c r="J7" s="2">
        <f t="shared" si="5"/>
        <v>1557.8</v>
      </c>
      <c r="K7" s="2">
        <f t="shared" si="5"/>
        <v>1702.3</v>
      </c>
      <c r="L7" s="2">
        <f t="shared" si="5"/>
        <v>1879.4</v>
      </c>
      <c r="M7" s="2">
        <f t="shared" si="5"/>
        <v>1834.7</v>
      </c>
      <c r="N7" s="2">
        <f t="shared" si="5"/>
        <v>2213.5</v>
      </c>
      <c r="O7" s="2">
        <f t="shared" si="5"/>
        <v>2453.4</v>
      </c>
      <c r="P7" s="2">
        <f t="shared" si="5"/>
        <v>2790.8</v>
      </c>
      <c r="Q7" s="2">
        <f t="shared" si="5"/>
        <v>3238.1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1419.2</v>
      </c>
      <c r="Y7" s="2">
        <f t="shared" si="3"/>
        <v>138.59999999999991</v>
      </c>
      <c r="Z7" s="2">
        <f t="shared" si="3"/>
        <v>144.5</v>
      </c>
      <c r="AA7" s="2">
        <f t="shared" si="3"/>
        <v>177.10000000000014</v>
      </c>
      <c r="AB7" s="2">
        <f t="shared" si="3"/>
        <v>-44.700000000000045</v>
      </c>
      <c r="AC7" s="2">
        <f t="shared" si="3"/>
        <v>378.79999999999995</v>
      </c>
      <c r="AD7" s="2">
        <f t="shared" si="3"/>
        <v>239.90000000000009</v>
      </c>
      <c r="AE7" s="2">
        <f t="shared" si="3"/>
        <v>337.40000000000009</v>
      </c>
      <c r="AF7" s="2">
        <f t="shared" si="3"/>
        <v>447.29999999999973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6">IF(D67="#N/A N/A",0,D67)</f>
        <v>0</v>
      </c>
      <c r="E8" s="2">
        <f t="shared" si="6"/>
        <v>0</v>
      </c>
      <c r="F8" s="2">
        <f t="shared" si="6"/>
        <v>0</v>
      </c>
      <c r="G8" s="2">
        <f t="shared" si="6"/>
        <v>0</v>
      </c>
      <c r="H8" s="2">
        <f t="shared" si="6"/>
        <v>0</v>
      </c>
      <c r="I8" s="2">
        <f t="shared" si="6"/>
        <v>0</v>
      </c>
      <c r="J8" s="2">
        <f t="shared" si="6"/>
        <v>0</v>
      </c>
      <c r="K8" s="2">
        <f t="shared" si="6"/>
        <v>0</v>
      </c>
      <c r="L8" s="2">
        <f t="shared" si="6"/>
        <v>0</v>
      </c>
      <c r="M8" s="2">
        <f t="shared" si="6"/>
        <v>0</v>
      </c>
      <c r="N8" s="2">
        <f t="shared" si="6"/>
        <v>0</v>
      </c>
      <c r="O8" s="2">
        <f t="shared" si="6"/>
        <v>796.80399999999997</v>
      </c>
      <c r="P8" s="2">
        <f t="shared" si="6"/>
        <v>794.37099999999998</v>
      </c>
      <c r="Q8" s="2">
        <f t="shared" si="6"/>
        <v>1004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796.80399999999997</v>
      </c>
      <c r="AE8" s="2">
        <f t="shared" si="3"/>
        <v>-2.4329999999999927</v>
      </c>
      <c r="AF8" s="2">
        <f t="shared" si="3"/>
        <v>209.62900000000002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296.80700000000002</v>
      </c>
      <c r="D9" s="2">
        <f t="shared" ref="D9:Q9" si="7">IF(D69="#N/A N/A",0,D69)</f>
        <v>328.27</v>
      </c>
      <c r="E9" s="2">
        <f t="shared" si="7"/>
        <v>413.29599999999999</v>
      </c>
      <c r="F9" s="2">
        <f t="shared" si="7"/>
        <v>423.83</v>
      </c>
      <c r="G9" s="2">
        <f t="shared" si="7"/>
        <v>438.06900000000002</v>
      </c>
      <c r="H9" s="2">
        <f t="shared" si="7"/>
        <v>473.37400000000002</v>
      </c>
      <c r="I9" s="2">
        <f t="shared" si="7"/>
        <v>475.32799999999997</v>
      </c>
      <c r="J9" s="2">
        <f t="shared" si="7"/>
        <v>584.85799999999995</v>
      </c>
      <c r="K9" s="2">
        <f t="shared" si="7"/>
        <v>674.65700000000004</v>
      </c>
      <c r="L9" s="2">
        <f t="shared" si="7"/>
        <v>676.10599999999999</v>
      </c>
      <c r="M9" s="2">
        <f t="shared" si="7"/>
        <v>712.726</v>
      </c>
      <c r="N9" s="2">
        <f t="shared" si="7"/>
        <v>742.59900000000005</v>
      </c>
      <c r="O9" s="2">
        <f t="shared" si="7"/>
        <v>765.38699999999994</v>
      </c>
      <c r="P9" s="2">
        <f t="shared" si="7"/>
        <v>775.30200000000002</v>
      </c>
      <c r="Q9" s="2">
        <f t="shared" si="7"/>
        <v>782.92200000000003</v>
      </c>
      <c r="S9" s="2">
        <f t="shared" si="3"/>
        <v>31.462999999999965</v>
      </c>
      <c r="T9" s="2">
        <f t="shared" si="3"/>
        <v>85.02600000000001</v>
      </c>
      <c r="U9" s="2">
        <f t="shared" si="3"/>
        <v>10.533999999999992</v>
      </c>
      <c r="V9" s="2">
        <f t="shared" si="3"/>
        <v>14.239000000000033</v>
      </c>
      <c r="W9" s="2">
        <f t="shared" si="3"/>
        <v>35.305000000000007</v>
      </c>
      <c r="X9" s="2">
        <f t="shared" si="3"/>
        <v>1.9539999999999509</v>
      </c>
      <c r="Y9" s="2">
        <f t="shared" si="3"/>
        <v>109.52999999999997</v>
      </c>
      <c r="Z9" s="2">
        <f t="shared" si="3"/>
        <v>89.799000000000092</v>
      </c>
      <c r="AA9" s="2">
        <f t="shared" si="3"/>
        <v>1.4489999999999554</v>
      </c>
      <c r="AB9" s="2">
        <f t="shared" si="3"/>
        <v>36.620000000000005</v>
      </c>
      <c r="AC9" s="2">
        <f t="shared" si="3"/>
        <v>29.873000000000047</v>
      </c>
      <c r="AD9" s="2">
        <f t="shared" si="3"/>
        <v>22.787999999999897</v>
      </c>
      <c r="AE9" s="2">
        <f t="shared" si="3"/>
        <v>9.9150000000000773</v>
      </c>
      <c r="AF9" s="2">
        <f t="shared" si="3"/>
        <v>7.6200000000000045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8">IF(D71="#N/A N/A",0,D71)</f>
        <v>0</v>
      </c>
      <c r="E10" s="2">
        <f t="shared" si="8"/>
        <v>0</v>
      </c>
      <c r="F10" s="2">
        <f t="shared" si="8"/>
        <v>0</v>
      </c>
      <c r="G10" s="2">
        <f t="shared" si="8"/>
        <v>0</v>
      </c>
      <c r="H10" s="2">
        <f t="shared" si="8"/>
        <v>0</v>
      </c>
      <c r="I10" s="2">
        <f t="shared" si="8"/>
        <v>0</v>
      </c>
      <c r="J10" s="2">
        <f t="shared" si="8"/>
        <v>0</v>
      </c>
      <c r="K10" s="2">
        <f t="shared" si="8"/>
        <v>0</v>
      </c>
      <c r="L10" s="2">
        <f t="shared" si="8"/>
        <v>30.866</v>
      </c>
      <c r="M10" s="2">
        <f t="shared" si="8"/>
        <v>68.143000000000001</v>
      </c>
      <c r="N10" s="2">
        <f t="shared" si="8"/>
        <v>118.801</v>
      </c>
      <c r="O10" s="2">
        <f t="shared" si="8"/>
        <v>120.64400000000001</v>
      </c>
      <c r="P10" s="2">
        <f t="shared" si="8"/>
        <v>117.586</v>
      </c>
      <c r="Q10" s="2">
        <f t="shared" si="8"/>
        <v>154.108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30.866</v>
      </c>
      <c r="AB10" s="2">
        <f t="shared" si="3"/>
        <v>37.277000000000001</v>
      </c>
      <c r="AC10" s="2">
        <f t="shared" si="3"/>
        <v>50.658000000000001</v>
      </c>
      <c r="AD10" s="2">
        <f t="shared" si="3"/>
        <v>1.8430000000000035</v>
      </c>
      <c r="AE10" s="2">
        <f t="shared" si="3"/>
        <v>-3.0580000000000069</v>
      </c>
      <c r="AF10" s="2">
        <f t="shared" si="3"/>
        <v>36.522000000000006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9">IF(D73="#N/A N/A",0,D73)</f>
        <v>0</v>
      </c>
      <c r="E11" s="2">
        <f t="shared" si="9"/>
        <v>0</v>
      </c>
      <c r="F11" s="2">
        <f t="shared" si="9"/>
        <v>0</v>
      </c>
      <c r="G11" s="2">
        <f t="shared" si="9"/>
        <v>0</v>
      </c>
      <c r="H11" s="2">
        <f t="shared" si="9"/>
        <v>0</v>
      </c>
      <c r="I11" s="2">
        <f t="shared" si="9"/>
        <v>0</v>
      </c>
      <c r="J11" s="2">
        <f t="shared" si="9"/>
        <v>0</v>
      </c>
      <c r="K11" s="2">
        <f t="shared" si="9"/>
        <v>0</v>
      </c>
      <c r="L11" s="2">
        <f t="shared" si="9"/>
        <v>0</v>
      </c>
      <c r="M11" s="2">
        <f t="shared" si="9"/>
        <v>428.089</v>
      </c>
      <c r="N11" s="2">
        <f t="shared" si="9"/>
        <v>341.16699999999997</v>
      </c>
      <c r="O11" s="2">
        <f t="shared" si="9"/>
        <v>321.31</v>
      </c>
      <c r="P11" s="2">
        <f t="shared" si="9"/>
        <v>441.44</v>
      </c>
      <c r="Q11" s="2">
        <f t="shared" si="9"/>
        <v>433.13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428.089</v>
      </c>
      <c r="AC11" s="2">
        <f t="shared" si="3"/>
        <v>-86.922000000000025</v>
      </c>
      <c r="AD11" s="2">
        <f t="shared" si="3"/>
        <v>-19.856999999999971</v>
      </c>
      <c r="AE11" s="2">
        <f t="shared" si="3"/>
        <v>120.13</v>
      </c>
      <c r="AF11" s="2">
        <f t="shared" si="3"/>
        <v>-8.3100000000000023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10">IF(D75="#N/A N/A",0,D75)</f>
        <v>0</v>
      </c>
      <c r="E12" s="2">
        <f t="shared" si="10"/>
        <v>0</v>
      </c>
      <c r="F12" s="2">
        <f t="shared" si="10"/>
        <v>0</v>
      </c>
      <c r="G12" s="2">
        <f t="shared" si="10"/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33.241</v>
      </c>
      <c r="M12" s="2">
        <f t="shared" si="10"/>
        <v>104.241</v>
      </c>
      <c r="N12" s="2">
        <f t="shared" si="10"/>
        <v>315.16699999999997</v>
      </c>
      <c r="O12" s="2">
        <f t="shared" si="10"/>
        <v>657.13699999999994</v>
      </c>
      <c r="P12" s="2">
        <f t="shared" si="10"/>
        <v>1387.259</v>
      </c>
      <c r="Q12" s="2">
        <f t="shared" si="10"/>
        <v>1087.9110000000001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33.241</v>
      </c>
      <c r="AB12" s="2">
        <f t="shared" si="3"/>
        <v>71</v>
      </c>
      <c r="AC12" s="2">
        <f t="shared" si="3"/>
        <v>210.92599999999999</v>
      </c>
      <c r="AD12" s="2">
        <f t="shared" si="3"/>
        <v>341.96999999999997</v>
      </c>
      <c r="AE12" s="2">
        <f t="shared" si="3"/>
        <v>730.12200000000007</v>
      </c>
      <c r="AF12" s="2">
        <f t="shared" si="3"/>
        <v>-299.34799999999996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5098</v>
      </c>
      <c r="D13" s="2">
        <f t="shared" ref="D13:Q13" si="11">IF(D77="#N/A N/A",0,D77)</f>
        <v>6394</v>
      </c>
      <c r="E13" s="2">
        <f t="shared" si="11"/>
        <v>7287</v>
      </c>
      <c r="F13" s="2">
        <f t="shared" si="11"/>
        <v>9449</v>
      </c>
      <c r="G13" s="2">
        <f t="shared" si="11"/>
        <v>9880</v>
      </c>
      <c r="H13" s="2">
        <f t="shared" si="11"/>
        <v>12298</v>
      </c>
      <c r="I13" s="2">
        <f t="shared" si="11"/>
        <v>11950</v>
      </c>
      <c r="J13" s="2">
        <f t="shared" si="11"/>
        <v>13249</v>
      </c>
      <c r="K13" s="2">
        <f t="shared" si="11"/>
        <v>14186</v>
      </c>
      <c r="L13" s="2">
        <f t="shared" si="11"/>
        <v>15368</v>
      </c>
      <c r="M13" s="2">
        <f t="shared" si="11"/>
        <v>15744</v>
      </c>
      <c r="N13" s="2">
        <f t="shared" si="11"/>
        <v>18162</v>
      </c>
      <c r="O13" s="2">
        <f t="shared" si="11"/>
        <v>17407</v>
      </c>
      <c r="P13" s="2">
        <f t="shared" si="11"/>
        <v>14571</v>
      </c>
      <c r="Q13" s="2">
        <f t="shared" si="11"/>
        <v>15447</v>
      </c>
      <c r="S13" s="2">
        <f t="shared" si="3"/>
        <v>1296</v>
      </c>
      <c r="T13" s="2">
        <f t="shared" si="3"/>
        <v>893</v>
      </c>
      <c r="U13" s="2">
        <f t="shared" si="3"/>
        <v>2162</v>
      </c>
      <c r="V13" s="2">
        <f t="shared" si="3"/>
        <v>431</v>
      </c>
      <c r="W13" s="2">
        <f t="shared" si="3"/>
        <v>2418</v>
      </c>
      <c r="X13" s="2">
        <f t="shared" si="3"/>
        <v>-348</v>
      </c>
      <c r="Y13" s="2">
        <f t="shared" si="3"/>
        <v>1299</v>
      </c>
      <c r="Z13" s="2">
        <f t="shared" si="3"/>
        <v>937</v>
      </c>
      <c r="AA13" s="2">
        <f t="shared" si="3"/>
        <v>1182</v>
      </c>
      <c r="AB13" s="2">
        <f t="shared" si="3"/>
        <v>376</v>
      </c>
      <c r="AC13" s="2">
        <f t="shared" si="3"/>
        <v>2418</v>
      </c>
      <c r="AD13" s="2">
        <f t="shared" si="3"/>
        <v>-755</v>
      </c>
      <c r="AE13" s="2">
        <f t="shared" si="3"/>
        <v>-2836</v>
      </c>
      <c r="AF13" s="2">
        <f t="shared" si="3"/>
        <v>876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12">IF(D79="#N/A N/A",0,D79)</f>
        <v>0</v>
      </c>
      <c r="E14" s="2">
        <f t="shared" si="12"/>
        <v>32.777999999999999</v>
      </c>
      <c r="F14" s="2">
        <f t="shared" si="12"/>
        <v>57.261000000000003</v>
      </c>
      <c r="G14" s="2">
        <f t="shared" si="12"/>
        <v>118.69799999999999</v>
      </c>
      <c r="H14" s="2">
        <f t="shared" si="12"/>
        <v>202.68199999999999</v>
      </c>
      <c r="I14" s="2">
        <f t="shared" si="12"/>
        <v>166.71700000000001</v>
      </c>
      <c r="J14" s="2">
        <f t="shared" si="12"/>
        <v>188.65100000000001</v>
      </c>
      <c r="K14" s="2">
        <f t="shared" si="12"/>
        <v>193.86</v>
      </c>
      <c r="L14" s="2">
        <f t="shared" si="12"/>
        <v>230.589</v>
      </c>
      <c r="M14" s="2">
        <f t="shared" si="12"/>
        <v>238.50200000000001</v>
      </c>
      <c r="N14" s="2">
        <f t="shared" si="12"/>
        <v>226.34399999999999</v>
      </c>
      <c r="O14" s="2">
        <f t="shared" si="12"/>
        <v>288.42899999999997</v>
      </c>
      <c r="P14" s="2">
        <f t="shared" si="12"/>
        <v>274.74400000000003</v>
      </c>
      <c r="Q14" s="2">
        <f t="shared" si="12"/>
        <v>299.13099999999997</v>
      </c>
      <c r="S14" s="2">
        <f t="shared" si="3"/>
        <v>0</v>
      </c>
      <c r="T14" s="2">
        <f t="shared" si="3"/>
        <v>32.777999999999999</v>
      </c>
      <c r="U14" s="2">
        <f t="shared" si="3"/>
        <v>24.483000000000004</v>
      </c>
      <c r="V14" s="2">
        <f t="shared" si="3"/>
        <v>61.436999999999991</v>
      </c>
      <c r="W14" s="2">
        <f t="shared" si="3"/>
        <v>83.983999999999995</v>
      </c>
      <c r="X14" s="2">
        <f t="shared" si="3"/>
        <v>-35.964999999999975</v>
      </c>
      <c r="Y14" s="2">
        <f t="shared" si="3"/>
        <v>21.933999999999997</v>
      </c>
      <c r="Z14" s="2">
        <f t="shared" si="3"/>
        <v>5.2090000000000032</v>
      </c>
      <c r="AA14" s="2">
        <f t="shared" si="3"/>
        <v>36.728999999999985</v>
      </c>
      <c r="AB14" s="2">
        <f t="shared" si="3"/>
        <v>7.9130000000000109</v>
      </c>
      <c r="AC14" s="2">
        <f t="shared" si="3"/>
        <v>-12.158000000000015</v>
      </c>
      <c r="AD14" s="2">
        <f t="shared" si="3"/>
        <v>62.08499999999998</v>
      </c>
      <c r="AE14" s="2">
        <f t="shared" si="3"/>
        <v>-13.684999999999945</v>
      </c>
      <c r="AF14" s="2">
        <f t="shared" si="3"/>
        <v>24.386999999999944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13">IF(D81="#N/A N/A",0,D81)</f>
        <v>0</v>
      </c>
      <c r="E15" s="2">
        <f t="shared" si="13"/>
        <v>3732</v>
      </c>
      <c r="F15" s="2">
        <f t="shared" si="13"/>
        <v>3510</v>
      </c>
      <c r="G15" s="2">
        <f t="shared" si="13"/>
        <v>3898</v>
      </c>
      <c r="H15" s="2">
        <f t="shared" si="13"/>
        <v>4056</v>
      </c>
      <c r="I15" s="2">
        <f t="shared" si="13"/>
        <v>4142</v>
      </c>
      <c r="J15" s="2">
        <f t="shared" si="13"/>
        <v>3641</v>
      </c>
      <c r="K15" s="2">
        <f t="shared" si="13"/>
        <v>3262</v>
      </c>
      <c r="L15" s="2">
        <f t="shared" si="13"/>
        <v>3435</v>
      </c>
      <c r="M15" s="2">
        <f t="shared" si="13"/>
        <v>3444</v>
      </c>
      <c r="N15" s="2">
        <f t="shared" si="13"/>
        <v>2925</v>
      </c>
      <c r="O15" s="2">
        <f t="shared" si="13"/>
        <v>2454</v>
      </c>
      <c r="P15" s="2">
        <f t="shared" si="13"/>
        <v>1844</v>
      </c>
      <c r="Q15" s="2">
        <f t="shared" si="13"/>
        <v>2047</v>
      </c>
      <c r="S15" s="2">
        <f t="shared" si="3"/>
        <v>0</v>
      </c>
      <c r="T15" s="2">
        <f t="shared" si="3"/>
        <v>3732</v>
      </c>
      <c r="U15" s="2">
        <f t="shared" si="3"/>
        <v>-222</v>
      </c>
      <c r="V15" s="2">
        <f t="shared" si="3"/>
        <v>388</v>
      </c>
      <c r="W15" s="2">
        <f t="shared" si="3"/>
        <v>158</v>
      </c>
      <c r="X15" s="2">
        <f t="shared" si="3"/>
        <v>86</v>
      </c>
      <c r="Y15" s="2">
        <f t="shared" si="3"/>
        <v>-501</v>
      </c>
      <c r="Z15" s="2">
        <f t="shared" si="3"/>
        <v>-379</v>
      </c>
      <c r="AA15" s="2">
        <f t="shared" si="3"/>
        <v>173</v>
      </c>
      <c r="AB15" s="2">
        <f t="shared" si="3"/>
        <v>9</v>
      </c>
      <c r="AC15" s="2">
        <f t="shared" si="3"/>
        <v>-519</v>
      </c>
      <c r="AD15" s="2">
        <f t="shared" si="3"/>
        <v>-471</v>
      </c>
      <c r="AE15" s="2">
        <f t="shared" si="3"/>
        <v>-610</v>
      </c>
      <c r="AF15" s="2">
        <f t="shared" si="3"/>
        <v>203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14">IF(D83="#N/A N/A",0,D83)</f>
        <v>0</v>
      </c>
      <c r="E16" s="2">
        <f t="shared" si="14"/>
        <v>0</v>
      </c>
      <c r="F16" s="2">
        <f t="shared" si="14"/>
        <v>4986</v>
      </c>
      <c r="G16" s="2">
        <f t="shared" si="14"/>
        <v>4403</v>
      </c>
      <c r="H16" s="2">
        <f t="shared" si="14"/>
        <v>2945</v>
      </c>
      <c r="I16" s="2">
        <f t="shared" si="14"/>
        <v>3247</v>
      </c>
      <c r="J16" s="2">
        <f t="shared" si="14"/>
        <v>3217</v>
      </c>
      <c r="K16" s="2">
        <f t="shared" si="14"/>
        <v>3193</v>
      </c>
      <c r="L16" s="2">
        <f t="shared" si="14"/>
        <v>3867</v>
      </c>
      <c r="M16" s="2">
        <f t="shared" si="14"/>
        <v>4231</v>
      </c>
      <c r="N16" s="2">
        <f t="shared" si="14"/>
        <v>3617</v>
      </c>
      <c r="O16" s="2">
        <f t="shared" si="14"/>
        <v>1794</v>
      </c>
      <c r="P16" s="2">
        <f t="shared" si="14"/>
        <v>1793</v>
      </c>
      <c r="Q16" s="2">
        <f t="shared" si="14"/>
        <v>2381</v>
      </c>
      <c r="S16" s="2">
        <f t="shared" si="3"/>
        <v>0</v>
      </c>
      <c r="T16" s="2">
        <f t="shared" si="3"/>
        <v>0</v>
      </c>
      <c r="U16" s="2">
        <f t="shared" si="3"/>
        <v>4986</v>
      </c>
      <c r="V16" s="2">
        <f t="shared" si="3"/>
        <v>-583</v>
      </c>
      <c r="W16" s="2">
        <f t="shared" si="3"/>
        <v>-1458</v>
      </c>
      <c r="X16" s="2">
        <f t="shared" si="3"/>
        <v>302</v>
      </c>
      <c r="Y16" s="2">
        <f t="shared" si="3"/>
        <v>-30</v>
      </c>
      <c r="Z16" s="2">
        <f t="shared" si="3"/>
        <v>-24</v>
      </c>
      <c r="AA16" s="2">
        <f t="shared" si="3"/>
        <v>674</v>
      </c>
      <c r="AB16" s="2">
        <f t="shared" si="3"/>
        <v>364</v>
      </c>
      <c r="AC16" s="2">
        <f t="shared" si="3"/>
        <v>-614</v>
      </c>
      <c r="AD16" s="2">
        <f t="shared" si="3"/>
        <v>-1823</v>
      </c>
      <c r="AE16" s="2">
        <f t="shared" si="3"/>
        <v>-1</v>
      </c>
      <c r="AF16" s="2">
        <f t="shared" si="3"/>
        <v>588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229.911</v>
      </c>
      <c r="D17" s="2">
        <f t="shared" ref="D17:Q17" si="15">IF(D85="#N/A N/A",0,D85)</f>
        <v>233.393</v>
      </c>
      <c r="E17" s="2">
        <f t="shared" si="15"/>
        <v>253.99100000000001</v>
      </c>
      <c r="F17" s="2">
        <f t="shared" si="15"/>
        <v>257.56200000000001</v>
      </c>
      <c r="G17" s="2">
        <f t="shared" si="15"/>
        <v>294.90899999999999</v>
      </c>
      <c r="H17" s="2">
        <f t="shared" si="15"/>
        <v>364.61900000000003</v>
      </c>
      <c r="I17" s="2">
        <f t="shared" si="15"/>
        <v>425.82299999999998</v>
      </c>
      <c r="J17" s="2">
        <f t="shared" si="15"/>
        <v>496.61099999999999</v>
      </c>
      <c r="K17" s="2">
        <f t="shared" si="15"/>
        <v>630.23599999999999</v>
      </c>
      <c r="L17" s="2">
        <f t="shared" si="15"/>
        <v>688.06600000000003</v>
      </c>
      <c r="M17" s="2">
        <f t="shared" si="15"/>
        <v>745.15200000000004</v>
      </c>
      <c r="N17" s="2">
        <f t="shared" si="15"/>
        <v>750.245</v>
      </c>
      <c r="O17" s="2">
        <f t="shared" si="15"/>
        <v>419.14400000000001</v>
      </c>
      <c r="P17" s="2">
        <f t="shared" si="15"/>
        <v>369.17200000000003</v>
      </c>
      <c r="Q17" s="2">
        <f t="shared" si="15"/>
        <v>421.31299999999999</v>
      </c>
      <c r="S17" s="2">
        <f t="shared" si="3"/>
        <v>3.4819999999999993</v>
      </c>
      <c r="T17" s="2">
        <f t="shared" si="3"/>
        <v>20.598000000000013</v>
      </c>
      <c r="U17" s="2">
        <f t="shared" si="3"/>
        <v>3.570999999999998</v>
      </c>
      <c r="V17" s="2">
        <f t="shared" si="3"/>
        <v>37.34699999999998</v>
      </c>
      <c r="W17" s="2">
        <f t="shared" si="3"/>
        <v>69.710000000000036</v>
      </c>
      <c r="X17" s="2">
        <f t="shared" si="3"/>
        <v>61.203999999999951</v>
      </c>
      <c r="Y17" s="2">
        <f t="shared" si="3"/>
        <v>70.788000000000011</v>
      </c>
      <c r="Z17" s="2">
        <f t="shared" si="3"/>
        <v>133.625</v>
      </c>
      <c r="AA17" s="2">
        <f t="shared" si="3"/>
        <v>57.830000000000041</v>
      </c>
      <c r="AB17" s="2">
        <f t="shared" si="3"/>
        <v>57.086000000000013</v>
      </c>
      <c r="AC17" s="2">
        <f t="shared" si="3"/>
        <v>5.0929999999999609</v>
      </c>
      <c r="AD17" s="2">
        <f t="shared" si="3"/>
        <v>-331.101</v>
      </c>
      <c r="AE17" s="2">
        <f t="shared" si="3"/>
        <v>-49.97199999999998</v>
      </c>
      <c r="AF17" s="2">
        <f t="shared" si="3"/>
        <v>52.140999999999963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235.42400000000001</v>
      </c>
      <c r="D18" s="2">
        <f t="shared" ref="D18:Q18" si="16">IF(D87="#N/A N/A",0,D87)</f>
        <v>275.77199999999999</v>
      </c>
      <c r="E18" s="2">
        <f t="shared" si="16"/>
        <v>304.42</v>
      </c>
      <c r="F18" s="2">
        <f t="shared" si="16"/>
        <v>356.077</v>
      </c>
      <c r="G18" s="2">
        <f t="shared" si="16"/>
        <v>383.68</v>
      </c>
      <c r="H18" s="2">
        <f t="shared" si="16"/>
        <v>398.73700000000002</v>
      </c>
      <c r="I18" s="2">
        <f t="shared" si="16"/>
        <v>321.09500000000003</v>
      </c>
      <c r="J18" s="2">
        <f t="shared" si="16"/>
        <v>292.11099999999999</v>
      </c>
      <c r="K18" s="2">
        <f t="shared" si="16"/>
        <v>356.149</v>
      </c>
      <c r="L18" s="2">
        <f t="shared" si="16"/>
        <v>391.27600000000001</v>
      </c>
      <c r="M18" s="2">
        <f t="shared" si="16"/>
        <v>443.21699999999998</v>
      </c>
      <c r="N18" s="2">
        <f t="shared" si="16"/>
        <v>489.59899999999999</v>
      </c>
      <c r="O18" s="2">
        <f t="shared" si="16"/>
        <v>532.46</v>
      </c>
      <c r="P18" s="2">
        <f t="shared" si="16"/>
        <v>561.90700000000004</v>
      </c>
      <c r="Q18" s="2">
        <f t="shared" si="16"/>
        <v>620.98</v>
      </c>
      <c r="S18" s="2">
        <f t="shared" si="3"/>
        <v>40.347999999999985</v>
      </c>
      <c r="T18" s="2">
        <f t="shared" si="3"/>
        <v>28.648000000000025</v>
      </c>
      <c r="U18" s="2">
        <f t="shared" si="3"/>
        <v>51.656999999999982</v>
      </c>
      <c r="V18" s="2">
        <f t="shared" si="3"/>
        <v>27.603000000000009</v>
      </c>
      <c r="W18" s="2">
        <f t="shared" si="3"/>
        <v>15.057000000000016</v>
      </c>
      <c r="X18" s="2">
        <f t="shared" si="3"/>
        <v>-77.641999999999996</v>
      </c>
      <c r="Y18" s="2">
        <f t="shared" si="3"/>
        <v>-28.984000000000037</v>
      </c>
      <c r="Z18" s="2">
        <f t="shared" si="3"/>
        <v>64.038000000000011</v>
      </c>
      <c r="AA18" s="2">
        <f t="shared" si="3"/>
        <v>35.12700000000001</v>
      </c>
      <c r="AB18" s="2">
        <f t="shared" si="3"/>
        <v>51.940999999999974</v>
      </c>
      <c r="AC18" s="2">
        <f t="shared" si="3"/>
        <v>46.382000000000005</v>
      </c>
      <c r="AD18" s="2">
        <f t="shared" si="3"/>
        <v>42.861000000000047</v>
      </c>
      <c r="AE18" s="2">
        <f t="shared" si="3"/>
        <v>29.447000000000003</v>
      </c>
      <c r="AF18" s="2">
        <f t="shared" si="3"/>
        <v>59.072999999999979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35.155000000000001</v>
      </c>
      <c r="D19" s="2">
        <f t="shared" ref="D19:Q19" si="17">IF(D89="#N/A N/A",0,D89)</f>
        <v>46.747</v>
      </c>
      <c r="E19" s="2">
        <f t="shared" si="17"/>
        <v>56.5244</v>
      </c>
      <c r="F19" s="2">
        <f t="shared" si="17"/>
        <v>83.921999999999997</v>
      </c>
      <c r="G19" s="2">
        <f t="shared" si="17"/>
        <v>113.9071</v>
      </c>
      <c r="H19" s="2">
        <f t="shared" si="17"/>
        <v>93.594499999999996</v>
      </c>
      <c r="I19" s="2">
        <f t="shared" si="17"/>
        <v>104.7941</v>
      </c>
      <c r="J19" s="2">
        <f t="shared" si="17"/>
        <v>111.66159999999999</v>
      </c>
      <c r="K19" s="2">
        <f t="shared" si="17"/>
        <v>100.53749999999999</v>
      </c>
      <c r="L19" s="2">
        <f t="shared" si="17"/>
        <v>134.0857</v>
      </c>
      <c r="M19" s="2">
        <f t="shared" si="17"/>
        <v>127.8466</v>
      </c>
      <c r="N19" s="2">
        <f t="shared" si="17"/>
        <v>162.6525</v>
      </c>
      <c r="O19" s="2">
        <f t="shared" si="17"/>
        <v>156.95230000000001</v>
      </c>
      <c r="P19" s="2">
        <f t="shared" si="17"/>
        <v>227.79</v>
      </c>
      <c r="Q19" s="2">
        <f t="shared" si="17"/>
        <v>224.7636</v>
      </c>
      <c r="S19" s="2">
        <f t="shared" si="3"/>
        <v>11.591999999999999</v>
      </c>
      <c r="T19" s="2">
        <f t="shared" si="3"/>
        <v>9.7774000000000001</v>
      </c>
      <c r="U19" s="2">
        <f t="shared" si="3"/>
        <v>27.397599999999997</v>
      </c>
      <c r="V19" s="2">
        <f t="shared" si="3"/>
        <v>29.985100000000003</v>
      </c>
      <c r="W19" s="2">
        <f t="shared" si="3"/>
        <v>-20.312600000000003</v>
      </c>
      <c r="X19" s="2">
        <f t="shared" si="3"/>
        <v>11.199600000000004</v>
      </c>
      <c r="Y19" s="2">
        <f t="shared" si="3"/>
        <v>6.8674999999999926</v>
      </c>
      <c r="Z19" s="2">
        <f t="shared" si="3"/>
        <v>-11.124099999999999</v>
      </c>
      <c r="AA19" s="2">
        <f t="shared" si="3"/>
        <v>33.548200000000008</v>
      </c>
      <c r="AB19" s="2">
        <f t="shared" si="3"/>
        <v>-6.2391000000000076</v>
      </c>
      <c r="AC19" s="2">
        <f t="shared" si="3"/>
        <v>34.805900000000008</v>
      </c>
      <c r="AD19" s="2">
        <f t="shared" si="3"/>
        <v>-5.7001999999999953</v>
      </c>
      <c r="AE19" s="2">
        <f t="shared" si="3"/>
        <v>70.837699999999984</v>
      </c>
      <c r="AF19" s="2">
        <f t="shared" si="3"/>
        <v>-3.0263999999999953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18">IF(D91="#N/A N/A",0,D91)</f>
        <v>0</v>
      </c>
      <c r="E20" s="2">
        <f t="shared" si="18"/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0</v>
      </c>
      <c r="J20" s="2">
        <f t="shared" si="18"/>
        <v>0</v>
      </c>
      <c r="K20" s="2">
        <f t="shared" si="18"/>
        <v>0</v>
      </c>
      <c r="L20" s="2">
        <f t="shared" si="18"/>
        <v>0</v>
      </c>
      <c r="M20" s="2">
        <f t="shared" si="18"/>
        <v>923</v>
      </c>
      <c r="N20" s="2">
        <f t="shared" si="18"/>
        <v>835</v>
      </c>
      <c r="O20" s="2">
        <f t="shared" si="18"/>
        <v>994</v>
      </c>
      <c r="P20" s="2">
        <f t="shared" si="18"/>
        <v>943</v>
      </c>
      <c r="Q20" s="2">
        <f t="shared" si="18"/>
        <v>952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0</v>
      </c>
      <c r="Z20" s="2">
        <f t="shared" si="3"/>
        <v>0</v>
      </c>
      <c r="AA20" s="2">
        <f t="shared" si="3"/>
        <v>0</v>
      </c>
      <c r="AB20" s="2">
        <f t="shared" si="3"/>
        <v>923</v>
      </c>
      <c r="AC20" s="2">
        <f t="shared" si="3"/>
        <v>-88</v>
      </c>
      <c r="AD20" s="2">
        <f t="shared" si="3"/>
        <v>159</v>
      </c>
      <c r="AE20" s="2">
        <f t="shared" si="3"/>
        <v>-51</v>
      </c>
      <c r="AF20" s="2">
        <f t="shared" si="3"/>
        <v>9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19">IF(D93="#N/A N/A",0,D93)</f>
        <v>0</v>
      </c>
      <c r="E21" s="2">
        <f t="shared" si="19"/>
        <v>0</v>
      </c>
      <c r="F21" s="2">
        <f t="shared" si="19"/>
        <v>0</v>
      </c>
      <c r="G21" s="2">
        <f t="shared" si="19"/>
        <v>0</v>
      </c>
      <c r="H21" s="2">
        <f t="shared" si="19"/>
        <v>0</v>
      </c>
      <c r="I21" s="2">
        <f t="shared" si="19"/>
        <v>0</v>
      </c>
      <c r="J21" s="2">
        <f t="shared" si="19"/>
        <v>0</v>
      </c>
      <c r="K21" s="2">
        <f t="shared" si="19"/>
        <v>0</v>
      </c>
      <c r="L21" s="2">
        <f t="shared" si="19"/>
        <v>0</v>
      </c>
      <c r="M21" s="2">
        <f t="shared" si="19"/>
        <v>0</v>
      </c>
      <c r="N21" s="2">
        <f t="shared" si="19"/>
        <v>0</v>
      </c>
      <c r="O21" s="2">
        <f t="shared" si="19"/>
        <v>0</v>
      </c>
      <c r="P21" s="2">
        <f t="shared" si="19"/>
        <v>0</v>
      </c>
      <c r="Q21" s="2">
        <f t="shared" si="19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  <c r="Y21" s="2">
        <f t="shared" si="3"/>
        <v>0</v>
      </c>
      <c r="Z21" s="2">
        <f t="shared" si="3"/>
        <v>0</v>
      </c>
      <c r="AA21" s="2">
        <f t="shared" si="3"/>
        <v>0</v>
      </c>
      <c r="AB21" s="2">
        <f t="shared" si="3"/>
        <v>0</v>
      </c>
      <c r="AC21" s="2">
        <f t="shared" si="3"/>
        <v>0</v>
      </c>
      <c r="AD21" s="2">
        <f t="shared" si="3"/>
        <v>0</v>
      </c>
      <c r="AE21" s="2">
        <f t="shared" si="3"/>
        <v>0</v>
      </c>
      <c r="AF21" s="2">
        <f t="shared" si="3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20">IF(D95="#N/A N/A",0,D95)</f>
        <v>0</v>
      </c>
      <c r="E22" s="2">
        <f t="shared" si="20"/>
        <v>0</v>
      </c>
      <c r="F22" s="2">
        <f t="shared" si="20"/>
        <v>0</v>
      </c>
      <c r="G22" s="2">
        <f t="shared" si="20"/>
        <v>0</v>
      </c>
      <c r="H22" s="2">
        <f t="shared" si="20"/>
        <v>0</v>
      </c>
      <c r="I22" s="2">
        <f t="shared" si="20"/>
        <v>0</v>
      </c>
      <c r="J22" s="2">
        <f t="shared" si="20"/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  <c r="P22" s="2">
        <f t="shared" si="20"/>
        <v>0</v>
      </c>
      <c r="Q22" s="2">
        <f t="shared" si="20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  <c r="Y22" s="2">
        <f t="shared" si="3"/>
        <v>0</v>
      </c>
      <c r="Z22" s="2">
        <f t="shared" si="3"/>
        <v>0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0</v>
      </c>
      <c r="AF22" s="2">
        <f t="shared" si="3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21">IF(D97="#N/A N/A",0,D97)</f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>IF(Q97="#N/A N/A",0,Q97)</f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ref="V23:AF43" si="22">G23-F23</f>
        <v>0</v>
      </c>
      <c r="W23" s="2">
        <f t="shared" si="22"/>
        <v>0</v>
      </c>
      <c r="X23" s="2">
        <f t="shared" si="22"/>
        <v>0</v>
      </c>
      <c r="Y23" s="2">
        <f t="shared" si="22"/>
        <v>0</v>
      </c>
      <c r="Z23" s="2">
        <f t="shared" si="22"/>
        <v>0</v>
      </c>
      <c r="AA23" s="2">
        <f t="shared" si="22"/>
        <v>0</v>
      </c>
      <c r="AB23" s="2">
        <f t="shared" si="22"/>
        <v>0</v>
      </c>
      <c r="AC23" s="2">
        <f t="shared" si="22"/>
        <v>0</v>
      </c>
      <c r="AD23" s="2">
        <f t="shared" si="22"/>
        <v>0</v>
      </c>
      <c r="AE23" s="2">
        <f t="shared" si="22"/>
        <v>0</v>
      </c>
      <c r="AF23" s="2">
        <f t="shared" si="2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23">IF(D99="#N/A N/A",0,D99)</f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I24" s="2">
        <f t="shared" si="23"/>
        <v>0</v>
      </c>
      <c r="J24" s="2">
        <f t="shared" si="23"/>
        <v>0</v>
      </c>
      <c r="K24" s="2">
        <f t="shared" si="23"/>
        <v>0</v>
      </c>
      <c r="L24" s="2">
        <f t="shared" si="23"/>
        <v>0</v>
      </c>
      <c r="M24" s="2">
        <f t="shared" si="23"/>
        <v>0</v>
      </c>
      <c r="N24" s="2">
        <f t="shared" si="23"/>
        <v>0</v>
      </c>
      <c r="O24" s="2">
        <f t="shared" si="23"/>
        <v>0</v>
      </c>
      <c r="P24" s="2">
        <f t="shared" si="23"/>
        <v>0</v>
      </c>
      <c r="Q24" s="2">
        <f t="shared" si="23"/>
        <v>0</v>
      </c>
      <c r="S24" s="2">
        <f t="shared" ref="S24:U44" si="24">D24-C24</f>
        <v>0</v>
      </c>
      <c r="T24" s="2">
        <f t="shared" si="24"/>
        <v>0</v>
      </c>
      <c r="U24" s="2">
        <f t="shared" si="24"/>
        <v>0</v>
      </c>
      <c r="V24" s="2">
        <f t="shared" si="22"/>
        <v>0</v>
      </c>
      <c r="W24" s="2">
        <f t="shared" si="22"/>
        <v>0</v>
      </c>
      <c r="X24" s="2">
        <f t="shared" si="22"/>
        <v>0</v>
      </c>
      <c r="Y24" s="2">
        <f t="shared" si="22"/>
        <v>0</v>
      </c>
      <c r="Z24" s="2">
        <f t="shared" si="22"/>
        <v>0</v>
      </c>
      <c r="AA24" s="2">
        <f t="shared" si="22"/>
        <v>0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6201.4259999999995</v>
      </c>
      <c r="D25" s="19">
        <f t="shared" ref="D25:Q25" si="25">SUM(D5:D24)</f>
        <v>7576.0920000000006</v>
      </c>
      <c r="E25" s="19">
        <f t="shared" si="25"/>
        <v>12512.465400000001</v>
      </c>
      <c r="F25" s="19">
        <f t="shared" si="25"/>
        <v>19616.582000000002</v>
      </c>
      <c r="G25" s="19">
        <f t="shared" si="25"/>
        <v>19980.092099999998</v>
      </c>
      <c r="H25" s="19">
        <f t="shared" si="25"/>
        <v>21541.0095</v>
      </c>
      <c r="I25" s="19">
        <f t="shared" si="25"/>
        <v>22854.7821</v>
      </c>
      <c r="J25" s="19">
        <f t="shared" si="25"/>
        <v>25496.417600000004</v>
      </c>
      <c r="K25" s="19">
        <f t="shared" si="25"/>
        <v>26509.6535</v>
      </c>
      <c r="L25" s="19">
        <f t="shared" si="25"/>
        <v>28881.3567</v>
      </c>
      <c r="M25" s="19">
        <f t="shared" si="25"/>
        <v>31384.065600000002</v>
      </c>
      <c r="N25" s="19">
        <f t="shared" si="25"/>
        <v>33047.207500000004</v>
      </c>
      <c r="O25" s="19">
        <f t="shared" si="25"/>
        <v>31152.493300000002</v>
      </c>
      <c r="P25" s="19">
        <f t="shared" si="25"/>
        <v>28706.149999999998</v>
      </c>
      <c r="Q25" s="19">
        <f t="shared" si="25"/>
        <v>31204.967599999996</v>
      </c>
      <c r="S25" s="3">
        <f t="shared" si="24"/>
        <v>1374.6660000000011</v>
      </c>
      <c r="T25" s="3">
        <f t="shared" si="24"/>
        <v>4936.3734000000004</v>
      </c>
      <c r="U25" s="3">
        <f t="shared" si="24"/>
        <v>7104.1166000000012</v>
      </c>
      <c r="V25" s="3">
        <f t="shared" si="22"/>
        <v>363.51009999999587</v>
      </c>
      <c r="W25" s="3">
        <f t="shared" si="22"/>
        <v>1560.9174000000021</v>
      </c>
      <c r="X25" s="3">
        <f t="shared" si="22"/>
        <v>1313.7726000000002</v>
      </c>
      <c r="Y25" s="3">
        <f t="shared" si="22"/>
        <v>2641.635500000004</v>
      </c>
      <c r="Z25" s="3">
        <f t="shared" si="22"/>
        <v>1013.235899999996</v>
      </c>
      <c r="AA25" s="3">
        <f t="shared" si="22"/>
        <v>2371.7031999999999</v>
      </c>
      <c r="AB25" s="3">
        <f t="shared" si="22"/>
        <v>2502.7089000000014</v>
      </c>
      <c r="AC25" s="3">
        <f t="shared" si="22"/>
        <v>1663.1419000000024</v>
      </c>
      <c r="AD25" s="3">
        <f t="shared" si="22"/>
        <v>-1894.7142000000022</v>
      </c>
      <c r="AE25" s="3">
        <f t="shared" si="22"/>
        <v>-2446.3433000000041</v>
      </c>
      <c r="AF25" s="3">
        <f t="shared" si="22"/>
        <v>2498.8175999999985</v>
      </c>
    </row>
    <row r="26" spans="1:32" ht="15" thickTop="1" x14ac:dyDescent="0.35">
      <c r="S26" s="11"/>
      <c r="T26" s="11"/>
      <c r="U26" s="11"/>
      <c r="V26" s="11"/>
      <c r="W26" s="11"/>
      <c r="X26" s="11"/>
    </row>
    <row r="27" spans="1:32" x14ac:dyDescent="0.35">
      <c r="S27" t="s">
        <v>19</v>
      </c>
    </row>
    <row r="28" spans="1:32" x14ac:dyDescent="0.35">
      <c r="B28" t="s">
        <v>20</v>
      </c>
      <c r="C28" s="18">
        <f>C4</f>
        <v>37346</v>
      </c>
      <c r="D28" s="18">
        <f t="shared" ref="D28:Q28" si="26">D4</f>
        <v>37711</v>
      </c>
      <c r="E28" s="18">
        <f t="shared" si="26"/>
        <v>38077</v>
      </c>
      <c r="F28" s="18">
        <f t="shared" si="26"/>
        <v>38442</v>
      </c>
      <c r="G28" s="18">
        <f t="shared" si="26"/>
        <v>38807</v>
      </c>
      <c r="H28" s="18">
        <f t="shared" si="26"/>
        <v>39172</v>
      </c>
      <c r="I28" s="18">
        <f t="shared" si="26"/>
        <v>39538</v>
      </c>
      <c r="J28" s="18">
        <f t="shared" si="26"/>
        <v>39903</v>
      </c>
      <c r="K28" s="18">
        <f t="shared" si="26"/>
        <v>40268</v>
      </c>
      <c r="L28" s="18">
        <f t="shared" si="26"/>
        <v>40633</v>
      </c>
      <c r="M28" s="18">
        <f t="shared" si="26"/>
        <v>40999</v>
      </c>
      <c r="N28" s="18">
        <f t="shared" si="26"/>
        <v>41364</v>
      </c>
      <c r="O28" s="18">
        <f t="shared" si="26"/>
        <v>41729</v>
      </c>
      <c r="P28" s="18">
        <f t="shared" si="26"/>
        <v>42094</v>
      </c>
      <c r="Q28" s="18">
        <f t="shared" si="26"/>
        <v>42460</v>
      </c>
      <c r="R28" s="18"/>
      <c r="S28" s="18">
        <f>S4</f>
        <v>37711</v>
      </c>
      <c r="T28" s="18">
        <f t="shared" ref="T28:AF28" si="27">T4</f>
        <v>38077</v>
      </c>
      <c r="U28" s="18">
        <f t="shared" si="27"/>
        <v>38442</v>
      </c>
      <c r="V28" s="18">
        <f t="shared" si="27"/>
        <v>38807</v>
      </c>
      <c r="W28" s="18">
        <f t="shared" si="27"/>
        <v>39172</v>
      </c>
      <c r="X28" s="18">
        <f t="shared" si="27"/>
        <v>39538</v>
      </c>
      <c r="Y28" s="18">
        <f t="shared" si="27"/>
        <v>39903</v>
      </c>
      <c r="Z28" s="18">
        <f t="shared" si="27"/>
        <v>40268</v>
      </c>
      <c r="AA28" s="18">
        <f t="shared" si="27"/>
        <v>40633</v>
      </c>
      <c r="AB28" s="18">
        <f t="shared" si="27"/>
        <v>40999</v>
      </c>
      <c r="AC28" s="18">
        <f t="shared" si="27"/>
        <v>41364</v>
      </c>
      <c r="AD28" s="18">
        <f t="shared" si="27"/>
        <v>41729</v>
      </c>
      <c r="AE28" s="18">
        <f t="shared" si="27"/>
        <v>42094</v>
      </c>
      <c r="AF28" s="18">
        <f t="shared" si="27"/>
        <v>42460</v>
      </c>
    </row>
    <row r="29" spans="1:32" x14ac:dyDescent="0.35">
      <c r="A29">
        <f t="shared" ref="A29:B44" si="28">A5</f>
        <v>1</v>
      </c>
      <c r="B29" s="13" t="str">
        <f>B5</f>
        <v>BOOZ ALLEN HAMILTON HOLDINGS</v>
      </c>
      <c r="C29" s="4">
        <f>C5/C$25</f>
        <v>0</v>
      </c>
      <c r="D29" s="4">
        <f t="shared" ref="D29:Q44" si="29">D5/D$25</f>
        <v>0</v>
      </c>
      <c r="E29" s="4">
        <f t="shared" si="29"/>
        <v>0</v>
      </c>
      <c r="F29" s="4">
        <f t="shared" si="29"/>
        <v>0</v>
      </c>
      <c r="G29" s="4">
        <f t="shared" si="29"/>
        <v>0</v>
      </c>
      <c r="H29" s="4">
        <f t="shared" si="29"/>
        <v>0</v>
      </c>
      <c r="I29" s="4">
        <f t="shared" si="29"/>
        <v>0</v>
      </c>
      <c r="J29" s="4">
        <f t="shared" si="29"/>
        <v>5.6199777650331545E-2</v>
      </c>
      <c r="K29" s="4">
        <f t="shared" si="29"/>
        <v>5.1685624634814631E-2</v>
      </c>
      <c r="L29" s="4">
        <f t="shared" si="29"/>
        <v>4.7284793930750482E-2</v>
      </c>
      <c r="M29" s="4">
        <f t="shared" si="29"/>
        <v>5.2690974492482577E-2</v>
      </c>
      <c r="N29" s="4">
        <f t="shared" si="29"/>
        <v>4.310052521079126E-2</v>
      </c>
      <c r="O29" s="4">
        <f t="shared" si="29"/>
        <v>4.0317061877034412E-2</v>
      </c>
      <c r="P29" s="4">
        <f t="shared" si="29"/>
        <v>4.0014735518347118E-2</v>
      </c>
      <c r="Q29" s="4">
        <f t="shared" si="29"/>
        <v>3.8127615296738845E-2</v>
      </c>
      <c r="S29" s="4">
        <f t="shared" ref="S29:AF44" si="30">(IF(OR(S5=0,C5=0),0,S5/C5))</f>
        <v>0</v>
      </c>
      <c r="T29" s="4">
        <f t="shared" si="30"/>
        <v>0</v>
      </c>
      <c r="U29" s="4">
        <f t="shared" si="30"/>
        <v>0</v>
      </c>
      <c r="V29" s="4">
        <f t="shared" si="30"/>
        <v>0</v>
      </c>
      <c r="W29" s="4">
        <f t="shared" si="30"/>
        <v>0</v>
      </c>
      <c r="X29" s="4">
        <f t="shared" si="30"/>
        <v>0</v>
      </c>
      <c r="Y29" s="4">
        <f t="shared" si="30"/>
        <v>0</v>
      </c>
      <c r="Z29" s="4">
        <f t="shared" si="30"/>
        <v>-4.3775076017539438E-2</v>
      </c>
      <c r="AA29" s="4">
        <f t="shared" si="30"/>
        <v>-3.2981357030670735E-3</v>
      </c>
      <c r="AB29" s="4">
        <f t="shared" si="30"/>
        <v>0.21089460029626944</v>
      </c>
      <c r="AC29" s="4">
        <f t="shared" si="30"/>
        <v>-0.13866539433510083</v>
      </c>
      <c r="AD29" s="4">
        <f t="shared" si="30"/>
        <v>-0.11821164992923097</v>
      </c>
      <c r="AE29" s="4">
        <f t="shared" si="30"/>
        <v>-8.5437870279471667E-2</v>
      </c>
      <c r="AF29" s="4">
        <f t="shared" si="30"/>
        <v>3.5782283669185691E-2</v>
      </c>
    </row>
    <row r="30" spans="1:32" x14ac:dyDescent="0.35">
      <c r="A30">
        <f t="shared" si="28"/>
        <v>2</v>
      </c>
      <c r="B30" s="13" t="str">
        <f t="shared" si="28"/>
        <v>CACI INTERNATIONAL INC -CL A</v>
      </c>
      <c r="C30" s="4">
        <f t="shared" ref="C30:Q45" si="31">C6/C$25</f>
        <v>4.9364291374274248E-2</v>
      </c>
      <c r="D30" s="4">
        <f t="shared" si="31"/>
        <v>3.9322384152673966E-2</v>
      </c>
      <c r="E30" s="4">
        <f t="shared" si="31"/>
        <v>3.4562013653999794E-2</v>
      </c>
      <c r="F30" s="4">
        <f t="shared" si="31"/>
        <v>2.5128230799840664E-2</v>
      </c>
      <c r="G30" s="4">
        <f t="shared" si="31"/>
        <v>2.2513860183857714E-2</v>
      </c>
      <c r="H30" s="4">
        <f t="shared" si="31"/>
        <v>3.2914102748991411E-2</v>
      </c>
      <c r="I30" s="4">
        <f t="shared" si="31"/>
        <v>2.637631797854682E-2</v>
      </c>
      <c r="J30" s="4">
        <f t="shared" si="31"/>
        <v>2.8428778166859014E-2</v>
      </c>
      <c r="K30" s="4">
        <f t="shared" si="29"/>
        <v>3.171471102027041E-2</v>
      </c>
      <c r="L30" s="4">
        <f t="shared" si="29"/>
        <v>2.7078991064155927E-2</v>
      </c>
      <c r="M30" s="4">
        <f t="shared" si="29"/>
        <v>2.1851598474864262E-2</v>
      </c>
      <c r="N30" s="4">
        <f t="shared" si="29"/>
        <v>2.1901426920867665E-2</v>
      </c>
      <c r="O30" s="4">
        <f t="shared" si="29"/>
        <v>2.36208701792739E-2</v>
      </c>
      <c r="P30" s="4">
        <f t="shared" si="29"/>
        <v>2.3204435286515262E-2</v>
      </c>
      <c r="Q30" s="4">
        <f t="shared" si="29"/>
        <v>2.9541386224672769E-2</v>
      </c>
      <c r="S30" s="4">
        <f t="shared" si="30"/>
        <v>-2.6848158782735363E-2</v>
      </c>
      <c r="T30" s="4">
        <f t="shared" si="30"/>
        <v>0.45163304353663852</v>
      </c>
      <c r="U30" s="4">
        <f t="shared" si="30"/>
        <v>0.13983850380154278</v>
      </c>
      <c r="V30" s="4">
        <f t="shared" si="30"/>
        <v>-8.7438378674456821E-2</v>
      </c>
      <c r="W30" s="4">
        <f t="shared" si="30"/>
        <v>0.57616116346433877</v>
      </c>
      <c r="X30" s="4">
        <f t="shared" si="30"/>
        <v>-0.14975677112790778</v>
      </c>
      <c r="Y30" s="4">
        <f t="shared" si="30"/>
        <v>0.20239207066727483</v>
      </c>
      <c r="Z30" s="4">
        <f t="shared" si="30"/>
        <v>0.15991843627212926</v>
      </c>
      <c r="AA30" s="4">
        <f t="shared" si="30"/>
        <v>-6.978088507111542E-2</v>
      </c>
      <c r="AB30" s="4">
        <f t="shared" si="30"/>
        <v>-0.12311559716550005</v>
      </c>
      <c r="AC30" s="4">
        <f t="shared" si="30"/>
        <v>5.5394346974009495E-2</v>
      </c>
      <c r="AD30" s="4">
        <f t="shared" si="30"/>
        <v>1.6673551806416716E-2</v>
      </c>
      <c r="AE30" s="4">
        <f t="shared" si="30"/>
        <v>-9.4773520110783632E-2</v>
      </c>
      <c r="AF30" s="4">
        <f t="shared" si="30"/>
        <v>0.38391256699343945</v>
      </c>
    </row>
    <row r="31" spans="1:32" x14ac:dyDescent="0.35">
      <c r="A31">
        <f t="shared" si="28"/>
        <v>3</v>
      </c>
      <c r="B31" s="13" t="str">
        <f t="shared" si="28"/>
        <v>CDW CORP/DE</v>
      </c>
      <c r="C31" s="4">
        <f t="shared" si="31"/>
        <v>0</v>
      </c>
      <c r="D31" s="4">
        <f t="shared" si="31"/>
        <v>0</v>
      </c>
      <c r="E31" s="4">
        <f t="shared" si="31"/>
        <v>0</v>
      </c>
      <c r="F31" s="4">
        <f t="shared" si="31"/>
        <v>0</v>
      </c>
      <c r="G31" s="4">
        <f t="shared" si="31"/>
        <v>0</v>
      </c>
      <c r="H31" s="4">
        <f t="shared" si="31"/>
        <v>0</v>
      </c>
      <c r="I31" s="4">
        <f t="shared" si="31"/>
        <v>6.2096413511638776E-2</v>
      </c>
      <c r="J31" s="4">
        <f t="shared" si="31"/>
        <v>6.1098779618357038E-2</v>
      </c>
      <c r="K31" s="4">
        <f t="shared" si="29"/>
        <v>6.421434365409566E-2</v>
      </c>
      <c r="L31" s="4">
        <f t="shared" si="29"/>
        <v>6.5073120335790879E-2</v>
      </c>
      <c r="M31" s="4">
        <f t="shared" si="29"/>
        <v>5.8459602506056446E-2</v>
      </c>
      <c r="N31" s="4">
        <f t="shared" si="29"/>
        <v>6.6979940740832633E-2</v>
      </c>
      <c r="O31" s="4">
        <f t="shared" si="29"/>
        <v>7.8754531021759333E-2</v>
      </c>
      <c r="P31" s="4">
        <f t="shared" si="29"/>
        <v>9.7219585350177593E-2</v>
      </c>
      <c r="Q31" s="4">
        <f t="shared" si="29"/>
        <v>0.10376873456519789</v>
      </c>
      <c r="S31" s="4">
        <f t="shared" si="30"/>
        <v>0</v>
      </c>
      <c r="T31" s="4">
        <f t="shared" si="30"/>
        <v>0</v>
      </c>
      <c r="U31" s="4">
        <f t="shared" si="30"/>
        <v>0</v>
      </c>
      <c r="V31" s="4">
        <f t="shared" si="30"/>
        <v>0</v>
      </c>
      <c r="W31" s="4">
        <f t="shared" si="30"/>
        <v>0</v>
      </c>
      <c r="X31" s="4">
        <f t="shared" si="30"/>
        <v>0</v>
      </c>
      <c r="Y31" s="4">
        <f t="shared" si="30"/>
        <v>9.7660653889515156E-2</v>
      </c>
      <c r="Z31" s="4">
        <f t="shared" si="30"/>
        <v>9.2759019129541667E-2</v>
      </c>
      <c r="AA31" s="4">
        <f t="shared" si="30"/>
        <v>0.10403571638371623</v>
      </c>
      <c r="AB31" s="4">
        <f t="shared" si="30"/>
        <v>-2.3784186442481665E-2</v>
      </c>
      <c r="AC31" s="4">
        <f t="shared" si="30"/>
        <v>0.20646427208807977</v>
      </c>
      <c r="AD31" s="4">
        <f t="shared" si="30"/>
        <v>0.1083803930426926</v>
      </c>
      <c r="AE31" s="4">
        <f t="shared" si="30"/>
        <v>0.13752343686312876</v>
      </c>
      <c r="AF31" s="4">
        <f t="shared" si="30"/>
        <v>0.16027662319048291</v>
      </c>
    </row>
    <row r="32" spans="1:32" x14ac:dyDescent="0.35">
      <c r="A32">
        <f t="shared" si="28"/>
        <v>4</v>
      </c>
      <c r="B32" s="13" t="str">
        <f t="shared" si="28"/>
        <v>CSRA INC</v>
      </c>
      <c r="C32" s="4">
        <f t="shared" si="31"/>
        <v>0</v>
      </c>
      <c r="D32" s="4">
        <f t="shared" si="31"/>
        <v>0</v>
      </c>
      <c r="E32" s="4">
        <f t="shared" si="31"/>
        <v>0</v>
      </c>
      <c r="F32" s="4">
        <f t="shared" si="31"/>
        <v>0</v>
      </c>
      <c r="G32" s="4">
        <f t="shared" si="31"/>
        <v>0</v>
      </c>
      <c r="H32" s="4">
        <f t="shared" si="31"/>
        <v>0</v>
      </c>
      <c r="I32" s="4">
        <f t="shared" si="31"/>
        <v>0</v>
      </c>
      <c r="J32" s="4">
        <f t="shared" si="31"/>
        <v>0</v>
      </c>
      <c r="K32" s="4">
        <f t="shared" si="29"/>
        <v>0</v>
      </c>
      <c r="L32" s="4">
        <f t="shared" si="29"/>
        <v>0</v>
      </c>
      <c r="M32" s="4">
        <f t="shared" si="29"/>
        <v>0</v>
      </c>
      <c r="N32" s="4">
        <f t="shared" si="29"/>
        <v>0</v>
      </c>
      <c r="O32" s="4">
        <f t="shared" si="29"/>
        <v>2.5577535394253656E-2</v>
      </c>
      <c r="P32" s="4">
        <f t="shared" si="29"/>
        <v>2.7672502233841878E-2</v>
      </c>
      <c r="Q32" s="4">
        <f t="shared" si="29"/>
        <v>3.2174364443179233E-2</v>
      </c>
      <c r="S32" s="4">
        <f t="shared" si="30"/>
        <v>0</v>
      </c>
      <c r="T32" s="4">
        <f t="shared" si="30"/>
        <v>0</v>
      </c>
      <c r="U32" s="4">
        <f t="shared" si="30"/>
        <v>0</v>
      </c>
      <c r="V32" s="4">
        <f t="shared" si="30"/>
        <v>0</v>
      </c>
      <c r="W32" s="4">
        <f t="shared" si="30"/>
        <v>0</v>
      </c>
      <c r="X32" s="4">
        <f t="shared" si="30"/>
        <v>0</v>
      </c>
      <c r="Y32" s="4">
        <f t="shared" si="30"/>
        <v>0</v>
      </c>
      <c r="Z32" s="4">
        <f t="shared" si="30"/>
        <v>0</v>
      </c>
      <c r="AA32" s="4">
        <f t="shared" si="30"/>
        <v>0</v>
      </c>
      <c r="AB32" s="4">
        <f t="shared" si="30"/>
        <v>0</v>
      </c>
      <c r="AC32" s="4">
        <f t="shared" si="30"/>
        <v>0</v>
      </c>
      <c r="AD32" s="4">
        <f t="shared" si="30"/>
        <v>0</v>
      </c>
      <c r="AE32" s="4">
        <f t="shared" si="30"/>
        <v>-3.0534485268648159E-3</v>
      </c>
      <c r="AF32" s="4">
        <f t="shared" si="30"/>
        <v>0.26389306759687858</v>
      </c>
    </row>
    <row r="33" spans="1:32" x14ac:dyDescent="0.35">
      <c r="A33">
        <f t="shared" si="28"/>
        <v>5</v>
      </c>
      <c r="B33" s="13" t="str">
        <f t="shared" si="28"/>
        <v>CUBIC CORP</v>
      </c>
      <c r="C33" s="4">
        <f t="shared" si="31"/>
        <v>4.7861088723787082E-2</v>
      </c>
      <c r="D33" s="4">
        <f t="shared" si="31"/>
        <v>4.3329727252520156E-2</v>
      </c>
      <c r="E33" s="4">
        <f t="shared" si="31"/>
        <v>3.3030740688401818E-2</v>
      </c>
      <c r="F33" s="4">
        <f t="shared" si="31"/>
        <v>2.1605700728088102E-2</v>
      </c>
      <c r="G33" s="4">
        <f t="shared" si="31"/>
        <v>2.1925274308420232E-2</v>
      </c>
      <c r="H33" s="4">
        <f t="shared" si="31"/>
        <v>2.1975478911515266E-2</v>
      </c>
      <c r="I33" s="4">
        <f t="shared" si="31"/>
        <v>2.0797748056412227E-2</v>
      </c>
      <c r="J33" s="4">
        <f t="shared" si="31"/>
        <v>2.293883043396653E-2</v>
      </c>
      <c r="K33" s="4">
        <f t="shared" si="29"/>
        <v>2.5449483902156626E-2</v>
      </c>
      <c r="L33" s="4">
        <f t="shared" si="29"/>
        <v>2.3409772851841131E-2</v>
      </c>
      <c r="M33" s="4">
        <f t="shared" si="29"/>
        <v>2.2709804685088344E-2</v>
      </c>
      <c r="N33" s="4">
        <f t="shared" si="29"/>
        <v>2.2470854761328925E-2</v>
      </c>
      <c r="O33" s="4">
        <f t="shared" si="29"/>
        <v>2.4569044687026701E-2</v>
      </c>
      <c r="P33" s="4">
        <f t="shared" si="29"/>
        <v>2.7008219493035467E-2</v>
      </c>
      <c r="Q33" s="4">
        <f t="shared" si="29"/>
        <v>2.5089659122094397E-2</v>
      </c>
      <c r="S33" s="4">
        <f t="shared" si="30"/>
        <v>0.10600491228306598</v>
      </c>
      <c r="T33" s="4">
        <f t="shared" si="30"/>
        <v>0.25901239833064249</v>
      </c>
      <c r="U33" s="4">
        <f t="shared" si="30"/>
        <v>2.5487785993573594E-2</v>
      </c>
      <c r="V33" s="4">
        <f t="shared" si="30"/>
        <v>3.3596017271075744E-2</v>
      </c>
      <c r="W33" s="4">
        <f t="shared" si="30"/>
        <v>8.0592326779571261E-2</v>
      </c>
      <c r="X33" s="4">
        <f t="shared" si="30"/>
        <v>4.1278143708778914E-3</v>
      </c>
      <c r="Y33" s="4">
        <f t="shared" si="30"/>
        <v>0.23043035545980875</v>
      </c>
      <c r="Z33" s="4">
        <f t="shared" si="30"/>
        <v>0.15353983360063486</v>
      </c>
      <c r="AA33" s="4">
        <f t="shared" si="30"/>
        <v>2.1477580459403154E-3</v>
      </c>
      <c r="AB33" s="4">
        <f t="shared" si="30"/>
        <v>5.4163104601941126E-2</v>
      </c>
      <c r="AC33" s="4">
        <f t="shared" si="30"/>
        <v>4.1913722805117321E-2</v>
      </c>
      <c r="AD33" s="4">
        <f t="shared" si="30"/>
        <v>3.0686817515240251E-2</v>
      </c>
      <c r="AE33" s="4">
        <f t="shared" si="30"/>
        <v>1.2954230996868352E-2</v>
      </c>
      <c r="AF33" s="4">
        <f t="shared" si="30"/>
        <v>9.8284281479991079E-3</v>
      </c>
    </row>
    <row r="34" spans="1:32" x14ac:dyDescent="0.35">
      <c r="A34">
        <f t="shared" si="28"/>
        <v>6</v>
      </c>
      <c r="B34" s="13" t="str">
        <f t="shared" si="28"/>
        <v>ENDURANCE INTERNATIONAL GROU</v>
      </c>
      <c r="C34" s="4">
        <f t="shared" si="31"/>
        <v>0</v>
      </c>
      <c r="D34" s="4">
        <f t="shared" si="31"/>
        <v>0</v>
      </c>
      <c r="E34" s="4">
        <f t="shared" si="31"/>
        <v>0</v>
      </c>
      <c r="F34" s="4">
        <f t="shared" si="31"/>
        <v>0</v>
      </c>
      <c r="G34" s="4">
        <f t="shared" si="31"/>
        <v>0</v>
      </c>
      <c r="H34" s="4">
        <f t="shared" si="31"/>
        <v>0</v>
      </c>
      <c r="I34" s="4">
        <f t="shared" si="31"/>
        <v>0</v>
      </c>
      <c r="J34" s="4">
        <f t="shared" si="31"/>
        <v>0</v>
      </c>
      <c r="K34" s="4">
        <f t="shared" si="29"/>
        <v>0</v>
      </c>
      <c r="L34" s="4">
        <f t="shared" si="29"/>
        <v>1.0687171077389172E-3</v>
      </c>
      <c r="M34" s="4">
        <f t="shared" si="29"/>
        <v>2.1712610746008635E-3</v>
      </c>
      <c r="N34" s="4">
        <f t="shared" si="29"/>
        <v>3.5948877072291201E-3</v>
      </c>
      <c r="O34" s="4">
        <f t="shared" si="29"/>
        <v>3.8726916281850224E-3</v>
      </c>
      <c r="P34" s="4">
        <f t="shared" si="29"/>
        <v>4.0961954145714427E-3</v>
      </c>
      <c r="Q34" s="4">
        <f t="shared" si="29"/>
        <v>4.938572664949667E-3</v>
      </c>
      <c r="S34" s="4">
        <f t="shared" si="30"/>
        <v>0</v>
      </c>
      <c r="T34" s="4">
        <f t="shared" si="30"/>
        <v>0</v>
      </c>
      <c r="U34" s="4">
        <f t="shared" si="30"/>
        <v>0</v>
      </c>
      <c r="V34" s="4">
        <f t="shared" si="30"/>
        <v>0</v>
      </c>
      <c r="W34" s="4">
        <f t="shared" si="30"/>
        <v>0</v>
      </c>
      <c r="X34" s="4">
        <f t="shared" si="30"/>
        <v>0</v>
      </c>
      <c r="Y34" s="4">
        <f t="shared" si="30"/>
        <v>0</v>
      </c>
      <c r="Z34" s="4">
        <f t="shared" si="30"/>
        <v>0</v>
      </c>
      <c r="AA34" s="4">
        <f t="shared" si="30"/>
        <v>0</v>
      </c>
      <c r="AB34" s="4">
        <f t="shared" si="30"/>
        <v>1.207704270070628</v>
      </c>
      <c r="AC34" s="4">
        <f t="shared" si="30"/>
        <v>0.74340724652568868</v>
      </c>
      <c r="AD34" s="4">
        <f t="shared" si="30"/>
        <v>1.5513337429819644E-2</v>
      </c>
      <c r="AE34" s="4">
        <f t="shared" si="30"/>
        <v>-2.5347302808262383E-2</v>
      </c>
      <c r="AF34" s="4">
        <f t="shared" si="30"/>
        <v>0.31059820046604192</v>
      </c>
    </row>
    <row r="35" spans="1:32" x14ac:dyDescent="0.35">
      <c r="A35">
        <f t="shared" si="28"/>
        <v>7</v>
      </c>
      <c r="B35" s="13" t="str">
        <f t="shared" si="28"/>
        <v>ENGILITY HOLDINGS INC</v>
      </c>
      <c r="C35" s="4">
        <f t="shared" si="31"/>
        <v>0</v>
      </c>
      <c r="D35" s="4">
        <f t="shared" si="31"/>
        <v>0</v>
      </c>
      <c r="E35" s="4">
        <f t="shared" si="31"/>
        <v>0</v>
      </c>
      <c r="F35" s="4">
        <f t="shared" si="31"/>
        <v>0</v>
      </c>
      <c r="G35" s="4">
        <f t="shared" si="31"/>
        <v>0</v>
      </c>
      <c r="H35" s="4">
        <f t="shared" si="31"/>
        <v>0</v>
      </c>
      <c r="I35" s="4">
        <f t="shared" si="31"/>
        <v>0</v>
      </c>
      <c r="J35" s="4">
        <f t="shared" si="31"/>
        <v>0</v>
      </c>
      <c r="K35" s="4">
        <f t="shared" si="29"/>
        <v>0</v>
      </c>
      <c r="L35" s="4">
        <f t="shared" si="29"/>
        <v>0</v>
      </c>
      <c r="M35" s="4">
        <f t="shared" si="29"/>
        <v>1.3640329632754782E-2</v>
      </c>
      <c r="N35" s="4">
        <f t="shared" si="29"/>
        <v>1.0323625680021525E-2</v>
      </c>
      <c r="O35" s="4">
        <f t="shared" si="29"/>
        <v>1.031410221023946E-2</v>
      </c>
      <c r="P35" s="4">
        <f t="shared" si="29"/>
        <v>1.5377889406973768E-2</v>
      </c>
      <c r="Q35" s="4">
        <f t="shared" si="29"/>
        <v>1.3880161823978309E-2</v>
      </c>
      <c r="S35" s="4">
        <f t="shared" si="30"/>
        <v>0</v>
      </c>
      <c r="T35" s="4">
        <f t="shared" si="30"/>
        <v>0</v>
      </c>
      <c r="U35" s="4">
        <f t="shared" si="30"/>
        <v>0</v>
      </c>
      <c r="V35" s="4">
        <f t="shared" si="30"/>
        <v>0</v>
      </c>
      <c r="W35" s="4">
        <f t="shared" si="30"/>
        <v>0</v>
      </c>
      <c r="X35" s="4">
        <f t="shared" si="30"/>
        <v>0</v>
      </c>
      <c r="Y35" s="4">
        <f t="shared" si="30"/>
        <v>0</v>
      </c>
      <c r="Z35" s="4">
        <f t="shared" si="30"/>
        <v>0</v>
      </c>
      <c r="AA35" s="4">
        <f t="shared" si="30"/>
        <v>0</v>
      </c>
      <c r="AB35" s="4">
        <f t="shared" si="30"/>
        <v>0</v>
      </c>
      <c r="AC35" s="4">
        <f t="shared" si="30"/>
        <v>-0.20304656274746613</v>
      </c>
      <c r="AD35" s="4">
        <f t="shared" si="30"/>
        <v>-5.8203167363783635E-2</v>
      </c>
      <c r="AE35" s="4">
        <f t="shared" si="30"/>
        <v>0.3738756963679935</v>
      </c>
      <c r="AF35" s="4">
        <f t="shared" si="30"/>
        <v>-1.882475534613991E-2</v>
      </c>
    </row>
    <row r="36" spans="1:32" x14ac:dyDescent="0.35">
      <c r="A36">
        <f t="shared" si="28"/>
        <v>8</v>
      </c>
      <c r="B36" s="13" t="str">
        <f t="shared" si="28"/>
        <v>FIREEYE INC</v>
      </c>
      <c r="C36" s="4">
        <f t="shared" si="31"/>
        <v>0</v>
      </c>
      <c r="D36" s="4">
        <f t="shared" si="31"/>
        <v>0</v>
      </c>
      <c r="E36" s="4">
        <f t="shared" si="31"/>
        <v>0</v>
      </c>
      <c r="F36" s="4">
        <f t="shared" si="31"/>
        <v>0</v>
      </c>
      <c r="G36" s="4">
        <f t="shared" si="31"/>
        <v>0</v>
      </c>
      <c r="H36" s="4">
        <f t="shared" si="31"/>
        <v>0</v>
      </c>
      <c r="I36" s="4">
        <f t="shared" si="31"/>
        <v>0</v>
      </c>
      <c r="J36" s="4">
        <f t="shared" si="31"/>
        <v>0</v>
      </c>
      <c r="K36" s="4">
        <f t="shared" si="29"/>
        <v>0</v>
      </c>
      <c r="L36" s="4">
        <f t="shared" si="29"/>
        <v>1.1509500867734512E-3</v>
      </c>
      <c r="M36" s="4">
        <f t="shared" si="29"/>
        <v>3.3214625959741809E-3</v>
      </c>
      <c r="N36" s="4">
        <f t="shared" si="29"/>
        <v>9.5368723665985988E-3</v>
      </c>
      <c r="O36" s="4">
        <f t="shared" si="29"/>
        <v>2.1094202434191679E-2</v>
      </c>
      <c r="P36" s="4">
        <f t="shared" si="29"/>
        <v>4.8326194909453203E-2</v>
      </c>
      <c r="Q36" s="4">
        <f t="shared" si="29"/>
        <v>3.4863391430023476E-2</v>
      </c>
      <c r="S36" s="4">
        <f t="shared" si="30"/>
        <v>0</v>
      </c>
      <c r="T36" s="4">
        <f t="shared" si="30"/>
        <v>0</v>
      </c>
      <c r="U36" s="4">
        <f t="shared" si="30"/>
        <v>0</v>
      </c>
      <c r="V36" s="4">
        <f t="shared" si="30"/>
        <v>0</v>
      </c>
      <c r="W36" s="4">
        <f t="shared" si="30"/>
        <v>0</v>
      </c>
      <c r="X36" s="4">
        <f t="shared" si="30"/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2.1359164886736259</v>
      </c>
      <c r="AC36" s="4">
        <f t="shared" si="30"/>
        <v>2.0234456691704796</v>
      </c>
      <c r="AD36" s="4">
        <f t="shared" si="30"/>
        <v>1.08504380217472</v>
      </c>
      <c r="AE36" s="4">
        <f t="shared" si="30"/>
        <v>1.1110651203630295</v>
      </c>
      <c r="AF36" s="4">
        <f t="shared" si="30"/>
        <v>-0.21578378658923816</v>
      </c>
    </row>
    <row r="37" spans="1:32" x14ac:dyDescent="0.35">
      <c r="A37">
        <f t="shared" si="28"/>
        <v>9</v>
      </c>
      <c r="B37" s="13" t="str">
        <f t="shared" si="28"/>
        <v>GENERAL DYNAMICS CORP</v>
      </c>
      <c r="C37" s="4">
        <f t="shared" si="31"/>
        <v>0.8220689886487399</v>
      </c>
      <c r="D37" s="4">
        <f t="shared" si="31"/>
        <v>0.84397074375548764</v>
      </c>
      <c r="E37" s="4">
        <f t="shared" si="31"/>
        <v>0.58237923279292336</v>
      </c>
      <c r="F37" s="4">
        <f t="shared" si="31"/>
        <v>0.48168432196801658</v>
      </c>
      <c r="G37" s="4">
        <f t="shared" si="31"/>
        <v>0.49449221507842805</v>
      </c>
      <c r="H37" s="4">
        <f t="shared" si="31"/>
        <v>0.57091103367277196</v>
      </c>
      <c r="I37" s="4">
        <f t="shared" si="31"/>
        <v>0.52286650328641726</v>
      </c>
      <c r="J37" s="4">
        <f t="shared" si="31"/>
        <v>0.51964162996765462</v>
      </c>
      <c r="K37" s="4">
        <f t="shared" si="29"/>
        <v>0.53512581746871946</v>
      </c>
      <c r="L37" s="4">
        <f t="shared" si="29"/>
        <v>0.53210796707482932</v>
      </c>
      <c r="M37" s="4">
        <f t="shared" si="29"/>
        <v>0.50165584665359608</v>
      </c>
      <c r="N37" s="4">
        <f t="shared" si="29"/>
        <v>0.5495774491687383</v>
      </c>
      <c r="O37" s="4">
        <f t="shared" si="29"/>
        <v>0.5587674743196237</v>
      </c>
      <c r="P37" s="4">
        <f t="shared" si="29"/>
        <v>0.50759157880802552</v>
      </c>
      <c r="Q37" s="4">
        <f t="shared" si="29"/>
        <v>0.4950173382009857</v>
      </c>
      <c r="S37" s="4">
        <f t="shared" si="30"/>
        <v>0.25421734013338565</v>
      </c>
      <c r="T37" s="4">
        <f t="shared" si="30"/>
        <v>0.1396621832968408</v>
      </c>
      <c r="U37" s="4">
        <f t="shared" si="30"/>
        <v>0.29669274049677508</v>
      </c>
      <c r="V37" s="4">
        <f t="shared" si="30"/>
        <v>4.5613292411895441E-2</v>
      </c>
      <c r="W37" s="4">
        <f t="shared" si="30"/>
        <v>0.24473684210526317</v>
      </c>
      <c r="X37" s="4">
        <f t="shared" si="30"/>
        <v>-2.8297284111237598E-2</v>
      </c>
      <c r="Y37" s="4">
        <f t="shared" si="30"/>
        <v>0.10870292887029288</v>
      </c>
      <c r="Z37" s="4">
        <f t="shared" si="30"/>
        <v>7.0722318665559669E-2</v>
      </c>
      <c r="AA37" s="4">
        <f t="shared" si="30"/>
        <v>8.3321584660933312E-2</v>
      </c>
      <c r="AB37" s="4">
        <f t="shared" si="30"/>
        <v>2.4466423737636647E-2</v>
      </c>
      <c r="AC37" s="4">
        <f t="shared" si="30"/>
        <v>0.15358231707317074</v>
      </c>
      <c r="AD37" s="4">
        <f t="shared" si="30"/>
        <v>-4.157031163968726E-2</v>
      </c>
      <c r="AE37" s="4">
        <f t="shared" si="30"/>
        <v>-0.16292296202677084</v>
      </c>
      <c r="AF37" s="4">
        <f t="shared" si="30"/>
        <v>6.0119415276919906E-2</v>
      </c>
    </row>
    <row r="38" spans="1:32" x14ac:dyDescent="0.35">
      <c r="A38">
        <f t="shared" si="28"/>
        <v>10</v>
      </c>
      <c r="B38" s="13" t="str">
        <f t="shared" si="28"/>
        <v>ICF INTERNATIONAL INC</v>
      </c>
      <c r="C38" s="4">
        <f t="shared" si="31"/>
        <v>0</v>
      </c>
      <c r="D38" s="4">
        <f t="shared" si="31"/>
        <v>0</v>
      </c>
      <c r="E38" s="4">
        <f t="shared" si="31"/>
        <v>2.6196276235057559E-3</v>
      </c>
      <c r="F38" s="4">
        <f t="shared" si="31"/>
        <v>2.9190100497630015E-3</v>
      </c>
      <c r="G38" s="4">
        <f t="shared" si="31"/>
        <v>5.9408134560100453E-3</v>
      </c>
      <c r="H38" s="4">
        <f t="shared" si="31"/>
        <v>9.4091226318803664E-3</v>
      </c>
      <c r="I38" s="4">
        <f t="shared" si="31"/>
        <v>7.294622161372521E-3</v>
      </c>
      <c r="J38" s="4">
        <f t="shared" si="31"/>
        <v>7.3991179058818047E-3</v>
      </c>
      <c r="K38" s="4">
        <f t="shared" si="29"/>
        <v>7.3128077664236547E-3</v>
      </c>
      <c r="L38" s="4">
        <f t="shared" si="29"/>
        <v>7.9840085905659684E-3</v>
      </c>
      <c r="M38" s="4">
        <f t="shared" si="29"/>
        <v>7.5994615560579246E-3</v>
      </c>
      <c r="N38" s="4">
        <f t="shared" si="29"/>
        <v>6.8491112297461125E-3</v>
      </c>
      <c r="O38" s="4">
        <f t="shared" si="29"/>
        <v>9.2586168696808593E-3</v>
      </c>
      <c r="P38" s="4">
        <f t="shared" si="29"/>
        <v>9.5709107630246506E-3</v>
      </c>
      <c r="Q38" s="4">
        <f t="shared" si="29"/>
        <v>9.5860057871042306E-3</v>
      </c>
      <c r="S38" s="4">
        <f t="shared" si="30"/>
        <v>0</v>
      </c>
      <c r="T38" s="4">
        <f t="shared" si="30"/>
        <v>0</v>
      </c>
      <c r="U38" s="4">
        <f t="shared" si="30"/>
        <v>0.74693391909207407</v>
      </c>
      <c r="V38" s="4">
        <f t="shared" si="30"/>
        <v>1.0729292188400479</v>
      </c>
      <c r="W38" s="4">
        <f t="shared" si="30"/>
        <v>0.70754351379130231</v>
      </c>
      <c r="X38" s="4">
        <f t="shared" si="30"/>
        <v>-0.17744545642928319</v>
      </c>
      <c r="Y38" s="4">
        <f t="shared" si="30"/>
        <v>0.13156426759118744</v>
      </c>
      <c r="Z38" s="4">
        <f t="shared" si="30"/>
        <v>2.761183349147369E-2</v>
      </c>
      <c r="AA38" s="4">
        <f t="shared" si="30"/>
        <v>0.18946146703806863</v>
      </c>
      <c r="AB38" s="4">
        <f t="shared" si="30"/>
        <v>3.431646782804041E-2</v>
      </c>
      <c r="AC38" s="4">
        <f t="shared" si="30"/>
        <v>-5.0976511727365031E-2</v>
      </c>
      <c r="AD38" s="4">
        <f t="shared" si="30"/>
        <v>0.27429487859187779</v>
      </c>
      <c r="AE38" s="4">
        <f t="shared" si="30"/>
        <v>-4.744668531943718E-2</v>
      </c>
      <c r="AF38" s="4">
        <f t="shared" si="30"/>
        <v>8.8762629939143134E-2</v>
      </c>
    </row>
    <row r="39" spans="1:32" x14ac:dyDescent="0.35">
      <c r="A39">
        <f t="shared" si="28"/>
        <v>11</v>
      </c>
      <c r="B39" s="13" t="str">
        <f t="shared" si="28"/>
        <v>KBR INC</v>
      </c>
      <c r="C39" s="4">
        <f t="shared" si="31"/>
        <v>0</v>
      </c>
      <c r="D39" s="4">
        <f t="shared" si="31"/>
        <v>0</v>
      </c>
      <c r="E39" s="4">
        <f t="shared" si="31"/>
        <v>0.29826256302774667</v>
      </c>
      <c r="F39" s="4">
        <f t="shared" si="31"/>
        <v>0.17893025400653384</v>
      </c>
      <c r="G39" s="4">
        <f t="shared" si="31"/>
        <v>0.19509419578701542</v>
      </c>
      <c r="H39" s="4">
        <f t="shared" si="31"/>
        <v>0.18829201110560764</v>
      </c>
      <c r="I39" s="4">
        <f t="shared" si="31"/>
        <v>0.18123121812655565</v>
      </c>
      <c r="J39" s="4">
        <f t="shared" si="31"/>
        <v>0.14280437578022723</v>
      </c>
      <c r="K39" s="4">
        <f t="shared" si="29"/>
        <v>0.12304951477392943</v>
      </c>
      <c r="L39" s="4">
        <f t="shared" si="29"/>
        <v>0.11893485599310506</v>
      </c>
      <c r="M39" s="4">
        <f t="shared" si="29"/>
        <v>0.10973721645547414</v>
      </c>
      <c r="N39" s="4">
        <f t="shared" si="29"/>
        <v>8.8509747760079263E-2</v>
      </c>
      <c r="O39" s="4">
        <f t="shared" si="29"/>
        <v>7.8773791117387054E-2</v>
      </c>
      <c r="P39" s="4">
        <f t="shared" si="29"/>
        <v>6.4237105985999521E-2</v>
      </c>
      <c r="Q39" s="4">
        <f t="shared" si="29"/>
        <v>6.5598529895605481E-2</v>
      </c>
      <c r="S39" s="4">
        <f t="shared" si="30"/>
        <v>0</v>
      </c>
      <c r="T39" s="4">
        <f t="shared" si="30"/>
        <v>0</v>
      </c>
      <c r="U39" s="4">
        <f t="shared" si="30"/>
        <v>-5.9485530546623797E-2</v>
      </c>
      <c r="V39" s="4">
        <f t="shared" si="30"/>
        <v>0.11054131054131054</v>
      </c>
      <c r="W39" s="4">
        <f t="shared" si="30"/>
        <v>4.0533606977937404E-2</v>
      </c>
      <c r="X39" s="4">
        <f t="shared" si="30"/>
        <v>2.1203155818540435E-2</v>
      </c>
      <c r="Y39" s="4">
        <f t="shared" si="30"/>
        <v>-0.12095605987445679</v>
      </c>
      <c r="Z39" s="4">
        <f t="shared" si="30"/>
        <v>-0.10409228234001648</v>
      </c>
      <c r="AA39" s="4">
        <f t="shared" si="30"/>
        <v>5.3034947884733293E-2</v>
      </c>
      <c r="AB39" s="4">
        <f t="shared" si="30"/>
        <v>2.6200873362445414E-3</v>
      </c>
      <c r="AC39" s="4">
        <f t="shared" si="30"/>
        <v>-0.15069686411149827</v>
      </c>
      <c r="AD39" s="4">
        <f t="shared" si="30"/>
        <v>-0.16102564102564101</v>
      </c>
      <c r="AE39" s="4">
        <f t="shared" si="30"/>
        <v>-0.24857375713121435</v>
      </c>
      <c r="AF39" s="4">
        <f t="shared" si="30"/>
        <v>0.11008676789587853</v>
      </c>
    </row>
    <row r="40" spans="1:32" x14ac:dyDescent="0.35">
      <c r="A40">
        <f t="shared" si="28"/>
        <v>12</v>
      </c>
      <c r="B40" s="13" t="str">
        <f t="shared" si="28"/>
        <v>LEIDOS HOLDINGS INC</v>
      </c>
      <c r="C40" s="4">
        <f t="shared" si="31"/>
        <v>0</v>
      </c>
      <c r="D40" s="4">
        <f t="shared" si="31"/>
        <v>0</v>
      </c>
      <c r="E40" s="4">
        <f t="shared" si="31"/>
        <v>0</v>
      </c>
      <c r="F40" s="4">
        <f t="shared" si="31"/>
        <v>0.25417271979389677</v>
      </c>
      <c r="G40" s="4">
        <f t="shared" si="31"/>
        <v>0.22036935455367598</v>
      </c>
      <c r="H40" s="4">
        <f t="shared" si="31"/>
        <v>0.13671596960207458</v>
      </c>
      <c r="I40" s="4">
        <f t="shared" si="31"/>
        <v>0.1420709235289537</v>
      </c>
      <c r="J40" s="4">
        <f t="shared" si="31"/>
        <v>0.12617458854298022</v>
      </c>
      <c r="K40" s="4">
        <f t="shared" si="29"/>
        <v>0.12044668935412528</v>
      </c>
      <c r="L40" s="4">
        <f t="shared" si="29"/>
        <v>0.13389260207433398</v>
      </c>
      <c r="M40" s="4">
        <f t="shared" si="29"/>
        <v>0.1348136361275003</v>
      </c>
      <c r="N40" s="4">
        <f t="shared" si="29"/>
        <v>0.1094494897942587</v>
      </c>
      <c r="O40" s="4">
        <f t="shared" si="29"/>
        <v>5.7587685926891764E-2</v>
      </c>
      <c r="P40" s="4">
        <f t="shared" si="29"/>
        <v>6.2460483206560273E-2</v>
      </c>
      <c r="Q40" s="4">
        <f t="shared" si="29"/>
        <v>7.63019539235157E-2</v>
      </c>
      <c r="S40" s="4">
        <f t="shared" si="30"/>
        <v>0</v>
      </c>
      <c r="T40" s="4">
        <f t="shared" si="30"/>
        <v>0</v>
      </c>
      <c r="U40" s="4">
        <f t="shared" si="30"/>
        <v>0</v>
      </c>
      <c r="V40" s="4">
        <f t="shared" si="30"/>
        <v>-0.11692739671079021</v>
      </c>
      <c r="W40" s="4">
        <f t="shared" si="30"/>
        <v>-0.33113786054962524</v>
      </c>
      <c r="X40" s="4">
        <f t="shared" si="30"/>
        <v>0.10254668930390493</v>
      </c>
      <c r="Y40" s="4">
        <f t="shared" si="30"/>
        <v>-9.2392978133661839E-3</v>
      </c>
      <c r="Z40" s="4">
        <f t="shared" si="30"/>
        <v>-7.4603668013677338E-3</v>
      </c>
      <c r="AA40" s="4">
        <f t="shared" si="30"/>
        <v>0.21108675227059193</v>
      </c>
      <c r="AB40" s="4">
        <f t="shared" si="30"/>
        <v>9.4129816395138344E-2</v>
      </c>
      <c r="AC40" s="4">
        <f t="shared" si="30"/>
        <v>-0.14511935712597496</v>
      </c>
      <c r="AD40" s="4">
        <f t="shared" si="30"/>
        <v>-0.50400884711086535</v>
      </c>
      <c r="AE40" s="4">
        <f t="shared" si="30"/>
        <v>-5.5741360089186175E-4</v>
      </c>
      <c r="AF40" s="4">
        <f t="shared" si="30"/>
        <v>0.32794199665365309</v>
      </c>
    </row>
    <row r="41" spans="1:32" x14ac:dyDescent="0.35">
      <c r="A41">
        <f t="shared" si="28"/>
        <v>13</v>
      </c>
      <c r="B41" s="13" t="str">
        <f t="shared" si="28"/>
        <v>MANTECH INTERNATIONAL CORP-A</v>
      </c>
      <c r="C41" s="4">
        <f t="shared" si="31"/>
        <v>3.7073892359596003E-2</v>
      </c>
      <c r="D41" s="4">
        <f t="shared" si="31"/>
        <v>3.0806516077154289E-2</v>
      </c>
      <c r="E41" s="4">
        <f t="shared" si="31"/>
        <v>2.0299037150584249E-2</v>
      </c>
      <c r="F41" s="4">
        <f t="shared" si="31"/>
        <v>1.3129810279894835E-2</v>
      </c>
      <c r="G41" s="4">
        <f t="shared" si="31"/>
        <v>1.4760142171717018E-2</v>
      </c>
      <c r="H41" s="4">
        <f t="shared" si="31"/>
        <v>1.6926736882967346E-2</v>
      </c>
      <c r="I41" s="4">
        <f t="shared" si="31"/>
        <v>1.863168058819515E-2</v>
      </c>
      <c r="J41" s="4">
        <f t="shared" si="31"/>
        <v>1.9477677522821868E-2</v>
      </c>
      <c r="K41" s="4">
        <f t="shared" si="29"/>
        <v>2.3773830163415752E-2</v>
      </c>
      <c r="L41" s="4">
        <f t="shared" si="29"/>
        <v>2.3823880822052935E-2</v>
      </c>
      <c r="M41" s="4">
        <f t="shared" si="29"/>
        <v>2.3743004156861054E-2</v>
      </c>
      <c r="N41" s="4">
        <f t="shared" si="29"/>
        <v>2.2702220754960912E-2</v>
      </c>
      <c r="O41" s="4">
        <f t="shared" si="29"/>
        <v>1.3454589202977213E-2</v>
      </c>
      <c r="P41" s="4">
        <f t="shared" si="29"/>
        <v>1.2860380092767579E-2</v>
      </c>
      <c r="Q41" s="4">
        <f t="shared" si="29"/>
        <v>1.3501472118176467E-2</v>
      </c>
      <c r="S41" s="4">
        <f t="shared" si="30"/>
        <v>1.5144990887778311E-2</v>
      </c>
      <c r="T41" s="4">
        <f t="shared" si="30"/>
        <v>8.8254574901560939E-2</v>
      </c>
      <c r="U41" s="4">
        <f t="shared" si="30"/>
        <v>1.4059553291258343E-2</v>
      </c>
      <c r="V41" s="4">
        <f t="shared" si="30"/>
        <v>0.14500198010576085</v>
      </c>
      <c r="W41" s="4">
        <f t="shared" si="30"/>
        <v>0.23637800134956899</v>
      </c>
      <c r="X41" s="4">
        <f t="shared" si="30"/>
        <v>0.16785740732106649</v>
      </c>
      <c r="Y41" s="4">
        <f t="shared" si="30"/>
        <v>0.16623808483806654</v>
      </c>
      <c r="Z41" s="4">
        <f t="shared" si="30"/>
        <v>0.26907378209504018</v>
      </c>
      <c r="AA41" s="4">
        <f t="shared" si="30"/>
        <v>9.1759277477008683E-2</v>
      </c>
      <c r="AB41" s="4">
        <f t="shared" si="30"/>
        <v>8.2965878273305191E-2</v>
      </c>
      <c r="AC41" s="4">
        <f t="shared" si="30"/>
        <v>6.8348471184402114E-3</v>
      </c>
      <c r="AD41" s="4">
        <f t="shared" si="30"/>
        <v>-0.44132383421415672</v>
      </c>
      <c r="AE41" s="4">
        <f t="shared" si="30"/>
        <v>-0.11922394212967376</v>
      </c>
      <c r="AF41" s="4">
        <f t="shared" si="30"/>
        <v>0.14123768866544581</v>
      </c>
    </row>
    <row r="42" spans="1:32" x14ac:dyDescent="0.35">
      <c r="A42">
        <f t="shared" si="28"/>
        <v>14</v>
      </c>
      <c r="B42" s="13" t="str">
        <f t="shared" si="28"/>
        <v>MAXIMUS INC</v>
      </c>
      <c r="C42" s="4">
        <f t="shared" si="31"/>
        <v>3.7962881440494499E-2</v>
      </c>
      <c r="D42" s="4">
        <f t="shared" si="31"/>
        <v>3.6400297145282812E-2</v>
      </c>
      <c r="E42" s="4">
        <f t="shared" si="31"/>
        <v>2.4329338005601997E-2</v>
      </c>
      <c r="F42" s="4">
        <f t="shared" si="31"/>
        <v>1.8151837052958562E-2</v>
      </c>
      <c r="G42" s="4">
        <f t="shared" si="31"/>
        <v>1.9203114684341223E-2</v>
      </c>
      <c r="H42" s="4">
        <f t="shared" si="31"/>
        <v>1.8510599514846321E-2</v>
      </c>
      <c r="I42" s="4">
        <f t="shared" si="31"/>
        <v>1.4049357311527377E-2</v>
      </c>
      <c r="J42" s="4">
        <f t="shared" si="31"/>
        <v>1.145694287655533E-2</v>
      </c>
      <c r="K42" s="4">
        <f t="shared" si="29"/>
        <v>1.3434690875910543E-2</v>
      </c>
      <c r="L42" s="4">
        <f t="shared" si="29"/>
        <v>1.3547701517775306E-2</v>
      </c>
      <c r="M42" s="4">
        <f t="shared" si="29"/>
        <v>1.4122357684595204E-2</v>
      </c>
      <c r="N42" s="4">
        <f t="shared" si="29"/>
        <v>1.4815139826867366E-2</v>
      </c>
      <c r="O42" s="4">
        <f t="shared" si="29"/>
        <v>1.7092050863228979E-2</v>
      </c>
      <c r="P42" s="4">
        <f t="shared" si="29"/>
        <v>1.9574446590713144E-2</v>
      </c>
      <c r="Q42" s="4">
        <f t="shared" si="29"/>
        <v>1.9900036685184704E-2</v>
      </c>
      <c r="S42" s="4">
        <f t="shared" si="30"/>
        <v>0.17138439581351086</v>
      </c>
      <c r="T42" s="4">
        <f t="shared" si="30"/>
        <v>0.10388291777265286</v>
      </c>
      <c r="U42" s="4">
        <f t="shared" si="30"/>
        <v>0.1696899021089284</v>
      </c>
      <c r="V42" s="4">
        <f t="shared" si="30"/>
        <v>7.7519749941726113E-2</v>
      </c>
      <c r="W42" s="4">
        <f t="shared" si="30"/>
        <v>3.9243640533778192E-2</v>
      </c>
      <c r="X42" s="4">
        <f t="shared" si="30"/>
        <v>-0.19471982785645675</v>
      </c>
      <c r="Y42" s="4">
        <f t="shared" si="30"/>
        <v>-9.0266120618508652E-2</v>
      </c>
      <c r="Z42" s="4">
        <f t="shared" si="30"/>
        <v>0.2192248836914735</v>
      </c>
      <c r="AA42" s="4">
        <f t="shared" si="30"/>
        <v>9.8630067752541795E-2</v>
      </c>
      <c r="AB42" s="4">
        <f t="shared" si="30"/>
        <v>0.13274772794651338</v>
      </c>
      <c r="AC42" s="4">
        <f t="shared" si="30"/>
        <v>0.10464851303086301</v>
      </c>
      <c r="AD42" s="4">
        <f t="shared" si="30"/>
        <v>8.7543070962154843E-2</v>
      </c>
      <c r="AE42" s="4">
        <f t="shared" si="30"/>
        <v>5.5303684783833532E-2</v>
      </c>
      <c r="AF42" s="4">
        <f t="shared" si="30"/>
        <v>0.10512949651810705</v>
      </c>
    </row>
    <row r="43" spans="1:32" x14ac:dyDescent="0.35">
      <c r="A43">
        <f t="shared" si="28"/>
        <v>15</v>
      </c>
      <c r="B43" s="13" t="str">
        <f t="shared" si="28"/>
        <v>NIC INC</v>
      </c>
      <c r="C43" s="4">
        <f t="shared" si="31"/>
        <v>5.6688574531083662E-3</v>
      </c>
      <c r="D43" s="4">
        <f t="shared" si="31"/>
        <v>6.1703316168811037E-3</v>
      </c>
      <c r="E43" s="4">
        <f t="shared" si="31"/>
        <v>4.5174470572362175E-3</v>
      </c>
      <c r="F43" s="4">
        <f t="shared" si="31"/>
        <v>4.2781153210075017E-3</v>
      </c>
      <c r="G43" s="4">
        <f t="shared" si="31"/>
        <v>5.7010297765344138E-3</v>
      </c>
      <c r="H43" s="4">
        <f t="shared" si="31"/>
        <v>4.3449449293451172E-3</v>
      </c>
      <c r="I43" s="4">
        <f t="shared" si="31"/>
        <v>4.5852154503805134E-3</v>
      </c>
      <c r="J43" s="4">
        <f t="shared" si="31"/>
        <v>4.3795015343645761E-3</v>
      </c>
      <c r="K43" s="4">
        <f t="shared" si="29"/>
        <v>3.7924863861385437E-3</v>
      </c>
      <c r="L43" s="4">
        <f t="shared" si="29"/>
        <v>4.6426385502866627E-3</v>
      </c>
      <c r="M43" s="4">
        <f t="shared" si="29"/>
        <v>4.0736149876005861E-3</v>
      </c>
      <c r="N43" s="4">
        <f t="shared" si="29"/>
        <v>4.9218228196739461E-3</v>
      </c>
      <c r="O43" s="4">
        <f t="shared" si="29"/>
        <v>5.0381938449851138E-3</v>
      </c>
      <c r="P43" s="4">
        <f t="shared" si="29"/>
        <v>7.9352333907542465E-3</v>
      </c>
      <c r="Q43" s="4">
        <f t="shared" si="29"/>
        <v>7.2028147210766542E-3</v>
      </c>
      <c r="S43" s="4">
        <f t="shared" si="30"/>
        <v>0.32973972407907831</v>
      </c>
      <c r="T43" s="4">
        <f t="shared" si="30"/>
        <v>0.20915566774338459</v>
      </c>
      <c r="U43" s="4">
        <f t="shared" si="30"/>
        <v>0.48470395086015944</v>
      </c>
      <c r="V43" s="4">
        <f t="shared" si="30"/>
        <v>0.35729725221038589</v>
      </c>
      <c r="W43" s="4">
        <f t="shared" si="30"/>
        <v>-0.17832602181953541</v>
      </c>
      <c r="X43" s="4">
        <f t="shared" si="30"/>
        <v>0.11966087750882802</v>
      </c>
      <c r="Y43" s="4">
        <f t="shared" si="30"/>
        <v>6.5533269525669791E-2</v>
      </c>
      <c r="Z43" s="4">
        <f t="shared" si="30"/>
        <v>-9.9623326192710832E-2</v>
      </c>
      <c r="AA43" s="4">
        <f t="shared" si="30"/>
        <v>0.33368842471714544</v>
      </c>
      <c r="AB43" s="4">
        <f t="shared" si="30"/>
        <v>-4.6530688954899799E-2</v>
      </c>
      <c r="AC43" s="4">
        <f t="shared" si="30"/>
        <v>0.27224736520173404</v>
      </c>
      <c r="AD43" s="4">
        <f t="shared" si="30"/>
        <v>-3.5045265212646566E-2</v>
      </c>
      <c r="AE43" s="4">
        <f t="shared" si="30"/>
        <v>0.45133266603929972</v>
      </c>
      <c r="AF43" s="4">
        <f t="shared" si="30"/>
        <v>-1.3285921243250343E-2</v>
      </c>
    </row>
    <row r="44" spans="1:32" x14ac:dyDescent="0.35">
      <c r="A44">
        <f t="shared" si="28"/>
        <v>16</v>
      </c>
      <c r="B44" s="13" t="str">
        <f t="shared" si="28"/>
        <v>SCIENCE APPLICATIONS INTE</v>
      </c>
      <c r="C44" s="4">
        <f t="shared" si="31"/>
        <v>0</v>
      </c>
      <c r="D44" s="4">
        <f t="shared" si="31"/>
        <v>0</v>
      </c>
      <c r="E44" s="4">
        <f t="shared" si="31"/>
        <v>0</v>
      </c>
      <c r="F44" s="4">
        <f t="shared" si="31"/>
        <v>0</v>
      </c>
      <c r="G44" s="4">
        <f t="shared" si="31"/>
        <v>0</v>
      </c>
      <c r="H44" s="4">
        <f t="shared" si="31"/>
        <v>0</v>
      </c>
      <c r="I44" s="4">
        <f t="shared" si="31"/>
        <v>0</v>
      </c>
      <c r="J44" s="4">
        <f t="shared" si="31"/>
        <v>0</v>
      </c>
      <c r="K44" s="4">
        <f t="shared" si="29"/>
        <v>0</v>
      </c>
      <c r="L44" s="4">
        <f t="shared" si="29"/>
        <v>0</v>
      </c>
      <c r="M44" s="4">
        <f t="shared" si="29"/>
        <v>2.9409828916493214E-2</v>
      </c>
      <c r="N44" s="4">
        <f t="shared" si="29"/>
        <v>2.5266885258005533E-2</v>
      </c>
      <c r="O44" s="4">
        <f t="shared" si="29"/>
        <v>3.1907558423261095E-2</v>
      </c>
      <c r="P44" s="4">
        <f t="shared" si="29"/>
        <v>3.2850103549239451E-2</v>
      </c>
      <c r="Q44" s="4">
        <f t="shared" si="29"/>
        <v>3.0507963097516567E-2</v>
      </c>
      <c r="S44" s="4">
        <f t="shared" si="30"/>
        <v>0</v>
      </c>
      <c r="T44" s="4">
        <f t="shared" si="30"/>
        <v>0</v>
      </c>
      <c r="U44" s="4">
        <f t="shared" si="30"/>
        <v>0</v>
      </c>
      <c r="V44" s="4">
        <f t="shared" si="30"/>
        <v>0</v>
      </c>
      <c r="W44" s="4">
        <f t="shared" si="30"/>
        <v>0</v>
      </c>
      <c r="X44" s="4">
        <f t="shared" si="30"/>
        <v>0</v>
      </c>
      <c r="Y44" s="4">
        <f t="shared" si="30"/>
        <v>0</v>
      </c>
      <c r="Z44" s="4">
        <f t="shared" si="30"/>
        <v>0</v>
      </c>
      <c r="AA44" s="4">
        <f t="shared" si="30"/>
        <v>0</v>
      </c>
      <c r="AB44" s="4">
        <f t="shared" si="30"/>
        <v>0</v>
      </c>
      <c r="AC44" s="4">
        <f t="shared" si="30"/>
        <v>-9.5341278439869989E-2</v>
      </c>
      <c r="AD44" s="4">
        <f t="shared" si="30"/>
        <v>0.19041916167664671</v>
      </c>
      <c r="AE44" s="4">
        <f t="shared" si="30"/>
        <v>-5.1307847082494973E-2</v>
      </c>
      <c r="AF44" s="4">
        <f t="shared" si="30"/>
        <v>9.5440084835630972E-3</v>
      </c>
    </row>
    <row r="45" spans="1:32" x14ac:dyDescent="0.35">
      <c r="A45">
        <f t="shared" ref="A45:B48" si="32">A21</f>
        <v>17</v>
      </c>
      <c r="B45" s="13" t="str">
        <f t="shared" si="32"/>
        <v>#N/A Invalid Security</v>
      </c>
      <c r="C45" s="4">
        <f t="shared" si="31"/>
        <v>0</v>
      </c>
      <c r="D45" s="4">
        <f t="shared" si="31"/>
        <v>0</v>
      </c>
      <c r="E45" s="4">
        <f t="shared" si="31"/>
        <v>0</v>
      </c>
      <c r="F45" s="4">
        <f t="shared" si="31"/>
        <v>0</v>
      </c>
      <c r="G45" s="4">
        <f t="shared" si="31"/>
        <v>0</v>
      </c>
      <c r="H45" s="4">
        <f t="shared" si="31"/>
        <v>0</v>
      </c>
      <c r="I45" s="4">
        <f t="shared" si="31"/>
        <v>0</v>
      </c>
      <c r="J45" s="4">
        <f t="shared" si="31"/>
        <v>0</v>
      </c>
      <c r="K45" s="4">
        <f t="shared" si="31"/>
        <v>0</v>
      </c>
      <c r="L45" s="4">
        <f t="shared" si="31"/>
        <v>0</v>
      </c>
      <c r="M45" s="4">
        <f t="shared" si="31"/>
        <v>0</v>
      </c>
      <c r="N45" s="4">
        <f t="shared" si="31"/>
        <v>0</v>
      </c>
      <c r="O45" s="4">
        <f t="shared" si="31"/>
        <v>0</v>
      </c>
      <c r="P45" s="4">
        <f t="shared" si="31"/>
        <v>0</v>
      </c>
      <c r="Q45" s="4">
        <f t="shared" si="31"/>
        <v>0</v>
      </c>
      <c r="S45" s="4">
        <f t="shared" ref="S45:AF49" si="33">(IF(OR(S21=0,C21=0),0,S21/C21))</f>
        <v>0</v>
      </c>
      <c r="T45" s="4">
        <f t="shared" si="33"/>
        <v>0</v>
      </c>
      <c r="U45" s="4">
        <f t="shared" si="33"/>
        <v>0</v>
      </c>
      <c r="V45" s="4">
        <f t="shared" si="33"/>
        <v>0</v>
      </c>
      <c r="W45" s="4">
        <f t="shared" si="33"/>
        <v>0</v>
      </c>
      <c r="X45" s="4">
        <f t="shared" si="33"/>
        <v>0</v>
      </c>
      <c r="Y45" s="4">
        <f t="shared" si="33"/>
        <v>0</v>
      </c>
      <c r="Z45" s="4">
        <f t="shared" si="33"/>
        <v>0</v>
      </c>
      <c r="AA45" s="4">
        <f t="shared" si="33"/>
        <v>0</v>
      </c>
      <c r="AB45" s="4">
        <f t="shared" si="33"/>
        <v>0</v>
      </c>
      <c r="AC45" s="4">
        <f t="shared" si="33"/>
        <v>0</v>
      </c>
      <c r="AD45" s="4">
        <f t="shared" si="33"/>
        <v>0</v>
      </c>
      <c r="AE45" s="4">
        <f t="shared" si="33"/>
        <v>0</v>
      </c>
      <c r="AF45" s="4">
        <f t="shared" si="33"/>
        <v>0</v>
      </c>
    </row>
    <row r="46" spans="1:32" x14ac:dyDescent="0.35">
      <c r="A46">
        <f t="shared" si="32"/>
        <v>18</v>
      </c>
      <c r="B46" s="13" t="str">
        <f t="shared" si="32"/>
        <v>#N/A Invalid Security</v>
      </c>
      <c r="C46" s="4">
        <f t="shared" ref="C46:Q48" si="34">C22/C$25</f>
        <v>0</v>
      </c>
      <c r="D46" s="4">
        <f t="shared" si="34"/>
        <v>0</v>
      </c>
      <c r="E46" s="4">
        <f t="shared" si="34"/>
        <v>0</v>
      </c>
      <c r="F46" s="4">
        <f t="shared" si="34"/>
        <v>0</v>
      </c>
      <c r="G46" s="4">
        <f t="shared" si="34"/>
        <v>0</v>
      </c>
      <c r="H46" s="4">
        <f t="shared" si="34"/>
        <v>0</v>
      </c>
      <c r="I46" s="4">
        <f t="shared" si="34"/>
        <v>0</v>
      </c>
      <c r="J46" s="4">
        <f t="shared" si="34"/>
        <v>0</v>
      </c>
      <c r="K46" s="4">
        <f t="shared" si="34"/>
        <v>0</v>
      </c>
      <c r="L46" s="4">
        <f t="shared" si="34"/>
        <v>0</v>
      </c>
      <c r="M46" s="4">
        <f t="shared" si="34"/>
        <v>0</v>
      </c>
      <c r="N46" s="4">
        <f t="shared" si="34"/>
        <v>0</v>
      </c>
      <c r="O46" s="4">
        <f t="shared" si="34"/>
        <v>0</v>
      </c>
      <c r="P46" s="4">
        <f t="shared" si="34"/>
        <v>0</v>
      </c>
      <c r="Q46" s="4">
        <f t="shared" si="34"/>
        <v>0</v>
      </c>
      <c r="S46" s="4">
        <f t="shared" si="33"/>
        <v>0</v>
      </c>
      <c r="T46" s="4">
        <f t="shared" si="33"/>
        <v>0</v>
      </c>
      <c r="U46" s="4">
        <f t="shared" si="33"/>
        <v>0</v>
      </c>
      <c r="V46" s="4">
        <f t="shared" si="33"/>
        <v>0</v>
      </c>
      <c r="W46" s="4">
        <f t="shared" si="33"/>
        <v>0</v>
      </c>
      <c r="X46" s="4">
        <f t="shared" si="33"/>
        <v>0</v>
      </c>
      <c r="Y46" s="4">
        <f t="shared" si="33"/>
        <v>0</v>
      </c>
      <c r="Z46" s="4">
        <f t="shared" si="33"/>
        <v>0</v>
      </c>
      <c r="AA46" s="4">
        <f t="shared" si="33"/>
        <v>0</v>
      </c>
      <c r="AB46" s="4">
        <f t="shared" si="33"/>
        <v>0</v>
      </c>
      <c r="AC46" s="4">
        <f t="shared" si="33"/>
        <v>0</v>
      </c>
      <c r="AD46" s="4">
        <f t="shared" si="33"/>
        <v>0</v>
      </c>
      <c r="AE46" s="4">
        <f t="shared" si="33"/>
        <v>0</v>
      </c>
      <c r="AF46" s="4">
        <f t="shared" si="33"/>
        <v>0</v>
      </c>
    </row>
    <row r="47" spans="1:32" x14ac:dyDescent="0.35">
      <c r="A47">
        <f t="shared" si="32"/>
        <v>19</v>
      </c>
      <c r="B47" s="13" t="str">
        <f t="shared" si="32"/>
        <v>#N/A Invalid Security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G47" s="4">
        <f t="shared" si="34"/>
        <v>0</v>
      </c>
      <c r="H47" s="4">
        <f t="shared" si="34"/>
        <v>0</v>
      </c>
      <c r="I47" s="4">
        <f t="shared" si="34"/>
        <v>0</v>
      </c>
      <c r="J47" s="4">
        <f t="shared" si="34"/>
        <v>0</v>
      </c>
      <c r="K47" s="4">
        <f t="shared" si="34"/>
        <v>0</v>
      </c>
      <c r="L47" s="4">
        <f t="shared" si="34"/>
        <v>0</v>
      </c>
      <c r="M47" s="4">
        <f t="shared" si="34"/>
        <v>0</v>
      </c>
      <c r="N47" s="4">
        <f t="shared" si="34"/>
        <v>0</v>
      </c>
      <c r="O47" s="4">
        <f t="shared" si="34"/>
        <v>0</v>
      </c>
      <c r="P47" s="4">
        <f t="shared" si="34"/>
        <v>0</v>
      </c>
      <c r="Q47" s="4">
        <f t="shared" si="34"/>
        <v>0</v>
      </c>
      <c r="S47" s="4">
        <f t="shared" si="33"/>
        <v>0</v>
      </c>
      <c r="T47" s="4">
        <f t="shared" si="33"/>
        <v>0</v>
      </c>
      <c r="U47" s="4">
        <f t="shared" si="33"/>
        <v>0</v>
      </c>
      <c r="V47" s="4">
        <f t="shared" si="33"/>
        <v>0</v>
      </c>
      <c r="W47" s="4">
        <f t="shared" si="33"/>
        <v>0</v>
      </c>
      <c r="X47" s="4">
        <f t="shared" si="33"/>
        <v>0</v>
      </c>
      <c r="Y47" s="4">
        <f t="shared" si="33"/>
        <v>0</v>
      </c>
      <c r="Z47" s="4">
        <f t="shared" si="33"/>
        <v>0</v>
      </c>
      <c r="AA47" s="4">
        <f t="shared" si="33"/>
        <v>0</v>
      </c>
      <c r="AB47" s="4">
        <f t="shared" si="33"/>
        <v>0</v>
      </c>
      <c r="AC47" s="4">
        <f t="shared" si="33"/>
        <v>0</v>
      </c>
      <c r="AD47" s="4">
        <f t="shared" si="33"/>
        <v>0</v>
      </c>
      <c r="AE47" s="4">
        <f t="shared" si="33"/>
        <v>0</v>
      </c>
      <c r="AF47" s="4">
        <f t="shared" si="33"/>
        <v>0</v>
      </c>
    </row>
    <row r="48" spans="1:32" ht="15" thickBot="1" x14ac:dyDescent="0.4">
      <c r="A48">
        <f t="shared" si="32"/>
        <v>20</v>
      </c>
      <c r="B48" s="13" t="str">
        <f t="shared" si="32"/>
        <v>#N/A Invalid Security</v>
      </c>
      <c r="C48" s="4">
        <f t="shared" si="34"/>
        <v>0</v>
      </c>
      <c r="D48" s="4">
        <f t="shared" si="34"/>
        <v>0</v>
      </c>
      <c r="E48" s="4">
        <f t="shared" si="34"/>
        <v>0</v>
      </c>
      <c r="F48" s="4">
        <f t="shared" si="34"/>
        <v>0</v>
      </c>
      <c r="G48" s="4">
        <f t="shared" si="34"/>
        <v>0</v>
      </c>
      <c r="H48" s="4">
        <f t="shared" si="34"/>
        <v>0</v>
      </c>
      <c r="I48" s="4">
        <f t="shared" si="34"/>
        <v>0</v>
      </c>
      <c r="J48" s="4">
        <f t="shared" si="34"/>
        <v>0</v>
      </c>
      <c r="K48" s="4">
        <f t="shared" si="34"/>
        <v>0</v>
      </c>
      <c r="L48" s="4">
        <f t="shared" si="34"/>
        <v>0</v>
      </c>
      <c r="M48" s="4">
        <f t="shared" si="34"/>
        <v>0</v>
      </c>
      <c r="N48" s="4">
        <f t="shared" si="34"/>
        <v>0</v>
      </c>
      <c r="O48" s="4">
        <f t="shared" si="34"/>
        <v>0</v>
      </c>
      <c r="P48" s="4">
        <f t="shared" si="34"/>
        <v>0</v>
      </c>
      <c r="Q48" s="4">
        <f t="shared" si="34"/>
        <v>0</v>
      </c>
      <c r="S48" s="4">
        <f t="shared" si="33"/>
        <v>0</v>
      </c>
      <c r="T48" s="4">
        <f t="shared" si="33"/>
        <v>0</v>
      </c>
      <c r="U48" s="4">
        <f t="shared" si="33"/>
        <v>0</v>
      </c>
      <c r="V48" s="4">
        <f t="shared" si="33"/>
        <v>0</v>
      </c>
      <c r="W48" s="4">
        <f t="shared" si="33"/>
        <v>0</v>
      </c>
      <c r="X48" s="4">
        <f t="shared" si="33"/>
        <v>0</v>
      </c>
      <c r="Y48" s="4">
        <f t="shared" si="33"/>
        <v>0</v>
      </c>
      <c r="Z48" s="4">
        <f t="shared" si="33"/>
        <v>0</v>
      </c>
      <c r="AA48" s="4">
        <f t="shared" si="33"/>
        <v>0</v>
      </c>
      <c r="AB48" s="4">
        <f t="shared" si="33"/>
        <v>0</v>
      </c>
      <c r="AC48" s="4">
        <f t="shared" si="33"/>
        <v>0</v>
      </c>
      <c r="AD48" s="4">
        <f t="shared" si="33"/>
        <v>0</v>
      </c>
      <c r="AE48" s="4">
        <f t="shared" si="33"/>
        <v>0</v>
      </c>
      <c r="AF48" s="4">
        <f t="shared" si="33"/>
        <v>0</v>
      </c>
    </row>
    <row r="49" spans="1:32" ht="15" thickBot="1" x14ac:dyDescent="0.4">
      <c r="B49" t="s">
        <v>21</v>
      </c>
      <c r="C49" s="12">
        <f>SUM(C29:C48)</f>
        <v>1.0000000000000002</v>
      </c>
      <c r="D49" s="12">
        <f t="shared" ref="D49:Q49" si="35">SUM(D29:D48)</f>
        <v>1</v>
      </c>
      <c r="E49" s="12">
        <f t="shared" si="35"/>
        <v>0.99999999999999989</v>
      </c>
      <c r="F49" s="12">
        <f t="shared" si="35"/>
        <v>0.99999999999999989</v>
      </c>
      <c r="G49" s="12">
        <f t="shared" si="35"/>
        <v>1.0000000000000002</v>
      </c>
      <c r="H49" s="12">
        <f t="shared" si="35"/>
        <v>1</v>
      </c>
      <c r="I49" s="12">
        <f t="shared" si="35"/>
        <v>1</v>
      </c>
      <c r="J49" s="12">
        <f t="shared" si="35"/>
        <v>0.99999999999999967</v>
      </c>
      <c r="K49" s="12">
        <f t="shared" si="35"/>
        <v>0.99999999999999989</v>
      </c>
      <c r="L49" s="12">
        <f t="shared" si="35"/>
        <v>0.99999999999999989</v>
      </c>
      <c r="M49" s="12">
        <f t="shared" si="35"/>
        <v>1</v>
      </c>
      <c r="N49" s="12">
        <f t="shared" si="35"/>
        <v>0.99999999999999978</v>
      </c>
      <c r="O49" s="12">
        <f t="shared" si="35"/>
        <v>1</v>
      </c>
      <c r="P49" s="12">
        <f t="shared" si="35"/>
        <v>1</v>
      </c>
      <c r="Q49" s="12">
        <f t="shared" si="35"/>
        <v>0.99999999999999989</v>
      </c>
      <c r="S49" s="5">
        <f t="shared" si="33"/>
        <v>0.22166933863275981</v>
      </c>
      <c r="T49" s="6">
        <f t="shared" si="33"/>
        <v>0.65157252578242186</v>
      </c>
      <c r="U49" s="6">
        <f t="shared" si="33"/>
        <v>0.56776313643192977</v>
      </c>
      <c r="V49" s="6">
        <f t="shared" si="33"/>
        <v>1.8530756275481418E-2</v>
      </c>
      <c r="W49" s="6">
        <f t="shared" si="33"/>
        <v>7.812363387454066E-2</v>
      </c>
      <c r="X49" s="6">
        <f t="shared" si="33"/>
        <v>6.0989370066430744E-2</v>
      </c>
      <c r="Y49" s="6">
        <f t="shared" si="33"/>
        <v>0.1155834909491438</v>
      </c>
      <c r="Z49" s="6">
        <f t="shared" si="33"/>
        <v>3.9740324146557586E-2</v>
      </c>
      <c r="AA49" s="6">
        <f t="shared" si="33"/>
        <v>8.9465643147693341E-2</v>
      </c>
      <c r="AB49" s="6">
        <f t="shared" si="33"/>
        <v>8.6654824632943966E-2</v>
      </c>
      <c r="AC49" s="6">
        <f t="shared" si="33"/>
        <v>5.2993194737650635E-2</v>
      </c>
      <c r="AD49" s="6">
        <f t="shared" si="33"/>
        <v>-5.7333564416902759E-2</v>
      </c>
      <c r="AE49" s="6">
        <f t="shared" si="33"/>
        <v>-7.8528009827065884E-2</v>
      </c>
      <c r="AF49" s="6">
        <f t="shared" si="33"/>
        <v>8.7048162153406106E-2</v>
      </c>
    </row>
    <row r="50" spans="1:32" ht="15" thickTop="1" x14ac:dyDescent="0.35"/>
    <row r="51" spans="1:32" x14ac:dyDescent="0.35">
      <c r="B51" t="s">
        <v>22</v>
      </c>
      <c r="C51" s="7"/>
      <c r="O51" s="8"/>
    </row>
    <row r="55" spans="1:32" x14ac:dyDescent="0.35">
      <c r="B55" t="str">
        <f>INPUT!B109</f>
        <v>BS_CUR_ASSET_REPORT</v>
      </c>
    </row>
    <row r="56" spans="1:32" x14ac:dyDescent="0.35">
      <c r="B56" s="9" t="s">
        <v>23</v>
      </c>
      <c r="C56" s="10">
        <f>[1]INPUT!C56</f>
        <v>37257</v>
      </c>
    </row>
    <row r="57" spans="1:32" x14ac:dyDescent="0.35">
      <c r="B57" s="9" t="s">
        <v>24</v>
      </c>
      <c r="C57" s="10">
        <f>[1]INPUT!C57</f>
        <v>42735</v>
      </c>
    </row>
    <row r="58" spans="1:32" x14ac:dyDescent="0.35">
      <c r="B58" s="9" t="s">
        <v>25</v>
      </c>
      <c r="C58" s="9" t="str">
        <f>[1]INPUT!C58</f>
        <v>FY</v>
      </c>
    </row>
    <row r="59" spans="1:32" x14ac:dyDescent="0.35">
      <c r="B59" s="9" t="s">
        <v>27</v>
      </c>
      <c r="C59" s="9" t="str">
        <f>[1]INPUT!C59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89</v>
      </c>
      <c r="D61" t="s">
        <v>89</v>
      </c>
      <c r="E61" t="s">
        <v>89</v>
      </c>
      <c r="F61" t="s">
        <v>89</v>
      </c>
      <c r="G61" t="s">
        <v>89</v>
      </c>
      <c r="H61" t="s">
        <v>89</v>
      </c>
      <c r="I61" t="s">
        <v>89</v>
      </c>
      <c r="J61">
        <v>1432.893</v>
      </c>
      <c r="K61">
        <v>1370.1679999999999</v>
      </c>
      <c r="L61">
        <v>1365.6489999999999</v>
      </c>
      <c r="M61">
        <v>1653.6569999999999</v>
      </c>
      <c r="N61">
        <v>1424.3520000000001</v>
      </c>
      <c r="O61">
        <v>1255.9770000000001</v>
      </c>
      <c r="P61">
        <v>1148.6690000000001</v>
      </c>
      <c r="Q61">
        <v>1189.771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306.12900000000002</v>
      </c>
      <c r="D63">
        <v>297.91000000000003</v>
      </c>
      <c r="E63">
        <v>432.45600000000002</v>
      </c>
      <c r="F63">
        <v>492.93</v>
      </c>
      <c r="G63">
        <v>449.82900000000001</v>
      </c>
      <c r="H63">
        <v>709.00300000000004</v>
      </c>
      <c r="I63">
        <v>602.82500000000005</v>
      </c>
      <c r="J63">
        <v>724.83199999999999</v>
      </c>
      <c r="K63">
        <v>840.74599999999998</v>
      </c>
      <c r="L63">
        <v>782.07799999999997</v>
      </c>
      <c r="M63">
        <v>685.79200000000003</v>
      </c>
      <c r="N63">
        <v>723.78099999999995</v>
      </c>
      <c r="O63">
        <v>735.84900000000005</v>
      </c>
      <c r="P63">
        <v>666.11</v>
      </c>
      <c r="Q63">
        <v>921.83799999999997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>
        <v>1419.2</v>
      </c>
      <c r="J65">
        <v>1557.8</v>
      </c>
      <c r="K65">
        <v>1702.3</v>
      </c>
      <c r="L65">
        <v>1879.4</v>
      </c>
      <c r="M65">
        <v>1834.7</v>
      </c>
      <c r="N65">
        <v>2213.5</v>
      </c>
      <c r="O65">
        <v>2453.4</v>
      </c>
      <c r="P65">
        <v>2790.8</v>
      </c>
      <c r="Q65">
        <v>3238.1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89</v>
      </c>
      <c r="D67" t="s">
        <v>89</v>
      </c>
      <c r="E67" t="s">
        <v>89</v>
      </c>
      <c r="F67" t="s">
        <v>89</v>
      </c>
      <c r="G67" t="s">
        <v>89</v>
      </c>
      <c r="H67" t="s">
        <v>89</v>
      </c>
      <c r="I67" t="s">
        <v>89</v>
      </c>
      <c r="J67" t="s">
        <v>89</v>
      </c>
      <c r="K67" t="s">
        <v>89</v>
      </c>
      <c r="L67" t="s">
        <v>89</v>
      </c>
      <c r="M67" t="s">
        <v>89</v>
      </c>
      <c r="N67" t="s">
        <v>89</v>
      </c>
      <c r="O67">
        <v>796.80399999999997</v>
      </c>
      <c r="P67">
        <v>794.37099999999998</v>
      </c>
      <c r="Q67">
        <v>1004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296.80700000000002</v>
      </c>
      <c r="D69">
        <v>328.27</v>
      </c>
      <c r="E69">
        <v>413.29599999999999</v>
      </c>
      <c r="F69">
        <v>423.83</v>
      </c>
      <c r="G69">
        <v>438.06900000000002</v>
      </c>
      <c r="H69">
        <v>473.37400000000002</v>
      </c>
      <c r="I69">
        <v>475.32799999999997</v>
      </c>
      <c r="J69">
        <v>584.85799999999995</v>
      </c>
      <c r="K69">
        <v>674.65700000000004</v>
      </c>
      <c r="L69">
        <v>676.10599999999999</v>
      </c>
      <c r="M69">
        <v>712.726</v>
      </c>
      <c r="N69">
        <v>742.59900000000005</v>
      </c>
      <c r="O69">
        <v>765.38699999999994</v>
      </c>
      <c r="P69">
        <v>775.30200000000002</v>
      </c>
      <c r="Q69">
        <v>782.92200000000003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>
        <v>30.866</v>
      </c>
      <c r="M71">
        <v>68.143000000000001</v>
      </c>
      <c r="N71">
        <v>118.801</v>
      </c>
      <c r="O71">
        <v>120.64400000000001</v>
      </c>
      <c r="P71">
        <v>117.586</v>
      </c>
      <c r="Q71">
        <v>154.108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>
        <v>428.089</v>
      </c>
      <c r="N73">
        <v>341.16699999999997</v>
      </c>
      <c r="O73">
        <v>321.31</v>
      </c>
      <c r="P73">
        <v>441.44</v>
      </c>
      <c r="Q73">
        <v>433.13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>
        <v>33.241</v>
      </c>
      <c r="M75">
        <v>104.241</v>
      </c>
      <c r="N75">
        <v>315.16699999999997</v>
      </c>
      <c r="O75">
        <v>657.13699999999994</v>
      </c>
      <c r="P75">
        <v>1387.259</v>
      </c>
      <c r="Q75">
        <v>1087.9110000000001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5098</v>
      </c>
      <c r="D77">
        <v>6394</v>
      </c>
      <c r="E77">
        <v>7287</v>
      </c>
      <c r="F77">
        <v>9449</v>
      </c>
      <c r="G77">
        <v>9880</v>
      </c>
      <c r="H77">
        <v>12298</v>
      </c>
      <c r="I77">
        <v>11950</v>
      </c>
      <c r="J77">
        <v>13249</v>
      </c>
      <c r="K77">
        <v>14186</v>
      </c>
      <c r="L77">
        <v>15368</v>
      </c>
      <c r="M77">
        <v>15744</v>
      </c>
      <c r="N77">
        <v>18162</v>
      </c>
      <c r="O77">
        <v>17407</v>
      </c>
      <c r="P77">
        <v>14571</v>
      </c>
      <c r="Q77">
        <v>15447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89</v>
      </c>
      <c r="D79" t="s">
        <v>89</v>
      </c>
      <c r="E79">
        <v>32.777999999999999</v>
      </c>
      <c r="F79">
        <v>57.261000000000003</v>
      </c>
      <c r="G79">
        <v>118.69799999999999</v>
      </c>
      <c r="H79">
        <v>202.68199999999999</v>
      </c>
      <c r="I79">
        <v>166.71700000000001</v>
      </c>
      <c r="J79">
        <v>188.65100000000001</v>
      </c>
      <c r="K79">
        <v>193.86</v>
      </c>
      <c r="L79">
        <v>230.589</v>
      </c>
      <c r="M79">
        <v>238.50200000000001</v>
      </c>
      <c r="N79">
        <v>226.34399999999999</v>
      </c>
      <c r="O79">
        <v>288.42899999999997</v>
      </c>
      <c r="P79">
        <v>274.74400000000003</v>
      </c>
      <c r="Q79">
        <v>299.13099999999997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89</v>
      </c>
      <c r="D81" t="s">
        <v>89</v>
      </c>
      <c r="E81">
        <v>3732</v>
      </c>
      <c r="F81">
        <v>3510</v>
      </c>
      <c r="G81">
        <v>3898</v>
      </c>
      <c r="H81">
        <v>4056</v>
      </c>
      <c r="I81">
        <v>4142</v>
      </c>
      <c r="J81">
        <v>3641</v>
      </c>
      <c r="K81">
        <v>3262</v>
      </c>
      <c r="L81">
        <v>3435</v>
      </c>
      <c r="M81">
        <v>3444</v>
      </c>
      <c r="N81">
        <v>2925</v>
      </c>
      <c r="O81">
        <v>2454</v>
      </c>
      <c r="P81">
        <v>1844</v>
      </c>
      <c r="Q81">
        <v>2047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89</v>
      </c>
      <c r="D83" t="s">
        <v>89</v>
      </c>
      <c r="E83" t="s">
        <v>89</v>
      </c>
      <c r="F83">
        <v>4986</v>
      </c>
      <c r="G83">
        <v>4403</v>
      </c>
      <c r="H83">
        <v>2945</v>
      </c>
      <c r="I83">
        <v>3247</v>
      </c>
      <c r="J83">
        <v>3217</v>
      </c>
      <c r="K83">
        <v>3193</v>
      </c>
      <c r="L83">
        <v>3867</v>
      </c>
      <c r="M83">
        <v>4231</v>
      </c>
      <c r="N83">
        <v>3617</v>
      </c>
      <c r="O83">
        <v>1794</v>
      </c>
      <c r="P83">
        <v>1793</v>
      </c>
      <c r="Q83">
        <v>2381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229.911</v>
      </c>
      <c r="D85">
        <v>233.393</v>
      </c>
      <c r="E85">
        <v>253.99100000000001</v>
      </c>
      <c r="F85">
        <v>257.56200000000001</v>
      </c>
      <c r="G85">
        <v>294.90899999999999</v>
      </c>
      <c r="H85">
        <v>364.61900000000003</v>
      </c>
      <c r="I85">
        <v>425.82299999999998</v>
      </c>
      <c r="J85">
        <v>496.61099999999999</v>
      </c>
      <c r="K85">
        <v>630.23599999999999</v>
      </c>
      <c r="L85">
        <v>688.06600000000003</v>
      </c>
      <c r="M85">
        <v>745.15200000000004</v>
      </c>
      <c r="N85">
        <v>750.245</v>
      </c>
      <c r="O85">
        <v>419.14400000000001</v>
      </c>
      <c r="P85">
        <v>369.17200000000003</v>
      </c>
      <c r="Q85">
        <v>421.31299999999999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235.42400000000001</v>
      </c>
      <c r="D87">
        <v>275.77199999999999</v>
      </c>
      <c r="E87">
        <v>304.42</v>
      </c>
      <c r="F87">
        <v>356.077</v>
      </c>
      <c r="G87">
        <v>383.68</v>
      </c>
      <c r="H87">
        <v>398.73700000000002</v>
      </c>
      <c r="I87">
        <v>321.09500000000003</v>
      </c>
      <c r="J87">
        <v>292.11099999999999</v>
      </c>
      <c r="K87">
        <v>356.149</v>
      </c>
      <c r="L87">
        <v>391.27600000000001</v>
      </c>
      <c r="M87">
        <v>443.21699999999998</v>
      </c>
      <c r="N87">
        <v>489.59899999999999</v>
      </c>
      <c r="O87">
        <v>532.46</v>
      </c>
      <c r="P87">
        <v>561.90700000000004</v>
      </c>
      <c r="Q87">
        <v>620.98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35.155000000000001</v>
      </c>
      <c r="D89">
        <v>46.747</v>
      </c>
      <c r="E89">
        <v>56.5244</v>
      </c>
      <c r="F89">
        <v>83.921999999999997</v>
      </c>
      <c r="G89">
        <v>113.9071</v>
      </c>
      <c r="H89">
        <v>93.594499999999996</v>
      </c>
      <c r="I89">
        <v>104.7941</v>
      </c>
      <c r="J89">
        <v>111.66159999999999</v>
      </c>
      <c r="K89">
        <v>100.53749999999999</v>
      </c>
      <c r="L89">
        <v>134.0857</v>
      </c>
      <c r="M89">
        <v>127.8466</v>
      </c>
      <c r="N89">
        <v>162.6525</v>
      </c>
      <c r="O89">
        <v>156.95230000000001</v>
      </c>
      <c r="P89">
        <v>227.79</v>
      </c>
      <c r="Q89">
        <v>224.7636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>
        <v>923</v>
      </c>
      <c r="N91">
        <v>835</v>
      </c>
      <c r="O91">
        <v>994</v>
      </c>
      <c r="P91">
        <v>943</v>
      </c>
      <c r="Q91">
        <v>952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25</vt:i4>
      </vt:variant>
    </vt:vector>
  </HeadingPairs>
  <TitlesOfParts>
    <vt:vector size="52" baseType="lpstr">
      <vt:lpstr>TICKERS</vt:lpstr>
      <vt:lpstr>FUNCTION LIST</vt:lpstr>
      <vt:lpstr>INPUT</vt:lpstr>
      <vt:lpstr>CASH</vt:lpstr>
      <vt:lpstr>MKT SEC</vt:lpstr>
      <vt:lpstr>AREC</vt:lpstr>
      <vt:lpstr>INVEN</vt:lpstr>
      <vt:lpstr>OTHER CA</vt:lpstr>
      <vt:lpstr> CA REP</vt:lpstr>
      <vt:lpstr>GROSS FA</vt:lpstr>
      <vt:lpstr>ACCUM DEPR</vt:lpstr>
      <vt:lpstr>NET FIX ASSET</vt:lpstr>
      <vt:lpstr>LT INVEST</vt:lpstr>
      <vt:lpstr>OTH ASSET</vt:lpstr>
      <vt:lpstr>TOT ASSET</vt:lpstr>
      <vt:lpstr>ACCT PAYABLE</vt:lpstr>
      <vt:lpstr>ST BORROW</vt:lpstr>
      <vt:lpstr>OTH ST LIAB</vt:lpstr>
      <vt:lpstr>CURR LIAB</vt:lpstr>
      <vt:lpstr>LT BORROW</vt:lpstr>
      <vt:lpstr>OTH LT LIAB</vt:lpstr>
      <vt:lpstr>TOT LIAB </vt:lpstr>
      <vt:lpstr>MIN INT</vt:lpstr>
      <vt:lpstr>TOT SH EQTY</vt:lpstr>
      <vt:lpstr>RET EARN</vt:lpstr>
      <vt:lpstr>TOT CAP</vt:lpstr>
      <vt:lpstr>TOT LIAB + EQTY</vt:lpstr>
      <vt:lpstr>' CA REP'!Print_Area</vt:lpstr>
      <vt:lpstr>'ACCT PAYABLE'!Print_Area</vt:lpstr>
      <vt:lpstr>'ACCUM DEPR'!Print_Area</vt:lpstr>
      <vt:lpstr>AREC!Print_Area</vt:lpstr>
      <vt:lpstr>CASH!Print_Area</vt:lpstr>
      <vt:lpstr>'CURR LIAB'!Print_Area</vt:lpstr>
      <vt:lpstr>'GROSS FA'!Print_Area</vt:lpstr>
      <vt:lpstr>INPUT!Print_Area</vt:lpstr>
      <vt:lpstr>INVEN!Print_Area</vt:lpstr>
      <vt:lpstr>'LT BORROW'!Print_Area</vt:lpstr>
      <vt:lpstr>'LT INVEST'!Print_Area</vt:lpstr>
      <vt:lpstr>'MIN INT'!Print_Area</vt:lpstr>
      <vt:lpstr>'MKT SEC'!Print_Area</vt:lpstr>
      <vt:lpstr>'NET FIX ASSET'!Print_Area</vt:lpstr>
      <vt:lpstr>'OTH ASSET'!Print_Area</vt:lpstr>
      <vt:lpstr>'OTH LT LIAB'!Print_Area</vt:lpstr>
      <vt:lpstr>'OTH ST LIAB'!Print_Area</vt:lpstr>
      <vt:lpstr>'OTHER CA'!Print_Area</vt:lpstr>
      <vt:lpstr>'RET EARN'!Print_Area</vt:lpstr>
      <vt:lpstr>'ST BORROW'!Print_Area</vt:lpstr>
      <vt:lpstr>'TOT ASSET'!Print_Area</vt:lpstr>
      <vt:lpstr>'TOT CAP'!Print_Area</vt:lpstr>
      <vt:lpstr>'TOT LIAB '!Print_Area</vt:lpstr>
      <vt:lpstr>'TOT LIAB + EQTY'!Print_Area</vt:lpstr>
      <vt:lpstr>'TOT SH EQTY'!Print_Area</vt:lpstr>
    </vt:vector>
  </TitlesOfParts>
  <Company>Cyber Density,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W.G. Fox</dc:creator>
  <cp:lastModifiedBy>daniel hastings</cp:lastModifiedBy>
  <cp:lastPrinted>2007-09-13T02:18:12Z</cp:lastPrinted>
  <dcterms:created xsi:type="dcterms:W3CDTF">2007-09-05T19:38:48Z</dcterms:created>
  <dcterms:modified xsi:type="dcterms:W3CDTF">2017-11-11T02:37:01Z</dcterms:modified>
</cp:coreProperties>
</file>