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325" yWindow="-15" windowWidth="5370" windowHeight="2955"/>
  </bookViews>
  <sheets>
    <sheet name="Geral" sheetId="1" r:id="rId1"/>
    <sheet name="Repasses" sheetId="2" r:id="rId2"/>
    <sheet name="Estagiarios" sheetId="3" r:id="rId3"/>
    <sheet name="Bolsas de Ensino" sheetId="4" r:id="rId4"/>
  </sheets>
  <calcPr calcId="125725"/>
</workbook>
</file>

<file path=xl/calcChain.xml><?xml version="1.0" encoding="utf-8"?>
<calcChain xmlns="http://schemas.openxmlformats.org/spreadsheetml/2006/main">
  <c r="E11" i="2"/>
  <c r="E9"/>
  <c r="B6" i="3"/>
  <c r="E10" i="1"/>
  <c r="D10"/>
  <c r="F12" i="2"/>
  <c r="F13"/>
  <c r="F14"/>
  <c r="F11"/>
  <c r="F9"/>
  <c r="H7"/>
  <c r="H8"/>
  <c r="H9"/>
  <c r="H11"/>
  <c r="H12"/>
  <c r="H14"/>
  <c r="P2" i="4"/>
  <c r="C10" i="1" s="1"/>
  <c r="N3" i="3"/>
  <c r="N4"/>
  <c r="N2"/>
  <c r="E3" i="2"/>
  <c r="E4"/>
  <c r="E5"/>
  <c r="E6"/>
  <c r="E7"/>
  <c r="E8"/>
  <c r="E12"/>
  <c r="E14"/>
  <c r="E2"/>
  <c r="H3"/>
  <c r="H4"/>
  <c r="H5"/>
  <c r="H6"/>
  <c r="H2"/>
  <c r="G3"/>
  <c r="G4"/>
  <c r="G5"/>
  <c r="G6"/>
  <c r="G7"/>
  <c r="G8"/>
  <c r="G9"/>
  <c r="G11"/>
  <c r="G12"/>
  <c r="G14"/>
  <c r="G2"/>
  <c r="F3"/>
  <c r="F4"/>
  <c r="F5"/>
  <c r="F6"/>
  <c r="F7"/>
  <c r="F8"/>
  <c r="F2"/>
  <c r="C15"/>
  <c r="N5" i="3" l="1"/>
  <c r="B10" i="1" s="1"/>
  <c r="H15" i="2"/>
  <c r="E9" i="1" s="1"/>
  <c r="E11" s="1"/>
  <c r="F15" i="2"/>
  <c r="C9" i="1" s="1"/>
  <c r="C11" s="1"/>
  <c r="E15" i="2"/>
  <c r="B9" i="1" s="1"/>
  <c r="G15" i="2"/>
  <c r="D9" i="1" s="1"/>
  <c r="D11" s="1"/>
  <c r="B11" l="1"/>
</calcChain>
</file>

<file path=xl/sharedStrings.xml><?xml version="1.0" encoding="utf-8"?>
<sst xmlns="http://schemas.openxmlformats.org/spreadsheetml/2006/main" count="39" uniqueCount="31">
  <si>
    <t>Vigência: 18/04/2011 até 17/04/2012</t>
  </si>
  <si>
    <t>Título do Projeto: NUANCE/FADESP DISPOSITIVOS MOVEIS</t>
  </si>
  <si>
    <t>N. Projeto: 2867-FADESP</t>
  </si>
  <si>
    <t>Rúbrica</t>
  </si>
  <si>
    <t>Código</t>
  </si>
  <si>
    <t>Estagiários</t>
  </si>
  <si>
    <t>Bolsa de Ensino</t>
  </si>
  <si>
    <t>Serviços Terceiros - PJ</t>
  </si>
  <si>
    <t>091</t>
  </si>
  <si>
    <t>035</t>
  </si>
  <si>
    <t>Custos Operacionais </t>
  </si>
  <si>
    <t>Plano de Trabalho</t>
  </si>
  <si>
    <t>Executado</t>
  </si>
  <si>
    <t>Saldo</t>
  </si>
  <si>
    <t>Data</t>
  </si>
  <si>
    <t>Valor</t>
  </si>
  <si>
    <t>Total</t>
  </si>
  <si>
    <t>Recebido</t>
  </si>
  <si>
    <t>---</t>
  </si>
  <si>
    <t>Estagiário</t>
  </si>
  <si>
    <t>Karlena Holanda</t>
  </si>
  <si>
    <t>Renan Moura</t>
  </si>
  <si>
    <t>Arilene França (Gabriel)</t>
  </si>
  <si>
    <t>Bolsista</t>
  </si>
  <si>
    <t>Parcela</t>
  </si>
  <si>
    <t>Diferença a pagar</t>
  </si>
  <si>
    <t>Nota Fiscal</t>
  </si>
  <si>
    <t>Dragon</t>
  </si>
  <si>
    <t>Antonio Jacob Jr. (Johana-Luiz-Dragon)</t>
  </si>
  <si>
    <t>-</t>
  </si>
  <si>
    <t>+75% em 2 meses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</si>
</sst>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44" fontId="0" fillId="0" borderId="1" xfId="1" applyFont="1" applyBorder="1"/>
    <xf numFmtId="17" fontId="2" fillId="0" borderId="1" xfId="0" applyNumberFormat="1" applyFont="1" applyBorder="1" applyAlignment="1">
      <alignment horizontal="center"/>
    </xf>
    <xf numFmtId="44" fontId="2" fillId="0" borderId="1" xfId="0" applyNumberFormat="1" applyFont="1" applyBorder="1"/>
    <xf numFmtId="44" fontId="4" fillId="0" borderId="1" xfId="1" applyFont="1" applyBorder="1"/>
    <xf numFmtId="44" fontId="0" fillId="0" borderId="1" xfId="1" quotePrefix="1" applyFont="1" applyBorder="1" applyAlignment="1">
      <alignment horizontal="center"/>
    </xf>
    <xf numFmtId="0" fontId="2" fillId="0" borderId="2" xfId="0" applyFont="1" applyFill="1" applyBorder="1"/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4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1" sqref="B11"/>
    </sheetView>
  </sheetViews>
  <sheetFormatPr defaultRowHeight="15"/>
  <cols>
    <col min="1" max="1" width="18.42578125" customWidth="1"/>
    <col min="2" max="2" width="15.5703125" customWidth="1"/>
    <col min="3" max="3" width="14.85546875" bestFit="1" customWidth="1"/>
    <col min="4" max="4" width="22.28515625" customWidth="1"/>
    <col min="5" max="5" width="19.5703125" bestFit="1" customWidth="1"/>
  </cols>
  <sheetData>
    <row r="1" spans="1:5">
      <c r="A1" t="s">
        <v>1</v>
      </c>
    </row>
    <row r="2" spans="1:5">
      <c r="A2" t="s">
        <v>2</v>
      </c>
    </row>
    <row r="4" spans="1:5">
      <c r="A4" t="s">
        <v>0</v>
      </c>
    </row>
    <row r="5" spans="1:5">
      <c r="B5" s="1"/>
    </row>
    <row r="6" spans="1:5">
      <c r="A6" s="3" t="s">
        <v>4</v>
      </c>
      <c r="B6" s="4">
        <v>259</v>
      </c>
      <c r="C6" s="4">
        <v>218</v>
      </c>
      <c r="D6" s="5" t="s">
        <v>8</v>
      </c>
      <c r="E6" s="5" t="s">
        <v>9</v>
      </c>
    </row>
    <row r="7" spans="1:5">
      <c r="A7" s="6" t="s">
        <v>3</v>
      </c>
      <c r="B7" s="7" t="s">
        <v>5</v>
      </c>
      <c r="C7" s="6" t="s">
        <v>6</v>
      </c>
      <c r="D7" s="8" t="s">
        <v>7</v>
      </c>
      <c r="E7" s="6" t="s">
        <v>10</v>
      </c>
    </row>
    <row r="8" spans="1:5">
      <c r="A8" s="6" t="s">
        <v>11</v>
      </c>
      <c r="B8" s="9">
        <v>25600</v>
      </c>
      <c r="C8" s="9">
        <v>70700</v>
      </c>
      <c r="D8" s="9">
        <v>1200</v>
      </c>
      <c r="E8" s="9">
        <v>9900</v>
      </c>
    </row>
    <row r="9" spans="1:5">
      <c r="A9" s="6" t="s">
        <v>17</v>
      </c>
      <c r="B9" s="9">
        <f>Repasses!E15</f>
        <v>20000</v>
      </c>
      <c r="C9" s="9">
        <f>Repasses!F15</f>
        <v>55600</v>
      </c>
      <c r="D9" s="9">
        <f>Repasses!G15</f>
        <v>900</v>
      </c>
      <c r="E9" s="9">
        <f>Repasses!H15</f>
        <v>7800</v>
      </c>
    </row>
    <row r="10" spans="1:5">
      <c r="A10" s="6" t="s">
        <v>12</v>
      </c>
      <c r="B10" s="9">
        <f>Estagiarios!N5</f>
        <v>21586</v>
      </c>
      <c r="C10" s="9">
        <f>'Bolsas de Ensino'!P2</f>
        <v>48850</v>
      </c>
      <c r="D10" s="9">
        <f>Repasses!G15</f>
        <v>900</v>
      </c>
      <c r="E10" s="9">
        <f>Repasses!H15</f>
        <v>7800</v>
      </c>
    </row>
    <row r="11" spans="1:5">
      <c r="A11" s="6" t="s">
        <v>13</v>
      </c>
      <c r="B11" s="9">
        <f>B9-B10</f>
        <v>-1586</v>
      </c>
      <c r="C11" s="9">
        <f t="shared" ref="C11:E11" si="0">C9-C10</f>
        <v>6750</v>
      </c>
      <c r="D11" s="9">
        <f t="shared" si="0"/>
        <v>0</v>
      </c>
      <c r="E11" s="9">
        <f t="shared" si="0"/>
        <v>0</v>
      </c>
    </row>
    <row r="12" spans="1:5">
      <c r="A12" s="18"/>
      <c r="B12" s="2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D6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1" sqref="E11"/>
    </sheetView>
  </sheetViews>
  <sheetFormatPr defaultRowHeight="15"/>
  <cols>
    <col min="1" max="1" width="15.28515625" style="2" customWidth="1"/>
    <col min="2" max="2" width="15.28515625" style="30" customWidth="1"/>
    <col min="3" max="3" width="17.42578125" style="27" customWidth="1"/>
    <col min="4" max="4" width="10.5703125" style="22" bestFit="1" customWidth="1"/>
    <col min="5" max="5" width="14.28515625" customWidth="1"/>
    <col min="6" max="6" width="15.7109375" customWidth="1"/>
    <col min="7" max="7" width="22.140625" bestFit="1" customWidth="1"/>
    <col min="8" max="8" width="19.5703125" bestFit="1" customWidth="1"/>
  </cols>
  <sheetData>
    <row r="1" spans="1:8">
      <c r="A1" s="7" t="s">
        <v>14</v>
      </c>
      <c r="B1" s="28" t="s">
        <v>26</v>
      </c>
      <c r="C1" s="24" t="s">
        <v>15</v>
      </c>
      <c r="D1" s="19" t="s">
        <v>24</v>
      </c>
      <c r="E1" s="7" t="s">
        <v>5</v>
      </c>
      <c r="F1" s="6" t="s">
        <v>6</v>
      </c>
      <c r="G1" s="8" t="s">
        <v>7</v>
      </c>
      <c r="H1" s="6" t="s">
        <v>10</v>
      </c>
    </row>
    <row r="2" spans="1:8">
      <c r="A2" s="10">
        <v>40714</v>
      </c>
      <c r="B2" s="29">
        <v>1307</v>
      </c>
      <c r="C2" s="25">
        <v>7700</v>
      </c>
      <c r="D2" s="20">
        <v>1</v>
      </c>
      <c r="E2" s="13">
        <f>IF(C2&lt;&gt;"",2400,"")</f>
        <v>2400</v>
      </c>
      <c r="F2" s="11">
        <f>IF(C2&lt;&gt;"",4500,"")</f>
        <v>4500</v>
      </c>
      <c r="G2" s="11">
        <f>IF(C2&lt;&gt;"",100,"")</f>
        <v>100</v>
      </c>
      <c r="H2" s="13">
        <f>IF(C2&lt;&gt;"",700,"")</f>
        <v>700</v>
      </c>
    </row>
    <row r="3" spans="1:8">
      <c r="A3" s="10">
        <v>40714</v>
      </c>
      <c r="B3" s="29">
        <v>1307</v>
      </c>
      <c r="C3" s="25">
        <v>7700</v>
      </c>
      <c r="D3" s="20">
        <v>2</v>
      </c>
      <c r="E3" s="13">
        <f t="shared" ref="E3:E14" si="0">IF(C3&lt;&gt;"",2400,"")</f>
        <v>2400</v>
      </c>
      <c r="F3" s="11">
        <f t="shared" ref="F3:F8" si="1">IF(C3&lt;&gt;"",4500,"")</f>
        <v>4500</v>
      </c>
      <c r="G3" s="11">
        <f t="shared" ref="G3:G14" si="2">IF(C3&lt;&gt;"",100,"")</f>
        <v>100</v>
      </c>
      <c r="H3" s="13">
        <f t="shared" ref="H3:H14" si="3">IF(C3&lt;&gt;"",700,"")</f>
        <v>700</v>
      </c>
    </row>
    <row r="4" spans="1:8">
      <c r="A4" s="10">
        <v>40744</v>
      </c>
      <c r="B4" s="20">
        <v>1374</v>
      </c>
      <c r="C4" s="25">
        <v>7700</v>
      </c>
      <c r="D4" s="20">
        <v>3</v>
      </c>
      <c r="E4" s="13">
        <f t="shared" si="0"/>
        <v>2400</v>
      </c>
      <c r="F4" s="11">
        <f t="shared" si="1"/>
        <v>4500</v>
      </c>
      <c r="G4" s="11">
        <f t="shared" si="2"/>
        <v>100</v>
      </c>
      <c r="H4" s="13">
        <f t="shared" si="3"/>
        <v>700</v>
      </c>
    </row>
    <row r="5" spans="1:8">
      <c r="A5" s="10">
        <v>40774</v>
      </c>
      <c r="B5" s="29">
        <v>1375</v>
      </c>
      <c r="C5" s="25">
        <v>7700</v>
      </c>
      <c r="D5" s="20">
        <v>4</v>
      </c>
      <c r="E5" s="13">
        <f t="shared" si="0"/>
        <v>2400</v>
      </c>
      <c r="F5" s="11">
        <f t="shared" si="1"/>
        <v>4500</v>
      </c>
      <c r="G5" s="11">
        <f t="shared" si="2"/>
        <v>100</v>
      </c>
      <c r="H5" s="13">
        <f t="shared" si="3"/>
        <v>700</v>
      </c>
    </row>
    <row r="6" spans="1:8">
      <c r="A6" s="10">
        <v>40806</v>
      </c>
      <c r="B6" s="29">
        <v>1487</v>
      </c>
      <c r="C6" s="25">
        <v>7700</v>
      </c>
      <c r="D6" s="20">
        <v>5</v>
      </c>
      <c r="E6" s="13">
        <f t="shared" si="0"/>
        <v>2400</v>
      </c>
      <c r="F6" s="11">
        <f t="shared" si="1"/>
        <v>4500</v>
      </c>
      <c r="G6" s="11">
        <f t="shared" si="2"/>
        <v>100</v>
      </c>
      <c r="H6" s="13">
        <f t="shared" si="3"/>
        <v>700</v>
      </c>
    </row>
    <row r="7" spans="1:8">
      <c r="A7" s="10">
        <v>40836</v>
      </c>
      <c r="B7" s="29">
        <v>1488</v>
      </c>
      <c r="C7" s="25">
        <v>7700</v>
      </c>
      <c r="D7" s="20">
        <v>6</v>
      </c>
      <c r="E7" s="13">
        <f t="shared" si="0"/>
        <v>2400</v>
      </c>
      <c r="F7" s="11">
        <f t="shared" si="1"/>
        <v>4500</v>
      </c>
      <c r="G7" s="11">
        <f t="shared" si="2"/>
        <v>100</v>
      </c>
      <c r="H7" s="13">
        <f t="shared" si="3"/>
        <v>700</v>
      </c>
    </row>
    <row r="8" spans="1:8">
      <c r="A8" s="10">
        <v>40869</v>
      </c>
      <c r="B8" s="29">
        <v>1531</v>
      </c>
      <c r="C8" s="25">
        <v>7700</v>
      </c>
      <c r="D8" s="20">
        <v>7</v>
      </c>
      <c r="E8" s="13">
        <f t="shared" si="0"/>
        <v>2400</v>
      </c>
      <c r="F8" s="11">
        <f t="shared" si="1"/>
        <v>4500</v>
      </c>
      <c r="G8" s="11">
        <f t="shared" si="2"/>
        <v>100</v>
      </c>
      <c r="H8" s="13">
        <f t="shared" si="3"/>
        <v>700</v>
      </c>
    </row>
    <row r="9" spans="1:8">
      <c r="A9" s="10">
        <v>40897</v>
      </c>
      <c r="B9" s="29">
        <v>1584</v>
      </c>
      <c r="C9" s="26">
        <v>7700</v>
      </c>
      <c r="D9" s="20">
        <v>8</v>
      </c>
      <c r="E9" s="13">
        <f>IF(C9&lt;&gt;"",1600,"")</f>
        <v>1600</v>
      </c>
      <c r="F9" s="11">
        <f>IF(C9&lt;&gt;"",5300,"")</f>
        <v>5300</v>
      </c>
      <c r="G9" s="11">
        <f t="shared" si="2"/>
        <v>100</v>
      </c>
      <c r="H9" s="13">
        <f t="shared" si="3"/>
        <v>700</v>
      </c>
    </row>
    <row r="10" spans="1:8">
      <c r="A10" s="10">
        <v>37245</v>
      </c>
      <c r="B10" s="29">
        <v>1725</v>
      </c>
      <c r="C10" s="26">
        <v>15000</v>
      </c>
      <c r="D10" s="20" t="s">
        <v>27</v>
      </c>
      <c r="E10" s="13">
        <v>0</v>
      </c>
      <c r="F10" s="11">
        <v>13500</v>
      </c>
      <c r="G10" s="11">
        <v>0</v>
      </c>
      <c r="H10" s="13">
        <v>1500</v>
      </c>
    </row>
    <row r="11" spans="1:8">
      <c r="A11" s="10">
        <v>40928</v>
      </c>
      <c r="B11" s="29">
        <v>1645</v>
      </c>
      <c r="C11" s="26">
        <v>7700</v>
      </c>
      <c r="D11" s="20">
        <v>9</v>
      </c>
      <c r="E11" s="13">
        <f>IF(C11&lt;&gt;"",1600,"")</f>
        <v>1600</v>
      </c>
      <c r="F11" s="11">
        <f>IF(C11&lt;&gt;"",5300,"")</f>
        <v>5300</v>
      </c>
      <c r="G11" s="11">
        <f t="shared" si="2"/>
        <v>100</v>
      </c>
      <c r="H11" s="13">
        <f t="shared" si="3"/>
        <v>700</v>
      </c>
    </row>
    <row r="12" spans="1:8">
      <c r="A12" s="10"/>
      <c r="B12" s="29"/>
      <c r="C12" s="26"/>
      <c r="D12" s="20"/>
      <c r="E12" s="13" t="str">
        <f t="shared" si="0"/>
        <v/>
      </c>
      <c r="F12" s="11" t="str">
        <f t="shared" ref="F12:F14" si="4">IF(C12&lt;&gt;"",5300,"")</f>
        <v/>
      </c>
      <c r="G12" s="11" t="str">
        <f t="shared" si="2"/>
        <v/>
      </c>
      <c r="H12" s="13" t="str">
        <f t="shared" si="3"/>
        <v/>
      </c>
    </row>
    <row r="13" spans="1:8">
      <c r="A13" s="10"/>
      <c r="B13" s="29"/>
      <c r="C13" s="26"/>
      <c r="D13" s="20"/>
      <c r="E13" s="13"/>
      <c r="F13" s="11" t="str">
        <f t="shared" si="4"/>
        <v/>
      </c>
      <c r="G13" s="11"/>
      <c r="H13" s="13"/>
    </row>
    <row r="14" spans="1:8">
      <c r="A14" s="10"/>
      <c r="B14" s="29"/>
      <c r="C14" s="26"/>
      <c r="D14" s="20"/>
      <c r="E14" s="13" t="str">
        <f t="shared" si="0"/>
        <v/>
      </c>
      <c r="F14" s="11" t="str">
        <f t="shared" si="4"/>
        <v/>
      </c>
      <c r="G14" s="11" t="str">
        <f t="shared" si="2"/>
        <v/>
      </c>
      <c r="H14" s="13" t="str">
        <f t="shared" si="3"/>
        <v/>
      </c>
    </row>
    <row r="15" spans="1:8">
      <c r="A15" s="7" t="s">
        <v>16</v>
      </c>
      <c r="B15" s="28"/>
      <c r="C15" s="24">
        <f>SUM(C2:C14)</f>
        <v>84300</v>
      </c>
      <c r="D15" s="21" t="s">
        <v>18</v>
      </c>
      <c r="E15" s="12">
        <f t="shared" ref="E15:G15" si="5">SUM(E2:E14)</f>
        <v>20000</v>
      </c>
      <c r="F15" s="12">
        <f t="shared" si="5"/>
        <v>55600</v>
      </c>
      <c r="G15" s="12">
        <f t="shared" si="5"/>
        <v>900</v>
      </c>
      <c r="H15" s="12">
        <f>SUM(H2:H14)</f>
        <v>7800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K4" sqref="K4"/>
    </sheetView>
  </sheetViews>
  <sheetFormatPr defaultRowHeight="15"/>
  <cols>
    <col min="1" max="1" width="22.42578125" bestFit="1" customWidth="1"/>
    <col min="2" max="3" width="12.140625" bestFit="1" customWidth="1"/>
    <col min="4" max="4" width="12" customWidth="1"/>
    <col min="5" max="5" width="12.140625" bestFit="1" customWidth="1"/>
    <col min="6" max="9" width="10.5703125" bestFit="1" customWidth="1"/>
    <col min="13" max="13" width="10.140625" bestFit="1" customWidth="1"/>
    <col min="14" max="14" width="15" customWidth="1"/>
  </cols>
  <sheetData>
    <row r="1" spans="1:14">
      <c r="A1" s="7" t="s">
        <v>19</v>
      </c>
      <c r="B1" s="14">
        <v>40695</v>
      </c>
      <c r="C1" s="14">
        <v>40725</v>
      </c>
      <c r="D1" s="14">
        <v>40756</v>
      </c>
      <c r="E1" s="14">
        <v>40787</v>
      </c>
      <c r="F1" s="14">
        <v>40817</v>
      </c>
      <c r="G1" s="14">
        <v>40848</v>
      </c>
      <c r="H1" s="14">
        <v>40878</v>
      </c>
      <c r="I1" s="14">
        <v>40909</v>
      </c>
      <c r="J1" s="14">
        <v>40940</v>
      </c>
      <c r="K1" s="14">
        <v>40969</v>
      </c>
      <c r="L1" s="14">
        <v>41000</v>
      </c>
      <c r="M1" s="14">
        <v>41030</v>
      </c>
      <c r="N1" s="7" t="s">
        <v>16</v>
      </c>
    </row>
    <row r="2" spans="1:14">
      <c r="A2" s="3" t="s">
        <v>22</v>
      </c>
      <c r="B2" s="16">
        <v>1154</v>
      </c>
      <c r="C2" s="16">
        <v>1154</v>
      </c>
      <c r="D2" s="13">
        <v>0</v>
      </c>
      <c r="E2" s="13">
        <v>1954</v>
      </c>
      <c r="F2" s="13">
        <v>800</v>
      </c>
      <c r="G2" s="13">
        <v>800</v>
      </c>
      <c r="H2" s="13">
        <v>800</v>
      </c>
      <c r="I2" s="13" t="s">
        <v>29</v>
      </c>
      <c r="J2" s="13"/>
      <c r="K2" s="13"/>
      <c r="L2" s="13"/>
      <c r="M2" s="13"/>
      <c r="N2" s="13">
        <f>SUM(B2:M2)</f>
        <v>6662</v>
      </c>
    </row>
    <row r="3" spans="1:14">
      <c r="A3" s="3" t="s">
        <v>20</v>
      </c>
      <c r="B3" s="16">
        <v>1154</v>
      </c>
      <c r="C3" s="16">
        <v>1154</v>
      </c>
      <c r="D3" s="13">
        <v>0</v>
      </c>
      <c r="E3" s="13">
        <v>1954</v>
      </c>
      <c r="F3" s="13">
        <v>800</v>
      </c>
      <c r="G3" s="13">
        <v>800</v>
      </c>
      <c r="H3" s="13">
        <v>800</v>
      </c>
      <c r="I3" s="13">
        <v>800</v>
      </c>
      <c r="J3" s="13"/>
      <c r="K3" s="13"/>
      <c r="L3" s="13"/>
      <c r="M3" s="13"/>
      <c r="N3" s="13">
        <f t="shared" ref="N3:N4" si="0">SUM(B3:M3)</f>
        <v>7462</v>
      </c>
    </row>
    <row r="4" spans="1:14">
      <c r="A4" s="3" t="s">
        <v>21</v>
      </c>
      <c r="B4" s="16">
        <v>1154</v>
      </c>
      <c r="C4" s="16">
        <v>1154</v>
      </c>
      <c r="D4" s="13">
        <v>0</v>
      </c>
      <c r="E4" s="13">
        <v>1954</v>
      </c>
      <c r="F4" s="13">
        <v>800</v>
      </c>
      <c r="G4" s="13">
        <v>800</v>
      </c>
      <c r="H4" s="13">
        <v>800</v>
      </c>
      <c r="I4" s="13">
        <v>800</v>
      </c>
      <c r="J4" s="13"/>
      <c r="K4" s="13"/>
      <c r="L4" s="13"/>
      <c r="M4" s="13"/>
      <c r="N4" s="13">
        <f t="shared" si="0"/>
        <v>7462</v>
      </c>
    </row>
    <row r="5" spans="1:14">
      <c r="M5" s="6" t="s">
        <v>12</v>
      </c>
      <c r="N5" s="15">
        <f>SUM(N2:N4)</f>
        <v>21586</v>
      </c>
    </row>
    <row r="6" spans="1:14">
      <c r="A6" t="s">
        <v>25</v>
      </c>
      <c r="B6">
        <f>(N3-(800*12))</f>
        <v>-2138</v>
      </c>
      <c r="C6" s="3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L2" sqref="L2"/>
    </sheetView>
  </sheetViews>
  <sheetFormatPr defaultRowHeight="15"/>
  <cols>
    <col min="1" max="1" width="35.85546875" bestFit="1" customWidth="1"/>
    <col min="2" max="2" width="6.7109375" bestFit="1" customWidth="1"/>
    <col min="3" max="11" width="12.140625" bestFit="1" customWidth="1"/>
    <col min="16" max="16" width="13.28515625" bestFit="1" customWidth="1"/>
  </cols>
  <sheetData>
    <row r="1" spans="1:16">
      <c r="A1" s="7" t="s">
        <v>23</v>
      </c>
      <c r="B1" s="14">
        <v>40634</v>
      </c>
      <c r="C1" s="14">
        <v>40664</v>
      </c>
      <c r="D1" s="14">
        <v>40695</v>
      </c>
      <c r="E1" s="14">
        <v>40725</v>
      </c>
      <c r="F1" s="14">
        <v>40756</v>
      </c>
      <c r="G1" s="14">
        <v>40787</v>
      </c>
      <c r="H1" s="14">
        <v>40817</v>
      </c>
      <c r="I1" s="14">
        <v>40848</v>
      </c>
      <c r="J1" s="14">
        <v>40878</v>
      </c>
      <c r="K1" s="14">
        <v>40909</v>
      </c>
      <c r="L1" s="14">
        <v>40940</v>
      </c>
      <c r="M1" s="14">
        <v>40969</v>
      </c>
      <c r="N1" s="14">
        <v>41000</v>
      </c>
      <c r="O1" s="14">
        <v>41030</v>
      </c>
      <c r="P1" s="7" t="s">
        <v>16</v>
      </c>
    </row>
    <row r="2" spans="1:16">
      <c r="A2" s="4" t="s">
        <v>28</v>
      </c>
      <c r="B2" s="17" t="s">
        <v>18</v>
      </c>
      <c r="C2" s="11">
        <v>4500</v>
      </c>
      <c r="D2" s="11">
        <v>4500</v>
      </c>
      <c r="E2" s="11">
        <v>4500</v>
      </c>
      <c r="F2" s="11">
        <v>4500</v>
      </c>
      <c r="G2" s="11">
        <v>4500</v>
      </c>
      <c r="H2" s="11">
        <v>4500</v>
      </c>
      <c r="I2" s="11">
        <v>4500</v>
      </c>
      <c r="J2" s="11">
        <v>8675</v>
      </c>
      <c r="K2" s="11">
        <v>8675</v>
      </c>
      <c r="L2" s="11"/>
      <c r="M2" s="11"/>
      <c r="N2" s="11"/>
      <c r="O2" s="11"/>
      <c r="P2" s="11">
        <f>SUM(B2:O2)</f>
        <v>48850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Repasses</vt:lpstr>
      <vt:lpstr>Estagiarios</vt:lpstr>
      <vt:lpstr>Bolsas de Ensino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Jr</dc:creator>
  <cp:lastModifiedBy>Jacob Jr</cp:lastModifiedBy>
  <dcterms:created xsi:type="dcterms:W3CDTF">2011-10-07T18:20:01Z</dcterms:created>
  <dcterms:modified xsi:type="dcterms:W3CDTF">2012-02-23T20:17:50Z</dcterms:modified>
</cp:coreProperties>
</file>