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un/Documents/Practice/Google Data analytics /Capstone project/Track 1 Case study 1- Cyclistic Bike Sharing/"/>
    </mc:Choice>
  </mc:AlternateContent>
  <xr:revisionPtr revIDLastSave="0" documentId="13_ncr:1_{E41FE5F7-5F68-4848-B3D2-DC3DBDD98AB5}" xr6:coauthVersionLast="47" xr6:coauthVersionMax="47" xr10:uidLastSave="{00000000-0000-0000-0000-000000000000}"/>
  <bookViews>
    <workbookView xWindow="5740" yWindow="500" windowWidth="22940" windowHeight="15760" xr2:uid="{CD9EF134-6CC8-A845-B9BD-26082CDA54E0}"/>
  </bookViews>
  <sheets>
    <sheet name="Data exploration and cleaning " sheetId="1" r:id="rId1"/>
    <sheet name="SQL code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6" i="1" l="1"/>
  <c r="E123" i="1"/>
  <c r="C33" i="1"/>
  <c r="C39" i="1" s="1"/>
  <c r="C4" i="1"/>
  <c r="C5" i="1" s="1"/>
  <c r="B22" i="1"/>
  <c r="C43" i="1" l="1"/>
  <c r="C41" i="1"/>
  <c r="C46" i="1"/>
  <c r="C45" i="1"/>
  <c r="D28" i="1"/>
  <c r="C44" i="1"/>
  <c r="C38" i="1"/>
  <c r="C50" i="1"/>
  <c r="C42" i="1"/>
  <c r="C49" i="1"/>
  <c r="C48" i="1"/>
  <c r="C40" i="1"/>
  <c r="C47" i="1"/>
  <c r="C6" i="1"/>
  <c r="D31" i="1"/>
  <c r="D32" i="1"/>
  <c r="D30" i="1"/>
  <c r="D29" i="1"/>
  <c r="C7" i="1" l="1"/>
  <c r="C8" i="1" l="1"/>
  <c r="C9" i="1" l="1"/>
  <c r="C10" i="1" l="1"/>
  <c r="C11" i="1" l="1"/>
  <c r="C12" i="1" l="1"/>
  <c r="C13" i="1" l="1"/>
  <c r="C14" i="1" l="1"/>
  <c r="C15" i="1" l="1"/>
</calcChain>
</file>

<file path=xl/sharedStrings.xml><?xml version="1.0" encoding="utf-8"?>
<sst xmlns="http://schemas.openxmlformats.org/spreadsheetml/2006/main" count="333" uniqueCount="189">
  <si>
    <t>member</t>
  </si>
  <si>
    <t>electric_bike</t>
  </si>
  <si>
    <t>casual</t>
  </si>
  <si>
    <t>docked_bike</t>
  </si>
  <si>
    <t>classic_bike</t>
  </si>
  <si>
    <t xml:space="preserve">total </t>
  </si>
  <si>
    <t>%</t>
  </si>
  <si>
    <t xml:space="preserve">count </t>
  </si>
  <si>
    <t>total count</t>
  </si>
  <si>
    <t>Capstone project csv data points in each csv</t>
  </si>
  <si>
    <t>Month loaded</t>
  </si>
  <si>
    <t>datapoints including header count in excel</t>
  </si>
  <si>
    <t>Cumulative total from month before</t>
  </si>
  <si>
    <t xml:space="preserve">sql count check total </t>
  </si>
  <si>
    <t>Count total number of rows of the combined 12 months data</t>
  </si>
  <si>
    <t>SELECT COUNT(DISTINCT (ride_id))
FROM tripdata</t>
  </si>
  <si>
    <t>SELECT COUNT(*)
FROM tripdata</t>
  </si>
  <si>
    <t>Purpose</t>
  </si>
  <si>
    <t>Query</t>
  </si>
  <si>
    <t>Comments</t>
  </si>
  <si>
    <t>ensure that there is no duplicate data</t>
  </si>
  <si>
    <t>checking for duplicate data: check distinct ride id</t>
  </si>
  <si>
    <t>The type of data does not need to be checked as this was defined when the data was imported and postgresql has allocated the data type to the attributes according to the specified column</t>
  </si>
  <si>
    <t>SELECT 
rideable_type, member_casual, count(member_casual)
FROM tripdata
group by rideable_type, member_casual</t>
  </si>
  <si>
    <t>Count  number of members vs casual group by rideable type to understand the porportion  of member by ridable_type</t>
  </si>
  <si>
    <t xml:space="preserve">not clear on the data for docked_bike which only appears for casual members. </t>
  </si>
  <si>
    <t>SELECT *
FROM tripdata
WHERE rideable_type = 'docked_bike' and member_casual = 'casual'
LIMIT 100</t>
  </si>
  <si>
    <t>quick scan of the 100 rows  for docked_bike &amp; casual customer  indicated that it appeared that casual customer rented the bike for a duration. Cannot rule out if this was data entry error on the type of bike or error where customer changed mind but was still charged for a duration due to system error.</t>
  </si>
  <si>
    <t>ride_id</t>
  </si>
  <si>
    <t>rideable_type</t>
  </si>
  <si>
    <t>started_at</t>
  </si>
  <si>
    <t>ended_at</t>
  </si>
  <si>
    <t>start_station_name</t>
  </si>
  <si>
    <t>start_station_id</t>
  </si>
  <si>
    <t>end_station_name</t>
  </si>
  <si>
    <t>end_station_id</t>
  </si>
  <si>
    <t>start_lat</t>
  </si>
  <si>
    <t>start_lng</t>
  </si>
  <si>
    <t>end_lat</t>
  </si>
  <si>
    <t>end_lng</t>
  </si>
  <si>
    <t>member_casual</t>
  </si>
  <si>
    <t>% of total</t>
  </si>
  <si>
    <t>Total count</t>
  </si>
  <si>
    <t>Null values in columns</t>
  </si>
  <si>
    <t>columns</t>
  </si>
  <si>
    <t>count</t>
  </si>
  <si>
    <t>SELECT rideable_type, started_at,start_station_name, count(*)
From tripdata
GROUP BY  started_at,rideable_type, start_station_name
HAVING count(*)&gt;1</t>
  </si>
  <si>
    <t xml:space="preserve">overview appeared that some are identical in start time and start station.  However, it cannot be ruled out that it may be couples renting as the ride_id is different. </t>
  </si>
  <si>
    <t>null values found in start_station_name, start_station_id, end_station_name, end_station_id , end_lat or end_lng</t>
  </si>
  <si>
    <t xml:space="preserve">check null values of each column </t>
  </si>
  <si>
    <t>Count members by type of bikes</t>
  </si>
  <si>
    <t>&lt;--value checked against the count via excel when datapoints being uploaded</t>
  </si>
  <si>
    <t>SELECT count(*)
FROM tripdata
WHERE EXTRACT(EPOCH FROM (ended_at-started_at))/60 &lt;0</t>
  </si>
  <si>
    <t>SELECT 
	MIN(EXTRACT(EPOCH FROM (ended_at-started_at))/60) AS min_ride_length_minutes,
	MAX(EXTRACT(EPOCH FROM (ended_at-started_at))/3600) AS max_ride_length_hr
FROM tripdata
WHERE EXTRACT(EPOCH FROM (ended_at-started_at))/60 &gt;0</t>
  </si>
  <si>
    <t>min_interval</t>
  </si>
  <si>
    <t>max_interval</t>
  </si>
  <si>
    <t>-00:58:02</t>
  </si>
  <si>
    <t>38 days 20:24:09</t>
  </si>
  <si>
    <t>check min and max time</t>
  </si>
  <si>
    <t>SELECT 
min(ended_at-started_at) as min_interval, max(ended_at-started_at) as max_interval
FROM tripdata</t>
  </si>
  <si>
    <t>replacing null with not available</t>
  </si>
  <si>
    <t xml:space="preserve">SELECT ride_id, start_station_name, 
COALESCE(start_station_name, 'Not available') as start_station_name_1
FROM tripdata
</t>
  </si>
  <si>
    <t>SELECT 
	COUNT(*)
FROM tripdata
WHERE EXTRACT(EPOCH FROM (ended_at-started_at))/60 &lt;1</t>
  </si>
  <si>
    <t>SELECT 
	COUNT(*)
FROM tripdata
WHERE EXTRACT(EPOCH FROM (ended_at-started_at))/60 &lt;0</t>
  </si>
  <si>
    <t xml:space="preserve">most popular start station </t>
  </si>
  <si>
    <t>SELECT 
	DISTINCT(start_station_name), count(start_station_name)
FROM tripdata
WHERE (EXTRACT(EPOCH FROM (ended_at-started_at))/60) &gt; 0 
GROUP BY start_station_name
ORDER BY count(start_station_name) DESC</t>
  </si>
  <si>
    <t xml:space="preserve">
"Streeter Dr &amp; Grand Ave"</t>
  </si>
  <si>
    <t>SELECT 
	COUNT (DISTINCT(start_station_name))
FROM tripdata
WHERE (EXTRACT(EPOCH FROM (ended_at-started_at))/60) &gt; 0</t>
  </si>
  <si>
    <t>idcount</t>
  </si>
  <si>
    <t>namecount</t>
  </si>
  <si>
    <t>WL-008</t>
  </si>
  <si>
    <t>EE197EDA4CF8CFE5</t>
  </si>
  <si>
    <t>DE82A15026BA3056</t>
  </si>
  <si>
    <t>176105D1F8A1216B</t>
  </si>
  <si>
    <t xml:space="preserve">null station name but with station id. </t>
  </si>
  <si>
    <t>SELECT 
	DISTINCT(start_station_name),start_station_id, COUNT(start_station_id) as idcount, count(start_station_name) as namecount, ride_id
FROM tripdata
WHERE (EXTRACT(EPOCH FROM (ended_at-started_at))/60) &gt; 0 AND start_station_name IS NULL and start_station_id is not null
GROUP BY start_station_name, start_station_id, ride_id
ORDER By start_station_id DESC</t>
  </si>
  <si>
    <t>no rows affected</t>
  </si>
  <si>
    <t>SELECT 
	DISTINCT(end_station_name),end_station_id, COUNT(end_station_id) as idcount, count(end_station_name) as namecount, ride_id
FROM tripdata
WHERE (EXTRACT(EPOCH FROM (ended_at-started_at))/60) &gt; 0 
	AND end_station_name IS NULL 
	AND end_station_id IS NOT null
GROUP BY end_station_name, end_station_id, ride_id
ORDER By end_station_id DESC</t>
  </si>
  <si>
    <t>"start_station_name"
"Hegewisch Metra Station"</t>
  </si>
  <si>
    <t>"start_station_name"
"Clinton St &amp; Roosevelt Rd"</t>
  </si>
  <si>
    <t>"start_station_name"
"Wood St &amp; Milwaukee Ave"</t>
  </si>
  <si>
    <t>start station value to replace with</t>
  </si>
  <si>
    <t>checking end station name vs end_station_id</t>
  </si>
  <si>
    <t xml:space="preserve">count number of distinct start station </t>
  </si>
  <si>
    <t xml:space="preserve">update tripdata_cleaned table to fix missing value for the three station name identified. </t>
  </si>
  <si>
    <t>UPDATE tripdata_cleaned
SET start_station_name_1 = 'Clinton St &amp; Roosevelt Rd'
WHERE ride_id='EE197EDA4CF8CFE5'</t>
  </si>
  <si>
    <t xml:space="preserve">query for most popular station </t>
  </si>
  <si>
    <t>SELECT ride_id, count(*)
From tripdata
GROUP BY  ride_id
HAVING count(*)&gt;1</t>
  </si>
  <si>
    <t>returning total distinct ride count matching imported data</t>
  </si>
  <si>
    <t>checking station id match with station name</t>
  </si>
  <si>
    <t>query those that station id has multiple station name</t>
  </si>
  <si>
    <t>TA1306000029</t>
  </si>
  <si>
    <t>TA1309000049</t>
  </si>
  <si>
    <t>TA1305000039</t>
  </si>
  <si>
    <t>LF-005</t>
  </si>
  <si>
    <t>TA1307000041</t>
  </si>
  <si>
    <t>TA1309000039</t>
  </si>
  <si>
    <t>DuSable Lake Shore Dr &amp; Belmont Ave</t>
  </si>
  <si>
    <t>Lake Shore Dr &amp; Belmont Ave</t>
  </si>
  <si>
    <t>count distinct station name</t>
  </si>
  <si>
    <t>station id</t>
  </si>
  <si>
    <t>DuSable Lake Shore Dr &amp; Monroe St</t>
  </si>
  <si>
    <t>Lake Shore Dr &amp; Monroe St</t>
  </si>
  <si>
    <t>DuSable Lake Shore Dr &amp; Ohio St</t>
  </si>
  <si>
    <t>Lake Shore Dr &amp; Ohio St</t>
  </si>
  <si>
    <t>McClurg Ct &amp; Ohio St</t>
  </si>
  <si>
    <t>Elston Ave &amp; Cortland St</t>
  </si>
  <si>
    <t>Marshfield Ave &amp; Cortland St</t>
  </si>
  <si>
    <t>Halsted St &amp; 18th St</t>
  </si>
  <si>
    <t>Halsted St &amp; 18th St (Temp)</t>
  </si>
  <si>
    <t>N Shore Channel Trail &amp; Argyle Ave</t>
  </si>
  <si>
    <t>N Shore Channel Trail &amp; Argyle St</t>
  </si>
  <si>
    <t>Mulligan Ave &amp; Wellington Ave</t>
  </si>
  <si>
    <t>DuSable Lake Shore Dr &amp; North Blvd</t>
  </si>
  <si>
    <t>Lake Shore Dr &amp; North Blvd</t>
  </si>
  <si>
    <t>DuSable Lake Shore Dr &amp; Wellington Ave</t>
  </si>
  <si>
    <t>Lake Shore Dr &amp; Wellington Ave</t>
  </si>
  <si>
    <t>DuSable Lake Shore Dr &amp; Diversey Pkwy</t>
  </si>
  <si>
    <t>Lake Shore Dr &amp; Diversey Pkwy</t>
  </si>
  <si>
    <t>Not available</t>
  </si>
  <si>
    <t>Wood St &amp; Milwaukee Ave</t>
  </si>
  <si>
    <t>Hegewisch Metra Station</t>
  </si>
  <si>
    <t>Clinton St &amp; Roosevelt Rd</t>
  </si>
  <si>
    <t>SELECT 
	DISTINCT(start_station_name_1), start_station_id_1, 
	count(start_station_name_1) AS station_name_count
FROM tripdata_cleaned
WHERE start_station_id_1
IN ('TA1306000029','13099','351',
'TA1309000039','444','13300','20215','TA1309000049',
'WL-008','13221','TA1307000041','TA1305000039','LF-005')
GROUP BY start_station_id_1, start_station_name_1
ORDER BY start_station_id_1</t>
  </si>
  <si>
    <t>SELECT 
	COUNT (DISTINCT(start_station_name_1)) as distinctstationname, 
	start_station_id_1
FROM tripdata_cleaned
WHERE start_station_id_1 is not null
GROUP BY start_station_id_1
ORDER BY COUNT (DISTINCT(start_station_name_1)) DESC</t>
  </si>
  <si>
    <t>replaced</t>
  </si>
  <si>
    <t>total to be corrected</t>
  </si>
  <si>
    <t>keep</t>
  </si>
  <si>
    <t>station name status</t>
  </si>
  <si>
    <t>keep as separate as it is down the street 1 min apart</t>
  </si>
  <si>
    <t>count start station name</t>
  </si>
  <si>
    <t>start station name</t>
  </si>
  <si>
    <t>UPDATE tripdata_cleaned
SET start_station_name_1 = 'DuSable Lake Shore Dr &amp; Belmont Ave'
WHERE start_station_name_1 = 'Lake Shore Dr &amp; Belmont Ave'
AND start_station_id_1 = 'TA1309000049'</t>
  </si>
  <si>
    <t>CREATE TABLE tripdata_cleaned AS (
SELECT
	ride_id,
	rideable_type,
	started_at,
	ended_at, 
	EXTRACT (month from started_at) AS start_of_ride_month,
 	TRIM(to_char(started_at, 'Month')) AS month_name,
	CASE (TRIM(to_char(started_at, 'Month')))
		WHEN 'December' THEN 'Winter'
		WHEN 'January' THEN 'Winter'
		WHEN 'February' THEN 'Winter'
		WHEN 'March' THEN 'Spring'
		WHEN 'April' THEN 'Spring'
		WHEN 'May' THEN 'Spring'
		WHEN 'Jun' THEN 'Summer'
		WHEN 'July' THEN 'Summer'
		WHEN 'August' THEN 'Summer'
		WHEN 'September' THEN 'Fall'
		WHEN 'October' THEN 'Fall'
		WHEN 'November' THEN 'Fall'
	END AS season,
	TRIM(to_char(started_at, 'Day')) AS day_name,
	CASE (TRIM(to_char(started_at, 'Day')))
		WHEN 'Monday' THEN 'Weekday'
		WHEN 'Tuesday' THEN 'Weekday'
		WHEN 'Wednesday' THEN 'Weekday'
		WHEN 'Thursday' THEN 'Weekday'
		WHEN 'Friday' THEN 'Weekday'
		WHEN 'Saturday' THEN 'Weekend'
		WHEN 'Sunday' THEN 'Weekend'
	END AS weekend_weekday,
	EXTRACT (hour from started_at) AS hour_ride_start, 
	ROUND(EXTRACT(epoch from (ended_at-started_at))/60, 0) AS ride_duration_min,
	COALESCE(start_station_name, 'Not available') AS start_station_name_1,
	COALESCE(start_station_id, 'Not available') AS start_station_id_1,
	COALESCE(end_station_name, 'Not available') AS end_station_name_1,
	COALESCE(end_station_id, 'Not available') AS end_station_id_1,
	start_lat,
	start_lng,
	member_casual
FROM tripdata
WHERE (EXTRACT(epoch from (ended_at-started_at))/60) &gt;=0)</t>
  </si>
  <si>
    <t>create a table with addition of month , day number , day name , ride duration in minutes and filtering out rides that has end timestamp earlier than start timestamp. (Where trip time is more than 0 min.)</t>
  </si>
  <si>
    <t>checking start and end station name against latitude for trips less than 1 min to determine if these should be eliminated from analysis</t>
  </si>
  <si>
    <t>SELECT 
	start_station_name, 
	end_station_name, 
	member_casual,  
	start_lat, 
	start_lng, 
	end_lat, end_lng
FROM tripdata
WHERE (EXTRACT(epoch FROM (ended_at-started_at))/60) &lt;1
GROUP BY start_station_name,end_station_name, member_casual,start_lat, start_lng, end_lat, end_lng</t>
  </si>
  <si>
    <t>Clinton St &amp; Polk St</t>
  </si>
  <si>
    <t>Loomis Blvd &amp; 84th St</t>
  </si>
  <si>
    <t>Dorchester Ave &amp; 49th St</t>
  </si>
  <si>
    <t>Racine Ave &amp; Fullerton Ave</t>
  </si>
  <si>
    <t>Southport Ave &amp; Waveland Ave</t>
  </si>
  <si>
    <t>MLK Jr Dr &amp; 29th St</t>
  </si>
  <si>
    <t>Broadway &amp; Ridge Ave</t>
  </si>
  <si>
    <t>Broadway &amp; Berwyn Ave</t>
  </si>
  <si>
    <t>checking start and end station name against latitude for trips less than 1 min to determine if these should be eliminated from analysis (limit 20 in query to explore)</t>
  </si>
  <si>
    <t>undecided if trips less than a minute should be eliminated - keep for now</t>
  </si>
  <si>
    <t>start_station_name_1</t>
  </si>
  <si>
    <t>Loomis St &amp; 89th St</t>
  </si>
  <si>
    <t>Lakefront Trail &amp; Bryn Mawr Ave</t>
  </si>
  <si>
    <t>SELECT 
	COUNT (DISTINCT(start_station_id_1)) as distinctstationid, 
	start_station_name_1
FROM tripdata_cleaned
WHERE start_station_name_1 is not null
GROUP BY start_station_name_1
ORDER BY COUNT (DISTINCT(start_station_id_1)) DESC</t>
  </si>
  <si>
    <t>checking station name match with station id</t>
  </si>
  <si>
    <t>station_id_count</t>
  </si>
  <si>
    <t>start_station_id_1</t>
  </si>
  <si>
    <t>KA1504000152</t>
  </si>
  <si>
    <t>count distinct station id</t>
  </si>
  <si>
    <t>this is likely typo. Amended</t>
  </si>
  <si>
    <t>fix multiple start station  id that has the same start station name. example query:</t>
  </si>
  <si>
    <t>fix multiple start station name that has the same start station id. Example query</t>
  </si>
  <si>
    <t>comparing latitude and longitude between start station id which has same station name as Lakefront Trail &amp; Bryn Mawr Ave</t>
  </si>
  <si>
    <t>SELECT 
	INITCAP(member_casual) AS Customer, 
	season,
	month_name, 
	day_name,
	hour_ride_start, 
	CASE
		WHEN hour_ride_start = 0 THEN '12am'
		WHEN hour_ride_start BETWEEN 1 AND 11 THEN CONCAT(CAST(hour_ride_start AS VARCHAR(5)),'am')
		WHEN hour_ride_start BETWEEN 12 and 24 THEN CONCAT(CAST((hour_ride_start-12) AS VARCHAR(5)),'pm')
		END AS hour,
	start_station_name_1,
	start_lat, 
	start_lng,
	count(*) as num_rides
FROM tripdata_cleaned
WHERE start_station_name_1 != 'Not available'
GROUP BY 
	member_casual, season, month_name, day_name, hour_ride_start, 
	start_station_name_1, start_lat, start_lng
ORDER BY month_name, day_name</t>
  </si>
  <si>
    <t xml:space="preserve">checking for duplicate data in multiple columns - rideable type, start station and time started. </t>
  </si>
  <si>
    <t>SELECT 
	SUM(CASE WHEN ride_id IS NULL THEN 1 ELSE 0 END) as ride_id_null_count,
	SUM(CASE WHEN rideable_type IS NULL THEN 1 ELSE 0 END) as rideable_type_null_count,
	SUM(CASE WHEN started_at IS NULL THEN 1 ELSE 0 END) as started_at_null_count,
	SUM(CASE WHEN ended_at IS NULL THEN 1 ELSE 0 END) as ended_at_null_count,
	SUM(CASE WHEN start_station_name IS NULL THEN 1 ELSE 0 END) as start_station_name_null_count,
	SUM(CASE WHEN start_station_id IS NULL THEN 1 ELSE 0 END) as start_station_id_null_count, 
	SUM(CASE WHEN end_station_name IS NULL THEN 1 ELSE 0 END) as end_station_name_null_count,
	SUM(CASE WHEN end_station_id IS NULL THEN 1 ELSE 0 END) as end_station_id_null_count,
	SUM(CASE WHEN start_lat IS NULL THEN 1 ELSE 0 END) as start_lat_null_count,
	SUM(CASE WHEN start_lng IS NULL THEN 1 ELSE 0 END) as start_lng_null_count,
	SUM(CASE WHEN end_lat IS NULL THEN 1 ELSE 0 END) as end_lat_null_count,
	SUM(CASE WHEN end_lng IS NULL THEN 1 ELSE 0 END) as end_lng_null_count,
	SUM(CASE WHEN member_casual IS NULL THEN 1 ELSE 0 END) as member_casual_null_count
FROM tripdata</t>
  </si>
  <si>
    <t>no duplicate ride_id</t>
  </si>
  <si>
    <t xml:space="preserve">query further on docked bike for casual members </t>
  </si>
  <si>
    <t xml:space="preserve">check  end time is not before start time. Count how many is negative. </t>
  </si>
  <si>
    <t>check min in minutes and and max ride length in hours</t>
  </si>
  <si>
    <t>Not to self - need to remove time interval that is negative.
Surpring data where ride length is  38 days 20:24:09 long</t>
  </si>
  <si>
    <t>Number of rides that are more than 24 hours</t>
  </si>
  <si>
    <t xml:space="preserve">Data Cleaning </t>
  </si>
  <si>
    <t>Loading and merging data</t>
  </si>
  <si>
    <t>station id with multiple station name - replace names after cross checking which name to use</t>
  </si>
  <si>
    <t>check station name with multiple station id</t>
  </si>
  <si>
    <t>count ides that are less than 1 min</t>
  </si>
  <si>
    <t>count rides that are less than 0min</t>
  </si>
  <si>
    <t>89375. Not sure to eliminate therefore keep for now</t>
  </si>
  <si>
    <t>145, these rides are probably not real. Need to remove</t>
  </si>
  <si>
    <t>checking start station name vs start_station_id. Identifying missing value in start station name where station_id exist</t>
  </si>
  <si>
    <t>3 affected , station id WL-008, 20215, 13221</t>
  </si>
  <si>
    <t xml:space="preserve"> * possibly should eliminate. Keep data for now </t>
  </si>
  <si>
    <t>need trim on to_char function as the to-char pad the data</t>
  </si>
  <si>
    <t>station identified and checked in the query below to count the number of station</t>
  </si>
  <si>
    <t>example query: 
UPDATE tripdata_cleaned
SET start_station_id_1 = '201022'
WHERE start_station_id_1 = '20102'
AND start_station_name_1 = 'Loomis St &amp; 89th St'</t>
  </si>
  <si>
    <t>aggregating data to import into Tableau</t>
  </si>
  <si>
    <t>station query for location of station (separate query to limit the number of rows output. This was checked before and was not able to summarise due to the latitude and longitude</t>
  </si>
  <si>
    <t xml:space="preserve">temporary table for latitude and longitude average for start station </t>
  </si>
  <si>
    <t xml:space="preserve"> --create temporary table for latitude and longitude
WITH geo_table AS (
SELECT 
	start_station_name_1, 
	avg(start_lat) AS latitude,
	avg(start_lng) AS longitude
FROM tripdata_cleaned
WHERE start_station_name_1 != 'Not available'
GROUP BY start_station_name_1),
--aggregate query eliminating unavailable start_station_name 
startStation_table AS (
SELECT 
	INITCAP(member_casual) AS Customer, 
	season,
	month_name, 
	day_name,
	start_station_name_1,
	count(*) as num_rides
FROM tripdata_cleaned
WHERE start_station_name_1 != 'Not available'
GROUP BY member_casual, season, month_name, start_station_name_1, day_name
ORDER BY month_name,day_name)
--join with geo_table for latitude and longitude info
SELECT startStation_table.*, geo_table.longitude, geo_table.latitude
FROM startStation_table
LEFT JOIN geo_table
ON startStation_table.start_station_name_1 = geo_table.start_station_name_1</t>
  </si>
  <si>
    <t>SELECT 
	INITCAP(member_casual) AS Customer, 
	rideable_type,
	season,
	month_name, 
	weekend_weekday,
	day_name,
	hour_ride_start, 
	CASE
		WHEN hour_ride_start = 0 THEN '12am'
		WHEN hour_ride_start BETWEEN 1 and 11 THEN CONCAT(CAST(hour_ride_start AS VARCHAR(5)),'am')
		WHEN hour_ride_start = 12 THEN '12pm'
		WHEN hour_ride_start BETWEEN 13 and 24 THEN CONCAT(CAST((hour_ride_start-12) AS VARCHAR(5)),'pm')
		END AS hour,
	ride_duration_min,
	CASE
		WHEN ride_duration_min&lt;=10 AND ride_duration_min&gt;1 THEN '10min and under'
		WHEN ride_duration_min&lt;=20 AND ride_duration_min&gt;10 THEN '10min to 20min'
		WHEN ride_duration_min&lt;=30 AND ride_duration_min&gt;20 THEN '20min to 30min'
		WHEN ride_duration_min&lt;=40 AND ride_duration_min&gt;30 THEN '30min to 40min'
		WHEN ride_duration_min&lt;=50 AND ride_duration_min&gt;40 THEN '40min to 50min'
		WHEN ride_duration_min&lt;=60 AND ride_duration_min&gt;50 THEN '50min to 60min'
		ELSE 'Longer than 60min'
		END AS ride_duration_min1,
	count(*) as num_rides
FROM tripdata_cleaned
WHERE ride_duration_min &gt; 1
GROUP BY member_casual, rideable_type, season, month_name, weekend_weekday, day_name, hour_ride_start, ride_duration_min
ORDER BY month_name, day_name)</t>
  </si>
  <si>
    <t>the latitude and longitude coordinates only differ very slightly therefore amending the least id count to the KA1504000152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</si>
</sst>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u/>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1" fontId="0" fillId="0" borderId="0" xfId="0" applyNumberFormat="1" applyAlignment="1">
      <alignment horizontal="center"/>
    </xf>
    <xf numFmtId="2" fontId="0" fillId="0" borderId="0" xfId="0" applyNumberFormat="1" applyAlignment="1">
      <alignment horizontal="center"/>
    </xf>
    <xf numFmtId="17" fontId="0" fillId="0" borderId="2" xfId="0" applyNumberFormat="1" applyBorder="1" applyAlignment="1">
      <alignment vertical="center" wrapText="1"/>
    </xf>
    <xf numFmtId="0" fontId="0" fillId="0" borderId="2" xfId="0" applyBorder="1" applyAlignment="1">
      <alignment vertical="center" wrapText="1"/>
    </xf>
    <xf numFmtId="1" fontId="0" fillId="0" borderId="2" xfId="0" applyNumberFormat="1" applyBorder="1" applyAlignment="1">
      <alignment horizontal="center"/>
    </xf>
    <xf numFmtId="0" fontId="0" fillId="0" borderId="2" xfId="0" applyBorder="1"/>
    <xf numFmtId="0" fontId="0" fillId="0" borderId="0" xfId="0" applyAlignment="1">
      <alignment vertical="top" wrapText="1"/>
    </xf>
    <xf numFmtId="0" fontId="0" fillId="0" borderId="0" xfId="0" applyAlignment="1">
      <alignment horizontal="left" indent="1"/>
    </xf>
    <xf numFmtId="0" fontId="3" fillId="0" borderId="0" xfId="0" applyFont="1"/>
    <xf numFmtId="0" fontId="2" fillId="0" borderId="2" xfId="0" applyFont="1" applyBorder="1"/>
    <xf numFmtId="1" fontId="0" fillId="0" borderId="2" xfId="0" applyNumberFormat="1" applyBorder="1"/>
    <xf numFmtId="0" fontId="0" fillId="0" borderId="2" xfId="0" applyFont="1" applyBorder="1"/>
    <xf numFmtId="0" fontId="0" fillId="0" borderId="2" xfId="0"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0" fillId="0" borderId="2" xfId="0" applyBorder="1" applyAlignment="1">
      <alignment horizontal="center"/>
    </xf>
    <xf numFmtId="165" fontId="0" fillId="0" borderId="2" xfId="0" applyNumberFormat="1" applyBorder="1" applyAlignment="1">
      <alignment horizontal="center"/>
    </xf>
    <xf numFmtId="0" fontId="0" fillId="0" borderId="0" xfId="0" applyBorder="1"/>
    <xf numFmtId="0" fontId="0" fillId="0" borderId="0" xfId="0" applyBorder="1" applyAlignment="1">
      <alignment horizontal="center"/>
    </xf>
    <xf numFmtId="165" fontId="0" fillId="0" borderId="0" xfId="0" applyNumberFormat="1" applyBorder="1" applyAlignment="1">
      <alignment horizontal="center"/>
    </xf>
    <xf numFmtId="0" fontId="0" fillId="0" borderId="2" xfId="0" applyBorder="1" applyAlignment="1">
      <alignment wrapText="1"/>
    </xf>
    <xf numFmtId="0" fontId="2" fillId="0" borderId="2"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0" fillId="0" borderId="9" xfId="0" applyBorder="1"/>
    <xf numFmtId="0" fontId="0" fillId="0" borderId="7" xfId="0" applyBorder="1"/>
    <xf numFmtId="0" fontId="0" fillId="0" borderId="10" xfId="0" applyBorder="1"/>
    <xf numFmtId="0" fontId="0" fillId="0" borderId="8" xfId="0" applyBorder="1"/>
    <xf numFmtId="0" fontId="0" fillId="0" borderId="11" xfId="0" applyBorder="1"/>
    <xf numFmtId="0" fontId="0" fillId="0" borderId="12" xfId="0" applyBorder="1"/>
    <xf numFmtId="0" fontId="0" fillId="3" borderId="0" xfId="0" applyFill="1" applyBorder="1"/>
    <xf numFmtId="0" fontId="0" fillId="2" borderId="12" xfId="0" applyFill="1" applyBorder="1"/>
    <xf numFmtId="0" fontId="0" fillId="0" borderId="13" xfId="0" applyBorder="1"/>
    <xf numFmtId="0" fontId="0" fillId="0" borderId="0" xfId="0" applyFill="1" applyBorder="1"/>
    <xf numFmtId="0" fontId="0" fillId="3" borderId="13" xfId="0" applyFill="1" applyBorder="1"/>
    <xf numFmtId="0" fontId="0" fillId="3" borderId="12" xfId="0" applyFill="1" applyBorder="1"/>
    <xf numFmtId="0" fontId="0" fillId="3" borderId="14" xfId="0"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Fill="1" applyBorder="1"/>
    <xf numFmtId="0" fontId="0" fillId="0" borderId="19" xfId="0" applyBorder="1"/>
    <xf numFmtId="0" fontId="2" fillId="0" borderId="20" xfId="0" applyFont="1" applyBorder="1"/>
    <xf numFmtId="0" fontId="2" fillId="0" borderId="21" xfId="0" applyFont="1" applyBorder="1"/>
    <xf numFmtId="0" fontId="2" fillId="0" borderId="6" xfId="0" applyFont="1" applyBorder="1"/>
    <xf numFmtId="0" fontId="2" fillId="0" borderId="3" xfId="0" applyFont="1" applyBorder="1"/>
    <xf numFmtId="0" fontId="0" fillId="3" borderId="9" xfId="0" applyFill="1" applyBorder="1"/>
    <xf numFmtId="0" fontId="0" fillId="3" borderId="10" xfId="0" applyFill="1" applyBorder="1"/>
    <xf numFmtId="0" fontId="0" fillId="2" borderId="14" xfId="0" applyFill="1" applyBorder="1"/>
    <xf numFmtId="0" fontId="0" fillId="2" borderId="11" xfId="0" applyFill="1" applyBorder="1"/>
    <xf numFmtId="0" fontId="0" fillId="2" borderId="8" xfId="0" applyFill="1" applyBorder="1"/>
    <xf numFmtId="0" fontId="0" fillId="2" borderId="13" xfId="0" applyFill="1" applyBorder="1"/>
    <xf numFmtId="0" fontId="0" fillId="2" borderId="7" xfId="0" applyFill="1" applyBorder="1"/>
    <xf numFmtId="0" fontId="0" fillId="2" borderId="4" xfId="0" applyFill="1" applyBorder="1"/>
    <xf numFmtId="0" fontId="0" fillId="2" borderId="5" xfId="0" applyFill="1" applyBorder="1"/>
    <xf numFmtId="0" fontId="0" fillId="2" borderId="22" xfId="0" applyFill="1" applyBorder="1"/>
    <xf numFmtId="0" fontId="2" fillId="2" borderId="13" xfId="0" applyFont="1" applyFill="1" applyBorder="1"/>
    <xf numFmtId="0" fontId="2" fillId="2" borderId="4" xfId="0" applyFont="1" applyFill="1" applyBorder="1"/>
    <xf numFmtId="0" fontId="4" fillId="0" borderId="0" xfId="0" applyFont="1" applyAlignment="1">
      <alignment wrapText="1"/>
    </xf>
    <xf numFmtId="0" fontId="3" fillId="0" borderId="1" xfId="0" applyFont="1" applyBorder="1" applyAlignment="1">
      <alignment vertical="top"/>
    </xf>
    <xf numFmtId="164" fontId="0" fillId="0" borderId="2" xfId="0" applyNumberFormat="1" applyFont="1" applyBorder="1"/>
    <xf numFmtId="0" fontId="2" fillId="4" borderId="2" xfId="0" applyFont="1" applyFill="1" applyBorder="1" applyAlignment="1">
      <alignment horizontal="centerContinuous" vertical="top" wrapText="1"/>
    </xf>
    <xf numFmtId="0" fontId="3" fillId="5" borderId="3" xfId="0" applyFont="1" applyFill="1" applyBorder="1"/>
    <xf numFmtId="0" fontId="0" fillId="5" borderId="0" xfId="0" applyFill="1"/>
    <xf numFmtId="0" fontId="2" fillId="0" borderId="2" xfId="0" applyFont="1" applyBorder="1" applyAlignment="1">
      <alignment horizontal="center"/>
    </xf>
    <xf numFmtId="0" fontId="2" fillId="0" borderId="1" xfId="0" applyFont="1" applyBorder="1" applyAlignment="1">
      <alignment vertical="center" wrapText="1"/>
    </xf>
    <xf numFmtId="1" fontId="2" fillId="0" borderId="1" xfId="0" applyNumberFormat="1" applyFont="1" applyBorder="1" applyAlignment="1">
      <alignment horizontal="center" wrapText="1"/>
    </xf>
    <xf numFmtId="1" fontId="2" fillId="0" borderId="0" xfId="0" applyNumberFormat="1" applyFont="1" applyAlignment="1">
      <alignment horizontal="center"/>
    </xf>
    <xf numFmtId="0" fontId="2" fillId="2" borderId="3" xfId="0" applyFont="1" applyFill="1" applyBorder="1"/>
    <xf numFmtId="0" fontId="2" fillId="2" borderId="6" xfId="0" applyFont="1" applyFill="1" applyBorder="1"/>
    <xf numFmtId="0" fontId="0" fillId="3" borderId="2" xfId="0" applyFill="1" applyBorder="1" applyAlignment="1">
      <alignment vertical="top" wrapText="1"/>
    </xf>
    <xf numFmtId="0" fontId="0" fillId="0" borderId="2" xfId="0" applyFill="1" applyBorder="1" applyAlignment="1">
      <alignment vertical="top" wrapText="1"/>
    </xf>
    <xf numFmtId="0" fontId="3" fillId="0" borderId="0" xfId="0" applyFont="1" applyBorder="1" applyAlignment="1">
      <alignment wrapText="1"/>
    </xf>
    <xf numFmtId="0" fontId="0" fillId="0" borderId="9" xfId="0" applyBorder="1" applyAlignment="1">
      <alignment horizontal="left"/>
    </xf>
    <xf numFmtId="0" fontId="0" fillId="0" borderId="10" xfId="0" applyBorder="1" applyAlignment="1">
      <alignment horizontal="left"/>
    </xf>
    <xf numFmtId="10" fontId="0" fillId="0" borderId="0" xfId="1" applyNumberFormat="1" applyFont="1"/>
    <xf numFmtId="0" fontId="2" fillId="0" borderId="2" xfId="0" applyFont="1" applyBorder="1" applyAlignment="1">
      <alignment horizontal="left"/>
    </xf>
    <xf numFmtId="0" fontId="0" fillId="0" borderId="2" xfId="0" applyFill="1" applyBorder="1" applyAlignment="1">
      <alignment horizontal="left" vertical="top" wrapText="1"/>
    </xf>
  </cellXfs>
  <cellStyles count="2">
    <cellStyle name="Normal" xfId="0" builtinId="0"/>
    <cellStyle name="Per cent" xfId="1" builtinId="5"/>
  </cellStyles>
  <dxfs count="1">
    <dxf>
      <font>
        <color rgb="FF006100"/>
      </font>
      <fill>
        <patternFill>
          <bgColor rgb="FFC6EFCE"/>
        </patternFill>
      </fill>
    </dxf>
  </dxfs>
  <tableStyles count="0" defaultTableStyle="TableStyleMedium2" defaultPivotStyle="PivotStyleLight16"/>
  <colors>
    <mruColors>
      <color rgb="FFF0BE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3D2B-40D1-7141-AE1F-02BA853C6395}">
  <dimension ref="A1:H145"/>
  <sheetViews>
    <sheetView tabSelected="1" topLeftCell="A103" zoomScale="107" zoomScaleNormal="100" workbookViewId="0">
      <selection activeCell="E43" sqref="E43"/>
    </sheetView>
  </sheetViews>
  <sheetFormatPr baseColWidth="10" defaultRowHeight="16" x14ac:dyDescent="0.2"/>
  <cols>
    <col min="1" max="1" width="30.1640625" customWidth="1"/>
    <col min="2" max="2" width="15.33203125" customWidth="1"/>
    <col min="3" max="3" width="31.5" customWidth="1"/>
    <col min="4" max="4" width="21.5" customWidth="1"/>
    <col min="5" max="5" width="18.83203125" customWidth="1"/>
    <col min="6" max="7" width="29.5" customWidth="1"/>
    <col min="8" max="8" width="14.83203125" customWidth="1"/>
  </cols>
  <sheetData>
    <row r="1" spans="1:8" x14ac:dyDescent="0.2">
      <c r="A1" s="65" t="s">
        <v>170</v>
      </c>
    </row>
    <row r="2" spans="1:8" x14ac:dyDescent="0.2">
      <c r="A2" t="s">
        <v>9</v>
      </c>
      <c r="C2" s="1"/>
      <c r="D2" s="1"/>
      <c r="E2" s="2"/>
    </row>
    <row r="3" spans="1:8" ht="51" x14ac:dyDescent="0.2">
      <c r="A3" s="67" t="s">
        <v>10</v>
      </c>
      <c r="B3" s="67" t="s">
        <v>11</v>
      </c>
      <c r="C3" s="68" t="s">
        <v>12</v>
      </c>
      <c r="D3" s="69" t="s">
        <v>13</v>
      </c>
      <c r="E3" s="2"/>
    </row>
    <row r="4" spans="1:8" x14ac:dyDescent="0.2">
      <c r="A4" s="3">
        <v>44287</v>
      </c>
      <c r="B4" s="4">
        <v>337231</v>
      </c>
      <c r="C4" s="5">
        <f>B4-1</f>
        <v>337230</v>
      </c>
      <c r="D4" s="5"/>
    </row>
    <row r="5" spans="1:8" x14ac:dyDescent="0.2">
      <c r="A5" s="3">
        <v>44317</v>
      </c>
      <c r="B5" s="6">
        <v>531634</v>
      </c>
      <c r="C5" s="5">
        <f>C4+B5-1</f>
        <v>868863</v>
      </c>
      <c r="D5" s="5"/>
    </row>
    <row r="6" spans="1:8" x14ac:dyDescent="0.2">
      <c r="A6" s="3">
        <v>44348</v>
      </c>
      <c r="B6" s="6">
        <v>729596</v>
      </c>
      <c r="C6" s="5">
        <f>C5+B6-1</f>
        <v>1598458</v>
      </c>
      <c r="D6" s="5">
        <v>1598458</v>
      </c>
    </row>
    <row r="7" spans="1:8" x14ac:dyDescent="0.2">
      <c r="A7" s="3">
        <v>44378</v>
      </c>
      <c r="B7" s="6">
        <v>822411</v>
      </c>
      <c r="C7" s="5">
        <f>C6+B7-1</f>
        <v>2420868</v>
      </c>
      <c r="D7" s="5"/>
    </row>
    <row r="8" spans="1:8" x14ac:dyDescent="0.2">
      <c r="A8" s="3">
        <v>44409</v>
      </c>
      <c r="B8" s="6">
        <v>804353</v>
      </c>
      <c r="C8" s="5">
        <f>C7+B8-1</f>
        <v>3225220</v>
      </c>
      <c r="D8" s="5"/>
    </row>
    <row r="9" spans="1:8" x14ac:dyDescent="0.2">
      <c r="A9" s="3">
        <v>44440</v>
      </c>
      <c r="B9" s="6">
        <v>756148</v>
      </c>
      <c r="C9" s="5">
        <f t="shared" ref="C9:C15" si="0">C8+B9-1</f>
        <v>3981367</v>
      </c>
      <c r="D9" s="5"/>
    </row>
    <row r="10" spans="1:8" x14ac:dyDescent="0.2">
      <c r="A10" s="3">
        <v>44470</v>
      </c>
      <c r="B10" s="6">
        <v>631227</v>
      </c>
      <c r="C10" s="5">
        <f t="shared" si="0"/>
        <v>4612593</v>
      </c>
      <c r="D10" s="5"/>
      <c r="H10" s="7"/>
    </row>
    <row r="11" spans="1:8" x14ac:dyDescent="0.2">
      <c r="A11" s="3">
        <v>44501</v>
      </c>
      <c r="B11" s="6">
        <v>359979</v>
      </c>
      <c r="C11" s="5">
        <f t="shared" si="0"/>
        <v>4972571</v>
      </c>
      <c r="D11" s="5">
        <v>4972571</v>
      </c>
    </row>
    <row r="12" spans="1:8" x14ac:dyDescent="0.2">
      <c r="A12" s="3">
        <v>44531</v>
      </c>
      <c r="B12" s="6">
        <v>247541</v>
      </c>
      <c r="C12" s="5">
        <f>C11+B12-1</f>
        <v>5220111</v>
      </c>
      <c r="D12" s="5"/>
    </row>
    <row r="13" spans="1:8" x14ac:dyDescent="0.2">
      <c r="A13" s="3">
        <v>44562</v>
      </c>
      <c r="B13" s="6">
        <v>103771</v>
      </c>
      <c r="C13" s="5">
        <f t="shared" si="0"/>
        <v>5323881</v>
      </c>
      <c r="D13" s="5"/>
    </row>
    <row r="14" spans="1:8" x14ac:dyDescent="0.2">
      <c r="A14" s="3">
        <v>44593</v>
      </c>
      <c r="B14" s="6">
        <v>115610</v>
      </c>
      <c r="C14" s="5">
        <f t="shared" si="0"/>
        <v>5439490</v>
      </c>
      <c r="D14" s="5"/>
    </row>
    <row r="15" spans="1:8" x14ac:dyDescent="0.2">
      <c r="A15" s="3">
        <v>44621</v>
      </c>
      <c r="B15" s="6">
        <v>284043</v>
      </c>
      <c r="C15" s="5">
        <f t="shared" si="0"/>
        <v>5723532</v>
      </c>
      <c r="D15" s="5">
        <v>5723532</v>
      </c>
    </row>
    <row r="18" spans="1:4" x14ac:dyDescent="0.2">
      <c r="A18" s="9" t="s">
        <v>42</v>
      </c>
    </row>
    <row r="19" spans="1:4" x14ac:dyDescent="0.2">
      <c r="A19" s="6"/>
      <c r="B19" s="10" t="s">
        <v>8</v>
      </c>
    </row>
    <row r="20" spans="1:4" x14ac:dyDescent="0.2">
      <c r="A20" s="6" t="s">
        <v>2</v>
      </c>
      <c r="B20" s="6">
        <v>2546542</v>
      </c>
    </row>
    <row r="21" spans="1:4" x14ac:dyDescent="0.2">
      <c r="A21" s="6" t="s">
        <v>0</v>
      </c>
      <c r="B21" s="6">
        <v>3176990</v>
      </c>
    </row>
    <row r="22" spans="1:4" x14ac:dyDescent="0.2">
      <c r="A22" s="10" t="s">
        <v>5</v>
      </c>
      <c r="B22" s="10">
        <f>SUM(B20:B21)</f>
        <v>5723532</v>
      </c>
    </row>
    <row r="26" spans="1:4" x14ac:dyDescent="0.2">
      <c r="A26" s="9" t="s">
        <v>50</v>
      </c>
    </row>
    <row r="27" spans="1:4" x14ac:dyDescent="0.2">
      <c r="A27" s="10" t="s">
        <v>29</v>
      </c>
      <c r="B27" s="10" t="s">
        <v>40</v>
      </c>
      <c r="C27" s="10" t="s">
        <v>7</v>
      </c>
      <c r="D27" s="10" t="s">
        <v>6</v>
      </c>
    </row>
    <row r="28" spans="1:4" x14ac:dyDescent="0.2">
      <c r="A28" s="6" t="s">
        <v>4</v>
      </c>
      <c r="B28" s="6" t="s">
        <v>2</v>
      </c>
      <c r="C28" s="6">
        <v>1257643</v>
      </c>
      <c r="D28" s="11">
        <f>C28/$C$33*100</f>
        <v>21.973197668852031</v>
      </c>
    </row>
    <row r="29" spans="1:4" x14ac:dyDescent="0.2">
      <c r="A29" s="6" t="s">
        <v>4</v>
      </c>
      <c r="B29" s="6" t="s">
        <v>0</v>
      </c>
      <c r="C29" s="6">
        <v>1993048</v>
      </c>
      <c r="D29" s="11">
        <f>C29/$C$33*100</f>
        <v>34.82199453064996</v>
      </c>
    </row>
    <row r="30" spans="1:4" x14ac:dyDescent="0.2">
      <c r="A30" s="6" t="s">
        <v>3</v>
      </c>
      <c r="B30" s="6" t="s">
        <v>2</v>
      </c>
      <c r="C30" s="6">
        <v>303989</v>
      </c>
      <c r="D30" s="11">
        <f>C30/$C$33*100</f>
        <v>5.3112134255561081</v>
      </c>
    </row>
    <row r="31" spans="1:4" x14ac:dyDescent="0.2">
      <c r="A31" s="6" t="s">
        <v>1</v>
      </c>
      <c r="B31" s="6" t="s">
        <v>2</v>
      </c>
      <c r="C31" s="6">
        <v>984910</v>
      </c>
      <c r="D31" s="11">
        <f>C31/$C$33*100</f>
        <v>17.208080604773414</v>
      </c>
    </row>
    <row r="32" spans="1:4" x14ac:dyDescent="0.2">
      <c r="A32" s="6" t="s">
        <v>1</v>
      </c>
      <c r="B32" s="6" t="s">
        <v>0</v>
      </c>
      <c r="C32" s="6">
        <v>1183942</v>
      </c>
      <c r="D32" s="11">
        <f>C32/$C$33*100</f>
        <v>20.685513770168491</v>
      </c>
    </row>
    <row r="33" spans="1:5" x14ac:dyDescent="0.2">
      <c r="A33" s="78" t="s">
        <v>5</v>
      </c>
      <c r="B33" s="78"/>
      <c r="C33" s="10">
        <f>SUM(C28:C32)</f>
        <v>5723532</v>
      </c>
      <c r="D33" s="6"/>
      <c r="E33" s="8" t="s">
        <v>51</v>
      </c>
    </row>
    <row r="36" spans="1:5" x14ac:dyDescent="0.2">
      <c r="A36" s="10" t="s">
        <v>43</v>
      </c>
      <c r="B36" s="6"/>
      <c r="C36" s="6"/>
    </row>
    <row r="37" spans="1:5" x14ac:dyDescent="0.2">
      <c r="A37" s="10" t="s">
        <v>44</v>
      </c>
      <c r="B37" s="66" t="s">
        <v>45</v>
      </c>
      <c r="C37" s="66" t="s">
        <v>41</v>
      </c>
    </row>
    <row r="38" spans="1:5" x14ac:dyDescent="0.2">
      <c r="A38" s="6" t="s">
        <v>28</v>
      </c>
      <c r="B38" s="16">
        <v>0</v>
      </c>
      <c r="C38" s="17">
        <f>B38/$C$33*100</f>
        <v>0</v>
      </c>
    </row>
    <row r="39" spans="1:5" x14ac:dyDescent="0.2">
      <c r="A39" s="6" t="s">
        <v>29</v>
      </c>
      <c r="B39" s="16">
        <v>0</v>
      </c>
      <c r="C39" s="17">
        <f t="shared" ref="C39:C50" si="1">B39/$C$33*100</f>
        <v>0</v>
      </c>
    </row>
    <row r="40" spans="1:5" x14ac:dyDescent="0.2">
      <c r="A40" s="6" t="s">
        <v>30</v>
      </c>
      <c r="B40" s="16">
        <v>0</v>
      </c>
      <c r="C40" s="17">
        <f t="shared" si="1"/>
        <v>0</v>
      </c>
    </row>
    <row r="41" spans="1:5" x14ac:dyDescent="0.2">
      <c r="A41" s="6" t="s">
        <v>31</v>
      </c>
      <c r="B41" s="16">
        <v>0</v>
      </c>
      <c r="C41" s="17">
        <f t="shared" si="1"/>
        <v>0</v>
      </c>
    </row>
    <row r="42" spans="1:5" x14ac:dyDescent="0.2">
      <c r="A42" s="6" t="s">
        <v>32</v>
      </c>
      <c r="B42" s="16">
        <v>745376</v>
      </c>
      <c r="C42" s="17">
        <f t="shared" si="1"/>
        <v>13.023007471610187</v>
      </c>
    </row>
    <row r="43" spans="1:5" x14ac:dyDescent="0.2">
      <c r="A43" s="6" t="s">
        <v>33</v>
      </c>
      <c r="B43" s="16">
        <v>745373</v>
      </c>
      <c r="C43" s="17">
        <f t="shared" si="1"/>
        <v>13.022955056423202</v>
      </c>
    </row>
    <row r="44" spans="1:5" x14ac:dyDescent="0.2">
      <c r="A44" s="6" t="s">
        <v>34</v>
      </c>
      <c r="B44" s="16">
        <v>796247</v>
      </c>
      <c r="C44" s="17">
        <f t="shared" si="1"/>
        <v>13.911811797330738</v>
      </c>
    </row>
    <row r="45" spans="1:5" x14ac:dyDescent="0.2">
      <c r="A45" s="6" t="s">
        <v>35</v>
      </c>
      <c r="B45" s="16">
        <v>796247</v>
      </c>
      <c r="C45" s="17">
        <f t="shared" si="1"/>
        <v>13.911811797330738</v>
      </c>
    </row>
    <row r="46" spans="1:5" x14ac:dyDescent="0.2">
      <c r="A46" s="6" t="s">
        <v>36</v>
      </c>
      <c r="B46" s="16">
        <v>0</v>
      </c>
      <c r="C46" s="17">
        <f t="shared" si="1"/>
        <v>0</v>
      </c>
    </row>
    <row r="47" spans="1:5" x14ac:dyDescent="0.2">
      <c r="A47" s="6" t="s">
        <v>37</v>
      </c>
      <c r="B47" s="16">
        <v>0</v>
      </c>
      <c r="C47" s="17">
        <f t="shared" si="1"/>
        <v>0</v>
      </c>
    </row>
    <row r="48" spans="1:5" x14ac:dyDescent="0.2">
      <c r="A48" s="6" t="s">
        <v>38</v>
      </c>
      <c r="B48" s="16">
        <v>4716</v>
      </c>
      <c r="C48" s="17">
        <f t="shared" si="1"/>
        <v>8.2396673941894621E-2</v>
      </c>
    </row>
    <row r="49" spans="1:7" x14ac:dyDescent="0.2">
      <c r="A49" s="6" t="s">
        <v>39</v>
      </c>
      <c r="B49" s="16">
        <v>4716</v>
      </c>
      <c r="C49" s="17">
        <f t="shared" si="1"/>
        <v>8.2396673941894621E-2</v>
      </c>
    </row>
    <row r="50" spans="1:7" x14ac:dyDescent="0.2">
      <c r="A50" s="6" t="s">
        <v>40</v>
      </c>
      <c r="B50" s="16">
        <v>0</v>
      </c>
      <c r="C50" s="17">
        <f t="shared" si="1"/>
        <v>0</v>
      </c>
    </row>
    <row r="51" spans="1:7" x14ac:dyDescent="0.2">
      <c r="A51" s="18"/>
      <c r="B51" s="19"/>
      <c r="C51" s="20"/>
    </row>
    <row r="52" spans="1:7" x14ac:dyDescent="0.2">
      <c r="A52" s="10" t="s">
        <v>54</v>
      </c>
      <c r="B52" s="10" t="s">
        <v>55</v>
      </c>
    </row>
    <row r="53" spans="1:7" x14ac:dyDescent="0.2">
      <c r="A53" s="6" t="s">
        <v>56</v>
      </c>
      <c r="B53" s="6" t="s">
        <v>57</v>
      </c>
    </row>
    <row r="54" spans="1:7" x14ac:dyDescent="0.2">
      <c r="A54" s="18"/>
      <c r="B54" s="18"/>
    </row>
    <row r="55" spans="1:7" x14ac:dyDescent="0.2">
      <c r="A55" s="18"/>
      <c r="B55" s="18"/>
    </row>
    <row r="56" spans="1:7" ht="34" x14ac:dyDescent="0.2">
      <c r="A56" s="74" t="s">
        <v>168</v>
      </c>
      <c r="B56" s="18">
        <v>4138</v>
      </c>
      <c r="C56" s="77">
        <f>4138/B22</f>
        <v>7.2298014582603887E-4</v>
      </c>
    </row>
    <row r="57" spans="1:7" x14ac:dyDescent="0.2">
      <c r="A57" s="18"/>
    </row>
    <row r="59" spans="1:7" x14ac:dyDescent="0.2">
      <c r="A59" s="61" t="s">
        <v>145</v>
      </c>
      <c r="C59" s="60"/>
    </row>
    <row r="60" spans="1:7" x14ac:dyDescent="0.2">
      <c r="A60" s="10" t="s">
        <v>32</v>
      </c>
      <c r="B60" s="10" t="s">
        <v>34</v>
      </c>
      <c r="C60" s="10" t="s">
        <v>40</v>
      </c>
      <c r="D60" s="10" t="s">
        <v>36</v>
      </c>
      <c r="E60" s="10" t="s">
        <v>37</v>
      </c>
      <c r="F60" s="10" t="s">
        <v>38</v>
      </c>
      <c r="G60" s="10" t="s">
        <v>39</v>
      </c>
    </row>
    <row r="61" spans="1:7" x14ac:dyDescent="0.2">
      <c r="A61" s="12" t="s">
        <v>137</v>
      </c>
      <c r="B61" s="12" t="s">
        <v>137</v>
      </c>
      <c r="C61" s="12" t="s">
        <v>2</v>
      </c>
      <c r="D61" s="62">
        <v>41.871466517789997</v>
      </c>
      <c r="E61" s="62">
        <v>-87.640949132700001</v>
      </c>
      <c r="F61" s="62">
        <v>41.871466517789997</v>
      </c>
      <c r="G61" s="62">
        <v>-87.640949132700001</v>
      </c>
    </row>
    <row r="62" spans="1:7" x14ac:dyDescent="0.2">
      <c r="A62" s="12" t="s">
        <v>138</v>
      </c>
      <c r="B62" s="12" t="s">
        <v>138</v>
      </c>
      <c r="C62" s="12" t="s">
        <v>2</v>
      </c>
      <c r="D62" s="62">
        <v>41.741486528617997</v>
      </c>
      <c r="E62" s="62">
        <v>-87.658410072326603</v>
      </c>
      <c r="F62" s="62">
        <v>41.741486528617997</v>
      </c>
      <c r="G62" s="62">
        <v>-87.658410072326603</v>
      </c>
    </row>
    <row r="63" spans="1:7" x14ac:dyDescent="0.2">
      <c r="A63" s="12" t="s">
        <v>139</v>
      </c>
      <c r="B63" s="12" t="s">
        <v>139</v>
      </c>
      <c r="C63" s="12" t="s">
        <v>0</v>
      </c>
      <c r="D63" s="62">
        <v>41.805771999999997</v>
      </c>
      <c r="E63" s="62">
        <v>-87.592464000000007</v>
      </c>
      <c r="F63" s="62">
        <v>41.805771999999997</v>
      </c>
      <c r="G63" s="62">
        <v>-87.592464000000007</v>
      </c>
    </row>
    <row r="64" spans="1:7" x14ac:dyDescent="0.2">
      <c r="A64" s="12" t="s">
        <v>140</v>
      </c>
      <c r="B64" s="12" t="s">
        <v>140</v>
      </c>
      <c r="C64" s="12" t="s">
        <v>0</v>
      </c>
      <c r="D64" s="62">
        <v>41.925562579999998</v>
      </c>
      <c r="E64" s="62">
        <v>-87.658404259999998</v>
      </c>
      <c r="F64" s="62">
        <v>41.925562579999998</v>
      </c>
      <c r="G64" s="62">
        <v>-87.658404259999998</v>
      </c>
    </row>
    <row r="65" spans="1:7" x14ac:dyDescent="0.2">
      <c r="A65" s="12" t="s">
        <v>141</v>
      </c>
      <c r="B65" s="12" t="s">
        <v>141</v>
      </c>
      <c r="C65" s="12" t="s">
        <v>0</v>
      </c>
      <c r="D65" s="62">
        <v>41.948149999999998</v>
      </c>
      <c r="E65" s="62">
        <v>-87.663939999999997</v>
      </c>
      <c r="F65" s="62">
        <v>41.948149999999998</v>
      </c>
      <c r="G65" s="62">
        <v>-87.663939999999997</v>
      </c>
    </row>
    <row r="66" spans="1:7" x14ac:dyDescent="0.2">
      <c r="A66" s="12" t="s">
        <v>142</v>
      </c>
      <c r="B66" s="12" t="s">
        <v>142</v>
      </c>
      <c r="C66" s="12" t="s">
        <v>2</v>
      </c>
      <c r="D66" s="62">
        <v>41.842052000000002</v>
      </c>
      <c r="E66" s="62">
        <v>-87.617000000000004</v>
      </c>
      <c r="F66" s="62">
        <v>41.842052000000002</v>
      </c>
      <c r="G66" s="62">
        <v>-87.617000000000004</v>
      </c>
    </row>
    <row r="67" spans="1:7" x14ac:dyDescent="0.2">
      <c r="A67" s="12" t="s">
        <v>143</v>
      </c>
      <c r="B67" s="12" t="s">
        <v>143</v>
      </c>
      <c r="C67" s="12" t="s">
        <v>0</v>
      </c>
      <c r="D67" s="62">
        <v>41.984067833333299</v>
      </c>
      <c r="E67" s="62">
        <v>-87.660252666666594</v>
      </c>
      <c r="F67" s="62">
        <v>41.984074666666601</v>
      </c>
      <c r="G67" s="62">
        <v>-87.660239666666598</v>
      </c>
    </row>
    <row r="68" spans="1:7" x14ac:dyDescent="0.2">
      <c r="A68" s="12" t="s">
        <v>144</v>
      </c>
      <c r="B68" s="12" t="s">
        <v>144</v>
      </c>
      <c r="C68" s="12" t="s">
        <v>0</v>
      </c>
      <c r="D68" s="62">
        <v>41.978352999999998</v>
      </c>
      <c r="E68" s="62">
        <v>-87.659752999999995</v>
      </c>
      <c r="F68" s="62">
        <v>41.978352999999998</v>
      </c>
      <c r="G68" s="62">
        <v>-87.659752999999995</v>
      </c>
    </row>
    <row r="69" spans="1:7" x14ac:dyDescent="0.2">
      <c r="A69" s="12" t="s">
        <v>144</v>
      </c>
      <c r="B69" s="12" t="s">
        <v>144</v>
      </c>
      <c r="C69" s="12" t="s">
        <v>2</v>
      </c>
      <c r="D69" s="62">
        <v>41.978395833333302</v>
      </c>
      <c r="E69" s="62">
        <v>-87.659772666666598</v>
      </c>
      <c r="F69" s="62">
        <v>41.978394833333297</v>
      </c>
      <c r="G69" s="62">
        <v>-87.659794333333295</v>
      </c>
    </row>
    <row r="70" spans="1:7" x14ac:dyDescent="0.2">
      <c r="A70" s="12" t="s">
        <v>144</v>
      </c>
      <c r="B70" s="12" t="s">
        <v>144</v>
      </c>
      <c r="C70" s="12" t="s">
        <v>0</v>
      </c>
      <c r="D70" s="62">
        <v>41.978352999999998</v>
      </c>
      <c r="E70" s="62">
        <v>-87.659752999999995</v>
      </c>
      <c r="F70" s="62">
        <v>41.978352999999998</v>
      </c>
      <c r="G70" s="62">
        <v>-87.659752999999995</v>
      </c>
    </row>
    <row r="71" spans="1:7" x14ac:dyDescent="0.2">
      <c r="A71" s="12" t="s">
        <v>144</v>
      </c>
      <c r="B71" s="12" t="s">
        <v>144</v>
      </c>
      <c r="C71" s="12" t="s">
        <v>2</v>
      </c>
      <c r="D71" s="62">
        <v>41.978352999999998</v>
      </c>
      <c r="E71" s="62">
        <v>-87.659752999999995</v>
      </c>
      <c r="F71" s="62">
        <v>41.978352999999998</v>
      </c>
      <c r="G71" s="62">
        <v>-87.659752999999995</v>
      </c>
    </row>
    <row r="72" spans="1:7" x14ac:dyDescent="0.2">
      <c r="A72" s="12" t="s">
        <v>144</v>
      </c>
      <c r="B72" s="12" t="s">
        <v>144</v>
      </c>
      <c r="C72" s="12" t="s">
        <v>2</v>
      </c>
      <c r="D72" s="62">
        <v>41.978352999999998</v>
      </c>
      <c r="E72" s="62">
        <v>-87.659752999999995</v>
      </c>
      <c r="F72" s="62">
        <v>41.978352999999998</v>
      </c>
      <c r="G72" s="62">
        <v>-87.659752999999995</v>
      </c>
    </row>
    <row r="73" spans="1:7" x14ac:dyDescent="0.2">
      <c r="A73" s="12" t="s">
        <v>144</v>
      </c>
      <c r="B73" s="12" t="s">
        <v>144</v>
      </c>
      <c r="C73" s="12" t="s">
        <v>0</v>
      </c>
      <c r="D73" s="62">
        <v>41.978352999999998</v>
      </c>
      <c r="E73" s="62">
        <v>-87.659752999999995</v>
      </c>
      <c r="F73" s="62">
        <v>41.978352999999998</v>
      </c>
      <c r="G73" s="62">
        <v>-87.659752999999995</v>
      </c>
    </row>
    <row r="74" spans="1:7" x14ac:dyDescent="0.2">
      <c r="A74" s="12" t="s">
        <v>143</v>
      </c>
      <c r="B74" s="12" t="s">
        <v>143</v>
      </c>
      <c r="C74" s="12" t="s">
        <v>0</v>
      </c>
      <c r="D74" s="62">
        <v>41.984044610700003</v>
      </c>
      <c r="E74" s="62">
        <v>-87.660273829499999</v>
      </c>
      <c r="F74" s="62">
        <v>41.984044610700003</v>
      </c>
      <c r="G74" s="62">
        <v>-87.660273829499999</v>
      </c>
    </row>
    <row r="75" spans="1:7" x14ac:dyDescent="0.2">
      <c r="A75" s="12" t="s">
        <v>144</v>
      </c>
      <c r="B75" s="12" t="s">
        <v>144</v>
      </c>
      <c r="C75" s="12" t="s">
        <v>0</v>
      </c>
      <c r="D75" s="62">
        <v>41.978352999999998</v>
      </c>
      <c r="E75" s="62">
        <v>-87.659752999999995</v>
      </c>
      <c r="F75" s="62">
        <v>41.978352999999998</v>
      </c>
      <c r="G75" s="62">
        <v>-87.659752999999995</v>
      </c>
    </row>
    <row r="76" spans="1:7" x14ac:dyDescent="0.2">
      <c r="A76" s="12" t="s">
        <v>143</v>
      </c>
      <c r="B76" s="12" t="s">
        <v>143</v>
      </c>
      <c r="C76" s="12" t="s">
        <v>2</v>
      </c>
      <c r="D76" s="62">
        <v>41.984044610700003</v>
      </c>
      <c r="E76" s="62">
        <v>-87.660273829499999</v>
      </c>
      <c r="F76" s="62">
        <v>41.984044610700003</v>
      </c>
      <c r="G76" s="62">
        <v>-87.660273829499999</v>
      </c>
    </row>
    <row r="77" spans="1:7" x14ac:dyDescent="0.2">
      <c r="A77" s="12" t="s">
        <v>143</v>
      </c>
      <c r="B77" s="12" t="s">
        <v>143</v>
      </c>
      <c r="C77" s="12" t="s">
        <v>0</v>
      </c>
      <c r="D77" s="62">
        <v>41.984044610700003</v>
      </c>
      <c r="E77" s="62">
        <v>-87.660273829499999</v>
      </c>
      <c r="F77" s="62">
        <v>41.984044610700003</v>
      </c>
      <c r="G77" s="62">
        <v>-87.660273829499999</v>
      </c>
    </row>
    <row r="78" spans="1:7" x14ac:dyDescent="0.2">
      <c r="A78" s="12" t="s">
        <v>140</v>
      </c>
      <c r="B78" s="12" t="s">
        <v>140</v>
      </c>
      <c r="C78" s="12" t="s">
        <v>0</v>
      </c>
      <c r="D78" s="62">
        <v>41.925562579999998</v>
      </c>
      <c r="E78" s="62">
        <v>-87.658404259999998</v>
      </c>
      <c r="F78" s="62">
        <v>41.925562579999998</v>
      </c>
      <c r="G78" s="62">
        <v>-87.658404259999998</v>
      </c>
    </row>
    <row r="79" spans="1:7" x14ac:dyDescent="0.2">
      <c r="A79" s="12" t="s">
        <v>141</v>
      </c>
      <c r="B79" s="12" t="s">
        <v>141</v>
      </c>
      <c r="C79" s="12" t="s">
        <v>0</v>
      </c>
      <c r="D79" s="62">
        <v>41.948149999999998</v>
      </c>
      <c r="E79" s="62">
        <v>-87.663939999999997</v>
      </c>
      <c r="F79" s="62">
        <v>41.948149999999998</v>
      </c>
      <c r="G79" s="62">
        <v>-87.663939999999997</v>
      </c>
    </row>
    <row r="80" spans="1:7" x14ac:dyDescent="0.2">
      <c r="A80" s="12" t="s">
        <v>142</v>
      </c>
      <c r="B80" s="12" t="s">
        <v>142</v>
      </c>
      <c r="C80" s="12" t="s">
        <v>0</v>
      </c>
      <c r="D80" s="62">
        <v>41.842052000000002</v>
      </c>
      <c r="E80" s="62">
        <v>-87.617000000000004</v>
      </c>
      <c r="F80" s="62">
        <v>41.842052000000002</v>
      </c>
      <c r="G80" s="62">
        <v>-87.617000000000004</v>
      </c>
    </row>
    <row r="83" spans="1:7" x14ac:dyDescent="0.2">
      <c r="A83" s="9" t="s">
        <v>146</v>
      </c>
    </row>
    <row r="86" spans="1:7" x14ac:dyDescent="0.2">
      <c r="A86" s="9" t="s">
        <v>74</v>
      </c>
    </row>
    <row r="88" spans="1:7" x14ac:dyDescent="0.2">
      <c r="A88" s="10" t="s">
        <v>32</v>
      </c>
      <c r="B88" s="10" t="s">
        <v>33</v>
      </c>
      <c r="C88" s="10" t="s">
        <v>68</v>
      </c>
      <c r="D88" s="10" t="s">
        <v>69</v>
      </c>
      <c r="E88" s="10" t="s">
        <v>28</v>
      </c>
      <c r="F88" s="10"/>
      <c r="G88" s="10" t="s">
        <v>81</v>
      </c>
    </row>
    <row r="89" spans="1:7" ht="34" x14ac:dyDescent="0.2">
      <c r="A89" s="6"/>
      <c r="B89" s="6" t="s">
        <v>70</v>
      </c>
      <c r="C89" s="6">
        <v>1</v>
      </c>
      <c r="D89" s="6">
        <v>0</v>
      </c>
      <c r="E89" s="6" t="s">
        <v>71</v>
      </c>
      <c r="F89" s="6"/>
      <c r="G89" s="21" t="s">
        <v>79</v>
      </c>
    </row>
    <row r="90" spans="1:7" ht="34" x14ac:dyDescent="0.2">
      <c r="A90" s="6"/>
      <c r="B90" s="6">
        <v>20215</v>
      </c>
      <c r="C90" s="6">
        <v>1</v>
      </c>
      <c r="D90" s="6">
        <v>0</v>
      </c>
      <c r="E90" s="6" t="s">
        <v>72</v>
      </c>
      <c r="F90" s="6"/>
      <c r="G90" s="21" t="s">
        <v>78</v>
      </c>
    </row>
    <row r="91" spans="1:7" ht="34" x14ac:dyDescent="0.2">
      <c r="A91" s="6"/>
      <c r="B91" s="6">
        <v>13221</v>
      </c>
      <c r="C91" s="6">
        <v>1</v>
      </c>
      <c r="D91" s="6">
        <v>0</v>
      </c>
      <c r="E91" s="6" t="s">
        <v>73</v>
      </c>
      <c r="F91" s="6"/>
      <c r="G91" s="21" t="s">
        <v>80</v>
      </c>
    </row>
    <row r="92" spans="1:7" ht="17" customHeight="1" thickBot="1" x14ac:dyDescent="0.25"/>
    <row r="93" spans="1:7" ht="17" thickBot="1" x14ac:dyDescent="0.25">
      <c r="A93" s="64" t="s">
        <v>169</v>
      </c>
    </row>
    <row r="94" spans="1:7" ht="17" thickBot="1" x14ac:dyDescent="0.25">
      <c r="A94" s="9" t="s">
        <v>171</v>
      </c>
    </row>
    <row r="95" spans="1:7" ht="17" thickBot="1" x14ac:dyDescent="0.25">
      <c r="A95" s="58" t="s">
        <v>99</v>
      </c>
      <c r="B95" s="59" t="s">
        <v>100</v>
      </c>
      <c r="C95" s="44" t="s">
        <v>32</v>
      </c>
      <c r="D95" s="45" t="s">
        <v>33</v>
      </c>
      <c r="E95" s="46" t="s">
        <v>130</v>
      </c>
      <c r="F95" s="47" t="s">
        <v>128</v>
      </c>
    </row>
    <row r="96" spans="1:7" x14ac:dyDescent="0.2">
      <c r="A96" s="53">
        <v>2</v>
      </c>
      <c r="B96" s="55">
        <v>13099</v>
      </c>
      <c r="C96" s="35" t="s">
        <v>108</v>
      </c>
      <c r="D96" s="75">
        <v>13099</v>
      </c>
      <c r="E96" s="25">
        <v>1752</v>
      </c>
      <c r="F96" s="38" t="s">
        <v>127</v>
      </c>
    </row>
    <row r="97" spans="1:6" ht="17" thickBot="1" x14ac:dyDescent="0.25">
      <c r="A97" s="32"/>
      <c r="B97" s="56"/>
      <c r="C97" s="36" t="s">
        <v>109</v>
      </c>
      <c r="D97" s="76">
        <v>13099</v>
      </c>
      <c r="E97" s="27">
        <v>1830</v>
      </c>
      <c r="F97" s="41" t="s">
        <v>125</v>
      </c>
    </row>
    <row r="98" spans="1:6" x14ac:dyDescent="0.2">
      <c r="A98" s="50">
        <v>2</v>
      </c>
      <c r="B98" s="57">
        <v>13221</v>
      </c>
      <c r="C98" s="35" t="s">
        <v>119</v>
      </c>
      <c r="D98" s="75">
        <v>13221</v>
      </c>
      <c r="E98" s="25">
        <v>1</v>
      </c>
      <c r="F98" s="38" t="s">
        <v>125</v>
      </c>
    </row>
    <row r="99" spans="1:6" ht="17" thickBot="1" x14ac:dyDescent="0.25">
      <c r="A99" s="50"/>
      <c r="B99" s="57"/>
      <c r="C99" s="36" t="s">
        <v>120</v>
      </c>
      <c r="D99" s="76">
        <v>13221</v>
      </c>
      <c r="E99" s="27">
        <v>16995</v>
      </c>
      <c r="F99" s="40" t="s">
        <v>127</v>
      </c>
    </row>
    <row r="100" spans="1:6" x14ac:dyDescent="0.2">
      <c r="A100" s="53">
        <v>2</v>
      </c>
      <c r="B100" s="55">
        <v>13300</v>
      </c>
      <c r="C100" s="35" t="s">
        <v>101</v>
      </c>
      <c r="D100" s="75">
        <v>13300</v>
      </c>
      <c r="E100" s="25">
        <v>23459</v>
      </c>
      <c r="F100" s="43" t="s">
        <v>127</v>
      </c>
    </row>
    <row r="101" spans="1:6" ht="17" thickBot="1" x14ac:dyDescent="0.25">
      <c r="A101" s="32"/>
      <c r="B101" s="56"/>
      <c r="C101" s="36" t="s">
        <v>102</v>
      </c>
      <c r="D101" s="76">
        <v>13300</v>
      </c>
      <c r="E101" s="27">
        <v>22133</v>
      </c>
      <c r="F101" s="41" t="s">
        <v>125</v>
      </c>
    </row>
    <row r="102" spans="1:6" x14ac:dyDescent="0.2">
      <c r="A102" s="50">
        <v>2</v>
      </c>
      <c r="B102" s="57">
        <v>20215</v>
      </c>
      <c r="C102" s="35" t="s">
        <v>121</v>
      </c>
      <c r="D102" s="75">
        <v>20215</v>
      </c>
      <c r="E102" s="25">
        <v>89</v>
      </c>
      <c r="F102" s="38" t="s">
        <v>127</v>
      </c>
    </row>
    <row r="103" spans="1:6" ht="17" thickBot="1" x14ac:dyDescent="0.25">
      <c r="A103" s="50"/>
      <c r="B103" s="57"/>
      <c r="C103" s="36" t="s">
        <v>119</v>
      </c>
      <c r="D103" s="76">
        <v>20215</v>
      </c>
      <c r="E103" s="27">
        <v>1</v>
      </c>
      <c r="F103" s="40" t="s">
        <v>125</v>
      </c>
    </row>
    <row r="104" spans="1:6" x14ac:dyDescent="0.2">
      <c r="A104" s="53">
        <v>2</v>
      </c>
      <c r="B104" s="55">
        <v>351</v>
      </c>
      <c r="C104" s="35">
        <v>351</v>
      </c>
      <c r="D104" s="75">
        <v>351</v>
      </c>
      <c r="E104" s="25">
        <v>2</v>
      </c>
      <c r="F104" s="43" t="s">
        <v>125</v>
      </c>
    </row>
    <row r="105" spans="1:6" ht="17" thickBot="1" x14ac:dyDescent="0.25">
      <c r="A105" s="32"/>
      <c r="B105" s="56"/>
      <c r="C105" s="36" t="s">
        <v>112</v>
      </c>
      <c r="D105" s="76">
        <v>351</v>
      </c>
      <c r="E105" s="27">
        <v>317</v>
      </c>
      <c r="F105" s="41" t="s">
        <v>127</v>
      </c>
    </row>
    <row r="106" spans="1:6" x14ac:dyDescent="0.2">
      <c r="A106" s="53">
        <v>2</v>
      </c>
      <c r="B106" s="55">
        <v>444</v>
      </c>
      <c r="C106" s="35" t="s">
        <v>110</v>
      </c>
      <c r="D106" s="75">
        <v>444</v>
      </c>
      <c r="E106" s="25">
        <v>11</v>
      </c>
      <c r="F106" s="38" t="s">
        <v>125</v>
      </c>
    </row>
    <row r="107" spans="1:6" ht="17" thickBot="1" x14ac:dyDescent="0.25">
      <c r="A107" s="32"/>
      <c r="B107" s="56"/>
      <c r="C107" s="36" t="s">
        <v>111</v>
      </c>
      <c r="D107" s="76">
        <v>444</v>
      </c>
      <c r="E107" s="27">
        <v>32</v>
      </c>
      <c r="F107" s="40" t="s">
        <v>127</v>
      </c>
    </row>
    <row r="108" spans="1:6" x14ac:dyDescent="0.2">
      <c r="A108" s="53">
        <v>2</v>
      </c>
      <c r="B108" s="55" t="s">
        <v>94</v>
      </c>
      <c r="C108" s="35" t="s">
        <v>113</v>
      </c>
      <c r="D108" s="25" t="s">
        <v>94</v>
      </c>
      <c r="E108" s="25">
        <v>25767</v>
      </c>
      <c r="F108" s="43" t="s">
        <v>127</v>
      </c>
    </row>
    <row r="109" spans="1:6" ht="17" thickBot="1" x14ac:dyDescent="0.25">
      <c r="A109" s="32"/>
      <c r="B109" s="56"/>
      <c r="C109" s="36" t="s">
        <v>114</v>
      </c>
      <c r="D109" s="27" t="s">
        <v>94</v>
      </c>
      <c r="E109" s="27">
        <v>21996</v>
      </c>
      <c r="F109" s="41" t="s">
        <v>125</v>
      </c>
    </row>
    <row r="110" spans="1:6" x14ac:dyDescent="0.2">
      <c r="A110" s="50">
        <v>2</v>
      </c>
      <c r="B110" s="57" t="s">
        <v>93</v>
      </c>
      <c r="C110" s="33" t="s">
        <v>106</v>
      </c>
      <c r="D110" s="25" t="s">
        <v>93</v>
      </c>
      <c r="E110" s="25">
        <v>7543</v>
      </c>
      <c r="F110" s="38" t="s">
        <v>129</v>
      </c>
    </row>
    <row r="111" spans="1:6" ht="17" thickBot="1" x14ac:dyDescent="0.25">
      <c r="A111" s="50"/>
      <c r="B111" s="57"/>
      <c r="C111" s="30" t="s">
        <v>107</v>
      </c>
      <c r="D111" s="27" t="s">
        <v>93</v>
      </c>
      <c r="E111" s="27">
        <v>1495</v>
      </c>
      <c r="F111" s="40" t="s">
        <v>129</v>
      </c>
    </row>
    <row r="112" spans="1:6" x14ac:dyDescent="0.2">
      <c r="A112" s="53">
        <v>3</v>
      </c>
      <c r="B112" s="55" t="s">
        <v>91</v>
      </c>
      <c r="C112" s="35" t="s">
        <v>103</v>
      </c>
      <c r="D112" s="25" t="s">
        <v>91</v>
      </c>
      <c r="E112" s="25">
        <v>10476</v>
      </c>
      <c r="F112" s="43" t="s">
        <v>127</v>
      </c>
    </row>
    <row r="113" spans="1:6" x14ac:dyDescent="0.2">
      <c r="A113" s="50"/>
      <c r="B113" s="57"/>
      <c r="C113" s="37" t="s">
        <v>104</v>
      </c>
      <c r="D113" s="18" t="s">
        <v>91</v>
      </c>
      <c r="E113" s="18">
        <v>9534</v>
      </c>
      <c r="F113" s="39" t="s">
        <v>125</v>
      </c>
    </row>
    <row r="114" spans="1:6" ht="17" thickBot="1" x14ac:dyDescent="0.25">
      <c r="A114" s="32"/>
      <c r="B114" s="56"/>
      <c r="C114" s="30" t="s">
        <v>105</v>
      </c>
      <c r="D114" s="27" t="s">
        <v>91</v>
      </c>
      <c r="E114" s="27">
        <v>1490</v>
      </c>
      <c r="F114" s="41" t="s">
        <v>129</v>
      </c>
    </row>
    <row r="115" spans="1:6" x14ac:dyDescent="0.2">
      <c r="A115" s="50">
        <v>2</v>
      </c>
      <c r="B115" s="57" t="s">
        <v>95</v>
      </c>
      <c r="C115" s="35" t="s">
        <v>115</v>
      </c>
      <c r="D115" s="25" t="s">
        <v>95</v>
      </c>
      <c r="E115" s="25">
        <v>12716</v>
      </c>
      <c r="F115" s="38" t="s">
        <v>127</v>
      </c>
    </row>
    <row r="116" spans="1:6" ht="17" thickBot="1" x14ac:dyDescent="0.25">
      <c r="A116" s="50"/>
      <c r="B116" s="57"/>
      <c r="C116" s="36" t="s">
        <v>116</v>
      </c>
      <c r="D116" s="27" t="s">
        <v>95</v>
      </c>
      <c r="E116" s="27">
        <v>9743</v>
      </c>
      <c r="F116" s="40" t="s">
        <v>125</v>
      </c>
    </row>
    <row r="117" spans="1:6" x14ac:dyDescent="0.2">
      <c r="A117" s="53">
        <v>2</v>
      </c>
      <c r="B117" s="55" t="s">
        <v>96</v>
      </c>
      <c r="C117" s="35" t="s">
        <v>117</v>
      </c>
      <c r="D117" s="25" t="s">
        <v>96</v>
      </c>
      <c r="E117" s="25">
        <v>12376</v>
      </c>
      <c r="F117" s="43" t="s">
        <v>127</v>
      </c>
    </row>
    <row r="118" spans="1:6" ht="17" thickBot="1" x14ac:dyDescent="0.25">
      <c r="A118" s="32"/>
      <c r="B118" s="56"/>
      <c r="C118" s="36" t="s">
        <v>118</v>
      </c>
      <c r="D118" s="27" t="s">
        <v>96</v>
      </c>
      <c r="E118" s="27">
        <v>10110</v>
      </c>
      <c r="F118" s="41" t="s">
        <v>125</v>
      </c>
    </row>
    <row r="119" spans="1:6" x14ac:dyDescent="0.2">
      <c r="A119" s="50">
        <v>2</v>
      </c>
      <c r="B119" s="57" t="s">
        <v>92</v>
      </c>
      <c r="C119" s="35" t="s">
        <v>97</v>
      </c>
      <c r="D119" s="25" t="s">
        <v>92</v>
      </c>
      <c r="E119" s="25">
        <v>13198</v>
      </c>
      <c r="F119" s="38" t="s">
        <v>127</v>
      </c>
    </row>
    <row r="120" spans="1:6" ht="17" thickBot="1" x14ac:dyDescent="0.25">
      <c r="A120" s="50"/>
      <c r="B120" s="57"/>
      <c r="C120" s="36" t="s">
        <v>98</v>
      </c>
      <c r="D120" s="27" t="s">
        <v>92</v>
      </c>
      <c r="E120" s="27">
        <v>9478</v>
      </c>
      <c r="F120" s="40" t="s">
        <v>125</v>
      </c>
    </row>
    <row r="121" spans="1:6" x14ac:dyDescent="0.2">
      <c r="A121" s="53">
        <v>2</v>
      </c>
      <c r="B121" s="55" t="s">
        <v>70</v>
      </c>
      <c r="C121" s="35" t="s">
        <v>122</v>
      </c>
      <c r="D121" s="25" t="s">
        <v>70</v>
      </c>
      <c r="E121" s="25">
        <v>8405</v>
      </c>
      <c r="F121" s="42" t="s">
        <v>127</v>
      </c>
    </row>
    <row r="122" spans="1:6" ht="17" thickBot="1" x14ac:dyDescent="0.25">
      <c r="A122" s="32"/>
      <c r="B122" s="56"/>
      <c r="C122" s="36" t="s">
        <v>119</v>
      </c>
      <c r="D122" s="27" t="s">
        <v>70</v>
      </c>
      <c r="E122" s="27">
        <v>1</v>
      </c>
      <c r="F122" s="40" t="s">
        <v>125</v>
      </c>
    </row>
    <row r="123" spans="1:6" x14ac:dyDescent="0.2">
      <c r="D123" s="34" t="s">
        <v>126</v>
      </c>
      <c r="E123">
        <f>E97+E98+E101+E103+E104+E106+E109+E113+E116+E118+E120+E122</f>
        <v>84840</v>
      </c>
    </row>
    <row r="124" spans="1:6" ht="17" customHeight="1" x14ac:dyDescent="0.2"/>
    <row r="125" spans="1:6" ht="17" thickBot="1" x14ac:dyDescent="0.25">
      <c r="A125" s="9" t="s">
        <v>172</v>
      </c>
    </row>
    <row r="126" spans="1:6" ht="17" thickBot="1" x14ac:dyDescent="0.25">
      <c r="A126" s="70" t="s">
        <v>155</v>
      </c>
      <c r="B126" s="71" t="s">
        <v>131</v>
      </c>
      <c r="C126" s="45" t="s">
        <v>153</v>
      </c>
      <c r="D126" s="45" t="s">
        <v>147</v>
      </c>
      <c r="E126" s="46" t="s">
        <v>152</v>
      </c>
      <c r="F126" s="46"/>
    </row>
    <row r="127" spans="1:6" x14ac:dyDescent="0.2">
      <c r="A127" s="57">
        <v>2</v>
      </c>
      <c r="B127" s="51" t="s">
        <v>149</v>
      </c>
      <c r="C127" s="31">
        <v>15576</v>
      </c>
      <c r="D127" s="18" t="s">
        <v>149</v>
      </c>
      <c r="E127" s="29">
        <v>571</v>
      </c>
      <c r="F127" s="29" t="s">
        <v>188</v>
      </c>
    </row>
    <row r="128" spans="1:6" ht="17" thickBot="1" x14ac:dyDescent="0.25">
      <c r="A128" s="56"/>
      <c r="B128" s="52"/>
      <c r="C128" s="27" t="s">
        <v>154</v>
      </c>
      <c r="D128" s="27" t="s">
        <v>149</v>
      </c>
      <c r="E128" s="28">
        <v>16007</v>
      </c>
      <c r="F128" s="29"/>
    </row>
    <row r="129" spans="1:6" x14ac:dyDescent="0.2">
      <c r="A129" s="55">
        <v>2</v>
      </c>
      <c r="B129" s="54" t="s">
        <v>148</v>
      </c>
      <c r="C129" s="48">
        <v>20102</v>
      </c>
      <c r="D129" s="25" t="s">
        <v>148</v>
      </c>
      <c r="E129" s="26">
        <v>54</v>
      </c>
      <c r="F129" s="29" t="s">
        <v>156</v>
      </c>
    </row>
    <row r="130" spans="1:6" ht="17" thickBot="1" x14ac:dyDescent="0.25">
      <c r="A130" s="56"/>
      <c r="B130" s="52"/>
      <c r="C130" s="49">
        <v>201022</v>
      </c>
      <c r="D130" s="27" t="s">
        <v>148</v>
      </c>
      <c r="E130" s="28">
        <v>145</v>
      </c>
      <c r="F130" s="28"/>
    </row>
    <row r="132" spans="1:6" x14ac:dyDescent="0.2">
      <c r="A132" s="9" t="s">
        <v>159</v>
      </c>
    </row>
    <row r="133" spans="1:6" ht="17" customHeight="1" x14ac:dyDescent="0.2">
      <c r="A133" t="s">
        <v>147</v>
      </c>
      <c r="B133" t="s">
        <v>153</v>
      </c>
      <c r="C133" t="s">
        <v>36</v>
      </c>
      <c r="D133" t="s">
        <v>37</v>
      </c>
    </row>
    <row r="134" spans="1:6" x14ac:dyDescent="0.2">
      <c r="A134" t="s">
        <v>149</v>
      </c>
      <c r="B134">
        <v>15576</v>
      </c>
      <c r="C134">
        <v>41.984044115192098</v>
      </c>
      <c r="D134">
        <v>-87.652281224727602</v>
      </c>
    </row>
    <row r="135" spans="1:6" x14ac:dyDescent="0.2">
      <c r="A135" t="s">
        <v>149</v>
      </c>
      <c r="B135">
        <v>15576</v>
      </c>
      <c r="C135">
        <v>41.984044115192098</v>
      </c>
      <c r="D135">
        <v>-87.652281224727602</v>
      </c>
    </row>
    <row r="136" spans="1:6" x14ac:dyDescent="0.2">
      <c r="A136" t="s">
        <v>149</v>
      </c>
      <c r="B136">
        <v>15576</v>
      </c>
      <c r="C136">
        <v>41.984044115192098</v>
      </c>
      <c r="D136">
        <v>-87.652281224727602</v>
      </c>
    </row>
    <row r="137" spans="1:6" x14ac:dyDescent="0.2">
      <c r="A137" t="s">
        <v>149</v>
      </c>
      <c r="B137">
        <v>15576</v>
      </c>
      <c r="C137">
        <v>41.984044115192098</v>
      </c>
      <c r="D137">
        <v>-87.652281224727602</v>
      </c>
    </row>
    <row r="138" spans="1:6" x14ac:dyDescent="0.2">
      <c r="A138" t="s">
        <v>149</v>
      </c>
      <c r="B138">
        <v>15576</v>
      </c>
      <c r="C138">
        <v>41.984044115192098</v>
      </c>
      <c r="D138">
        <v>-87.652281224727602</v>
      </c>
    </row>
    <row r="140" spans="1:6" x14ac:dyDescent="0.2">
      <c r="A140" t="s">
        <v>147</v>
      </c>
      <c r="B140" t="s">
        <v>153</v>
      </c>
      <c r="C140" t="s">
        <v>36</v>
      </c>
      <c r="D140" t="s">
        <v>37</v>
      </c>
    </row>
    <row r="141" spans="1:6" x14ac:dyDescent="0.2">
      <c r="A141" t="s">
        <v>149</v>
      </c>
      <c r="B141" t="s">
        <v>154</v>
      </c>
      <c r="C141">
        <v>41.98403669612</v>
      </c>
      <c r="D141">
        <v>-87.652310468899998</v>
      </c>
    </row>
    <row r="142" spans="1:6" x14ac:dyDescent="0.2">
      <c r="A142" t="s">
        <v>149</v>
      </c>
      <c r="B142" t="s">
        <v>154</v>
      </c>
      <c r="C142">
        <v>41.98403669612</v>
      </c>
      <c r="D142">
        <v>-87.652310468899998</v>
      </c>
    </row>
    <row r="143" spans="1:6" x14ac:dyDescent="0.2">
      <c r="A143" t="s">
        <v>149</v>
      </c>
      <c r="B143" t="s">
        <v>154</v>
      </c>
      <c r="C143">
        <v>41.98403669612</v>
      </c>
      <c r="D143">
        <v>-87.652310468899998</v>
      </c>
    </row>
    <row r="144" spans="1:6" x14ac:dyDescent="0.2">
      <c r="A144" t="s">
        <v>149</v>
      </c>
      <c r="B144" t="s">
        <v>154</v>
      </c>
      <c r="C144">
        <v>41.98403669612</v>
      </c>
      <c r="D144">
        <v>-87.652310468899998</v>
      </c>
    </row>
    <row r="145" spans="1:4" x14ac:dyDescent="0.2">
      <c r="A145" t="s">
        <v>149</v>
      </c>
      <c r="B145" t="s">
        <v>154</v>
      </c>
      <c r="C145">
        <v>41.98403669612</v>
      </c>
      <c r="D145">
        <v>-87.652310468899998</v>
      </c>
    </row>
  </sheetData>
  <mergeCells count="1">
    <mergeCell ref="A33:B33"/>
  </mergeCells>
  <conditionalFormatting sqref="E2:E3">
    <cfRule type="containsText" dxfId="0" priority="1" operator="containsText" text="Complete">
      <formula>NOT(ISERROR(SEARCH("Complete",E2)))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4310-7550-1144-AA26-6F4CDC73EDA3}">
  <dimension ref="A1:D32"/>
  <sheetViews>
    <sheetView topLeftCell="A32" workbookViewId="0">
      <selection activeCell="B31" sqref="B31:D31"/>
    </sheetView>
  </sheetViews>
  <sheetFormatPr baseColWidth="10" defaultRowHeight="16" x14ac:dyDescent="0.2"/>
  <cols>
    <col min="1" max="1" width="5.83203125" style="7" customWidth="1"/>
    <col min="2" max="2" width="33.6640625" style="7" customWidth="1"/>
    <col min="3" max="3" width="69.6640625" style="7" customWidth="1"/>
    <col min="4" max="4" width="52.6640625" style="24" customWidth="1"/>
    <col min="5" max="16384" width="10.83203125" style="7"/>
  </cols>
  <sheetData>
    <row r="1" spans="1:4" s="15" customFormat="1" ht="30" customHeight="1" x14ac:dyDescent="0.2">
      <c r="A1" s="14"/>
      <c r="B1" s="14" t="s">
        <v>17</v>
      </c>
      <c r="C1" s="14" t="s">
        <v>18</v>
      </c>
      <c r="D1" s="22" t="s">
        <v>19</v>
      </c>
    </row>
    <row r="2" spans="1:4" s="15" customFormat="1" x14ac:dyDescent="0.2">
      <c r="A2" s="63"/>
      <c r="B2" s="63"/>
      <c r="C2" s="63"/>
      <c r="D2" s="63"/>
    </row>
    <row r="3" spans="1:4" ht="102" x14ac:dyDescent="0.2">
      <c r="A3" s="13">
        <v>1</v>
      </c>
      <c r="B3" s="13" t="s">
        <v>22</v>
      </c>
      <c r="C3" s="13"/>
      <c r="D3" s="23"/>
    </row>
    <row r="4" spans="1:4" ht="34" x14ac:dyDescent="0.2">
      <c r="A4" s="13">
        <v>2</v>
      </c>
      <c r="B4" s="13" t="s">
        <v>14</v>
      </c>
      <c r="C4" s="13" t="s">
        <v>16</v>
      </c>
      <c r="D4" s="23"/>
    </row>
    <row r="5" spans="1:4" ht="68" x14ac:dyDescent="0.2">
      <c r="A5" s="13">
        <v>3</v>
      </c>
      <c r="B5" s="13" t="s">
        <v>24</v>
      </c>
      <c r="C5" s="13" t="s">
        <v>23</v>
      </c>
      <c r="D5" s="23" t="s">
        <v>25</v>
      </c>
    </row>
    <row r="6" spans="1:4" ht="102" x14ac:dyDescent="0.2">
      <c r="A6" s="13">
        <v>4</v>
      </c>
      <c r="B6" s="13" t="s">
        <v>164</v>
      </c>
      <c r="C6" s="13" t="s">
        <v>26</v>
      </c>
      <c r="D6" s="13" t="s">
        <v>27</v>
      </c>
    </row>
    <row r="7" spans="1:4" ht="34" x14ac:dyDescent="0.2">
      <c r="A7" s="13">
        <v>5</v>
      </c>
      <c r="B7" s="13" t="s">
        <v>21</v>
      </c>
      <c r="C7" s="13" t="s">
        <v>15</v>
      </c>
      <c r="D7" s="23" t="s">
        <v>88</v>
      </c>
    </row>
    <row r="8" spans="1:4" ht="68" x14ac:dyDescent="0.2">
      <c r="A8" s="13">
        <v>6</v>
      </c>
      <c r="B8" s="13" t="s">
        <v>161</v>
      </c>
      <c r="C8" s="13" t="s">
        <v>46</v>
      </c>
      <c r="D8" s="23" t="s">
        <v>47</v>
      </c>
    </row>
    <row r="9" spans="1:4" ht="68" x14ac:dyDescent="0.2">
      <c r="A9" s="13">
        <v>7</v>
      </c>
      <c r="B9" s="13" t="s">
        <v>20</v>
      </c>
      <c r="C9" s="13" t="s">
        <v>87</v>
      </c>
      <c r="D9" s="23" t="s">
        <v>163</v>
      </c>
    </row>
    <row r="10" spans="1:4" ht="365" customHeight="1" x14ac:dyDescent="0.2">
      <c r="A10" s="13">
        <v>8</v>
      </c>
      <c r="B10" s="13" t="s">
        <v>49</v>
      </c>
      <c r="C10" s="13" t="s">
        <v>162</v>
      </c>
      <c r="D10" s="23" t="s">
        <v>48</v>
      </c>
    </row>
    <row r="11" spans="1:4" ht="51" x14ac:dyDescent="0.2">
      <c r="A11" s="13">
        <v>9</v>
      </c>
      <c r="B11" s="13" t="s">
        <v>165</v>
      </c>
      <c r="C11" s="13" t="s">
        <v>52</v>
      </c>
      <c r="D11" s="23"/>
    </row>
    <row r="12" spans="1:4" ht="68" x14ac:dyDescent="0.2">
      <c r="A12" s="13">
        <v>10</v>
      </c>
      <c r="B12" s="13" t="s">
        <v>58</v>
      </c>
      <c r="C12" s="13" t="s">
        <v>59</v>
      </c>
      <c r="D12" s="23" t="s">
        <v>167</v>
      </c>
    </row>
    <row r="13" spans="1:4" ht="119" x14ac:dyDescent="0.2">
      <c r="A13" s="13">
        <v>11</v>
      </c>
      <c r="B13" s="13" t="s">
        <v>166</v>
      </c>
      <c r="C13" s="13" t="s">
        <v>53</v>
      </c>
      <c r="D13" s="23"/>
    </row>
    <row r="14" spans="1:4" ht="68" x14ac:dyDescent="0.2">
      <c r="A14" s="13">
        <v>12</v>
      </c>
      <c r="B14" s="13" t="s">
        <v>60</v>
      </c>
      <c r="C14" s="13" t="s">
        <v>61</v>
      </c>
      <c r="D14" s="23"/>
    </row>
    <row r="15" spans="1:4" ht="68" x14ac:dyDescent="0.2">
      <c r="A15" s="13">
        <v>13</v>
      </c>
      <c r="B15" s="13" t="s">
        <v>173</v>
      </c>
      <c r="C15" s="13" t="s">
        <v>62</v>
      </c>
      <c r="D15" s="23" t="s">
        <v>175</v>
      </c>
    </row>
    <row r="16" spans="1:4" ht="69" customHeight="1" x14ac:dyDescent="0.2">
      <c r="A16" s="13">
        <v>14</v>
      </c>
      <c r="B16" s="13" t="s">
        <v>174</v>
      </c>
      <c r="C16" s="13" t="s">
        <v>63</v>
      </c>
      <c r="D16" s="23" t="s">
        <v>176</v>
      </c>
    </row>
    <row r="17" spans="1:4" ht="102" x14ac:dyDescent="0.2">
      <c r="A17" s="13">
        <v>15</v>
      </c>
      <c r="B17" s="13" t="s">
        <v>64</v>
      </c>
      <c r="C17" s="13" t="s">
        <v>65</v>
      </c>
      <c r="D17" s="23" t="s">
        <v>66</v>
      </c>
    </row>
    <row r="18" spans="1:4" ht="68" x14ac:dyDescent="0.2">
      <c r="A18" s="13">
        <v>16</v>
      </c>
      <c r="B18" s="13" t="s">
        <v>83</v>
      </c>
      <c r="C18" s="13" t="s">
        <v>67</v>
      </c>
      <c r="D18" s="23">
        <v>861</v>
      </c>
    </row>
    <row r="19" spans="1:4" ht="136" x14ac:dyDescent="0.2">
      <c r="A19" s="13">
        <v>17</v>
      </c>
      <c r="B19" s="13" t="s">
        <v>177</v>
      </c>
      <c r="C19" s="13" t="s">
        <v>75</v>
      </c>
      <c r="D19" s="23" t="s">
        <v>178</v>
      </c>
    </row>
    <row r="20" spans="1:4" ht="153" x14ac:dyDescent="0.2">
      <c r="A20" s="13">
        <v>18</v>
      </c>
      <c r="B20" s="13" t="s">
        <v>82</v>
      </c>
      <c r="C20" s="13" t="s">
        <v>77</v>
      </c>
      <c r="D20" s="23" t="s">
        <v>76</v>
      </c>
    </row>
    <row r="21" spans="1:4" ht="187" x14ac:dyDescent="0.2">
      <c r="A21" s="13">
        <v>19</v>
      </c>
      <c r="B21" s="13" t="s">
        <v>135</v>
      </c>
      <c r="C21" s="7" t="s">
        <v>136</v>
      </c>
      <c r="D21" s="23" t="s">
        <v>179</v>
      </c>
    </row>
    <row r="22" spans="1:4" ht="409.6" x14ac:dyDescent="0.2">
      <c r="A22" s="13">
        <v>20</v>
      </c>
      <c r="B22" s="72" t="s">
        <v>134</v>
      </c>
      <c r="C22" s="72" t="s">
        <v>133</v>
      </c>
      <c r="D22" s="23" t="s">
        <v>180</v>
      </c>
    </row>
    <row r="23" spans="1:4" ht="51" x14ac:dyDescent="0.2">
      <c r="A23" s="13">
        <v>21</v>
      </c>
      <c r="B23" s="13" t="s">
        <v>84</v>
      </c>
      <c r="C23" s="13" t="s">
        <v>85</v>
      </c>
      <c r="D23" s="23"/>
    </row>
    <row r="24" spans="1:4" ht="102" x14ac:dyDescent="0.2">
      <c r="A24" s="13">
        <v>22</v>
      </c>
      <c r="B24" s="73" t="s">
        <v>86</v>
      </c>
      <c r="C24" s="73" t="s">
        <v>65</v>
      </c>
      <c r="D24" s="23"/>
    </row>
    <row r="25" spans="1:4" ht="119" x14ac:dyDescent="0.2">
      <c r="A25" s="13">
        <v>23</v>
      </c>
      <c r="B25" s="13" t="s">
        <v>89</v>
      </c>
      <c r="C25" s="13" t="s">
        <v>124</v>
      </c>
      <c r="D25" s="23" t="s">
        <v>181</v>
      </c>
    </row>
    <row r="26" spans="1:4" ht="170" x14ac:dyDescent="0.2">
      <c r="A26" s="13">
        <v>24</v>
      </c>
      <c r="B26" s="13" t="s">
        <v>90</v>
      </c>
      <c r="C26" s="13" t="s">
        <v>123</v>
      </c>
      <c r="D26" s="23"/>
    </row>
    <row r="27" spans="1:4" ht="69" customHeight="1" x14ac:dyDescent="0.2">
      <c r="A27" s="13">
        <v>25</v>
      </c>
      <c r="B27" s="13" t="s">
        <v>158</v>
      </c>
      <c r="C27" s="13" t="s">
        <v>132</v>
      </c>
      <c r="D27" s="23"/>
    </row>
    <row r="28" spans="1:4" ht="119" x14ac:dyDescent="0.2">
      <c r="A28" s="13">
        <v>26</v>
      </c>
      <c r="B28" s="13" t="s">
        <v>151</v>
      </c>
      <c r="C28" s="13" t="s">
        <v>150</v>
      </c>
      <c r="D28" s="23"/>
    </row>
    <row r="29" spans="1:4" ht="70" customHeight="1" x14ac:dyDescent="0.2">
      <c r="A29" s="13">
        <v>27</v>
      </c>
      <c r="B29" s="13" t="s">
        <v>157</v>
      </c>
      <c r="C29" s="13" t="s">
        <v>182</v>
      </c>
      <c r="D29" s="23"/>
    </row>
    <row r="30" spans="1:4" ht="409.6" x14ac:dyDescent="0.2">
      <c r="A30" s="13">
        <v>28</v>
      </c>
      <c r="B30" s="72" t="s">
        <v>183</v>
      </c>
      <c r="C30" s="72" t="s">
        <v>187</v>
      </c>
      <c r="D30" s="23"/>
    </row>
    <row r="31" spans="1:4" ht="388" x14ac:dyDescent="0.2">
      <c r="A31" s="13">
        <v>29</v>
      </c>
      <c r="B31" s="73" t="s">
        <v>184</v>
      </c>
      <c r="C31" s="73" t="s">
        <v>160</v>
      </c>
      <c r="D31" s="79"/>
    </row>
    <row r="32" spans="1:4" ht="409.6" x14ac:dyDescent="0.2">
      <c r="A32" s="13">
        <v>30</v>
      </c>
      <c r="B32" s="13" t="s">
        <v>185</v>
      </c>
      <c r="C32" s="13" t="s">
        <v>186</v>
      </c>
      <c r="D3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exploration and cleaning </vt:lpstr>
      <vt:lpstr>SQL code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2022-04-30T23:43:01Z</dcterms:created>
  <dcterms:modified xsi:type="dcterms:W3CDTF">2022-05-13T06:13:49Z</dcterms:modified>
</cp:coreProperties>
</file>