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9"/>
  <workbookPr/>
  <mc:AlternateContent xmlns:mc="http://schemas.openxmlformats.org/markup-compatibility/2006">
    <mc:Choice Requires="x15">
      <x15ac:absPath xmlns:x15ac="http://schemas.microsoft.com/office/spreadsheetml/2010/11/ac" url="/Users/jgaud/Downloads/CASCON2024/"/>
    </mc:Choice>
  </mc:AlternateContent>
  <xr:revisionPtr revIDLastSave="0" documentId="8_{088E0890-D87D-4151-ABB2-A84E195285CC}" xr6:coauthVersionLast="47" xr6:coauthVersionMax="47" xr10:uidLastSave="{00000000-0000-0000-0000-000000000000}"/>
  <bookViews>
    <workbookView xWindow="-34400" yWindow="-17140" windowWidth="34400" windowHeight="28300" firstSheet="6" activeTab="6" xr2:uid="{00000000-000D-0000-FFFF-FFFF00000000}"/>
  </bookViews>
  <sheets>
    <sheet name="Overview" sheetId="1" r:id="rId1"/>
    <sheet name="NSLKDD" sheetId="2" r:id="rId2"/>
    <sheet name="NDSec1" sheetId="3" r:id="rId3"/>
    <sheet name="CIC IDS 2017" sheetId="4" r:id="rId4"/>
    <sheet name="NF-UNSW-NB15-v2" sheetId="5" r:id="rId5"/>
    <sheet name="NF-CSE-CIC-IDS2018-v2" sheetId="6" r:id="rId6"/>
    <sheet name="Tim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7" l="1"/>
  <c r="O33" i="7"/>
  <c r="J33" i="7"/>
  <c r="H33" i="7"/>
  <c r="S9" i="7"/>
  <c r="S11" i="7"/>
  <c r="S12" i="7"/>
  <c r="S13" i="7"/>
  <c r="S14" i="7"/>
  <c r="S16" i="7"/>
  <c r="S17" i="7"/>
  <c r="S18" i="7"/>
  <c r="S19" i="7"/>
  <c r="S20" i="7"/>
  <c r="S22" i="7"/>
  <c r="S23" i="7"/>
  <c r="S24" i="7"/>
  <c r="S25" i="7"/>
  <c r="S26" i="7"/>
  <c r="S28" i="7"/>
  <c r="S29" i="7"/>
  <c r="S30" i="7"/>
  <c r="S31" i="7"/>
  <c r="Q9" i="7"/>
  <c r="Q11" i="7"/>
  <c r="Q12" i="7"/>
  <c r="Q13" i="7"/>
  <c r="Q14" i="7"/>
  <c r="Q16" i="7"/>
  <c r="Q17" i="7"/>
  <c r="Q18" i="7"/>
  <c r="Q19" i="7"/>
  <c r="Q20" i="7"/>
  <c r="Q22" i="7"/>
  <c r="Q23" i="7"/>
  <c r="Q24" i="7"/>
  <c r="Q25" i="7"/>
  <c r="Q26" i="7"/>
  <c r="Q28" i="7"/>
  <c r="Q29" i="7"/>
  <c r="Q30" i="7"/>
  <c r="Q31" i="7"/>
  <c r="O9" i="7"/>
  <c r="O11" i="7"/>
  <c r="O12" i="7"/>
  <c r="O13" i="7"/>
  <c r="O14" i="7"/>
  <c r="O16" i="7"/>
  <c r="O17" i="7"/>
  <c r="O18" i="7"/>
  <c r="O19" i="7"/>
  <c r="O20" i="7"/>
  <c r="O22" i="7"/>
  <c r="O23" i="7"/>
  <c r="O24" i="7"/>
  <c r="O25" i="7"/>
  <c r="O26" i="7"/>
  <c r="O28" i="7"/>
  <c r="O29" i="7"/>
  <c r="O30" i="7"/>
  <c r="O31" i="7"/>
  <c r="L9" i="7"/>
  <c r="L11" i="7"/>
  <c r="L12" i="7"/>
  <c r="L13" i="7"/>
  <c r="L14" i="7"/>
  <c r="L16" i="7"/>
  <c r="L17" i="7"/>
  <c r="L18" i="7"/>
  <c r="L19" i="7"/>
  <c r="L20" i="7"/>
  <c r="L22" i="7"/>
  <c r="L23" i="7"/>
  <c r="L24" i="7"/>
  <c r="L25" i="7"/>
  <c r="L26" i="7"/>
  <c r="L28" i="7"/>
  <c r="L29" i="7"/>
  <c r="L30" i="7"/>
  <c r="L31" i="7"/>
  <c r="J9" i="7"/>
  <c r="J11" i="7"/>
  <c r="J12" i="7"/>
  <c r="J13" i="7"/>
  <c r="J14" i="7"/>
  <c r="J16" i="7"/>
  <c r="J17" i="7"/>
  <c r="J18" i="7"/>
  <c r="J19" i="7"/>
  <c r="J20" i="7"/>
  <c r="J22" i="7"/>
  <c r="J23" i="7"/>
  <c r="J24" i="7"/>
  <c r="J25" i="7"/>
  <c r="J26" i="7"/>
  <c r="J28" i="7"/>
  <c r="J29" i="7"/>
  <c r="J30" i="7"/>
  <c r="J31" i="7"/>
  <c r="H9" i="7"/>
  <c r="H11" i="7"/>
  <c r="H12" i="7"/>
  <c r="H13" i="7"/>
  <c r="H14" i="7"/>
  <c r="H16" i="7"/>
  <c r="H17" i="7"/>
  <c r="H18" i="7"/>
  <c r="H19" i="7"/>
  <c r="H20" i="7"/>
  <c r="H22" i="7"/>
  <c r="H23" i="7"/>
  <c r="H24" i="7"/>
  <c r="H25" i="7"/>
  <c r="H26" i="7"/>
  <c r="H28" i="7"/>
  <c r="H29" i="7"/>
  <c r="H30" i="7"/>
  <c r="H31" i="7"/>
  <c r="R9" i="7"/>
  <c r="R14" i="7"/>
  <c r="R20" i="7"/>
  <c r="R26" i="7"/>
  <c r="R31" i="7"/>
  <c r="D14" i="7"/>
  <c r="E14" i="7"/>
  <c r="G14" i="7"/>
  <c r="I14" i="7"/>
  <c r="K14" i="7"/>
  <c r="N14" i="7"/>
  <c r="P14" i="7"/>
  <c r="D20" i="7"/>
  <c r="E20" i="7"/>
  <c r="G20" i="7"/>
  <c r="I20" i="7"/>
  <c r="K20" i="7"/>
  <c r="N20" i="7"/>
  <c r="P20" i="7"/>
  <c r="D26" i="7"/>
  <c r="E26" i="7"/>
  <c r="G26" i="7"/>
  <c r="I26" i="7"/>
  <c r="K26" i="7"/>
  <c r="N26" i="7"/>
  <c r="P26" i="7"/>
  <c r="D31" i="7"/>
  <c r="E31" i="7"/>
  <c r="G31" i="7"/>
  <c r="I31" i="7"/>
  <c r="K31" i="7"/>
  <c r="N31" i="7"/>
  <c r="P31" i="7"/>
  <c r="C31" i="7"/>
  <c r="C26" i="7"/>
  <c r="C20" i="7"/>
  <c r="C14" i="7"/>
  <c r="D9" i="7"/>
  <c r="E9" i="7"/>
  <c r="G9" i="7"/>
  <c r="I9" i="7"/>
  <c r="K9" i="7"/>
  <c r="N9" i="7"/>
  <c r="P9" i="7"/>
  <c r="Q6" i="7"/>
  <c r="Q7" i="7"/>
  <c r="Q8" i="7"/>
  <c r="C9" i="7"/>
  <c r="S6" i="7"/>
  <c r="S7" i="7"/>
  <c r="S8" i="7"/>
  <c r="O6" i="7"/>
  <c r="O7" i="7"/>
  <c r="O8" i="7"/>
  <c r="S5" i="7"/>
  <c r="O5" i="7"/>
  <c r="L6" i="7"/>
  <c r="L7" i="7"/>
  <c r="L8" i="7"/>
  <c r="H6" i="7"/>
  <c r="H7" i="7"/>
  <c r="H8" i="7"/>
  <c r="H5" i="7"/>
  <c r="L5" i="7"/>
  <c r="P6" i="7"/>
  <c r="P7" i="7"/>
  <c r="P8" i="7"/>
  <c r="P11" i="7"/>
  <c r="P12" i="7"/>
  <c r="P13" i="7"/>
  <c r="P16" i="7"/>
  <c r="P17" i="7"/>
  <c r="P18" i="7"/>
  <c r="P19" i="7"/>
  <c r="P22" i="7"/>
  <c r="P23" i="7"/>
  <c r="P24" i="7"/>
  <c r="P25" i="7"/>
  <c r="P28" i="7"/>
  <c r="P29" i="7"/>
  <c r="P30" i="7"/>
  <c r="P5" i="7"/>
  <c r="I6" i="7"/>
  <c r="I7" i="7"/>
  <c r="I8" i="7"/>
  <c r="I11" i="7"/>
  <c r="I12" i="7"/>
  <c r="I13" i="7"/>
  <c r="I16" i="7"/>
  <c r="I17" i="7"/>
  <c r="I18" i="7"/>
  <c r="I19" i="7"/>
  <c r="I22" i="7"/>
  <c r="I23" i="7"/>
  <c r="I24" i="7"/>
  <c r="I25" i="7"/>
  <c r="I28" i="7"/>
  <c r="I29" i="7"/>
  <c r="I30" i="7"/>
  <c r="I5" i="7"/>
  <c r="D6" i="7"/>
  <c r="D7" i="7"/>
  <c r="D8" i="7"/>
  <c r="D11" i="7"/>
  <c r="D12" i="7"/>
  <c r="D13" i="7"/>
  <c r="D16" i="7"/>
  <c r="D17" i="7"/>
  <c r="D18" i="7"/>
  <c r="D19" i="7"/>
  <c r="D22" i="7"/>
  <c r="D23" i="7"/>
  <c r="D24" i="7"/>
  <c r="D25" i="7"/>
  <c r="D28" i="7"/>
  <c r="D29" i="7"/>
  <c r="D30" i="7"/>
  <c r="D5" i="7"/>
  <c r="Q5" i="7" l="1"/>
  <c r="J8" i="7"/>
  <c r="J7" i="7"/>
  <c r="J6" i="7"/>
  <c r="J5" i="7"/>
</calcChain>
</file>

<file path=xl/sharedStrings.xml><?xml version="1.0" encoding="utf-8"?>
<sst xmlns="http://schemas.openxmlformats.org/spreadsheetml/2006/main" count="178" uniqueCount="50">
  <si>
    <t>Meta-classifier</t>
  </si>
  <si>
    <t>No</t>
  </si>
  <si>
    <t>Yes</t>
  </si>
  <si>
    <t>Baseline</t>
  </si>
  <si>
    <t>No threshold</t>
  </si>
  <si>
    <t>w/ Threshold</t>
  </si>
  <si>
    <t>NSLKDD</t>
  </si>
  <si>
    <t>No unknown</t>
  </si>
  <si>
    <t>Global Macro F1</t>
  </si>
  <si>
    <t>Detection Rate</t>
  </si>
  <si>
    <t>False Alarm Rate</t>
  </si>
  <si>
    <t>C2 unknown</t>
  </si>
  <si>
    <t>C2 F1</t>
  </si>
  <si>
    <t>C3 unknown</t>
  </si>
  <si>
    <t>C3 F1</t>
  </si>
  <si>
    <t>C4 unknown</t>
  </si>
  <si>
    <t>C4 F1</t>
  </si>
  <si>
    <t>NDSEC1</t>
  </si>
  <si>
    <t>C1 unknown</t>
  </si>
  <si>
    <t>C1 F1</t>
  </si>
  <si>
    <t>C7 unknown</t>
  </si>
  <si>
    <t>C7 F1</t>
  </si>
  <si>
    <t>CICI IDS 2017 - Improved</t>
  </si>
  <si>
    <t>C6 unknown</t>
  </si>
  <si>
    <t>C6 F1</t>
  </si>
  <si>
    <t>C8 unknown</t>
  </si>
  <si>
    <t>C8 F1</t>
  </si>
  <si>
    <t>C9 unknown</t>
  </si>
  <si>
    <t>C9 F1</t>
  </si>
  <si>
    <t>NF-UNSW-NB15-v2</t>
  </si>
  <si>
    <t>NF-CSE-CIC-IDS2018-v2</t>
  </si>
  <si>
    <t>C5 unknown</t>
  </si>
  <si>
    <t>C5 F1</t>
  </si>
  <si>
    <t>$C_2$ unknown</t>
  </si>
  <si>
    <t>$C_3$ unknown</t>
  </si>
  <si>
    <t>$C_4$ unknown</t>
  </si>
  <si>
    <t>$C_1$ unknown</t>
  </si>
  <si>
    <t>$C_7$ unknown</t>
  </si>
  <si>
    <t>$C_6$ unknown</t>
  </si>
  <si>
    <t>$C_8$ unknown</t>
  </si>
  <si>
    <t>$C_9$ unknown</t>
  </si>
  <si>
    <t>$C_5$ unknown</t>
  </si>
  <si>
    <t>Training</t>
  </si>
  <si>
    <t>Predictions</t>
  </si>
  <si>
    <t>Total</t>
  </si>
  <si>
    <t>Ratio Training</t>
  </si>
  <si>
    <t>Ratio Predictions</t>
  </si>
  <si>
    <t>Ratio Total</t>
  </si>
  <si>
    <t>Average</t>
  </si>
  <si>
    <t>Ratio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</si>
</sst>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rial Unicode MS"/>
      <family val="2"/>
    </font>
    <font>
      <b/>
      <sz val="11"/>
      <color theme="1"/>
      <name val="Aptos Narrow"/>
      <scheme val="minor"/>
    </font>
    <font>
      <b/>
      <sz val="10"/>
      <color theme="1"/>
      <name val="Arial Unicode MS"/>
      <family val="2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2" fontId="5" fillId="0" borderId="0" xfId="0" applyNumberFormat="1" applyFont="1"/>
    <xf numFmtId="0" fontId="1" fillId="0" borderId="0" xfId="0" applyFont="1"/>
    <xf numFmtId="2" fontId="6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zoomScale="160" workbookViewId="0">
      <selection activeCell="F4" sqref="F4"/>
    </sheetView>
  </sheetViews>
  <sheetFormatPr defaultColWidth="8.85546875" defaultRowHeight="15"/>
  <cols>
    <col min="2" max="2" width="17.28515625" customWidth="1"/>
    <col min="3" max="3" width="18.140625" customWidth="1"/>
    <col min="4" max="4" width="15.42578125" customWidth="1"/>
    <col min="5" max="5" width="16.85546875" customWidth="1"/>
    <col min="6" max="6" width="14.85546875" customWidth="1"/>
    <col min="7" max="7" width="17.85546875" customWidth="1"/>
    <col min="8" max="8" width="15.7109375" customWidth="1"/>
    <col min="9" max="9" width="18" customWidth="1"/>
  </cols>
  <sheetData>
    <row r="1" spans="1:9">
      <c r="A1" s="1"/>
      <c r="B1" s="1"/>
      <c r="C1" s="1"/>
      <c r="D1" s="1"/>
      <c r="E1" s="14" t="s">
        <v>0</v>
      </c>
      <c r="F1" s="14"/>
      <c r="G1" s="14"/>
      <c r="H1" s="14"/>
      <c r="I1" s="14"/>
    </row>
    <row r="2" spans="1:9">
      <c r="A2" s="1"/>
      <c r="B2" s="1"/>
      <c r="C2" s="1"/>
      <c r="D2" s="1"/>
      <c r="E2" s="14" t="s">
        <v>1</v>
      </c>
      <c r="F2" s="14"/>
      <c r="G2" s="2"/>
      <c r="H2" s="14" t="s">
        <v>2</v>
      </c>
      <c r="I2" s="14"/>
    </row>
    <row r="3" spans="1:9">
      <c r="A3" s="1"/>
      <c r="B3" s="1"/>
      <c r="C3" s="1"/>
      <c r="D3" s="2" t="s">
        <v>3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spans="1:9">
      <c r="A4" s="14" t="s">
        <v>6</v>
      </c>
      <c r="B4" s="14" t="s">
        <v>7</v>
      </c>
      <c r="C4" s="2" t="s">
        <v>8</v>
      </c>
      <c r="D4" s="3">
        <v>0.93530486822317405</v>
      </c>
      <c r="E4" s="3">
        <v>0.93722135472614898</v>
      </c>
      <c r="F4" s="3">
        <v>0.93974125380018902</v>
      </c>
      <c r="G4" s="3"/>
      <c r="H4" s="3">
        <v>0.92605617421972497</v>
      </c>
      <c r="I4" s="3">
        <v>0.93056516190217198</v>
      </c>
    </row>
    <row r="5" spans="1:9">
      <c r="A5" s="14"/>
      <c r="B5" s="14"/>
      <c r="C5" s="2" t="s">
        <v>9</v>
      </c>
      <c r="D5" s="3">
        <v>0.99922871967465998</v>
      </c>
      <c r="E5" s="3">
        <v>0.99978965082036098</v>
      </c>
      <c r="F5" s="3">
        <v>0.99978965082036098</v>
      </c>
      <c r="G5" s="3"/>
      <c r="H5" s="3">
        <v>0.99943906885429801</v>
      </c>
      <c r="I5" s="3">
        <v>0.99950918524750998</v>
      </c>
    </row>
    <row r="6" spans="1:9">
      <c r="A6" s="14"/>
      <c r="B6" s="14"/>
      <c r="C6" s="2" t="s">
        <v>10</v>
      </c>
      <c r="D6" s="3">
        <v>7.1234296075637802E-4</v>
      </c>
      <c r="E6" s="3">
        <v>2.0722704312912798E-3</v>
      </c>
      <c r="F6" s="3">
        <v>2.3960626861805399E-3</v>
      </c>
      <c r="G6" s="3"/>
      <c r="H6" s="3">
        <v>1.42468592151275E-3</v>
      </c>
      <c r="I6" s="3">
        <v>2.2017873332469801E-3</v>
      </c>
    </row>
    <row r="7" spans="1:9">
      <c r="A7" s="14"/>
      <c r="B7" s="14" t="s">
        <v>11</v>
      </c>
      <c r="C7" s="2" t="s">
        <v>8</v>
      </c>
      <c r="D7" s="3">
        <v>0.52773949820049004</v>
      </c>
      <c r="E7" s="3">
        <v>0.59081752388230502</v>
      </c>
      <c r="F7" s="3">
        <v>0.63048640527098299</v>
      </c>
      <c r="G7" s="3"/>
      <c r="H7" s="3">
        <v>0.64585691221669705</v>
      </c>
      <c r="I7" s="3">
        <v>0.65770682418169402</v>
      </c>
    </row>
    <row r="8" spans="1:9">
      <c r="A8" s="14"/>
      <c r="B8" s="14"/>
      <c r="C8" s="2" t="s">
        <v>9</v>
      </c>
      <c r="D8" s="3">
        <v>0.535214664737096</v>
      </c>
      <c r="E8" s="3">
        <v>0.588470815243608</v>
      </c>
      <c r="F8" s="3">
        <v>0.59141341051616003</v>
      </c>
      <c r="G8" s="3"/>
      <c r="H8" s="3">
        <v>0.65774240231548398</v>
      </c>
      <c r="I8" s="3">
        <v>0.66386878919440395</v>
      </c>
    </row>
    <row r="9" spans="1:9">
      <c r="A9" s="14"/>
      <c r="B9" s="14"/>
      <c r="C9" s="2" t="s">
        <v>10</v>
      </c>
      <c r="D9" s="3">
        <v>5.5716514374860697E-4</v>
      </c>
      <c r="E9" s="3">
        <v>1.2257633162469301E-3</v>
      </c>
      <c r="F9" s="3">
        <v>1.00289725874749E-3</v>
      </c>
      <c r="G9" s="3"/>
      <c r="H9" s="3">
        <v>8.9146422999777095E-4</v>
      </c>
      <c r="I9" s="3">
        <v>1.00289725874749E-3</v>
      </c>
    </row>
    <row r="10" spans="1:9">
      <c r="A10" s="14"/>
      <c r="B10" s="14"/>
      <c r="C10" s="2" t="s">
        <v>12</v>
      </c>
      <c r="D10" s="3">
        <v>0</v>
      </c>
      <c r="E10" s="3">
        <v>0.14570582428430401</v>
      </c>
      <c r="F10" s="3">
        <v>0.172091816884969</v>
      </c>
      <c r="G10" s="3"/>
      <c r="H10" s="3">
        <v>0.14570582428430401</v>
      </c>
      <c r="I10" s="3">
        <v>0.172091816884969</v>
      </c>
    </row>
    <row r="11" spans="1:9">
      <c r="A11" s="14"/>
      <c r="B11" s="14" t="s">
        <v>13</v>
      </c>
      <c r="C11" s="2" t="s">
        <v>8</v>
      </c>
      <c r="D11" s="3">
        <v>0.78537740262462696</v>
      </c>
      <c r="E11" s="3">
        <v>0.80502301600655501</v>
      </c>
      <c r="F11" s="3">
        <v>0.83365701231505096</v>
      </c>
      <c r="G11" s="3"/>
      <c r="H11" s="3">
        <v>0.80861695896836105</v>
      </c>
      <c r="I11" s="3">
        <v>0.83647628230806903</v>
      </c>
    </row>
    <row r="12" spans="1:9">
      <c r="A12" s="14"/>
      <c r="B12" s="14"/>
      <c r="C12" s="2" t="s">
        <v>9</v>
      </c>
      <c r="D12" s="3">
        <v>0.99846229118613194</v>
      </c>
      <c r="E12" s="3">
        <v>0.998881666317187</v>
      </c>
      <c r="F12" s="3">
        <v>0.998881666317187</v>
      </c>
      <c r="G12" s="3"/>
      <c r="H12" s="3">
        <v>0.99629551967568297</v>
      </c>
      <c r="I12" s="3">
        <v>0.99657510309638597</v>
      </c>
    </row>
    <row r="13" spans="1:9">
      <c r="A13" s="14"/>
      <c r="B13" s="14"/>
      <c r="C13" s="2" t="s">
        <v>10</v>
      </c>
      <c r="D13" s="3">
        <v>7.7937260505293198E-4</v>
      </c>
      <c r="E13" s="3">
        <v>1.75358836136909E-3</v>
      </c>
      <c r="F13" s="3">
        <v>1.6236929271936E-3</v>
      </c>
      <c r="G13" s="3"/>
      <c r="H13" s="3">
        <v>1.3639020588426299E-3</v>
      </c>
      <c r="I13" s="3">
        <v>1.3639020588426299E-3</v>
      </c>
    </row>
    <row r="14" spans="1:9">
      <c r="A14" s="14"/>
      <c r="B14" s="14"/>
      <c r="C14" s="2" t="s">
        <v>14</v>
      </c>
      <c r="D14" s="3">
        <v>0</v>
      </c>
      <c r="E14" s="3">
        <v>9.5890410958904104E-2</v>
      </c>
      <c r="F14" s="3">
        <v>0.23170731707316999</v>
      </c>
      <c r="G14" s="3"/>
      <c r="H14" s="3">
        <v>9.5890410958904104E-2</v>
      </c>
      <c r="I14" s="3">
        <v>0.23170731707316999</v>
      </c>
    </row>
    <row r="15" spans="1:9">
      <c r="A15" s="14"/>
      <c r="B15" s="14" t="s">
        <v>15</v>
      </c>
      <c r="C15" s="2" t="s">
        <v>8</v>
      </c>
      <c r="D15" s="3">
        <v>0.58436337134635197</v>
      </c>
      <c r="E15" s="3">
        <v>0.66061292318069398</v>
      </c>
      <c r="F15" s="3">
        <v>0.69429540667075296</v>
      </c>
      <c r="G15" s="3"/>
      <c r="H15" s="3">
        <v>0.66981767932512604</v>
      </c>
      <c r="I15" s="3">
        <v>0.70552012799500397</v>
      </c>
    </row>
    <row r="16" spans="1:9">
      <c r="A16" s="14"/>
      <c r="B16" s="14"/>
      <c r="C16" s="2" t="s">
        <v>9</v>
      </c>
      <c r="D16" s="3">
        <v>0.81982720565050105</v>
      </c>
      <c r="E16" s="3">
        <v>0.86214290218830802</v>
      </c>
      <c r="F16" s="3">
        <v>0.86447625654285098</v>
      </c>
      <c r="G16" s="3"/>
      <c r="H16" s="3">
        <v>0.83389039540896703</v>
      </c>
      <c r="I16" s="3">
        <v>0.85262029387652105</v>
      </c>
    </row>
    <row r="17" spans="1:9">
      <c r="A17" s="14"/>
      <c r="B17" s="14"/>
      <c r="C17" s="2" t="s">
        <v>10</v>
      </c>
      <c r="D17" s="3">
        <v>2.16653426735032E-4</v>
      </c>
      <c r="E17" s="3">
        <v>6.4996028020509805E-4</v>
      </c>
      <c r="F17" s="3">
        <v>6.4996028020509805E-4</v>
      </c>
      <c r="G17" s="3"/>
      <c r="H17" s="3">
        <v>5.0552466238174302E-4</v>
      </c>
      <c r="I17" s="3">
        <v>5.7774247129342097E-4</v>
      </c>
    </row>
    <row r="18" spans="1:9">
      <c r="A18" s="14"/>
      <c r="B18" s="14"/>
      <c r="C18" s="2" t="s">
        <v>16</v>
      </c>
      <c r="D18" s="3">
        <v>0</v>
      </c>
      <c r="E18" s="3">
        <v>0.34939493949394901</v>
      </c>
      <c r="F18" s="3">
        <v>0.48132444982838601</v>
      </c>
      <c r="G18" s="3"/>
      <c r="H18" s="3">
        <v>0.34939493949394901</v>
      </c>
      <c r="I18" s="3">
        <v>0.48132444982838601</v>
      </c>
    </row>
    <row r="19" spans="1:9">
      <c r="A19" s="2"/>
      <c r="B19" s="2"/>
      <c r="C19" s="2"/>
      <c r="D19" s="3"/>
      <c r="E19" s="3"/>
      <c r="F19" s="3"/>
      <c r="G19" s="3"/>
      <c r="H19" s="3"/>
      <c r="I19" s="3"/>
    </row>
    <row r="20" spans="1:9">
      <c r="A20" s="14" t="s">
        <v>17</v>
      </c>
      <c r="B20" s="14" t="s">
        <v>7</v>
      </c>
      <c r="C20" s="2" t="s">
        <v>8</v>
      </c>
      <c r="D20" s="3">
        <v>0.77362613418305104</v>
      </c>
      <c r="E20" s="3">
        <v>0.78562118535333503</v>
      </c>
      <c r="F20" s="3">
        <v>0.78543896207217501</v>
      </c>
      <c r="G20" s="3"/>
      <c r="H20" s="3">
        <v>0.78464362877648497</v>
      </c>
      <c r="I20" s="3">
        <v>0.78478734931818805</v>
      </c>
    </row>
    <row r="21" spans="1:9">
      <c r="A21" s="14"/>
      <c r="B21" s="14"/>
      <c r="C21" s="2" t="s">
        <v>9</v>
      </c>
      <c r="D21" s="3">
        <v>0.99995635316112197</v>
      </c>
      <c r="E21" s="3">
        <v>0.99997453934398794</v>
      </c>
      <c r="F21" s="3">
        <v>0.99997453934398794</v>
      </c>
      <c r="G21" s="3"/>
      <c r="H21" s="3">
        <v>0.99997090210741402</v>
      </c>
      <c r="I21" s="3">
        <v>0.99997453934398794</v>
      </c>
    </row>
    <row r="22" spans="1:9">
      <c r="A22" s="14"/>
      <c r="B22" s="14"/>
      <c r="C22" s="2" t="s">
        <v>10</v>
      </c>
      <c r="D22" s="3">
        <v>1.7570281124497902E-2</v>
      </c>
      <c r="E22" s="3">
        <v>2.9618473895582299E-2</v>
      </c>
      <c r="F22" s="3">
        <v>2.9116465863453799E-2</v>
      </c>
      <c r="G22" s="3"/>
      <c r="H22" s="3">
        <v>2.9618473895582299E-2</v>
      </c>
      <c r="I22" s="3">
        <v>2.9618473895582299E-2</v>
      </c>
    </row>
    <row r="23" spans="1:9">
      <c r="A23" s="14"/>
      <c r="B23" s="14" t="s">
        <v>18</v>
      </c>
      <c r="C23" s="2" t="s">
        <v>8</v>
      </c>
      <c r="D23" s="3">
        <v>0.64105936504750805</v>
      </c>
      <c r="E23" s="3">
        <v>0.78277227617870904</v>
      </c>
      <c r="F23" s="3">
        <v>0.77887052040695104</v>
      </c>
      <c r="G23" s="3"/>
      <c r="H23" s="3">
        <v>0.755470100160054</v>
      </c>
      <c r="I23" s="3">
        <v>0.77960641977987899</v>
      </c>
    </row>
    <row r="24" spans="1:9">
      <c r="A24" s="14"/>
      <c r="B24" s="14"/>
      <c r="C24" s="2" t="s">
        <v>9</v>
      </c>
      <c r="D24" s="3">
        <v>0.99621389837535801</v>
      </c>
      <c r="E24" s="3">
        <v>0.99623572028673901</v>
      </c>
      <c r="F24" s="3">
        <v>0.99694856939185905</v>
      </c>
      <c r="G24" s="3"/>
      <c r="H24" s="3">
        <v>0.99623208330150903</v>
      </c>
      <c r="I24" s="3">
        <v>0.99694856939185905</v>
      </c>
    </row>
    <row r="25" spans="1:9">
      <c r="A25" s="14"/>
      <c r="B25" s="14"/>
      <c r="C25" s="2" t="s">
        <v>10</v>
      </c>
      <c r="D25" s="3">
        <v>1.36847440446021E-2</v>
      </c>
      <c r="E25" s="3">
        <v>2.0273694880892E-2</v>
      </c>
      <c r="F25" s="3">
        <v>2.33147491130258E-2</v>
      </c>
      <c r="G25" s="3"/>
      <c r="H25" s="3">
        <v>1.9766852508869701E-2</v>
      </c>
      <c r="I25" s="3">
        <v>2.2807906741003501E-2</v>
      </c>
    </row>
    <row r="26" spans="1:9">
      <c r="A26" s="14"/>
      <c r="B26" s="14"/>
      <c r="C26" s="2" t="s">
        <v>19</v>
      </c>
      <c r="D26" s="3">
        <v>0</v>
      </c>
      <c r="E26" s="3">
        <v>0.80362195812110904</v>
      </c>
      <c r="F26" s="3">
        <v>0.84489647657101297</v>
      </c>
      <c r="G26" s="3"/>
      <c r="H26" s="3">
        <v>0.80362195812110904</v>
      </c>
      <c r="I26" s="3">
        <v>0.84489647657101297</v>
      </c>
    </row>
    <row r="27" spans="1:9">
      <c r="A27" s="14"/>
      <c r="B27" s="14" t="s">
        <v>20</v>
      </c>
      <c r="C27" s="2" t="s">
        <v>8</v>
      </c>
      <c r="D27" s="3">
        <v>0.60830370596031402</v>
      </c>
      <c r="E27" s="3">
        <v>0.63063823859533696</v>
      </c>
      <c r="F27" s="3">
        <v>0.63544894960491505</v>
      </c>
      <c r="G27" s="3"/>
      <c r="H27" s="3">
        <v>0.66656912947481795</v>
      </c>
      <c r="I27" s="3">
        <v>0.67232924073303402</v>
      </c>
    </row>
    <row r="28" spans="1:9">
      <c r="A28" s="14"/>
      <c r="B28" s="14"/>
      <c r="C28" s="2" t="s">
        <v>9</v>
      </c>
      <c r="D28" s="3">
        <v>0.99749041629992796</v>
      </c>
      <c r="E28" s="3">
        <v>0.999563550660857</v>
      </c>
      <c r="F28" s="3">
        <v>0.99989816182086599</v>
      </c>
      <c r="G28" s="3"/>
      <c r="H28" s="3">
        <v>0.99917074625562796</v>
      </c>
      <c r="I28" s="3">
        <v>0.99952354280476896</v>
      </c>
    </row>
    <row r="29" spans="1:9">
      <c r="A29" s="14"/>
      <c r="B29" s="14"/>
      <c r="C29" s="2" t="s">
        <v>10</v>
      </c>
      <c r="D29" s="3">
        <v>1.8181818181818101E-2</v>
      </c>
      <c r="E29" s="3">
        <v>2.8787878787878699E-2</v>
      </c>
      <c r="F29" s="3">
        <v>3.1818181818181801E-2</v>
      </c>
      <c r="G29" s="3"/>
      <c r="H29" s="3">
        <v>2.7272727272727199E-2</v>
      </c>
      <c r="I29" s="3">
        <v>3.1818181818181801E-2</v>
      </c>
    </row>
    <row r="30" spans="1:9">
      <c r="A30" s="14"/>
      <c r="B30" s="14"/>
      <c r="C30" s="2" t="s">
        <v>21</v>
      </c>
      <c r="D30" s="3">
        <v>0</v>
      </c>
      <c r="E30" s="3">
        <v>0.609692206941715</v>
      </c>
      <c r="F30" s="3">
        <v>0.64854614412136502</v>
      </c>
      <c r="G30" s="3"/>
      <c r="H30" s="3">
        <v>0.609692206941715</v>
      </c>
      <c r="I30" s="3">
        <v>0.64854614412136502</v>
      </c>
    </row>
    <row r="31" spans="1:9">
      <c r="D31" s="3"/>
      <c r="E31" s="3"/>
      <c r="F31" s="3"/>
      <c r="G31" s="3"/>
      <c r="H31" s="3"/>
      <c r="I31" s="3"/>
    </row>
    <row r="32" spans="1:9" ht="15" customHeight="1">
      <c r="A32" s="15" t="s">
        <v>22</v>
      </c>
      <c r="B32" s="14" t="s">
        <v>7</v>
      </c>
      <c r="C32" s="2" t="s">
        <v>8</v>
      </c>
      <c r="D32" s="3">
        <v>0.61270866389913503</v>
      </c>
      <c r="E32" s="3">
        <v>0.99350995088895999</v>
      </c>
      <c r="F32" s="3">
        <v>0.98659510946005102</v>
      </c>
      <c r="G32" s="3"/>
      <c r="H32" s="3">
        <v>0.59006028904935903</v>
      </c>
      <c r="I32" s="3">
        <v>0.46055352513414599</v>
      </c>
    </row>
    <row r="33" spans="1:9">
      <c r="A33" s="15"/>
      <c r="B33" s="14"/>
      <c r="C33" s="2" t="s">
        <v>9</v>
      </c>
      <c r="D33" s="3">
        <v>0.995267382882703</v>
      </c>
      <c r="E33" s="3">
        <v>0.99995007787850898</v>
      </c>
      <c r="F33" s="3">
        <v>0.99995007787850898</v>
      </c>
      <c r="G33" s="3"/>
      <c r="H33" s="3">
        <v>0.99632573185830098</v>
      </c>
      <c r="I33" s="3">
        <v>0.96399616598106896</v>
      </c>
    </row>
    <row r="34" spans="1:9">
      <c r="A34" s="15"/>
      <c r="B34" s="14"/>
      <c r="C34" s="2" t="s">
        <v>10</v>
      </c>
      <c r="D34" s="3">
        <v>4.3748591178901397E-2</v>
      </c>
      <c r="E34" s="3">
        <v>1.6342324742655301E-3</v>
      </c>
      <c r="F34" s="3">
        <v>2.4826558469206298E-3</v>
      </c>
      <c r="G34" s="3"/>
      <c r="H34" s="3">
        <v>0.114346181781751</v>
      </c>
      <c r="I34" s="3">
        <v>0.12505009141683501</v>
      </c>
    </row>
    <row r="35" spans="1:9">
      <c r="A35" s="15"/>
      <c r="B35" s="14" t="s">
        <v>23</v>
      </c>
      <c r="C35" s="2" t="s">
        <v>8</v>
      </c>
      <c r="D35" s="3">
        <v>0.484797234226718</v>
      </c>
      <c r="E35" s="3">
        <v>0.78142494902090198</v>
      </c>
      <c r="F35" s="3">
        <v>0.78357645036113199</v>
      </c>
      <c r="G35" s="3"/>
      <c r="H35" s="3">
        <v>0.46065791459278399</v>
      </c>
      <c r="I35" s="3">
        <v>0.46284235599633999</v>
      </c>
    </row>
    <row r="36" spans="1:9">
      <c r="A36" s="15"/>
      <c r="B36" s="14"/>
      <c r="C36" s="2" t="s">
        <v>9</v>
      </c>
      <c r="D36" s="3">
        <v>0.84992904612704201</v>
      </c>
      <c r="E36" s="3">
        <v>0.81119244657384104</v>
      </c>
      <c r="F36" s="3">
        <v>0.81129782361288605</v>
      </c>
      <c r="G36" s="3"/>
      <c r="H36" s="3">
        <v>0.98127098759360998</v>
      </c>
      <c r="I36" s="3">
        <v>0.98127098759360998</v>
      </c>
    </row>
    <row r="37" spans="1:9">
      <c r="A37" s="15"/>
      <c r="B37" s="14"/>
      <c r="C37" s="2" t="s">
        <v>10</v>
      </c>
      <c r="D37" s="3">
        <v>3.2947847604481502E-2</v>
      </c>
      <c r="E37" s="3">
        <v>3.71538023129143E-4</v>
      </c>
      <c r="F37" s="3">
        <v>4.2925266749871898E-4</v>
      </c>
      <c r="G37" s="3"/>
      <c r="H37" s="3">
        <v>6.5224762468166705E-2</v>
      </c>
      <c r="I37" s="3">
        <v>6.5253619790351505E-2</v>
      </c>
    </row>
    <row r="38" spans="1:9">
      <c r="A38" s="15"/>
      <c r="B38" s="14"/>
      <c r="C38" s="2" t="s">
        <v>24</v>
      </c>
      <c r="D38" s="3">
        <v>0</v>
      </c>
      <c r="E38" s="3">
        <v>7.6556727644990401E-3</v>
      </c>
      <c r="F38" s="3">
        <v>2.5542671545934099E-2</v>
      </c>
      <c r="G38" s="3"/>
      <c r="H38" s="3">
        <v>7.6556727644990401E-3</v>
      </c>
      <c r="I38" s="3">
        <v>2.5542671545934099E-2</v>
      </c>
    </row>
    <row r="39" spans="1:9">
      <c r="A39" s="15"/>
      <c r="B39" s="14" t="s">
        <v>25</v>
      </c>
      <c r="C39" s="2" t="s">
        <v>8</v>
      </c>
      <c r="D39" s="3">
        <v>0.74625207729501097</v>
      </c>
      <c r="E39" s="3">
        <v>0.89039175465240605</v>
      </c>
      <c r="F39" s="3">
        <v>0.94046140712959103</v>
      </c>
      <c r="G39" s="3"/>
      <c r="H39" s="3">
        <v>0.38120437956812198</v>
      </c>
      <c r="I39" s="3">
        <v>0.76664547927022897</v>
      </c>
    </row>
    <row r="40" spans="1:9">
      <c r="A40" s="15"/>
      <c r="B40" s="14"/>
      <c r="C40" s="2" t="s">
        <v>9</v>
      </c>
      <c r="D40" s="3">
        <v>0.96803711186520403</v>
      </c>
      <c r="E40" s="3">
        <v>0.97085188599674299</v>
      </c>
      <c r="F40" s="3">
        <v>0.99128106549498796</v>
      </c>
      <c r="G40" s="3"/>
      <c r="H40" s="3">
        <v>0.99711657284086197</v>
      </c>
      <c r="I40" s="3">
        <v>0.99014338675192703</v>
      </c>
    </row>
    <row r="41" spans="1:9">
      <c r="A41" s="15"/>
      <c r="B41" s="14"/>
      <c r="C41" s="2" t="s">
        <v>10</v>
      </c>
      <c r="D41" s="3">
        <v>7.72645697553603E-3</v>
      </c>
      <c r="E41" s="3">
        <v>1.3507131387550701E-3</v>
      </c>
      <c r="F41" s="3">
        <v>3.0225748559554099E-3</v>
      </c>
      <c r="G41" s="3"/>
      <c r="H41" s="3">
        <v>0.86067189320235504</v>
      </c>
      <c r="I41" s="3">
        <v>1.6211706180535801E-2</v>
      </c>
    </row>
    <row r="42" spans="1:9">
      <c r="A42" s="15"/>
      <c r="B42" s="14"/>
      <c r="C42" s="2" t="s">
        <v>26</v>
      </c>
      <c r="D42" s="3">
        <v>0</v>
      </c>
      <c r="E42" s="3">
        <v>1.23571207908557E-3</v>
      </c>
      <c r="F42" s="3">
        <v>0.56436719174361705</v>
      </c>
      <c r="G42" s="3"/>
      <c r="H42" s="3">
        <v>1.23571207908557E-3</v>
      </c>
      <c r="I42" s="3">
        <v>0.56436719174361705</v>
      </c>
    </row>
    <row r="43" spans="1:9">
      <c r="A43" s="15"/>
      <c r="B43" s="14" t="s">
        <v>27</v>
      </c>
      <c r="C43" s="2" t="s">
        <v>8</v>
      </c>
      <c r="D43" s="3">
        <v>0.60404147069907599</v>
      </c>
      <c r="E43" s="3">
        <v>0.89736371500334799</v>
      </c>
      <c r="F43" s="3">
        <v>0.89635586589566396</v>
      </c>
      <c r="G43" s="3"/>
      <c r="H43" s="3">
        <v>0.52856498569749999</v>
      </c>
      <c r="I43" s="3">
        <v>0.60995753367927596</v>
      </c>
    </row>
    <row r="44" spans="1:9">
      <c r="A44" s="15"/>
      <c r="B44" s="14"/>
      <c r="C44" s="2" t="s">
        <v>9</v>
      </c>
      <c r="D44" s="3">
        <v>0.99536020754340404</v>
      </c>
      <c r="E44" s="3">
        <v>0.99829375374176799</v>
      </c>
      <c r="F44" s="3">
        <v>0.99843344641788001</v>
      </c>
      <c r="G44" s="3"/>
      <c r="H44" s="3">
        <v>0.99047096387946498</v>
      </c>
      <c r="I44" s="3">
        <v>0.99282578327679105</v>
      </c>
    </row>
    <row r="45" spans="1:9">
      <c r="A45" s="15"/>
      <c r="B45" s="14"/>
      <c r="C45" s="2" t="s">
        <v>10</v>
      </c>
      <c r="D45" s="3">
        <v>3.2897868183070701E-2</v>
      </c>
      <c r="E45" s="3">
        <v>1.0865753150129001E-3</v>
      </c>
      <c r="F45" s="3">
        <v>2.2796162228512699E-3</v>
      </c>
      <c r="G45" s="3"/>
      <c r="H45" s="3">
        <v>8.4054585535709797E-2</v>
      </c>
      <c r="I45" s="3">
        <v>7.2343370324907896E-2</v>
      </c>
    </row>
    <row r="46" spans="1:9">
      <c r="A46" s="15"/>
      <c r="B46" s="14"/>
      <c r="C46" s="2" t="s">
        <v>28</v>
      </c>
      <c r="D46" s="3">
        <v>0</v>
      </c>
      <c r="E46" s="3">
        <v>7.5471698113207496E-3</v>
      </c>
      <c r="F46" s="3">
        <v>1.00150225338007E-2</v>
      </c>
      <c r="G46" s="3"/>
      <c r="H46" s="3">
        <v>7.5471698113207496E-3</v>
      </c>
      <c r="I46" s="3">
        <v>1.00150225338007E-2</v>
      </c>
    </row>
    <row r="47" spans="1:9">
      <c r="D47" s="3"/>
      <c r="E47" s="3"/>
      <c r="F47" s="3"/>
      <c r="G47" s="3"/>
      <c r="H47" s="3"/>
      <c r="I47" s="3"/>
    </row>
    <row r="48" spans="1:9">
      <c r="A48" s="15" t="s">
        <v>29</v>
      </c>
      <c r="B48" s="14" t="s">
        <v>7</v>
      </c>
      <c r="C48" s="2" t="s">
        <v>8</v>
      </c>
      <c r="D48" s="3">
        <v>0.66839455215063803</v>
      </c>
      <c r="E48" s="3">
        <v>0.65842941176397896</v>
      </c>
      <c r="F48" s="3">
        <v>0.63204602231211304</v>
      </c>
      <c r="G48" s="3"/>
      <c r="H48" s="3">
        <v>0.63144362400456</v>
      </c>
      <c r="I48" s="3">
        <v>0.62629822314037797</v>
      </c>
    </row>
    <row r="49" spans="1:9">
      <c r="A49" s="15"/>
      <c r="B49" s="14"/>
      <c r="C49" s="2" t="s">
        <v>9</v>
      </c>
      <c r="D49" s="3">
        <v>0.99431907842827805</v>
      </c>
      <c r="E49" s="3">
        <v>0.99600231444952902</v>
      </c>
      <c r="F49" s="3">
        <v>0.99647572458050604</v>
      </c>
      <c r="G49" s="3"/>
      <c r="H49" s="3">
        <v>0.99584451107253602</v>
      </c>
      <c r="I49" s="3">
        <v>0.99673873020882597</v>
      </c>
    </row>
    <row r="50" spans="1:9">
      <c r="A50" s="15"/>
      <c r="B50" s="14"/>
      <c r="C50" s="2" t="s">
        <v>10</v>
      </c>
      <c r="D50" s="3">
        <v>3.8079138383248601E-3</v>
      </c>
      <c r="E50" s="3">
        <v>3.9734753095563803E-3</v>
      </c>
      <c r="F50" s="4">
        <v>4.4244124746211696E-3</v>
      </c>
      <c r="G50" s="4"/>
      <c r="H50" s="3">
        <v>7.5134409773355004E-3</v>
      </c>
      <c r="I50" s="3">
        <v>4.5442266972229202E-3</v>
      </c>
    </row>
    <row r="51" spans="1:9">
      <c r="A51" s="15"/>
      <c r="B51" s="14" t="s">
        <v>23</v>
      </c>
      <c r="C51" s="2" t="s">
        <v>8</v>
      </c>
      <c r="D51" s="3">
        <v>0.46552959800300803</v>
      </c>
      <c r="E51" s="3">
        <v>0.47241987432021498</v>
      </c>
      <c r="F51" s="3">
        <v>0.55269685758461895</v>
      </c>
      <c r="G51" s="3"/>
      <c r="H51" s="3">
        <v>0.48557421700752101</v>
      </c>
      <c r="I51" s="3">
        <v>0.48865496093334798</v>
      </c>
    </row>
    <row r="52" spans="1:9">
      <c r="A52" s="15"/>
      <c r="B52" s="14"/>
      <c r="C52" s="2" t="s">
        <v>9</v>
      </c>
      <c r="D52" s="3">
        <v>0.830043997485858</v>
      </c>
      <c r="E52" s="3">
        <v>0.99456316781898102</v>
      </c>
      <c r="F52" s="3">
        <v>0.99500314267756096</v>
      </c>
      <c r="G52" s="3"/>
      <c r="H52" s="3">
        <v>0.99560025141420405</v>
      </c>
      <c r="I52" s="3">
        <v>0.99754871150219904</v>
      </c>
    </row>
    <row r="53" spans="1:9">
      <c r="A53" s="15"/>
      <c r="B53" s="14"/>
      <c r="C53" s="2" t="s">
        <v>10</v>
      </c>
      <c r="D53" s="3">
        <v>3.6707116205586701E-3</v>
      </c>
      <c r="E53" s="3">
        <v>3.8992907324615902E-3</v>
      </c>
      <c r="F53" s="3">
        <v>4.2869788340224304E-3</v>
      </c>
      <c r="G53" s="3"/>
      <c r="H53" s="3">
        <v>3.8522303270698099E-3</v>
      </c>
      <c r="I53" s="3">
        <v>0.11085414635786001</v>
      </c>
    </row>
    <row r="54" spans="1:9">
      <c r="A54" s="15"/>
      <c r="B54" s="14"/>
      <c r="C54" s="2" t="s">
        <v>24</v>
      </c>
      <c r="D54" s="3">
        <v>0</v>
      </c>
      <c r="E54" s="3">
        <v>0.23348384551312901</v>
      </c>
      <c r="F54" s="3">
        <v>0.61091083874068697</v>
      </c>
      <c r="G54" s="3"/>
      <c r="H54" s="3">
        <v>0.23348384551312901</v>
      </c>
      <c r="I54" s="3">
        <v>0.61091083874068697</v>
      </c>
    </row>
    <row r="55" spans="1:9">
      <c r="A55" s="15"/>
      <c r="B55" s="14" t="s">
        <v>13</v>
      </c>
      <c r="C55" s="2" t="s">
        <v>8</v>
      </c>
      <c r="D55" s="3">
        <v>0.581928603152293</v>
      </c>
      <c r="E55" s="3">
        <v>0.63753513182695298</v>
      </c>
      <c r="F55" s="3">
        <v>0.66103809475951403</v>
      </c>
      <c r="G55" s="3"/>
      <c r="H55" s="3">
        <v>0.63666000696493796</v>
      </c>
      <c r="I55" s="3">
        <v>0.65646084350151701</v>
      </c>
    </row>
    <row r="56" spans="1:9">
      <c r="A56" s="15"/>
      <c r="B56" s="14"/>
      <c r="C56" s="2" t="s">
        <v>9</v>
      </c>
      <c r="D56" s="3">
        <v>0.98836912065439597</v>
      </c>
      <c r="E56" s="3">
        <v>0.99194785276073605</v>
      </c>
      <c r="F56" s="3">
        <v>0.99373721881390598</v>
      </c>
      <c r="G56" s="3"/>
      <c r="H56" s="3">
        <v>0.99254430811179195</v>
      </c>
      <c r="I56" s="3">
        <v>0.99377982276755195</v>
      </c>
    </row>
    <row r="57" spans="1:9">
      <c r="A57" s="15"/>
      <c r="B57" s="14"/>
      <c r="C57" s="2" t="s">
        <v>10</v>
      </c>
      <c r="D57" s="3">
        <v>3.6780961892547599E-3</v>
      </c>
      <c r="E57" s="3">
        <v>3.8540816528554699E-3</v>
      </c>
      <c r="F57" s="3">
        <v>4.3204431313973403E-3</v>
      </c>
      <c r="G57" s="3"/>
      <c r="H57" s="3">
        <v>3.7594894661700899E-3</v>
      </c>
      <c r="I57" s="3">
        <v>4.3160434948073204E-3</v>
      </c>
    </row>
    <row r="58" spans="1:9">
      <c r="A58" s="15"/>
      <c r="B58" s="14"/>
      <c r="C58" s="2" t="s">
        <v>14</v>
      </c>
      <c r="D58" s="3">
        <v>0</v>
      </c>
      <c r="E58" s="3">
        <v>0.47703651061561603</v>
      </c>
      <c r="F58" s="3">
        <v>0.52186273182618104</v>
      </c>
      <c r="G58" s="3"/>
      <c r="H58" s="3">
        <v>0.47703651061561603</v>
      </c>
      <c r="I58" s="3">
        <v>0.52186273182618104</v>
      </c>
    </row>
    <row r="59" spans="1:9">
      <c r="A59" s="15"/>
      <c r="B59" s="14" t="s">
        <v>25</v>
      </c>
      <c r="C59" s="2" t="s">
        <v>8</v>
      </c>
      <c r="D59" s="3">
        <v>0.56144237783622197</v>
      </c>
      <c r="E59" s="3">
        <v>0.59994700227208697</v>
      </c>
      <c r="F59" s="3">
        <v>0.56664887684531295</v>
      </c>
      <c r="G59" s="3"/>
      <c r="H59" s="3">
        <v>0.60782806894339403</v>
      </c>
      <c r="I59" s="3">
        <v>0.56949414490039896</v>
      </c>
    </row>
    <row r="60" spans="1:9">
      <c r="A60" s="15"/>
      <c r="B60" s="14"/>
      <c r="C60" s="2" t="s">
        <v>9</v>
      </c>
      <c r="D60" s="3">
        <v>0.99443007758106206</v>
      </c>
      <c r="E60" s="3">
        <v>0.99502685498309096</v>
      </c>
      <c r="F60" s="3">
        <v>0.99631987268748701</v>
      </c>
      <c r="G60" s="3"/>
      <c r="H60" s="3">
        <v>0.99472846628207601</v>
      </c>
      <c r="I60" s="3">
        <v>0.997065844440023</v>
      </c>
    </row>
    <row r="61" spans="1:9">
      <c r="A61" s="15"/>
      <c r="B61" s="14"/>
      <c r="C61" s="2" t="s">
        <v>10</v>
      </c>
      <c r="D61" s="3">
        <v>3.7973826665531102E-3</v>
      </c>
      <c r="E61" s="3">
        <v>4.1074622172434802E-3</v>
      </c>
      <c r="F61" s="3">
        <v>4.6839481424706302E-3</v>
      </c>
      <c r="G61" s="3"/>
      <c r="H61" s="3">
        <v>3.8366885250913302E-3</v>
      </c>
      <c r="I61" s="3">
        <v>4.4655822617027698E-3</v>
      </c>
    </row>
    <row r="62" spans="1:9">
      <c r="A62" s="15"/>
      <c r="B62" s="14"/>
      <c r="C62" s="2" t="s">
        <v>26</v>
      </c>
      <c r="D62" s="3">
        <v>0</v>
      </c>
      <c r="E62" s="3">
        <v>0.37175141242937798</v>
      </c>
      <c r="F62" s="3">
        <v>0.27065775452872198</v>
      </c>
      <c r="G62" s="3"/>
      <c r="H62" s="3">
        <v>0.37175141242937798</v>
      </c>
      <c r="I62" s="3">
        <v>0.27065775452872198</v>
      </c>
    </row>
    <row r="64" spans="1:9" ht="15" customHeight="1">
      <c r="A64" s="15" t="s">
        <v>30</v>
      </c>
      <c r="B64" s="14" t="s">
        <v>7</v>
      </c>
      <c r="C64" s="2" t="s">
        <v>8</v>
      </c>
      <c r="D64" s="3">
        <v>0.62959788506155301</v>
      </c>
      <c r="E64" s="3">
        <v>0.83076692221248105</v>
      </c>
      <c r="F64" s="3">
        <v>0.79064639032981698</v>
      </c>
      <c r="G64" s="3"/>
      <c r="H64" s="3">
        <v>0.65557985501370397</v>
      </c>
      <c r="I64" s="3">
        <v>0.470751734583854</v>
      </c>
    </row>
    <row r="65" spans="1:9">
      <c r="A65" s="15"/>
      <c r="B65" s="14"/>
      <c r="C65" s="2" t="s">
        <v>9</v>
      </c>
      <c r="D65" s="3">
        <v>0.95248523120798501</v>
      </c>
      <c r="E65" s="3">
        <v>0.96583692773698704</v>
      </c>
      <c r="F65" s="3">
        <v>0.99952394448528403</v>
      </c>
      <c r="G65" s="3"/>
      <c r="H65" s="3">
        <v>0.89521685989354005</v>
      </c>
      <c r="I65" s="3">
        <v>0.92998441194965697</v>
      </c>
    </row>
    <row r="66" spans="1:9">
      <c r="A66" s="15"/>
      <c r="B66" s="14"/>
      <c r="C66" s="2" t="s">
        <v>10</v>
      </c>
      <c r="D66" s="3">
        <v>2.1060294297099501E-3</v>
      </c>
      <c r="E66" s="3">
        <v>5.4521726637560297E-4</v>
      </c>
      <c r="F66" s="3">
        <v>0.53413078121158397</v>
      </c>
      <c r="G66" s="3"/>
      <c r="H66" s="3">
        <v>1.25021264675631E-2</v>
      </c>
      <c r="I66" s="3">
        <v>0.55800883288038805</v>
      </c>
    </row>
    <row r="67" spans="1:9">
      <c r="A67" s="15"/>
      <c r="B67" s="14" t="s">
        <v>31</v>
      </c>
      <c r="C67" s="2" t="s">
        <v>8</v>
      </c>
      <c r="D67" s="3">
        <v>0.68150444185321502</v>
      </c>
      <c r="E67" s="3">
        <v>0.66467951608543896</v>
      </c>
      <c r="F67" s="3">
        <v>0.66524673305219995</v>
      </c>
      <c r="G67" s="3"/>
      <c r="H67" s="3">
        <v>0.37891346505833501</v>
      </c>
      <c r="I67" s="3">
        <v>0.41884552027899302</v>
      </c>
    </row>
    <row r="68" spans="1:9">
      <c r="A68" s="15"/>
      <c r="B68" s="14"/>
      <c r="C68" s="2" t="s">
        <v>9</v>
      </c>
      <c r="D68" s="3">
        <v>0.76088328193836696</v>
      </c>
      <c r="E68" s="3">
        <v>0.78549482399330395</v>
      </c>
      <c r="F68" s="3">
        <v>0.78342779147686104</v>
      </c>
      <c r="G68" s="3"/>
      <c r="H68" s="3">
        <v>0.66355675633169098</v>
      </c>
      <c r="I68" s="3">
        <v>0.78536188983690203</v>
      </c>
    </row>
    <row r="69" spans="1:9">
      <c r="A69" s="15"/>
      <c r="B69" s="14"/>
      <c r="C69" s="2" t="s">
        <v>10</v>
      </c>
      <c r="D69" s="3">
        <v>2.4187560850300002E-3</v>
      </c>
      <c r="E69" s="3">
        <v>9.4842483441167393E-3</v>
      </c>
      <c r="F69" s="3">
        <v>1.6026416465540201E-5</v>
      </c>
      <c r="G69" s="3"/>
      <c r="H69" s="3">
        <v>3.5449200420508498E-3</v>
      </c>
      <c r="I69" s="3">
        <v>0.172123404639585</v>
      </c>
    </row>
    <row r="70" spans="1:9">
      <c r="A70" s="15"/>
      <c r="B70" s="14"/>
      <c r="C70" s="2" t="s">
        <v>32</v>
      </c>
      <c r="D70" s="3">
        <v>0</v>
      </c>
      <c r="E70" s="3">
        <v>5.6896271446938602E-3</v>
      </c>
      <c r="F70" s="3">
        <v>6.4403348974146598E-3</v>
      </c>
      <c r="G70" s="3"/>
      <c r="H70" s="3">
        <v>6.4403348974146598E-3</v>
      </c>
      <c r="I70" s="3">
        <v>7.5743672733946102E-3</v>
      </c>
    </row>
    <row r="71" spans="1:9">
      <c r="A71" s="15"/>
      <c r="B71" s="14" t="s">
        <v>15</v>
      </c>
      <c r="C71" s="2" t="s">
        <v>8</v>
      </c>
      <c r="D71" s="3">
        <v>0.46711000098795202</v>
      </c>
      <c r="E71" s="3">
        <v>0.70184548603994901</v>
      </c>
      <c r="F71" s="3">
        <v>0.668333374098531</v>
      </c>
      <c r="G71" s="3"/>
      <c r="H71" s="3">
        <v>0.66317785138267904</v>
      </c>
      <c r="I71" s="3">
        <v>0.58156439779303504</v>
      </c>
    </row>
    <row r="72" spans="1:9">
      <c r="A72" s="15"/>
      <c r="B72" s="14"/>
      <c r="C72" s="2" t="s">
        <v>9</v>
      </c>
      <c r="D72" s="3">
        <v>0.94697820905686003</v>
      </c>
      <c r="E72" s="3">
        <v>0.96736891385767698</v>
      </c>
      <c r="F72" s="3">
        <v>0.99942969016002703</v>
      </c>
      <c r="G72" s="3"/>
      <c r="H72" s="3">
        <v>0.94146450459652697</v>
      </c>
      <c r="I72" s="3">
        <v>0.99077502553626096</v>
      </c>
    </row>
    <row r="73" spans="1:9">
      <c r="A73" s="15"/>
      <c r="B73" s="14"/>
      <c r="C73" s="2" t="s">
        <v>10</v>
      </c>
      <c r="D73" s="3">
        <v>3.3882451216777403E-2</v>
      </c>
      <c r="E73" s="3">
        <v>1.67612521918676E-3</v>
      </c>
      <c r="F73" s="3">
        <v>0.52276489941133097</v>
      </c>
      <c r="G73" s="3"/>
      <c r="H73" s="3">
        <v>8.71458180585114E-3</v>
      </c>
      <c r="I73" s="3">
        <v>0.54051955650681704</v>
      </c>
    </row>
    <row r="74" spans="1:9">
      <c r="A74" s="15"/>
      <c r="B74" s="14"/>
      <c r="C74" s="2" t="s">
        <v>16</v>
      </c>
      <c r="D74">
        <v>0</v>
      </c>
      <c r="E74">
        <v>0</v>
      </c>
      <c r="F74">
        <v>0</v>
      </c>
      <c r="H74">
        <v>0</v>
      </c>
      <c r="I74">
        <v>0</v>
      </c>
    </row>
    <row r="75" spans="1:9">
      <c r="A75" s="5"/>
      <c r="B75" s="14"/>
      <c r="C75" s="2"/>
    </row>
    <row r="76" spans="1:9">
      <c r="A76" s="5"/>
      <c r="B76" s="14"/>
      <c r="C76" s="2"/>
    </row>
    <row r="77" spans="1:9">
      <c r="A77" s="5"/>
      <c r="B77" s="14"/>
      <c r="C77" s="2"/>
    </row>
    <row r="78" spans="1:9">
      <c r="A78" s="5"/>
      <c r="B78" s="14"/>
      <c r="C78" s="2"/>
    </row>
  </sheetData>
  <mergeCells count="27">
    <mergeCell ref="B64:B66"/>
    <mergeCell ref="B67:B70"/>
    <mergeCell ref="B71:B74"/>
    <mergeCell ref="B75:B78"/>
    <mergeCell ref="A64:A74"/>
    <mergeCell ref="A48:A62"/>
    <mergeCell ref="B48:B50"/>
    <mergeCell ref="B51:B54"/>
    <mergeCell ref="B55:B58"/>
    <mergeCell ref="B59:B62"/>
    <mergeCell ref="H2:I2"/>
    <mergeCell ref="E1:I1"/>
    <mergeCell ref="B7:B10"/>
    <mergeCell ref="B11:B14"/>
    <mergeCell ref="B15:B18"/>
    <mergeCell ref="B4:B6"/>
    <mergeCell ref="B27:B30"/>
    <mergeCell ref="A20:A30"/>
    <mergeCell ref="E2:F2"/>
    <mergeCell ref="B20:B22"/>
    <mergeCell ref="B23:B26"/>
    <mergeCell ref="A4:A18"/>
    <mergeCell ref="B32:B34"/>
    <mergeCell ref="B35:B38"/>
    <mergeCell ref="B39:B42"/>
    <mergeCell ref="B43:B46"/>
    <mergeCell ref="A32:A46"/>
  </mergeCells>
  <conditionalFormatting sqref="D4:I5 D7:I8 D10:I12 D14:I16 D18:I21 D23:I24 D26:I28 D30:I33 D35:I36 D38:I40 D42:I44 D46:I49 D51:I52 D54:I56 D58:I60 D62:I65 D67:I68 D70:I72 D74:I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I6 D9:I9 D13:I13 D17:I17 D22:I22 D25:I25 D29:I29 D34:I34 D37:I37 D41:I41 D45:I45 D50:I50 D53:I53 D57:I57 D61:I61 D66:I66 D69:I69 D73:I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DE23-5196-4E08-B561-D46810B3D02F}">
  <dimension ref="A1:D34"/>
  <sheetViews>
    <sheetView zoomScale="157" workbookViewId="0">
      <selection activeCell="C10" sqref="C10"/>
    </sheetView>
  </sheetViews>
  <sheetFormatPr defaultColWidth="8.85546875" defaultRowHeight="15"/>
  <cols>
    <col min="1" max="2" width="12.140625" bestFit="1" customWidth="1"/>
    <col min="3" max="4" width="12.42578125" bestFit="1" customWidth="1"/>
  </cols>
  <sheetData>
    <row r="1" spans="1:4">
      <c r="A1" s="1"/>
      <c r="B1" s="2" t="s">
        <v>3</v>
      </c>
      <c r="C1" s="2" t="s">
        <v>4</v>
      </c>
      <c r="D1" s="2" t="s">
        <v>5</v>
      </c>
    </row>
    <row r="2" spans="1:4">
      <c r="A2" s="2" t="s">
        <v>7</v>
      </c>
      <c r="B2" s="3">
        <v>0.93530486822317405</v>
      </c>
      <c r="C2" s="3">
        <v>0.93722135472614898</v>
      </c>
      <c r="D2" s="3">
        <v>0.93974125380018902</v>
      </c>
    </row>
    <row r="3" spans="1:4">
      <c r="A3" s="2" t="s">
        <v>33</v>
      </c>
      <c r="B3" s="3">
        <v>0.52773949820049004</v>
      </c>
      <c r="C3" s="3">
        <v>0.59081752388230502</v>
      </c>
      <c r="D3" s="3">
        <v>0.63048640527098299</v>
      </c>
    </row>
    <row r="4" spans="1:4">
      <c r="A4" s="2" t="s">
        <v>34</v>
      </c>
      <c r="B4" s="3">
        <v>0.78537740262462696</v>
      </c>
      <c r="C4" s="3">
        <v>0.80502301600655501</v>
      </c>
      <c r="D4" s="3">
        <v>0.83365701231505096</v>
      </c>
    </row>
    <row r="5" spans="1:4">
      <c r="A5" s="2" t="s">
        <v>35</v>
      </c>
      <c r="B5" s="3">
        <v>0.58436337134635197</v>
      </c>
      <c r="C5" s="3">
        <v>0.66061292318069398</v>
      </c>
      <c r="D5" s="3">
        <v>0.69429540667075296</v>
      </c>
    </row>
    <row r="6" spans="1:4">
      <c r="A6" s="2"/>
      <c r="B6" s="3"/>
      <c r="C6" s="3"/>
      <c r="D6" s="3"/>
    </row>
    <row r="18" spans="2:4">
      <c r="B18" s="3"/>
      <c r="C18" s="3"/>
      <c r="D18" s="3"/>
    </row>
    <row r="34" spans="2:4">
      <c r="B34" s="3"/>
      <c r="C34" s="3"/>
      <c r="D34" s="3"/>
    </row>
  </sheetData>
  <conditionalFormatting sqref="B18:D18 B2:D6 B34:D34 B50:D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A4AA-22B0-4329-9F85-9BDAFF1AC3DC}">
  <dimension ref="A1:D4"/>
  <sheetViews>
    <sheetView zoomScale="212" workbookViewId="0">
      <selection activeCell="A5" sqref="A5"/>
    </sheetView>
  </sheetViews>
  <sheetFormatPr defaultColWidth="8.85546875" defaultRowHeight="15"/>
  <cols>
    <col min="1" max="1" width="12.140625" bestFit="1" customWidth="1"/>
  </cols>
  <sheetData>
    <row r="1" spans="1:4">
      <c r="A1" s="1"/>
      <c r="B1" s="2" t="s">
        <v>3</v>
      </c>
      <c r="C1" s="2" t="s">
        <v>4</v>
      </c>
      <c r="D1" s="2" t="s">
        <v>5</v>
      </c>
    </row>
    <row r="2" spans="1:4">
      <c r="A2" s="2" t="s">
        <v>7</v>
      </c>
      <c r="B2" s="3">
        <v>0.77362613418305104</v>
      </c>
      <c r="C2" s="3">
        <v>0.78562118535333503</v>
      </c>
      <c r="D2" s="3">
        <v>0.78543896207217501</v>
      </c>
    </row>
    <row r="3" spans="1:4">
      <c r="A3" s="2" t="s">
        <v>36</v>
      </c>
      <c r="B3" s="3">
        <v>0.64105936504750805</v>
      </c>
      <c r="C3" s="3">
        <v>0.78277227617870904</v>
      </c>
      <c r="D3" s="3">
        <v>0.77887052040695104</v>
      </c>
    </row>
    <row r="4" spans="1:4">
      <c r="A4" s="2" t="s">
        <v>37</v>
      </c>
      <c r="B4" s="3">
        <v>0.60830370596031402</v>
      </c>
      <c r="C4" s="3">
        <v>0.63063823859533696</v>
      </c>
      <c r="D4" s="3">
        <v>0.63544894960491505</v>
      </c>
    </row>
  </sheetData>
  <conditionalFormatting sqref="B2:D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06D5-9DBF-43B2-9A37-6F2E83AC930F}">
  <dimension ref="A1:D5"/>
  <sheetViews>
    <sheetView zoomScale="169" workbookViewId="0">
      <selection activeCell="A6" sqref="A6"/>
    </sheetView>
  </sheetViews>
  <sheetFormatPr defaultColWidth="8.85546875" defaultRowHeight="15"/>
  <cols>
    <col min="1" max="1" width="13.28515625" bestFit="1" customWidth="1"/>
  </cols>
  <sheetData>
    <row r="1" spans="1:4">
      <c r="B1" s="2" t="s">
        <v>3</v>
      </c>
      <c r="C1" s="2" t="s">
        <v>4</v>
      </c>
      <c r="D1" s="2" t="s">
        <v>5</v>
      </c>
    </row>
    <row r="2" spans="1:4">
      <c r="A2" s="2" t="s">
        <v>7</v>
      </c>
      <c r="B2" s="3">
        <v>0.61270866389913503</v>
      </c>
      <c r="C2" s="3">
        <v>0.99350995088895999</v>
      </c>
      <c r="D2" s="3">
        <v>0.98659510946005102</v>
      </c>
    </row>
    <row r="3" spans="1:4">
      <c r="A3" s="2" t="s">
        <v>38</v>
      </c>
      <c r="B3" s="3">
        <v>0.484797234226718</v>
      </c>
      <c r="C3" s="3">
        <v>0.78142494902090198</v>
      </c>
      <c r="D3" s="3">
        <v>0.78357645036113199</v>
      </c>
    </row>
    <row r="4" spans="1:4">
      <c r="A4" s="2" t="s">
        <v>39</v>
      </c>
      <c r="B4" s="3">
        <v>0.74625207729501097</v>
      </c>
      <c r="C4" s="3">
        <v>0.89039175465240605</v>
      </c>
      <c r="D4" s="3">
        <v>0.94046140712959103</v>
      </c>
    </row>
    <row r="5" spans="1:4">
      <c r="A5" s="2" t="s">
        <v>40</v>
      </c>
      <c r="B5" s="3">
        <v>0.60404147069907599</v>
      </c>
      <c r="C5" s="3">
        <v>0.89736371500334799</v>
      </c>
      <c r="D5" s="3">
        <v>0.89635586589566396</v>
      </c>
    </row>
  </sheetData>
  <conditionalFormatting sqref="B2:D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D035-0D5C-40CD-A9D8-233C9A851F3E}">
  <dimension ref="A1:D5"/>
  <sheetViews>
    <sheetView zoomScale="168" workbookViewId="0">
      <selection activeCell="A6" sqref="A6"/>
    </sheetView>
  </sheetViews>
  <sheetFormatPr defaultColWidth="8.85546875" defaultRowHeight="15"/>
  <cols>
    <col min="1" max="1" width="13.28515625" bestFit="1" customWidth="1"/>
    <col min="2" max="4" width="12.140625" bestFit="1" customWidth="1"/>
  </cols>
  <sheetData>
    <row r="1" spans="1:4">
      <c r="B1" s="2" t="s">
        <v>3</v>
      </c>
      <c r="C1" s="2" t="s">
        <v>4</v>
      </c>
      <c r="D1" s="2" t="s">
        <v>5</v>
      </c>
    </row>
    <row r="2" spans="1:4">
      <c r="A2" s="2" t="s">
        <v>7</v>
      </c>
      <c r="B2" s="3">
        <v>0.66839455215063803</v>
      </c>
      <c r="C2" s="3">
        <v>0.65842941176397896</v>
      </c>
      <c r="D2" s="3">
        <v>0.63204602231211304</v>
      </c>
    </row>
    <row r="3" spans="1:4">
      <c r="A3" s="2" t="s">
        <v>38</v>
      </c>
      <c r="B3" s="3">
        <v>0.46552959800300803</v>
      </c>
      <c r="C3" s="3">
        <v>0.47241987432021498</v>
      </c>
      <c r="D3" s="3">
        <v>0.55269685758461895</v>
      </c>
    </row>
    <row r="4" spans="1:4">
      <c r="A4" s="2" t="s">
        <v>34</v>
      </c>
      <c r="B4" s="3">
        <v>0.581928603152293</v>
      </c>
      <c r="C4" s="3">
        <v>0.63753513182695298</v>
      </c>
      <c r="D4" s="3">
        <v>0.66103809475951403</v>
      </c>
    </row>
    <row r="5" spans="1:4">
      <c r="A5" s="2" t="s">
        <v>39</v>
      </c>
      <c r="B5" s="3">
        <v>0.56144237783622197</v>
      </c>
      <c r="C5" s="3">
        <v>0.59994700227208697</v>
      </c>
      <c r="D5" s="3">
        <v>0.56664887684531295</v>
      </c>
    </row>
  </sheetData>
  <conditionalFormatting sqref="B2:D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CA64-4986-4FFC-A4A0-4E56DACEE528}">
  <dimension ref="A1:D4"/>
  <sheetViews>
    <sheetView zoomScale="184" workbookViewId="0">
      <selection activeCell="A5" sqref="A5"/>
    </sheetView>
  </sheetViews>
  <sheetFormatPr defaultColWidth="8.85546875" defaultRowHeight="15"/>
  <cols>
    <col min="1" max="4" width="12.140625" bestFit="1" customWidth="1"/>
  </cols>
  <sheetData>
    <row r="1" spans="1:4">
      <c r="B1" s="2" t="s">
        <v>3</v>
      </c>
      <c r="C1" s="2" t="s">
        <v>4</v>
      </c>
      <c r="D1" s="2" t="s">
        <v>5</v>
      </c>
    </row>
    <row r="2" spans="1:4">
      <c r="A2" s="2" t="s">
        <v>7</v>
      </c>
      <c r="B2" s="3">
        <v>0.62959788506155301</v>
      </c>
      <c r="C2" s="3">
        <v>0.83076692221248105</v>
      </c>
      <c r="D2" s="3">
        <v>0.79064639032981698</v>
      </c>
    </row>
    <row r="3" spans="1:4">
      <c r="A3" s="2" t="s">
        <v>41</v>
      </c>
      <c r="B3" s="3">
        <v>0.68150444185321502</v>
      </c>
      <c r="C3" s="3">
        <v>0.66467951608543896</v>
      </c>
      <c r="D3" s="3">
        <v>0.66524673305219995</v>
      </c>
    </row>
    <row r="4" spans="1:4">
      <c r="A4" s="2" t="s">
        <v>35</v>
      </c>
      <c r="B4" s="3">
        <v>0.46711000098795202</v>
      </c>
      <c r="C4" s="3">
        <v>0.70184548603994901</v>
      </c>
      <c r="D4" s="3">
        <v>0.668333374098531</v>
      </c>
    </row>
  </sheetData>
  <conditionalFormatting sqref="B2:D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C2C1-6572-CB49-9175-6508079FE50B}">
  <dimension ref="A1:V34"/>
  <sheetViews>
    <sheetView tabSelected="1" zoomScale="150" workbookViewId="0">
      <selection activeCell="H33" sqref="H33"/>
    </sheetView>
  </sheetViews>
  <sheetFormatPr defaultColWidth="8.85546875" defaultRowHeight="15"/>
  <cols>
    <col min="2" max="2" width="17.28515625" customWidth="1"/>
    <col min="3" max="3" width="11.7109375" bestFit="1" customWidth="1"/>
    <col min="4" max="4" width="11.140625" customWidth="1"/>
    <col min="5" max="5" width="12.28515625" bestFit="1" customWidth="1"/>
    <col min="6" max="6" width="12.28515625" customWidth="1"/>
    <col min="7" max="7" width="12.28515625" bestFit="1" customWidth="1"/>
    <col min="8" max="8" width="13.42578125" bestFit="1" customWidth="1"/>
    <col min="9" max="9" width="12.140625" customWidth="1"/>
    <col min="10" max="10" width="16.42578125" bestFit="1" customWidth="1"/>
    <col min="11" max="11" width="12.28515625" bestFit="1" customWidth="1"/>
    <col min="12" max="13" width="12.28515625" customWidth="1"/>
    <col min="14" max="14" width="12.28515625" bestFit="1" customWidth="1"/>
    <col min="15" max="15" width="12.28515625" customWidth="1"/>
    <col min="16" max="17" width="12.140625" customWidth="1"/>
    <col min="18" max="18" width="12.28515625" bestFit="1" customWidth="1"/>
    <col min="19" max="19" width="17.85546875" customWidth="1"/>
    <col min="20" max="21" width="12.140625" bestFit="1" customWidth="1"/>
    <col min="22" max="22" width="12.140625" customWidth="1"/>
    <col min="23" max="24" width="9.7109375" bestFit="1" customWidth="1"/>
  </cols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2"/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16"/>
      <c r="U2" s="16"/>
    </row>
    <row r="3" spans="1:22" ht="17.100000000000001" customHeight="1">
      <c r="A3" s="1"/>
      <c r="B3" s="1"/>
      <c r="C3" s="14" t="s">
        <v>3</v>
      </c>
      <c r="D3" s="14"/>
      <c r="E3" s="14"/>
      <c r="F3" s="2"/>
      <c r="G3" s="14" t="s">
        <v>4</v>
      </c>
      <c r="H3" s="14"/>
      <c r="I3" s="14"/>
      <c r="J3" s="14"/>
      <c r="K3" s="14"/>
      <c r="L3" s="2"/>
      <c r="M3" s="2"/>
      <c r="N3" s="14" t="s">
        <v>5</v>
      </c>
      <c r="O3" s="14"/>
      <c r="P3" s="14"/>
      <c r="Q3" s="14"/>
      <c r="R3" s="14"/>
      <c r="S3" s="2"/>
    </row>
    <row r="4" spans="1:22" ht="17.100000000000001" customHeight="1">
      <c r="A4" s="1"/>
      <c r="B4" s="1"/>
      <c r="C4" s="2" t="s">
        <v>42</v>
      </c>
      <c r="D4" s="2" t="s">
        <v>43</v>
      </c>
      <c r="E4" s="2" t="s">
        <v>44</v>
      </c>
      <c r="F4" s="2"/>
      <c r="G4" s="2" t="s">
        <v>42</v>
      </c>
      <c r="H4" s="2" t="s">
        <v>45</v>
      </c>
      <c r="I4" s="2" t="s">
        <v>43</v>
      </c>
      <c r="J4" s="2" t="s">
        <v>46</v>
      </c>
      <c r="K4" s="2" t="s">
        <v>44</v>
      </c>
      <c r="L4" s="2" t="s">
        <v>47</v>
      </c>
      <c r="M4" s="2"/>
      <c r="N4" s="2" t="s">
        <v>42</v>
      </c>
      <c r="O4" s="2" t="s">
        <v>45</v>
      </c>
      <c r="P4" s="2" t="s">
        <v>43</v>
      </c>
      <c r="Q4" s="2" t="s">
        <v>46</v>
      </c>
      <c r="R4" s="2" t="s">
        <v>44</v>
      </c>
      <c r="S4" s="2" t="s">
        <v>47</v>
      </c>
    </row>
    <row r="5" spans="1:22" ht="15.75">
      <c r="A5" s="14" t="s">
        <v>6</v>
      </c>
      <c r="B5" s="2" t="s">
        <v>7</v>
      </c>
      <c r="C5" s="8">
        <v>2.4812853336334202</v>
      </c>
      <c r="D5" s="8">
        <f>E5-C5</f>
        <v>0.2536258697509699</v>
      </c>
      <c r="E5" s="8">
        <v>2.7349112033843901</v>
      </c>
      <c r="F5" s="8"/>
      <c r="G5" s="8">
        <v>4.0216176509857098</v>
      </c>
      <c r="H5" s="8">
        <f>G5/C5</f>
        <v>1.6207800031996864</v>
      </c>
      <c r="I5" s="8">
        <f>K5-G5</f>
        <v>0.33279609680176048</v>
      </c>
      <c r="J5" s="8">
        <f>I5/D5</f>
        <v>1.3121535950907777</v>
      </c>
      <c r="K5" s="8">
        <v>4.3544137477874703</v>
      </c>
      <c r="L5" s="8">
        <f>K5/E5</f>
        <v>1.5921590954759273</v>
      </c>
      <c r="M5" s="8"/>
      <c r="N5" s="8">
        <v>4.4793457984924299</v>
      </c>
      <c r="O5" s="8">
        <f>N5/C5</f>
        <v>1.8052521964224042</v>
      </c>
      <c r="P5" s="8">
        <f>R5-N5</f>
        <v>0.33417010307312012</v>
      </c>
      <c r="Q5" s="8">
        <f>P5/D5</f>
        <v>1.3175710482579517</v>
      </c>
      <c r="R5" s="8">
        <v>4.81351590156555</v>
      </c>
      <c r="S5" s="8">
        <f>R5/E5</f>
        <v>1.7600263934013411</v>
      </c>
      <c r="T5" s="7"/>
      <c r="U5" s="7"/>
    </row>
    <row r="6" spans="1:22" ht="15.75">
      <c r="A6" s="14"/>
      <c r="B6" s="2" t="s">
        <v>11</v>
      </c>
      <c r="C6" s="8">
        <v>1.9109296798705999</v>
      </c>
      <c r="D6" s="8">
        <f t="shared" ref="D6:D30" si="0">E6-C6</f>
        <v>0.22025990486144997</v>
      </c>
      <c r="E6" s="8">
        <v>2.1311895847320499</v>
      </c>
      <c r="F6" s="8"/>
      <c r="G6" s="8">
        <v>3.1080663204193102</v>
      </c>
      <c r="H6" s="8">
        <f t="shared" ref="H6:H30" si="1">G6/C6</f>
        <v>1.6264681809901949</v>
      </c>
      <c r="I6" s="8">
        <f t="shared" ref="I6:I30" si="2">K6-G6</f>
        <v>0.29014992713928001</v>
      </c>
      <c r="J6" s="8">
        <f t="shared" ref="J6:J30" si="3">I6/D6</f>
        <v>1.3173070574137991</v>
      </c>
      <c r="K6" s="8">
        <v>3.3982162475585902</v>
      </c>
      <c r="L6" s="8">
        <f t="shared" ref="L6:L30" si="4">K6/E6</f>
        <v>1.5945161668880063</v>
      </c>
      <c r="M6" s="8"/>
      <c r="N6" s="8">
        <v>3.44744420051574</v>
      </c>
      <c r="O6" s="8">
        <f t="shared" ref="O6:O30" si="5">N6/C6</f>
        <v>1.8040664901647172</v>
      </c>
      <c r="P6" s="8">
        <f t="shared" ref="P6:P30" si="6">R6-N6</f>
        <v>0.30519795417786</v>
      </c>
      <c r="Q6" s="8">
        <f t="shared" ref="Q6:Q31" si="7">P6/D6</f>
        <v>1.3856264687385504</v>
      </c>
      <c r="R6" s="8">
        <v>3.7526421546936</v>
      </c>
      <c r="S6" s="8">
        <f t="shared" ref="S6:S30" si="8">R6/E6</f>
        <v>1.7608204270411785</v>
      </c>
      <c r="T6" s="7"/>
      <c r="U6" s="7"/>
    </row>
    <row r="7" spans="1:22" ht="15.75">
      <c r="A7" s="14"/>
      <c r="B7" s="2" t="s">
        <v>13</v>
      </c>
      <c r="C7" s="8">
        <v>1.86661720275878</v>
      </c>
      <c r="D7" s="8">
        <f t="shared" si="0"/>
        <v>0.24370861053466997</v>
      </c>
      <c r="E7" s="8">
        <v>2.1103258132934499</v>
      </c>
      <c r="F7" s="8"/>
      <c r="G7" s="8">
        <v>3.0935575962066602</v>
      </c>
      <c r="H7" s="8">
        <f t="shared" si="1"/>
        <v>1.6573069141517152</v>
      </c>
      <c r="I7" s="8">
        <f t="shared" si="2"/>
        <v>0.31392979621886985</v>
      </c>
      <c r="J7" s="8">
        <f t="shared" si="3"/>
        <v>1.2881358419390365</v>
      </c>
      <c r="K7" s="8">
        <v>3.40748739242553</v>
      </c>
      <c r="L7" s="8">
        <f t="shared" si="4"/>
        <v>1.6146736067771845</v>
      </c>
      <c r="M7" s="8"/>
      <c r="N7" s="8">
        <v>3.39155793190002</v>
      </c>
      <c r="O7" s="8">
        <f t="shared" si="5"/>
        <v>1.8169541815469412</v>
      </c>
      <c r="P7" s="8">
        <f t="shared" si="6"/>
        <v>0.31155395507812012</v>
      </c>
      <c r="Q7" s="8">
        <f t="shared" si="7"/>
        <v>1.2783871460044227</v>
      </c>
      <c r="R7" s="8">
        <v>3.7031118869781401</v>
      </c>
      <c r="S7" s="8">
        <f t="shared" si="8"/>
        <v>1.7547583712672932</v>
      </c>
      <c r="T7" s="7"/>
      <c r="U7" s="7"/>
    </row>
    <row r="8" spans="1:22" ht="15.75">
      <c r="A8" s="14"/>
      <c r="B8" s="2" t="s">
        <v>15</v>
      </c>
      <c r="C8" s="8">
        <v>1.86109614372253</v>
      </c>
      <c r="D8" s="8">
        <f t="shared" si="0"/>
        <v>0.25879406929016002</v>
      </c>
      <c r="E8" s="8">
        <v>2.11989021301269</v>
      </c>
      <c r="F8" s="8"/>
      <c r="G8" s="8">
        <v>3.10674953460693</v>
      </c>
      <c r="H8" s="8">
        <f t="shared" si="1"/>
        <v>1.6693116823039928</v>
      </c>
      <c r="I8" s="8">
        <f t="shared" si="2"/>
        <v>0.32358860969543013</v>
      </c>
      <c r="J8" s="8">
        <f t="shared" si="3"/>
        <v>1.2503710405072013</v>
      </c>
      <c r="K8" s="8">
        <v>3.4303381443023602</v>
      </c>
      <c r="L8" s="8">
        <f t="shared" si="4"/>
        <v>1.618167829279858</v>
      </c>
      <c r="M8" s="8"/>
      <c r="N8" s="8">
        <v>3.6906051635742099</v>
      </c>
      <c r="O8" s="8">
        <f t="shared" si="5"/>
        <v>1.983027677545089</v>
      </c>
      <c r="P8" s="8">
        <f t="shared" si="6"/>
        <v>0.32345414161683017</v>
      </c>
      <c r="Q8" s="8">
        <f t="shared" si="7"/>
        <v>1.2498514456070213</v>
      </c>
      <c r="R8" s="8">
        <v>4.01405930519104</v>
      </c>
      <c r="S8" s="8">
        <f t="shared" si="8"/>
        <v>1.893522259101543</v>
      </c>
      <c r="T8" s="7"/>
      <c r="U8" s="7"/>
    </row>
    <row r="9" spans="1:22" s="11" customFormat="1" ht="15.75">
      <c r="A9" s="2"/>
      <c r="B9" s="2" t="s">
        <v>48</v>
      </c>
      <c r="C9" s="10">
        <f>AVERAGE(C5:C8)</f>
        <v>2.0299820899963326</v>
      </c>
      <c r="D9" s="10">
        <f t="shared" ref="D9:S9" si="9">AVERAGE(D5:D8)</f>
        <v>0.24409711360931247</v>
      </c>
      <c r="E9" s="10">
        <f t="shared" si="9"/>
        <v>2.2740792036056448</v>
      </c>
      <c r="F9" s="10"/>
      <c r="G9" s="10">
        <f t="shared" si="9"/>
        <v>3.3324977755546525</v>
      </c>
      <c r="H9" s="12">
        <f>G9/C9</f>
        <v>1.6416390036035604</v>
      </c>
      <c r="I9" s="10">
        <f t="shared" si="9"/>
        <v>0.31511610746383512</v>
      </c>
      <c r="J9" s="12">
        <f>I9/D9</f>
        <v>1.2909456519350389</v>
      </c>
      <c r="K9" s="10">
        <f t="shared" si="9"/>
        <v>3.6476138830184874</v>
      </c>
      <c r="L9" s="12">
        <f>K9/E9</f>
        <v>1.6039959721873573</v>
      </c>
      <c r="M9" s="10"/>
      <c r="N9" s="10">
        <f t="shared" si="9"/>
        <v>3.7522382736205997</v>
      </c>
      <c r="O9" s="12">
        <f>N9/C9</f>
        <v>1.8484095461292362</v>
      </c>
      <c r="P9" s="10">
        <f t="shared" si="9"/>
        <v>0.3185940384864826</v>
      </c>
      <c r="Q9" s="12">
        <f>P9/D9</f>
        <v>1.3051937967460179</v>
      </c>
      <c r="R9" s="10">
        <f>AVERAGE(R5:R8)</f>
        <v>4.0708323121070826</v>
      </c>
      <c r="S9" s="12">
        <f>R9/E9</f>
        <v>1.7901013762636819</v>
      </c>
      <c r="T9" s="13"/>
      <c r="U9" s="13"/>
    </row>
    <row r="10" spans="1:22" ht="15.75">
      <c r="A10" s="2"/>
      <c r="B10" s="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7"/>
      <c r="U10" s="7"/>
    </row>
    <row r="11" spans="1:22" ht="15.75">
      <c r="A11" s="14" t="s">
        <v>17</v>
      </c>
      <c r="B11" s="2" t="s">
        <v>7</v>
      </c>
      <c r="C11" s="8">
        <v>68.944602966308594</v>
      </c>
      <c r="D11" s="8">
        <f t="shared" si="0"/>
        <v>5.6359872817993022</v>
      </c>
      <c r="E11" s="8">
        <v>74.580590248107896</v>
      </c>
      <c r="F11" s="8"/>
      <c r="G11" s="8">
        <v>87.447476863860999</v>
      </c>
      <c r="H11" s="8">
        <f>G11/C11</f>
        <v>1.2683730575197347</v>
      </c>
      <c r="I11" s="8">
        <f t="shared" si="2"/>
        <v>6.4040923118592019</v>
      </c>
      <c r="J11" s="8">
        <f>I11/D11</f>
        <v>1.1362857990365585</v>
      </c>
      <c r="K11" s="8">
        <v>93.851569175720201</v>
      </c>
      <c r="L11" s="8">
        <f>K11/E11</f>
        <v>1.2583913436928211</v>
      </c>
      <c r="M11" s="8"/>
      <c r="N11" s="8">
        <v>115.544673204422</v>
      </c>
      <c r="O11" s="8">
        <f>N11/C11</f>
        <v>1.675905991668204</v>
      </c>
      <c r="P11" s="8">
        <f t="shared" si="6"/>
        <v>6.5638353824610078</v>
      </c>
      <c r="Q11" s="8">
        <f>P11/D11</f>
        <v>1.1646292041250823</v>
      </c>
      <c r="R11" s="8">
        <v>122.108508586883</v>
      </c>
      <c r="S11" s="8">
        <f>R11/E11</f>
        <v>1.6372692704718959</v>
      </c>
      <c r="T11" s="7"/>
      <c r="U11" s="7"/>
    </row>
    <row r="12" spans="1:22" ht="15.75">
      <c r="A12" s="14"/>
      <c r="B12" s="2" t="s">
        <v>18</v>
      </c>
      <c r="C12" s="8">
        <v>55.224092960357602</v>
      </c>
      <c r="D12" s="8">
        <f t="shared" si="0"/>
        <v>5.287100791931195</v>
      </c>
      <c r="E12" s="8">
        <v>60.511193752288797</v>
      </c>
      <c r="F12" s="8"/>
      <c r="G12" s="8">
        <v>68.528267145156804</v>
      </c>
      <c r="H12" s="8">
        <f>G12/C12</f>
        <v>1.2409124979988273</v>
      </c>
      <c r="I12" s="8">
        <f t="shared" si="2"/>
        <v>5.9033427238464924</v>
      </c>
      <c r="J12" s="8">
        <f>I12/D12</f>
        <v>1.1165557374763431</v>
      </c>
      <c r="K12" s="8">
        <v>74.431609869003296</v>
      </c>
      <c r="L12" s="8">
        <f>K12/E12</f>
        <v>1.2300469591411418</v>
      </c>
      <c r="M12" s="8"/>
      <c r="N12" s="8">
        <v>89.345082759857107</v>
      </c>
      <c r="O12" s="8">
        <f>N12/C12</f>
        <v>1.6178641960492339</v>
      </c>
      <c r="P12" s="8">
        <f t="shared" si="6"/>
        <v>6.2095193862914897</v>
      </c>
      <c r="Q12" s="8">
        <f>P12/D12</f>
        <v>1.1744658614732719</v>
      </c>
      <c r="R12" s="8">
        <v>95.554602146148596</v>
      </c>
      <c r="S12" s="8">
        <f>R12/E12</f>
        <v>1.5791227411132391</v>
      </c>
      <c r="T12" s="7"/>
      <c r="U12" s="7"/>
    </row>
    <row r="13" spans="1:22" ht="15.75">
      <c r="A13" s="14"/>
      <c r="B13" s="2" t="s">
        <v>20</v>
      </c>
      <c r="C13" s="8">
        <v>69.742317438125596</v>
      </c>
      <c r="D13" s="8">
        <f t="shared" si="0"/>
        <v>5.5050384998321107</v>
      </c>
      <c r="E13" s="8">
        <v>75.247355937957707</v>
      </c>
      <c r="F13" s="8"/>
      <c r="G13" s="8">
        <v>81.360312461852999</v>
      </c>
      <c r="H13" s="8">
        <f>G13/C13</f>
        <v>1.1665845852345633</v>
      </c>
      <c r="I13" s="8">
        <f t="shared" si="2"/>
        <v>6.0546925067901043</v>
      </c>
      <c r="J13" s="8">
        <f>I13/D13</f>
        <v>1.0998456245083039</v>
      </c>
      <c r="K13" s="8">
        <v>87.415004968643103</v>
      </c>
      <c r="L13" s="8">
        <f>K13/E13</f>
        <v>1.1617020143633718</v>
      </c>
      <c r="M13" s="8"/>
      <c r="N13" s="8">
        <v>100.91805720329199</v>
      </c>
      <c r="O13" s="8">
        <f>N13/C13</f>
        <v>1.4470132469117487</v>
      </c>
      <c r="P13" s="8">
        <f t="shared" si="6"/>
        <v>5.9170715808870114</v>
      </c>
      <c r="Q13" s="8">
        <f>P13/D13</f>
        <v>1.0748465394142959</v>
      </c>
      <c r="R13" s="8">
        <v>106.83512878417901</v>
      </c>
      <c r="S13" s="8">
        <f>R13/E13</f>
        <v>1.4197858177537264</v>
      </c>
      <c r="T13" s="7"/>
      <c r="U13" s="7"/>
    </row>
    <row r="14" spans="1:22" s="11" customFormat="1" ht="15.75">
      <c r="A14" s="2"/>
      <c r="B14" s="2" t="s">
        <v>48</v>
      </c>
      <c r="C14" s="10">
        <f>AVERAGE(C11:C13)</f>
        <v>64.637004454930604</v>
      </c>
      <c r="D14" s="10">
        <f t="shared" ref="D14:S14" si="10">AVERAGE(D11:D13)</f>
        <v>5.4760421911875357</v>
      </c>
      <c r="E14" s="10">
        <f t="shared" si="10"/>
        <v>70.113046646118136</v>
      </c>
      <c r="F14" s="10"/>
      <c r="G14" s="10">
        <f t="shared" si="10"/>
        <v>79.1120188236236</v>
      </c>
      <c r="H14" s="12">
        <f>G14/C14</f>
        <v>1.2239431497600726</v>
      </c>
      <c r="I14" s="10">
        <f t="shared" si="10"/>
        <v>6.1207091808319332</v>
      </c>
      <c r="J14" s="12">
        <f>I14/D14</f>
        <v>1.1177249858815632</v>
      </c>
      <c r="K14" s="10">
        <f t="shared" si="10"/>
        <v>85.232728004455538</v>
      </c>
      <c r="L14" s="12">
        <f>K14/E14</f>
        <v>1.2156471880996846</v>
      </c>
      <c r="M14" s="10"/>
      <c r="N14" s="10">
        <f t="shared" si="10"/>
        <v>101.9359377225237</v>
      </c>
      <c r="O14" s="12">
        <f>N14/C14</f>
        <v>1.5770523182831051</v>
      </c>
      <c r="P14" s="10">
        <f t="shared" si="10"/>
        <v>6.230142116546503</v>
      </c>
      <c r="Q14" s="12">
        <f>P14/D14</f>
        <v>1.1377089326617174</v>
      </c>
      <c r="R14" s="10">
        <f>AVERAGE(R11:R13)</f>
        <v>108.16607983907021</v>
      </c>
      <c r="S14" s="12">
        <f>R14/E14</f>
        <v>1.5427382636075893</v>
      </c>
      <c r="T14" s="13"/>
      <c r="U14" s="13"/>
    </row>
    <row r="15" spans="1:22" ht="15.7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7"/>
      <c r="U15" s="7"/>
    </row>
    <row r="16" spans="1:22" ht="15" customHeight="1">
      <c r="A16" s="15" t="s">
        <v>22</v>
      </c>
      <c r="B16" s="2" t="s">
        <v>7</v>
      </c>
      <c r="C16" s="8">
        <v>135.70377540588299</v>
      </c>
      <c r="D16" s="8">
        <f t="shared" si="0"/>
        <v>9.3208110332490151</v>
      </c>
      <c r="E16" s="8">
        <v>145.02458643913201</v>
      </c>
      <c r="F16" s="8"/>
      <c r="G16" s="8">
        <v>159.17687010764999</v>
      </c>
      <c r="H16" s="8">
        <f>G16/C16</f>
        <v>1.1729730409604315</v>
      </c>
      <c r="I16" s="8">
        <f t="shared" si="2"/>
        <v>10.549807548523006</v>
      </c>
      <c r="J16" s="8">
        <f>I16/D16</f>
        <v>1.1318551047639458</v>
      </c>
      <c r="K16" s="8">
        <v>169.726677656173</v>
      </c>
      <c r="L16" s="8">
        <f>K16/E16</f>
        <v>1.1703303682745454</v>
      </c>
      <c r="M16" s="8"/>
      <c r="N16" s="8">
        <v>193.680277824401</v>
      </c>
      <c r="O16" s="8">
        <f>N16/C16</f>
        <v>1.4272283674136057</v>
      </c>
      <c r="P16" s="8">
        <f t="shared" si="6"/>
        <v>10.097243309020996</v>
      </c>
      <c r="Q16" s="8">
        <f>P16/D16</f>
        <v>1.0833009351871106</v>
      </c>
      <c r="R16" s="8">
        <v>203.777521133422</v>
      </c>
      <c r="S16" s="8">
        <f>R16/E16</f>
        <v>1.4051239595773581</v>
      </c>
      <c r="T16" s="7"/>
      <c r="U16" s="7"/>
    </row>
    <row r="17" spans="1:21" ht="15.75">
      <c r="A17" s="15"/>
      <c r="B17" s="2" t="s">
        <v>23</v>
      </c>
      <c r="C17" s="8">
        <v>100.895361185073</v>
      </c>
      <c r="D17" s="8">
        <f t="shared" si="0"/>
        <v>8.6264979839330067</v>
      </c>
      <c r="E17" s="8">
        <v>109.52185916900601</v>
      </c>
      <c r="F17" s="8"/>
      <c r="G17" s="8">
        <v>125.89421129226599</v>
      </c>
      <c r="H17" s="8">
        <f>G17/C17</f>
        <v>1.247770064089839</v>
      </c>
      <c r="I17" s="8">
        <f t="shared" si="2"/>
        <v>9.4752395153050202</v>
      </c>
      <c r="J17" s="8">
        <f>I17/D17</f>
        <v>1.0983877273202647</v>
      </c>
      <c r="K17" s="8">
        <v>135.36945080757101</v>
      </c>
      <c r="L17" s="8">
        <f>K17/E17</f>
        <v>1.2360039524044137</v>
      </c>
      <c r="M17" s="8"/>
      <c r="N17" s="8">
        <v>152.16694474220199</v>
      </c>
      <c r="O17" s="8">
        <f>N17/C17</f>
        <v>1.5081659152107221</v>
      </c>
      <c r="P17" s="8">
        <f t="shared" si="6"/>
        <v>9.4800007343289963</v>
      </c>
      <c r="Q17" s="8">
        <f>P17/D17</f>
        <v>1.0989396568556153</v>
      </c>
      <c r="R17" s="8">
        <v>161.64694547653099</v>
      </c>
      <c r="S17" s="8">
        <f>R17/E17</f>
        <v>1.4759331762903094</v>
      </c>
      <c r="T17" s="7"/>
      <c r="U17" s="7"/>
    </row>
    <row r="18" spans="1:21" ht="15.75">
      <c r="A18" s="15"/>
      <c r="B18" s="2" t="s">
        <v>25</v>
      </c>
      <c r="C18" s="8">
        <v>109.462527990341</v>
      </c>
      <c r="D18" s="8">
        <f t="shared" si="0"/>
        <v>8.4035699367519925</v>
      </c>
      <c r="E18" s="8">
        <v>117.86609792709299</v>
      </c>
      <c r="F18" s="8"/>
      <c r="G18" s="8">
        <v>127.85326552391</v>
      </c>
      <c r="H18" s="8">
        <f>G18/C18</f>
        <v>1.1680094354772421</v>
      </c>
      <c r="I18" s="8">
        <f t="shared" si="2"/>
        <v>9.6464185714720116</v>
      </c>
      <c r="J18" s="8">
        <f>I18/D18</f>
        <v>1.1478953164041119</v>
      </c>
      <c r="K18" s="8">
        <v>137.49968409538201</v>
      </c>
      <c r="L18" s="8">
        <f>K18/E18</f>
        <v>1.1665753470555504</v>
      </c>
      <c r="M18" s="8"/>
      <c r="N18" s="8">
        <v>155.35111451148899</v>
      </c>
      <c r="O18" s="8">
        <f>N18/C18</f>
        <v>1.4192173099199501</v>
      </c>
      <c r="P18" s="8">
        <f t="shared" si="6"/>
        <v>10.069684505463016</v>
      </c>
      <c r="Q18" s="8">
        <f>P18/D18</f>
        <v>1.1982627123056921</v>
      </c>
      <c r="R18" s="8">
        <v>165.420799016952</v>
      </c>
      <c r="S18" s="8">
        <f>R18/E18</f>
        <v>1.4034637773388778</v>
      </c>
      <c r="T18" s="7"/>
      <c r="U18" s="7"/>
    </row>
    <row r="19" spans="1:21" ht="15.75">
      <c r="A19" s="15"/>
      <c r="B19" s="2" t="s">
        <v>27</v>
      </c>
      <c r="C19" s="8">
        <v>102.343473911285</v>
      </c>
      <c r="D19" s="8">
        <f t="shared" si="0"/>
        <v>8.9783523082730028</v>
      </c>
      <c r="E19" s="8">
        <v>111.32182621955801</v>
      </c>
      <c r="F19" s="8"/>
      <c r="G19" s="8">
        <v>131.21943664550699</v>
      </c>
      <c r="H19" s="8">
        <f>G19/C19</f>
        <v>1.2821475725873124</v>
      </c>
      <c r="I19" s="8">
        <f t="shared" si="2"/>
        <v>10.251653671265018</v>
      </c>
      <c r="J19" s="8">
        <f>I19/D19</f>
        <v>1.1418190464433819</v>
      </c>
      <c r="K19" s="8">
        <v>141.47109031677201</v>
      </c>
      <c r="L19" s="8">
        <f>K19/E19</f>
        <v>1.2708297655641325</v>
      </c>
      <c r="M19" s="8"/>
      <c r="N19" s="8">
        <v>160.096146106719</v>
      </c>
      <c r="O19" s="8">
        <f>N19/C19</f>
        <v>1.5643024414580269</v>
      </c>
      <c r="P19" s="8">
        <f t="shared" si="6"/>
        <v>9.9259154796610005</v>
      </c>
      <c r="Q19" s="8">
        <f>P19/D19</f>
        <v>1.1055386488359202</v>
      </c>
      <c r="R19" s="8">
        <v>170.02206158638</v>
      </c>
      <c r="S19" s="8">
        <f>R19/E19</f>
        <v>1.5273021235840005</v>
      </c>
      <c r="T19" s="7"/>
      <c r="U19" s="7"/>
    </row>
    <row r="20" spans="1:21" s="11" customFormat="1" ht="15.75">
      <c r="A20" s="9"/>
      <c r="B20" s="2" t="s">
        <v>48</v>
      </c>
      <c r="C20" s="10">
        <f>AVERAGE(C16:C19)</f>
        <v>112.1012846231455</v>
      </c>
      <c r="D20" s="10">
        <f t="shared" ref="D20:S20" si="11">AVERAGE(D16:D19)</f>
        <v>8.8323078155517543</v>
      </c>
      <c r="E20" s="10">
        <f t="shared" si="11"/>
        <v>120.93359243869725</v>
      </c>
      <c r="F20" s="10"/>
      <c r="G20" s="10">
        <f t="shared" si="11"/>
        <v>136.03594589233325</v>
      </c>
      <c r="H20" s="12">
        <f>G20/C20</f>
        <v>1.2135092505821825</v>
      </c>
      <c r="I20" s="10">
        <f t="shared" si="11"/>
        <v>9.980779826641264</v>
      </c>
      <c r="J20" s="12">
        <f>I20/D20</f>
        <v>1.1300307954697075</v>
      </c>
      <c r="K20" s="10">
        <f t="shared" si="11"/>
        <v>146.0167257189745</v>
      </c>
      <c r="L20" s="12">
        <f>K20/E20</f>
        <v>1.2074124548395617</v>
      </c>
      <c r="M20" s="10"/>
      <c r="N20" s="10">
        <f t="shared" si="11"/>
        <v>165.32362079620276</v>
      </c>
      <c r="O20" s="12">
        <f>N20/C20</f>
        <v>1.4747700827156129</v>
      </c>
      <c r="P20" s="10">
        <f t="shared" si="11"/>
        <v>9.8932110071185022</v>
      </c>
      <c r="Q20" s="12">
        <f>P20/D20</f>
        <v>1.1201161931538131</v>
      </c>
      <c r="R20" s="10">
        <f>AVERAGE(R16:R19)</f>
        <v>175.21683180332127</v>
      </c>
      <c r="S20" s="12">
        <f>R20/E20</f>
        <v>1.4488681620215729</v>
      </c>
      <c r="T20" s="13"/>
      <c r="U20" s="13"/>
    </row>
    <row r="21" spans="1:21" ht="15.7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7"/>
      <c r="U21" s="7"/>
    </row>
    <row r="22" spans="1:21" ht="15.75">
      <c r="A22" s="15" t="s">
        <v>29</v>
      </c>
      <c r="B22" s="2" t="s">
        <v>7</v>
      </c>
      <c r="C22" s="8">
        <v>155.11121892929</v>
      </c>
      <c r="D22" s="8">
        <f t="shared" si="0"/>
        <v>10.072481155395991</v>
      </c>
      <c r="E22" s="8">
        <v>165.183700084686</v>
      </c>
      <c r="F22" s="8"/>
      <c r="G22" s="8">
        <v>202.180891990661</v>
      </c>
      <c r="H22" s="8">
        <f>G22/C22</f>
        <v>1.3034575666820623</v>
      </c>
      <c r="I22" s="8">
        <f t="shared" si="2"/>
        <v>11.086788892746</v>
      </c>
      <c r="J22" s="8">
        <f>I22/D22</f>
        <v>1.1007008821065531</v>
      </c>
      <c r="K22" s="8">
        <v>213.267680883407</v>
      </c>
      <c r="L22" s="8">
        <f>K22/E22</f>
        <v>1.2910939806655828</v>
      </c>
      <c r="M22" s="8"/>
      <c r="N22" s="8">
        <v>252.24619936943</v>
      </c>
      <c r="O22" s="8">
        <f>N22/C22</f>
        <v>1.626227948633558</v>
      </c>
      <c r="P22" s="8">
        <f t="shared" si="6"/>
        <v>11.058322191237977</v>
      </c>
      <c r="Q22" s="8">
        <f>P22/D22</f>
        <v>1.0978746964757393</v>
      </c>
      <c r="R22" s="8">
        <v>263.30452156066798</v>
      </c>
      <c r="S22" s="8">
        <f>R22/E22</f>
        <v>1.5940103135217194</v>
      </c>
      <c r="T22" s="7"/>
      <c r="U22" s="7"/>
    </row>
    <row r="23" spans="1:21" ht="15.75">
      <c r="A23" s="15"/>
      <c r="B23" s="2" t="s">
        <v>23</v>
      </c>
      <c r="C23" s="8">
        <v>130.421717643737</v>
      </c>
      <c r="D23" s="8">
        <f t="shared" si="0"/>
        <v>9.7629649639129923</v>
      </c>
      <c r="E23" s="8">
        <v>140.18468260764999</v>
      </c>
      <c r="F23" s="8"/>
      <c r="G23" s="8">
        <v>168.444113969802</v>
      </c>
      <c r="H23" s="8">
        <f>G23/C23</f>
        <v>1.2915342399486553</v>
      </c>
      <c r="I23" s="8">
        <f t="shared" si="2"/>
        <v>11.039766788483007</v>
      </c>
      <c r="J23" s="8">
        <f>I23/D23</f>
        <v>1.1307801297341</v>
      </c>
      <c r="K23" s="8">
        <v>179.48388075828501</v>
      </c>
      <c r="L23" s="8">
        <f>K23/E23</f>
        <v>1.2803387461426576</v>
      </c>
      <c r="M23" s="8"/>
      <c r="N23" s="8">
        <v>212.61090064048699</v>
      </c>
      <c r="O23" s="8">
        <f>N23/C23</f>
        <v>1.6301801914713305</v>
      </c>
      <c r="P23" s="8">
        <f t="shared" si="6"/>
        <v>10.656936645508011</v>
      </c>
      <c r="Q23" s="8">
        <f>P23/D23</f>
        <v>1.091567642094325</v>
      </c>
      <c r="R23" s="8">
        <v>223.267837285995</v>
      </c>
      <c r="S23" s="8">
        <f>R23/E23</f>
        <v>1.5926692783610232</v>
      </c>
      <c r="T23" s="7"/>
      <c r="U23" s="7"/>
    </row>
    <row r="24" spans="1:21" ht="15.75">
      <c r="A24" s="15"/>
      <c r="B24" s="2" t="s">
        <v>13</v>
      </c>
      <c r="C24" s="8">
        <v>130.089377641677</v>
      </c>
      <c r="D24" s="8">
        <f t="shared" si="0"/>
        <v>9.2206494808199864</v>
      </c>
      <c r="E24" s="8">
        <v>139.31002712249699</v>
      </c>
      <c r="F24" s="8"/>
      <c r="G24" s="8">
        <v>166.95269131660399</v>
      </c>
      <c r="H24" s="8">
        <f>G24/C24</f>
        <v>1.2833691293109624</v>
      </c>
      <c r="I24" s="8">
        <f t="shared" si="2"/>
        <v>10.705965757370024</v>
      </c>
      <c r="J24" s="8">
        <f>I24/D24</f>
        <v>1.1610858627301326</v>
      </c>
      <c r="K24" s="8">
        <v>177.65865707397401</v>
      </c>
      <c r="L24" s="8">
        <f>K24/E24</f>
        <v>1.2752754467397858</v>
      </c>
      <c r="M24" s="8"/>
      <c r="N24" s="8">
        <v>210.11298155784601</v>
      </c>
      <c r="O24" s="8">
        <f>N24/C24</f>
        <v>1.6151432604788762</v>
      </c>
      <c r="P24" s="8">
        <f t="shared" si="6"/>
        <v>10.491855144499993</v>
      </c>
      <c r="Q24" s="8">
        <f>P24/D24</f>
        <v>1.1378650892569186</v>
      </c>
      <c r="R24" s="8">
        <v>220.60483670234601</v>
      </c>
      <c r="S24" s="8">
        <f>R24/E24</f>
        <v>1.5835531817703654</v>
      </c>
      <c r="T24" s="7"/>
      <c r="U24" s="7"/>
    </row>
    <row r="25" spans="1:21" ht="15.75">
      <c r="A25" s="15"/>
      <c r="B25" s="2" t="s">
        <v>25</v>
      </c>
      <c r="C25" s="8">
        <v>134.866724014282</v>
      </c>
      <c r="D25" s="8">
        <f t="shared" si="0"/>
        <v>9.6382646560670082</v>
      </c>
      <c r="E25" s="8">
        <v>144.50498867034901</v>
      </c>
      <c r="F25" s="8"/>
      <c r="G25" s="8">
        <v>174.79175829887299</v>
      </c>
      <c r="H25" s="8">
        <f>G25/C25</f>
        <v>1.2960332474626064</v>
      </c>
      <c r="I25" s="8">
        <f t="shared" si="2"/>
        <v>11.083686113357999</v>
      </c>
      <c r="J25" s="8">
        <f>I25/D25</f>
        <v>1.1499669814919575</v>
      </c>
      <c r="K25" s="8">
        <v>185.87544441223099</v>
      </c>
      <c r="L25" s="8">
        <f>K25/E25</f>
        <v>1.2862908479669033</v>
      </c>
      <c r="M25" s="8"/>
      <c r="N25" s="8">
        <v>221.47290802001899</v>
      </c>
      <c r="O25" s="8">
        <f>N25/C25</f>
        <v>1.6421612494759319</v>
      </c>
      <c r="P25" s="8">
        <f t="shared" si="6"/>
        <v>10.771953582764013</v>
      </c>
      <c r="Q25" s="8">
        <f>P25/D25</f>
        <v>1.1176237597899308</v>
      </c>
      <c r="R25" s="8">
        <v>232.244861602783</v>
      </c>
      <c r="S25" s="8">
        <f>R25/E25</f>
        <v>1.6071753905506332</v>
      </c>
      <c r="T25" s="7"/>
      <c r="U25" s="7"/>
    </row>
    <row r="26" spans="1:21" s="11" customFormat="1" ht="15.75">
      <c r="A26" s="9"/>
      <c r="B26" s="2" t="s">
        <v>48</v>
      </c>
      <c r="C26" s="10">
        <f>AVERAGE(C22:C25)</f>
        <v>137.62225955724648</v>
      </c>
      <c r="D26" s="10">
        <f t="shared" ref="D26:S26" si="12">AVERAGE(D22:D25)</f>
        <v>9.6735900640489945</v>
      </c>
      <c r="E26" s="10">
        <f t="shared" si="12"/>
        <v>147.2958496212955</v>
      </c>
      <c r="F26" s="10"/>
      <c r="G26" s="10">
        <f t="shared" si="12"/>
        <v>178.09236389398501</v>
      </c>
      <c r="H26" s="12">
        <f>G26/C26</f>
        <v>1.294066559195711</v>
      </c>
      <c r="I26" s="10">
        <f t="shared" si="12"/>
        <v>10.979051887989257</v>
      </c>
      <c r="J26" s="12">
        <f>I26/D26</f>
        <v>1.1349511210726089</v>
      </c>
      <c r="K26" s="10">
        <f t="shared" si="12"/>
        <v>189.07141578197425</v>
      </c>
      <c r="L26" s="12">
        <f>K26/E26</f>
        <v>1.283616722861409</v>
      </c>
      <c r="M26" s="10"/>
      <c r="N26" s="10">
        <f t="shared" si="12"/>
        <v>224.11074739694547</v>
      </c>
      <c r="O26" s="12">
        <f>N26/C26</f>
        <v>1.6284483928540827</v>
      </c>
      <c r="P26" s="10">
        <f t="shared" si="12"/>
        <v>10.744766891002499</v>
      </c>
      <c r="Q26" s="12">
        <f>P26/D26</f>
        <v>1.1107320880729104</v>
      </c>
      <c r="R26" s="10">
        <f>AVERAGE(R22:R25)</f>
        <v>234.85551428794798</v>
      </c>
      <c r="S26" s="12">
        <f>R26/E26</f>
        <v>1.5944476025072836</v>
      </c>
      <c r="T26" s="13"/>
      <c r="U26" s="13"/>
    </row>
    <row r="27" spans="1:21" ht="15.7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7"/>
      <c r="U27" s="7"/>
    </row>
    <row r="28" spans="1:21" ht="15" customHeight="1">
      <c r="A28" s="15" t="s">
        <v>30</v>
      </c>
      <c r="B28" s="2" t="s">
        <v>7</v>
      </c>
      <c r="C28" s="8">
        <v>102.81528592109601</v>
      </c>
      <c r="D28" s="8">
        <f t="shared" si="0"/>
        <v>89.954488992690983</v>
      </c>
      <c r="E28" s="8">
        <v>192.76977491378699</v>
      </c>
      <c r="F28" s="8"/>
      <c r="G28" s="8">
        <v>117.203608274459</v>
      </c>
      <c r="H28" s="8">
        <f>G28/C28</f>
        <v>1.1399434162387594</v>
      </c>
      <c r="I28" s="8">
        <f t="shared" si="2"/>
        <v>96.960754394532003</v>
      </c>
      <c r="J28" s="8">
        <f>I28/D28</f>
        <v>1.0778867789734239</v>
      </c>
      <c r="K28" s="8">
        <v>214.164362668991</v>
      </c>
      <c r="L28" s="8">
        <f>K28/E28</f>
        <v>1.1109851778618944</v>
      </c>
      <c r="M28" s="8"/>
      <c r="N28" s="8">
        <v>148.52965426444999</v>
      </c>
      <c r="O28" s="8">
        <f>N28/C28</f>
        <v>1.4446261850444764</v>
      </c>
      <c r="P28" s="8">
        <f t="shared" si="6"/>
        <v>87.823757410049012</v>
      </c>
      <c r="Q28" s="8">
        <f>P28/D28</f>
        <v>0.97631322676053334</v>
      </c>
      <c r="R28" s="8">
        <v>236.353411674499</v>
      </c>
      <c r="S28" s="8">
        <f>R28/E28</f>
        <v>1.2260916514541973</v>
      </c>
      <c r="T28" s="7"/>
      <c r="U28" s="7"/>
    </row>
    <row r="29" spans="1:21" ht="15.75">
      <c r="A29" s="15"/>
      <c r="B29" s="2" t="s">
        <v>31</v>
      </c>
      <c r="C29" s="8">
        <v>99.240627050399695</v>
      </c>
      <c r="D29" s="8">
        <f t="shared" si="0"/>
        <v>89.586415767669308</v>
      </c>
      <c r="E29" s="8">
        <v>188.827042818069</v>
      </c>
      <c r="F29" s="8"/>
      <c r="G29" s="8">
        <v>101.458420991897</v>
      </c>
      <c r="H29" s="8">
        <f>G29/C29</f>
        <v>1.0223476413583219</v>
      </c>
      <c r="I29" s="8">
        <f t="shared" si="2"/>
        <v>95.646151304245009</v>
      </c>
      <c r="J29" s="8">
        <f>I29/D29</f>
        <v>1.0676412320400319</v>
      </c>
      <c r="K29" s="8">
        <v>197.10457229614201</v>
      </c>
      <c r="L29" s="8">
        <f>K29/E29</f>
        <v>1.0438365678694033</v>
      </c>
      <c r="M29" s="8"/>
      <c r="N29" s="8">
        <v>128.55381655693</v>
      </c>
      <c r="O29" s="8">
        <f>N29/C29</f>
        <v>1.2953748920957895</v>
      </c>
      <c r="P29" s="8">
        <f t="shared" si="6"/>
        <v>93.039846420288001</v>
      </c>
      <c r="Q29" s="8">
        <f>P29/D29</f>
        <v>1.0385485971620376</v>
      </c>
      <c r="R29" s="8">
        <v>221.593662977218</v>
      </c>
      <c r="S29" s="8">
        <f>R29/E29</f>
        <v>1.1735271583462701</v>
      </c>
      <c r="T29" s="7"/>
      <c r="U29" s="7"/>
    </row>
    <row r="30" spans="1:21" ht="35.1" customHeight="1">
      <c r="A30" s="15"/>
      <c r="B30" s="2" t="s">
        <v>15</v>
      </c>
      <c r="C30" s="8">
        <v>93.270155906677203</v>
      </c>
      <c r="D30" s="8">
        <f t="shared" si="0"/>
        <v>81.656078338622805</v>
      </c>
      <c r="E30" s="8">
        <v>174.92623424530001</v>
      </c>
      <c r="F30" s="8"/>
      <c r="G30" s="8">
        <v>109.42152214050201</v>
      </c>
      <c r="H30" s="8">
        <f>G30/C30</f>
        <v>1.1731675698064157</v>
      </c>
      <c r="I30" s="8">
        <f t="shared" si="2"/>
        <v>92.089767694473991</v>
      </c>
      <c r="J30" s="8">
        <f>I30/D30</f>
        <v>1.1277760280451299</v>
      </c>
      <c r="K30" s="8">
        <v>201.511289834976</v>
      </c>
      <c r="L30" s="8">
        <f>K30/E30</f>
        <v>1.1519786652035029</v>
      </c>
      <c r="M30" s="8"/>
      <c r="N30" s="8">
        <v>139.34928870201099</v>
      </c>
      <c r="O30" s="8">
        <f>N30/C30</f>
        <v>1.4940394100063361</v>
      </c>
      <c r="P30" s="8">
        <f t="shared" si="6"/>
        <v>84.376674413681002</v>
      </c>
      <c r="Q30" s="8">
        <f>P30/D30</f>
        <v>1.0333177410722083</v>
      </c>
      <c r="R30" s="8">
        <v>223.725963115692</v>
      </c>
      <c r="S30" s="8">
        <f>R30/E30</f>
        <v>1.2789731859313902</v>
      </c>
      <c r="T30" s="7"/>
      <c r="U30" s="7"/>
    </row>
    <row r="31" spans="1:21" s="11" customFormat="1" ht="15.75">
      <c r="A31" s="5"/>
      <c r="B31" s="2" t="s">
        <v>48</v>
      </c>
      <c r="C31" s="10">
        <f>AVERAGE(C28:C30)</f>
        <v>98.442022959390968</v>
      </c>
      <c r="D31" s="10">
        <f t="shared" ref="D31:S31" si="13">AVERAGE(D28:D30)</f>
        <v>87.065661032994356</v>
      </c>
      <c r="E31" s="10">
        <f t="shared" si="13"/>
        <v>185.50768399238532</v>
      </c>
      <c r="F31" s="10"/>
      <c r="G31" s="10">
        <f t="shared" si="13"/>
        <v>109.36118380228601</v>
      </c>
      <c r="H31" s="12">
        <f>G31/C31</f>
        <v>1.1109197120766137</v>
      </c>
      <c r="I31" s="10">
        <f t="shared" si="13"/>
        <v>94.898891131083658</v>
      </c>
      <c r="J31" s="12">
        <f>I31/D31</f>
        <v>1.0899692255839053</v>
      </c>
      <c r="K31" s="10">
        <f t="shared" si="13"/>
        <v>204.26007493336965</v>
      </c>
      <c r="L31" s="12">
        <f>K31/E31</f>
        <v>1.1010868689501512</v>
      </c>
      <c r="M31" s="10"/>
      <c r="N31" s="10">
        <f t="shared" si="13"/>
        <v>138.81091984113033</v>
      </c>
      <c r="O31" s="12">
        <f>N31/C31</f>
        <v>1.4100778881635969</v>
      </c>
      <c r="P31" s="10">
        <f t="shared" si="13"/>
        <v>88.413426081339324</v>
      </c>
      <c r="Q31" s="12">
        <f>P31/D31</f>
        <v>1.0154798692429869</v>
      </c>
      <c r="R31" s="10">
        <f>AVERAGE(R28:R30)</f>
        <v>227.22434592246967</v>
      </c>
      <c r="S31" s="12">
        <f>R31/E31</f>
        <v>1.2248783502240086</v>
      </c>
    </row>
    <row r="32" spans="1:21">
      <c r="A32" s="5"/>
      <c r="B32" s="6"/>
      <c r="C32" s="2"/>
      <c r="D32" s="2"/>
    </row>
    <row r="33" spans="1:17" ht="29.25">
      <c r="A33" s="5" t="s">
        <v>49</v>
      </c>
      <c r="B33" s="6"/>
      <c r="C33" s="2"/>
      <c r="D33" s="2"/>
      <c r="H33" s="13">
        <f>AVERAGE(H9,H14,H20,H26,H31)</f>
        <v>1.2968155350436281</v>
      </c>
      <c r="I33" s="11"/>
      <c r="J33" s="13">
        <f>AVERAGE(J9,J14,J20,J26,J31)</f>
        <v>1.1527243559885647</v>
      </c>
      <c r="K33" s="11"/>
      <c r="L33" s="11"/>
      <c r="M33" s="11"/>
      <c r="N33" s="11"/>
      <c r="O33" s="13">
        <f>AVERAGE(O9,O14,O20,O26,O31)</f>
        <v>1.5877516456291267</v>
      </c>
      <c r="P33" s="11"/>
      <c r="Q33" s="13">
        <f>AVERAGE(Q9,Q14,Q20,Q26,Q31)</f>
        <v>1.1378461759754892</v>
      </c>
    </row>
    <row r="34" spans="1:17">
      <c r="A34" s="5"/>
      <c r="B34" s="6"/>
      <c r="C34" s="2"/>
      <c r="D34" s="2"/>
    </row>
  </sheetData>
  <mergeCells count="10">
    <mergeCell ref="A22:A25"/>
    <mergeCell ref="A28:A30"/>
    <mergeCell ref="A11:A13"/>
    <mergeCell ref="A16:A19"/>
    <mergeCell ref="K1:U1"/>
    <mergeCell ref="A5:A8"/>
    <mergeCell ref="T2:U2"/>
    <mergeCell ref="G3:K3"/>
    <mergeCell ref="C3:E3"/>
    <mergeCell ref="N3:R3"/>
  </mergeCells>
  <conditionalFormatting sqref="E10:G10 K10 R10 M10:N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2024-06-21T21:45:19Z</dcterms:created>
  <dcterms:modified xsi:type="dcterms:W3CDTF">2024-08-01T18:34:27Z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2024-07-29T17:49:32Z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b3a9dfbb-12d8-41fb-ac7a-54faab67a3ca</vt:lpwstr>
  </property>
  <property fmtid="{D5CDD505-2E9C-101B-9397-08002B2CF9AE}" pid="8" name="MSIP_Label_3513b79f-ce8d-43d6-b7e5-c12d3e236916_ContentBits">
    <vt:lpwstr>0</vt:lpwstr>
  </property>
</Properties>
</file>