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\Documents\GB\MUESTREO\Muestreo-I\datos\"/>
    </mc:Choice>
  </mc:AlternateContent>
  <xr:revisionPtr revIDLastSave="0" documentId="13_ncr:1_{45F8E13D-9F84-4A7A-85A7-8F472F89BB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J3" i="1"/>
  <c r="K3" i="1"/>
  <c r="J4" i="1"/>
  <c r="K4" i="1"/>
  <c r="J5" i="1"/>
  <c r="K5" i="1"/>
  <c r="J6" i="1"/>
  <c r="K6" i="1"/>
  <c r="J7" i="1"/>
  <c r="K7" i="1"/>
  <c r="K2" i="1"/>
  <c r="J2" i="1"/>
  <c r="I8" i="1"/>
  <c r="I3" i="1"/>
  <c r="I4" i="1"/>
  <c r="I5" i="1"/>
  <c r="I6" i="1"/>
  <c r="I7" i="1"/>
  <c r="I2" i="1"/>
  <c r="H8" i="1"/>
  <c r="H7" i="1"/>
  <c r="H3" i="1"/>
  <c r="H4" i="1"/>
  <c r="H5" i="1"/>
  <c r="H6" i="1"/>
  <c r="H2" i="1"/>
  <c r="G8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<sst xmlns="http://schemas.openxmlformats.org/spreadsheetml/2006/main" count="11" uniqueCount="11">
  <si>
    <t>NSE</t>
  </si>
  <si>
    <t>Nh</t>
  </si>
  <si>
    <t>nh</t>
  </si>
  <si>
    <t>syk</t>
  </si>
  <si>
    <t>s2yh</t>
  </si>
  <si>
    <t>Fexp</t>
  </si>
  <si>
    <t>Total_est</t>
  </si>
  <si>
    <t>Var_est</t>
  </si>
  <si>
    <t>cve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</si>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</sst>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="210" zoomScaleNormal="210" workbookViewId="0">
      <selection activeCell="G3" sqref="G3"/>
    </sheetView>
  </sheetViews>
  <sheetFormatPr baseColWidth="10" defaultColWidth="8.7265625" defaultRowHeight="14.5" x14ac:dyDescent="0.35"/>
  <cols>
    <col min="8" max="8" width="10.8164062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1</v>
      </c>
      <c r="B2">
        <v>400</v>
      </c>
      <c r="C2">
        <v>98</v>
      </c>
      <c r="D2">
        <v>2361.8000000000002</v>
      </c>
      <c r="E2">
        <v>5575</v>
      </c>
      <c r="F2">
        <f>+B2/C2</f>
        <v>4.0816326530612246</v>
      </c>
      <c r="G2" s="2">
        <f>+F2*D2</f>
        <v>9640.0000000000018</v>
      </c>
      <c r="H2">
        <f>B2^2/C2*(1-C2/B2)*E2</f>
        <v>6872040.8163265307</v>
      </c>
      <c r="I2">
        <f>+SQRT(H2)/G2</f>
        <v>0.27193545285321696</v>
      </c>
      <c r="J2">
        <f>+G2-1.96*SQRT(H2)</f>
        <v>4501.9427796101781</v>
      </c>
      <c r="K2">
        <f>+G2+1.96*SQRT(H2)</f>
        <v>14778.057220389826</v>
      </c>
    </row>
    <row r="3" spans="1:11" x14ac:dyDescent="0.35">
      <c r="A3">
        <v>2</v>
      </c>
      <c r="B3">
        <v>30</v>
      </c>
      <c r="C3">
        <v>10</v>
      </c>
      <c r="D3">
        <v>256</v>
      </c>
      <c r="E3">
        <v>4064</v>
      </c>
      <c r="F3">
        <f t="shared" ref="F3:F7" si="0">+B3/C3</f>
        <v>3</v>
      </c>
      <c r="G3" s="3">
        <f t="shared" ref="G3:G7" si="1">+F3*D3</f>
        <v>768</v>
      </c>
      <c r="H3">
        <f t="shared" ref="H3:H7" si="2">B3^2/C3*(1-C3/B3)*E3</f>
        <v>243840.00000000003</v>
      </c>
      <c r="I3">
        <f t="shared" ref="I3:I8" si="3">+SQRT(H3)/G3</f>
        <v>0.64297080675045692</v>
      </c>
      <c r="J3" s="5">
        <f t="shared" ref="J3:J7" si="4">+G3-1.96*SQRT(H3)</f>
        <v>-199.85109598532779</v>
      </c>
      <c r="K3">
        <f t="shared" ref="K3:K7" si="5">+G3+1.96*SQRT(H3)</f>
        <v>1735.8510959853279</v>
      </c>
    </row>
    <row r="4" spans="1:11" x14ac:dyDescent="0.35">
      <c r="A4">
        <v>3</v>
      </c>
      <c r="B4">
        <v>61</v>
      </c>
      <c r="C4">
        <v>37</v>
      </c>
      <c r="D4">
        <v>9901.2000000000007</v>
      </c>
      <c r="E4">
        <v>347556</v>
      </c>
      <c r="F4">
        <f t="shared" si="0"/>
        <v>1.6486486486486487</v>
      </c>
      <c r="G4" s="2">
        <f t="shared" si="1"/>
        <v>16323.600000000002</v>
      </c>
      <c r="H4">
        <f t="shared" si="2"/>
        <v>13751945.513513513</v>
      </c>
      <c r="I4">
        <f t="shared" si="3"/>
        <v>0.22717792443196572</v>
      </c>
      <c r="J4">
        <f t="shared" si="4"/>
        <v>9055.2113281750353</v>
      </c>
      <c r="K4">
        <f t="shared" si="5"/>
        <v>23591.988671824969</v>
      </c>
    </row>
    <row r="5" spans="1:11" x14ac:dyDescent="0.35">
      <c r="A5">
        <v>4</v>
      </c>
      <c r="B5">
        <v>18</v>
      </c>
      <c r="C5">
        <v>6</v>
      </c>
      <c r="D5">
        <v>1074</v>
      </c>
      <c r="E5">
        <v>22798</v>
      </c>
      <c r="F5">
        <f t="shared" si="0"/>
        <v>3</v>
      </c>
      <c r="G5" s="2">
        <f t="shared" si="1"/>
        <v>3222</v>
      </c>
      <c r="H5">
        <f t="shared" si="2"/>
        <v>820728.00000000012</v>
      </c>
      <c r="I5">
        <f t="shared" si="3"/>
        <v>0.28117330707335103</v>
      </c>
      <c r="J5">
        <f t="shared" si="4"/>
        <v>1446.3568250349394</v>
      </c>
      <c r="K5">
        <f t="shared" si="5"/>
        <v>4997.6431749650601</v>
      </c>
    </row>
    <row r="6" spans="1:11" x14ac:dyDescent="0.35">
      <c r="A6">
        <v>5</v>
      </c>
      <c r="B6">
        <v>70</v>
      </c>
      <c r="C6">
        <v>39</v>
      </c>
      <c r="D6">
        <v>11454.3</v>
      </c>
      <c r="E6">
        <v>123578</v>
      </c>
      <c r="F6">
        <f t="shared" si="0"/>
        <v>1.7948717948717949</v>
      </c>
      <c r="G6" s="2">
        <f t="shared" si="1"/>
        <v>20559</v>
      </c>
      <c r="H6">
        <f t="shared" si="2"/>
        <v>6876006.666666666</v>
      </c>
      <c r="I6">
        <f t="shared" si="3"/>
        <v>0.12754579878399513</v>
      </c>
      <c r="J6">
        <f t="shared" si="4"/>
        <v>15419.460408687693</v>
      </c>
      <c r="K6">
        <f t="shared" si="5"/>
        <v>25698.539591312307</v>
      </c>
    </row>
    <row r="7" spans="1:11" x14ac:dyDescent="0.35">
      <c r="A7">
        <v>6</v>
      </c>
      <c r="B7">
        <v>120</v>
      </c>
      <c r="C7">
        <v>21</v>
      </c>
      <c r="D7">
        <v>697.2</v>
      </c>
      <c r="E7">
        <v>9795</v>
      </c>
      <c r="F7">
        <f t="shared" si="0"/>
        <v>5.7142857142857144</v>
      </c>
      <c r="G7" s="2">
        <f t="shared" si="1"/>
        <v>3984.0000000000005</v>
      </c>
      <c r="H7">
        <f>B7^2/C7*(1-C7/B7)*E7</f>
        <v>5541171.4285714282</v>
      </c>
      <c r="I7">
        <f t="shared" si="3"/>
        <v>0.59085574603151658</v>
      </c>
      <c r="J7">
        <f t="shared" si="4"/>
        <v>-629.77981269154088</v>
      </c>
      <c r="K7">
        <f t="shared" si="5"/>
        <v>8597.7798126915422</v>
      </c>
    </row>
    <row r="8" spans="1:11" x14ac:dyDescent="0.35">
      <c r="G8" s="3">
        <f>SUM(G2:G7)</f>
        <v>54496.600000000006</v>
      </c>
      <c r="H8" s="4">
        <f>SUM(H2:H7)</f>
        <v>34105732.425078131</v>
      </c>
      <c r="I8">
        <f>+SQRT(H8)/G8</f>
        <v>0.10716285672413568</v>
      </c>
      <c r="J8" s="4">
        <f>+G8-1.96*SQRT(H8)</f>
        <v>43050.17777800504</v>
      </c>
      <c r="K8" s="4">
        <f>+G8+1.96*SQRT(H8)</f>
        <v>65943.022221994965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jgbabativam@usal.es</cp:lastModifiedBy>
  <dcterms:created xsi:type="dcterms:W3CDTF">2024-11-30T00:14:50Z</dcterms:created>
  <dcterms:modified xsi:type="dcterms:W3CDTF">2024-11-30T00:26:36Z</dcterms:modified>
</cp:coreProperties>
</file>