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\Documents\GB\MUESTREO\Muestreo-I\docs\"/>
    </mc:Choice>
  </mc:AlternateContent>
  <xr:revisionPtr revIDLastSave="0" documentId="8_{338C4A1D-B1D6-4943-A479-5B27CB17DCB4}" xr6:coauthVersionLast="47" xr6:coauthVersionMax="47" xr10:uidLastSave="{00000000-0000-0000-0000-000000000000}"/>
  <bookViews>
    <workbookView xWindow="-110" yWindow="-110" windowWidth="19420" windowHeight="10300" activeTab="1" xr2:uid="{821D33B8-6126-4D87-8676-CA612836102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1" i="2"/>
  <c r="I8" i="2"/>
  <c r="I5" i="2"/>
  <c r="I4" i="2"/>
  <c r="I2" i="2"/>
  <c r="I9" i="2"/>
  <c r="H5" i="2"/>
  <c r="H4" i="2"/>
  <c r="H2" i="2"/>
  <c r="H8" i="2"/>
  <c r="H9" i="2" s="1"/>
  <c r="F4" i="2"/>
  <c r="F5" i="2"/>
  <c r="F6" i="2"/>
  <c r="F3" i="2"/>
  <c r="E4" i="2" s="1"/>
  <c r="F2" i="2"/>
  <c r="D4" i="2"/>
  <c r="D5" i="2"/>
  <c r="D6" i="2" s="1"/>
  <c r="D3" i="2"/>
  <c r="D2" i="2"/>
  <c r="E5" i="2"/>
  <c r="E6" i="2"/>
  <c r="E3" i="2"/>
  <c r="D13" i="1"/>
  <c r="D12" i="1"/>
  <c r="G9" i="1"/>
  <c r="E10" i="1"/>
  <c r="E9" i="1"/>
  <c r="E6" i="1"/>
  <c r="E3" i="1"/>
  <c r="E4" i="1"/>
  <c r="E5" i="1"/>
  <c r="E2" i="1"/>
  <c r="D6" i="1"/>
  <c r="D7" i="1" s="1"/>
  <c r="D5" i="1"/>
  <c r="D4" i="1"/>
  <c r="D3" i="1"/>
  <c r="D2" i="1"/>
  <c r="C3" i="1"/>
  <c r="C5" i="1"/>
  <c r="C2" i="1"/>
  <c r="C6" i="1" l="1"/>
</calcChain>
</file>

<file path=xl/sharedStrings.xml><?xml version="1.0" encoding="utf-8"?>
<sst xmlns="http://schemas.openxmlformats.org/spreadsheetml/2006/main" count="18" uniqueCount="12">
  <si>
    <t>yk/pk</t>
  </si>
  <si>
    <t>pk</t>
  </si>
  <si>
    <t>yk</t>
  </si>
  <si>
    <t>(yk/pk - ty)^2</t>
  </si>
  <si>
    <t>Elemento</t>
  </si>
  <si>
    <t>Y</t>
  </si>
  <si>
    <t>Li</t>
  </si>
  <si>
    <t>Ls</t>
  </si>
  <si>
    <t>Acum</t>
  </si>
  <si>
    <t>*</t>
  </si>
  <si>
    <t>tymcr</t>
  </si>
  <si>
    <t>cve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</si>
</sst>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C59B-EE99-4F9D-B183-E9D3981924C8}">
  <dimension ref="A1:G13"/>
  <sheetViews>
    <sheetView zoomScale="140" zoomScaleNormal="140" workbookViewId="0">
      <selection activeCell="G13" sqref="G13"/>
    </sheetView>
  </sheetViews>
  <sheetFormatPr baseColWidth="10" defaultRowHeight="14.5" x14ac:dyDescent="0.35"/>
  <sheetData>
    <row r="1" spans="1:7" x14ac:dyDescent="0.35">
      <c r="A1" t="s">
        <v>2</v>
      </c>
      <c r="B1" t="s">
        <v>1</v>
      </c>
      <c r="D1" t="s">
        <v>0</v>
      </c>
      <c r="E1" t="s">
        <v>3</v>
      </c>
    </row>
    <row r="2" spans="1:7" x14ac:dyDescent="0.35">
      <c r="A2">
        <v>12</v>
      </c>
      <c r="B2">
        <v>0.215</v>
      </c>
      <c r="C2">
        <f>A2/(1-(1-B2)^4)</f>
        <v>19.346515047101221</v>
      </c>
      <c r="D2">
        <f>A2/B2</f>
        <v>55.813953488372093</v>
      </c>
      <c r="E2">
        <f>(D2-$D$7)^2</f>
        <v>625.53514089593261</v>
      </c>
    </row>
    <row r="3" spans="1:7" x14ac:dyDescent="0.35">
      <c r="A3">
        <v>10</v>
      </c>
      <c r="B3">
        <v>0.1</v>
      </c>
      <c r="C3">
        <f t="shared" ref="C3:C5" si="0">A3/(1-(1-B3)^4)</f>
        <v>29.078220412910742</v>
      </c>
      <c r="D3">
        <f t="shared" ref="D3:D5" si="1">A3/B3</f>
        <v>100</v>
      </c>
      <c r="E3">
        <f t="shared" ref="E3:E5" si="2">(D3-$D$7)^2</f>
        <v>367.69389359594959</v>
      </c>
    </row>
    <row r="4" spans="1:7" x14ac:dyDescent="0.35">
      <c r="A4">
        <v>10</v>
      </c>
      <c r="B4">
        <v>0.1</v>
      </c>
      <c r="D4">
        <f t="shared" si="1"/>
        <v>100</v>
      </c>
      <c r="E4">
        <f t="shared" si="2"/>
        <v>367.69389359594959</v>
      </c>
    </row>
    <row r="5" spans="1:7" x14ac:dyDescent="0.35">
      <c r="A5">
        <v>11</v>
      </c>
      <c r="B5">
        <v>0.16300000000000001</v>
      </c>
      <c r="C5">
        <f t="shared" si="0"/>
        <v>21.602383240192815</v>
      </c>
      <c r="D5">
        <f t="shared" si="1"/>
        <v>67.484662576687114</v>
      </c>
      <c r="E5">
        <f t="shared" si="2"/>
        <v>177.95537160800598</v>
      </c>
    </row>
    <row r="6" spans="1:7" x14ac:dyDescent="0.35">
      <c r="C6">
        <f>SUM(C2:C5)</f>
        <v>70.027118700204767</v>
      </c>
      <c r="D6">
        <f>SUM(D2:D5)</f>
        <v>323.29861606505921</v>
      </c>
      <c r="E6">
        <f>SUM(E2:E5)</f>
        <v>1538.8782996958375</v>
      </c>
    </row>
    <row r="7" spans="1:7" x14ac:dyDescent="0.35">
      <c r="D7">
        <f>D6/4</f>
        <v>80.824654016264802</v>
      </c>
    </row>
    <row r="9" spans="1:7" x14ac:dyDescent="0.35">
      <c r="E9">
        <f>1/12*E6</f>
        <v>128.23985830798645</v>
      </c>
      <c r="G9">
        <f>SQRT(E9)/D7</f>
        <v>0.14010952493695725</v>
      </c>
    </row>
    <row r="10" spans="1:7" x14ac:dyDescent="0.35">
      <c r="E10">
        <f>1.96*SQRT(E9)</f>
        <v>22.19563559972908</v>
      </c>
    </row>
    <row r="12" spans="1:7" x14ac:dyDescent="0.35">
      <c r="D12">
        <f>D7-E10</f>
        <v>58.629018416535722</v>
      </c>
    </row>
    <row r="13" spans="1:7" x14ac:dyDescent="0.35">
      <c r="D13">
        <f>D7+E10</f>
        <v>103.02028961599387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47B6-6E0B-4F02-AA73-C25B22ED3BD3}">
  <dimension ref="A1:I14"/>
  <sheetViews>
    <sheetView tabSelected="1" topLeftCell="A3" zoomScale="140" zoomScaleNormal="140" workbookViewId="0">
      <selection activeCell="E12" sqref="E12"/>
    </sheetView>
  </sheetViews>
  <sheetFormatPr baseColWidth="10" defaultRowHeight="14.5" x14ac:dyDescent="0.35"/>
  <sheetData>
    <row r="1" spans="1:9" x14ac:dyDescent="0.35">
      <c r="A1" t="s">
        <v>4</v>
      </c>
      <c r="B1" t="s">
        <v>5</v>
      </c>
      <c r="C1" t="s">
        <v>1</v>
      </c>
      <c r="D1" t="s">
        <v>8</v>
      </c>
      <c r="E1" t="s">
        <v>6</v>
      </c>
      <c r="F1" t="s">
        <v>7</v>
      </c>
      <c r="H1" t="s">
        <v>0</v>
      </c>
    </row>
    <row r="2" spans="1:9" x14ac:dyDescent="0.35">
      <c r="A2">
        <v>1</v>
      </c>
      <c r="B2" s="1">
        <v>79</v>
      </c>
      <c r="C2">
        <v>0.1</v>
      </c>
      <c r="D2">
        <f>C2</f>
        <v>0.1</v>
      </c>
      <c r="E2">
        <v>0</v>
      </c>
      <c r="F2">
        <f>+D2</f>
        <v>0.1</v>
      </c>
      <c r="G2" t="s">
        <v>9</v>
      </c>
      <c r="H2">
        <f>+B2/C2</f>
        <v>790</v>
      </c>
      <c r="I2">
        <f>(H2-$H$9)^2</f>
        <v>147968.44444444447</v>
      </c>
    </row>
    <row r="3" spans="1:9" x14ac:dyDescent="0.35">
      <c r="A3">
        <v>2</v>
      </c>
      <c r="B3">
        <v>76</v>
      </c>
      <c r="C3">
        <v>0.15</v>
      </c>
      <c r="D3">
        <f>C3+D2</f>
        <v>0.25</v>
      </c>
      <c r="E3">
        <f>+F2</f>
        <v>0.1</v>
      </c>
      <c r="F3">
        <f>+D3</f>
        <v>0.25</v>
      </c>
    </row>
    <row r="4" spans="1:9" x14ac:dyDescent="0.35">
      <c r="A4">
        <v>3</v>
      </c>
      <c r="B4" s="1">
        <v>54</v>
      </c>
      <c r="C4">
        <v>0.2</v>
      </c>
      <c r="D4">
        <f t="shared" ref="D4:D7" si="0">C4+D3</f>
        <v>0.45</v>
      </c>
      <c r="E4">
        <f t="shared" ref="E4:E7" si="1">+F3</f>
        <v>0.25</v>
      </c>
      <c r="F4">
        <f t="shared" ref="F4:F7" si="2">+D4</f>
        <v>0.45</v>
      </c>
      <c r="G4" t="s">
        <v>9</v>
      </c>
      <c r="H4">
        <f>+B4/C4</f>
        <v>270</v>
      </c>
      <c r="I4">
        <f>(H4-$H$9)^2</f>
        <v>18315.111111111106</v>
      </c>
    </row>
    <row r="5" spans="1:9" x14ac:dyDescent="0.35">
      <c r="A5">
        <v>4</v>
      </c>
      <c r="B5" s="1">
        <v>39</v>
      </c>
      <c r="C5">
        <v>0.25</v>
      </c>
      <c r="D5">
        <f t="shared" si="0"/>
        <v>0.7</v>
      </c>
      <c r="E5">
        <f t="shared" si="1"/>
        <v>0.45</v>
      </c>
      <c r="F5">
        <f t="shared" si="2"/>
        <v>0.7</v>
      </c>
      <c r="G5" t="s">
        <v>9</v>
      </c>
      <c r="H5">
        <f>+B5/C5</f>
        <v>156</v>
      </c>
      <c r="I5">
        <f>(H5-$H$9)^2</f>
        <v>62167.111111111102</v>
      </c>
    </row>
    <row r="6" spans="1:9" x14ac:dyDescent="0.35">
      <c r="A6">
        <v>5</v>
      </c>
      <c r="B6">
        <v>12</v>
      </c>
      <c r="C6">
        <v>0.3</v>
      </c>
      <c r="D6">
        <f t="shared" si="0"/>
        <v>1</v>
      </c>
      <c r="E6">
        <f t="shared" si="1"/>
        <v>0.7</v>
      </c>
      <c r="F6">
        <f t="shared" si="2"/>
        <v>1</v>
      </c>
    </row>
    <row r="8" spans="1:9" x14ac:dyDescent="0.35">
      <c r="H8">
        <f>SUM(H2:H5)</f>
        <v>1216</v>
      </c>
      <c r="I8">
        <f>SUM(I2:I5)</f>
        <v>228450.66666666666</v>
      </c>
    </row>
    <row r="9" spans="1:9" x14ac:dyDescent="0.35">
      <c r="G9" t="s">
        <v>10</v>
      </c>
      <c r="H9" s="2">
        <f>H8*1/3</f>
        <v>405.33333333333331</v>
      </c>
      <c r="I9" s="2">
        <f>1/6*I8</f>
        <v>38075.111111111109</v>
      </c>
    </row>
    <row r="11" spans="1:9" x14ac:dyDescent="0.35">
      <c r="G11" t="s">
        <v>11</v>
      </c>
      <c r="H11" s="3">
        <f>SQRT(I9)/H9</f>
        <v>0.48140242037128894</v>
      </c>
    </row>
    <row r="13" spans="1:9" x14ac:dyDescent="0.35">
      <c r="G13" t="s">
        <v>6</v>
      </c>
      <c r="H13" s="2">
        <f>H9-1.96*SQRT(I9)</f>
        <v>22.881575794628247</v>
      </c>
    </row>
    <row r="14" spans="1:9" x14ac:dyDescent="0.35">
      <c r="G14" t="s">
        <v>7</v>
      </c>
      <c r="H14" s="2">
        <f>H9+1.96*SQRT(I9)</f>
        <v>787.78509087203838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jgbabativam@usal.es</dc:creator>
  <cp:lastModifiedBy>jgbabativam@usal.es</cp:lastModifiedBy>
  <dcterms:created xsi:type="dcterms:W3CDTF">2024-11-16T14:16:32Z</dcterms:created>
  <dcterms:modified xsi:type="dcterms:W3CDTF">2024-11-16T15:55:51Z</dcterms:modified>
</cp:coreProperties>
</file>