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8\Documents\Dynaslope\Data Analysis\Hard 3 cm\"/>
    </mc:Choice>
  </mc:AlternateContent>
  <bookViews>
    <workbookView xWindow="0" yWindow="0" windowWidth="20490" windowHeight="7530" activeTab="3"/>
  </bookViews>
  <sheets>
    <sheet name="Stat Sheet" sheetId="3" r:id="rId1"/>
    <sheet name="Figures" sheetId="4" r:id="rId2"/>
    <sheet name="UP" sheetId="1" r:id="rId3"/>
    <sheet name="DOWN" sheetId="2" r:id="rId4"/>
  </sheets>
  <definedNames>
    <definedName name="_xlnm._FilterDatabase" localSheetId="3" hidden="1">DOWN!$A$1:$L$250</definedName>
    <definedName name="_xlnm._FilterDatabase" localSheetId="2" hidden="1">UP!$A$1:$L$98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4" l="1"/>
  <c r="D11" i="4"/>
  <c r="D12" i="4"/>
  <c r="D9" i="4"/>
  <c r="D5" i="4"/>
  <c r="D6" i="4"/>
  <c r="D4" i="4"/>
  <c r="C14" i="3"/>
  <c r="C13" i="3"/>
  <c r="C12" i="3"/>
  <c r="C7" i="3"/>
  <c r="C6" i="3"/>
  <c r="C5" i="3"/>
  <c r="H36" i="3"/>
  <c r="B260" i="2"/>
  <c r="C39" i="3" s="1"/>
  <c r="B259" i="2"/>
  <c r="C38" i="3" s="1"/>
  <c r="B258" i="2"/>
  <c r="C37" i="3" s="1"/>
  <c r="G257" i="2"/>
  <c r="B257" i="2"/>
  <c r="C36" i="3" s="1"/>
  <c r="B256" i="2"/>
  <c r="C35" i="3" s="1"/>
  <c r="B255" i="2"/>
  <c r="C34" i="3" s="1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2" i="1"/>
  <c r="B254" i="2"/>
  <c r="C33" i="3" s="1"/>
  <c r="B252" i="2"/>
  <c r="C31" i="3" s="1"/>
  <c r="H24" i="3"/>
  <c r="C27" i="3"/>
  <c r="C26" i="3"/>
  <c r="C25" i="3"/>
  <c r="C21" i="3"/>
  <c r="C20" i="3"/>
  <c r="C19" i="3"/>
  <c r="C18" i="3"/>
  <c r="G106" i="1"/>
  <c r="B109" i="1"/>
  <c r="B108" i="1"/>
  <c r="B107" i="1"/>
  <c r="B103" i="1"/>
  <c r="B102" i="1"/>
  <c r="B100" i="1"/>
  <c r="B101" i="1" l="1"/>
  <c r="B253" i="2"/>
  <c r="C32" i="3" s="1"/>
  <c r="G91" i="1"/>
  <c r="G90" i="1"/>
  <c r="C24" i="3" l="1"/>
  <c r="C23" i="3"/>
  <c r="C10" i="3"/>
  <c r="B106" i="1"/>
  <c r="B105" i="1"/>
</calcChain>
</file>

<file path=xl/sharedStrings.xml><?xml version="1.0" encoding="utf-8"?>
<sst xmlns="http://schemas.openxmlformats.org/spreadsheetml/2006/main" count="1495" uniqueCount="309">
  <si>
    <t>l2</t>
  </si>
  <si>
    <t>MAM</t>
  </si>
  <si>
    <t>Crack 5</t>
  </si>
  <si>
    <t>Crack 1</t>
  </si>
  <si>
    <t>CAR</t>
  </si>
  <si>
    <t>Crack C</t>
  </si>
  <si>
    <t>Crack A</t>
  </si>
  <si>
    <t>l3</t>
  </si>
  <si>
    <t>Crack 4</t>
  </si>
  <si>
    <t>BAY</t>
  </si>
  <si>
    <t>Crack B</t>
  </si>
  <si>
    <t>A</t>
  </si>
  <si>
    <t>B</t>
  </si>
  <si>
    <t>b</t>
  </si>
  <si>
    <t>lab</t>
  </si>
  <si>
    <t>d</t>
  </si>
  <si>
    <t>a</t>
  </si>
  <si>
    <t>c</t>
  </si>
  <si>
    <t>imu</t>
  </si>
  <si>
    <t>C</t>
  </si>
  <si>
    <t>INA</t>
  </si>
  <si>
    <t>LAB</t>
  </si>
  <si>
    <t>D</t>
  </si>
  <si>
    <t>LAY</t>
  </si>
  <si>
    <t>MES</t>
  </si>
  <si>
    <t>E</t>
  </si>
  <si>
    <t>bar</t>
  </si>
  <si>
    <t>SIB</t>
  </si>
  <si>
    <t>F</t>
  </si>
  <si>
    <t>Timestamp</t>
  </si>
  <si>
    <t>Site</t>
  </si>
  <si>
    <t>Crack</t>
  </si>
  <si>
    <t>Meas</t>
  </si>
  <si>
    <t>Disp</t>
  </si>
  <si>
    <t>TimeDiff</t>
  </si>
  <si>
    <t>Vel</t>
  </si>
  <si>
    <t>Alert</t>
  </si>
  <si>
    <t>Duration</t>
  </si>
  <si>
    <t>Succ &gt;3</t>
  </si>
  <si>
    <t>Succ &lt;3</t>
  </si>
  <si>
    <t>Crack D</t>
  </si>
  <si>
    <t>OSL</t>
  </si>
  <si>
    <t>ina</t>
  </si>
  <si>
    <t>f</t>
  </si>
  <si>
    <t>J</t>
  </si>
  <si>
    <t>G</t>
  </si>
  <si>
    <t>IME</t>
  </si>
  <si>
    <t>HIN</t>
  </si>
  <si>
    <t>#Cracks</t>
  </si>
  <si>
    <t>Blc</t>
  </si>
  <si>
    <t>Nag</t>
  </si>
  <si>
    <t>Crack 7</t>
  </si>
  <si>
    <t>Crack F</t>
  </si>
  <si>
    <t>Crack E</t>
  </si>
  <si>
    <t>Crack 6</t>
  </si>
  <si>
    <t>Crack G</t>
  </si>
  <si>
    <t>Crack H</t>
  </si>
  <si>
    <t>Tue</t>
  </si>
  <si>
    <t>Bay</t>
  </si>
  <si>
    <t>Dad</t>
  </si>
  <si>
    <t>Ina</t>
  </si>
  <si>
    <t>Crack Osit 3</t>
  </si>
  <si>
    <t>Crack 2</t>
  </si>
  <si>
    <t>Crack Osit</t>
  </si>
  <si>
    <t>Nin</t>
  </si>
  <si>
    <t>Crack Maling</t>
  </si>
  <si>
    <t>Crack Eley</t>
  </si>
  <si>
    <t>Crack Osit 1</t>
  </si>
  <si>
    <t>Lay</t>
  </si>
  <si>
    <t>Crack M</t>
  </si>
  <si>
    <t>Crack J</t>
  </si>
  <si>
    <t>Par</t>
  </si>
  <si>
    <t>Agb</t>
  </si>
  <si>
    <t>Crack K</t>
  </si>
  <si>
    <t>Crack L</t>
  </si>
  <si>
    <t>Ime</t>
  </si>
  <si>
    <t>Lab</t>
  </si>
  <si>
    <t>Hum</t>
  </si>
  <si>
    <t>Crack Taas</t>
  </si>
  <si>
    <t>Gaa</t>
  </si>
  <si>
    <t>Pange</t>
  </si>
  <si>
    <t>Bat</t>
  </si>
  <si>
    <t>Messb</t>
  </si>
  <si>
    <t>Osl</t>
  </si>
  <si>
    <t>Imu</t>
  </si>
  <si>
    <t>Man</t>
  </si>
  <si>
    <t>Tag</t>
  </si>
  <si>
    <t>Lpa</t>
  </si>
  <si>
    <t>Bar</t>
  </si>
  <si>
    <t>Mes</t>
  </si>
  <si>
    <t>Crack I</t>
  </si>
  <si>
    <t>Cud</t>
  </si>
  <si>
    <t>Crack B2</t>
  </si>
  <si>
    <t>Total</t>
  </si>
  <si>
    <t>Total Triggers</t>
  </si>
  <si>
    <t>Total Monitoring Shift</t>
  </si>
  <si>
    <t>Average Duration</t>
  </si>
  <si>
    <t>Max Duration</t>
  </si>
  <si>
    <t>Average Velocity</t>
  </si>
  <si>
    <t>Average Succ &gt; 3</t>
  </si>
  <si>
    <t>Average Succ &lt; 3</t>
  </si>
  <si>
    <t>Crack Involvment</t>
  </si>
  <si>
    <t>Max Velocity</t>
  </si>
  <si>
    <t>Statistics</t>
  </si>
  <si>
    <t>Overall</t>
  </si>
  <si>
    <t>Three CM UP</t>
  </si>
  <si>
    <t>Three CM DOWN</t>
  </si>
  <si>
    <t>days</t>
  </si>
  <si>
    <t>tag</t>
  </si>
  <si>
    <t>Triggers</t>
  </si>
  <si>
    <t>08/19/15 08:00 AM Nin</t>
  </si>
  <si>
    <t>08/19/15 12:00 PM Nin</t>
  </si>
  <si>
    <t>08/20/15 12:00 PM Nin</t>
  </si>
  <si>
    <t>08/20/15 04:00 PM Nin</t>
  </si>
  <si>
    <t>08/21/15 08:00 AM Nin</t>
  </si>
  <si>
    <t>08/21/15 12:00 PM Nin</t>
  </si>
  <si>
    <t>08/22/15 03:30 PM Ina</t>
  </si>
  <si>
    <t>08/23/15 12:30 PM Ina</t>
  </si>
  <si>
    <t>08/24/15 08:21 AM Ina</t>
  </si>
  <si>
    <t>08/25/15 09:30 AM Lay</t>
  </si>
  <si>
    <t>08/25/15 09:55 AM Lay</t>
  </si>
  <si>
    <t>08/26/15 11:24 AM Ina</t>
  </si>
  <si>
    <t>08/26/15 11:31 AM Ina</t>
  </si>
  <si>
    <t>08/26/15 12:00 PM Ina</t>
  </si>
  <si>
    <t>08/28/15 11:30 AM Ina</t>
  </si>
  <si>
    <t>08/28/15 07:25 PM Par</t>
  </si>
  <si>
    <t>08/29/15 09:10 AM Nin</t>
  </si>
  <si>
    <t>08/29/15 12:00 PM Nin</t>
  </si>
  <si>
    <t>08/30/15 04:37 PM Par</t>
  </si>
  <si>
    <t>09/06/15 03:00 PM Dad</t>
  </si>
  <si>
    <t>09/14/15 08:00 AM Nin</t>
  </si>
  <si>
    <t>09/14/15 05:00 PM Nin</t>
  </si>
  <si>
    <t>09/15/15 07:00 AM Nin</t>
  </si>
  <si>
    <t>09/15/15 09:20 AM Nin</t>
  </si>
  <si>
    <t>09/15/15 10:30 AM Nin</t>
  </si>
  <si>
    <t>09/16/15 09:25 AM Nin</t>
  </si>
  <si>
    <t>09/17/15 09:15 AM Nin</t>
  </si>
  <si>
    <t>09/18/15 09:40 AM Nin</t>
  </si>
  <si>
    <t>09/19/15 10:35 AM Nin</t>
  </si>
  <si>
    <t>09/22/15 08:00 AM Nin</t>
  </si>
  <si>
    <t>09/24/15 09:10 AM Nin</t>
  </si>
  <si>
    <t>09/26/15 10:04 AM Nin</t>
  </si>
  <si>
    <t>10/02/15 11:30 AM Blc</t>
  </si>
  <si>
    <t>10/03/15 08:20 AM Blc</t>
  </si>
  <si>
    <t>10/11/15 06:30 AM Par</t>
  </si>
  <si>
    <t>10/13/15 08:00 AM Agb</t>
  </si>
  <si>
    <t>10/14/15 05:00 PM Nin</t>
  </si>
  <si>
    <t>10/18/15 04:30 PM Nin</t>
  </si>
  <si>
    <t>10/30/15 12:00 PM Hum</t>
  </si>
  <si>
    <t>11/10/15 12:00 PM Pange</t>
  </si>
  <si>
    <t>11/24/15 09:54 AM Nag</t>
  </si>
  <si>
    <t>12/18/15 09:30 AM Nag</t>
  </si>
  <si>
    <t>12/19/15 12:00 PM Bat</t>
  </si>
  <si>
    <t>12/19/15 04:00 PM Nin</t>
  </si>
  <si>
    <t>12/20/15 08:00 AM Nin</t>
  </si>
  <si>
    <t>12/20/15 12:00 PM Bat</t>
  </si>
  <si>
    <t>02/05/16 12:00 PM Messb</t>
  </si>
  <si>
    <t>02/10/16 10:00 AM Nag</t>
  </si>
  <si>
    <t>02/12/16 10:30 AM Messb</t>
  </si>
  <si>
    <t>03/09/16 12:00 PM Bat</t>
  </si>
  <si>
    <t>03/16/16 12:00 PM Blc</t>
  </si>
  <si>
    <t>04/06/16 04:00 PM Bay</t>
  </si>
  <si>
    <t>04/06/16 05:38 PM Ime</t>
  </si>
  <si>
    <t>04/13/16 12:00 PM Nag</t>
  </si>
  <si>
    <t>04/13/16 02:00 PM Nag</t>
  </si>
  <si>
    <t>05/20/16 10:31 AM Lab</t>
  </si>
  <si>
    <t>05/20/16 03:40 PM Lab</t>
  </si>
  <si>
    <t>05/24/16 08:00 AM Imu</t>
  </si>
  <si>
    <t>05/24/16 04:00 PM Imu</t>
  </si>
  <si>
    <t>05/26/16 11:00 AM Blc</t>
  </si>
  <si>
    <t>06/21/16 11:30 AM Mes</t>
  </si>
  <si>
    <t>06/24/16 08:30 AM Mes</t>
  </si>
  <si>
    <t>06/28/16 07:30 AM Bar</t>
  </si>
  <si>
    <t>06/28/16 08:30 AM Mes</t>
  </si>
  <si>
    <t>06/29/16 05:30 PM Bar</t>
  </si>
  <si>
    <t>08/19/15 04:00 PM Nin</t>
  </si>
  <si>
    <t>08/20/15 08:00 AM Nin</t>
  </si>
  <si>
    <t>08/22/15 12:00 PM Nin</t>
  </si>
  <si>
    <t>08/23/15 07:30 AM Ina</t>
  </si>
  <si>
    <t>08/24/15 08:00 AM Nin</t>
  </si>
  <si>
    <t>08/25/15 03:22 PM Lay</t>
  </si>
  <si>
    <t>08/26/15 07:39 AM Lay</t>
  </si>
  <si>
    <t>08/26/15 07:41 AM Lay</t>
  </si>
  <si>
    <t>08/27/15 08:00 AM Nin</t>
  </si>
  <si>
    <t>08/27/15 08:26 AM Lay</t>
  </si>
  <si>
    <t>08/27/15 11:31 AM Lay</t>
  </si>
  <si>
    <t>08/27/15 04:00 PM Lay</t>
  </si>
  <si>
    <t>08/27/15 04:00 PM Nin</t>
  </si>
  <si>
    <t>08/28/15 07:48 AM Lay</t>
  </si>
  <si>
    <t>08/28/15 04:00 PM Ina</t>
  </si>
  <si>
    <t>08/29/15 08:00 AM Ina</t>
  </si>
  <si>
    <t>08/29/15 12:35 PM Ina</t>
  </si>
  <si>
    <t>08/30/15 11:45 AM Par</t>
  </si>
  <si>
    <t>08/30/15 03:16 PM Lay</t>
  </si>
  <si>
    <t>09/16/15 12:00 PM Nin</t>
  </si>
  <si>
    <t>09/17/15 04:00 PM Nin</t>
  </si>
  <si>
    <t>09/18/15 08:15 AM Nin</t>
  </si>
  <si>
    <t>09/19/15 08:33 AM Nin</t>
  </si>
  <si>
    <t>09/19/15 05:48 PM Nin</t>
  </si>
  <si>
    <t>09/20/15 08:00 AM Nin</t>
  </si>
  <si>
    <t>09/25/15 08:19 AM Lpa</t>
  </si>
  <si>
    <t>09/26/15 04:00 PM Nin</t>
  </si>
  <si>
    <t>09/28/15 05:31 PM Nin</t>
  </si>
  <si>
    <t>09/29/15 09:00 AM Nin</t>
  </si>
  <si>
    <t>10/01/15 09:30 AM Cud</t>
  </si>
  <si>
    <t>10/03/15 08:00 AM Tue</t>
  </si>
  <si>
    <t>10/03/15 12:00 PM Blc</t>
  </si>
  <si>
    <t>10/05/15 10:16 AM Tue</t>
  </si>
  <si>
    <t>10/06/15 07:15 AM Tue</t>
  </si>
  <si>
    <t>10/13/15 08:00 AM CAR</t>
  </si>
  <si>
    <t>10/13/15 12:00 PM CAR</t>
  </si>
  <si>
    <t>10/15/15 10:25 AM Nin</t>
  </si>
  <si>
    <t>10/15/15 05:06 PM Nin</t>
  </si>
  <si>
    <t>10/19/15 12:00 PM Nin</t>
  </si>
  <si>
    <t>10/20/15 12:00 PM Lpa</t>
  </si>
  <si>
    <t>10/22/15 08:00 AM Blc</t>
  </si>
  <si>
    <t>10/22/15 08:00 AM Nin</t>
  </si>
  <si>
    <t>10/22/15 12:00 PM Nin</t>
  </si>
  <si>
    <t>10/23/15 12:00 PM Man</t>
  </si>
  <si>
    <t>11/06/15 12:00 PM Gaa</t>
  </si>
  <si>
    <t>11/11/15 12:00 PM Pange</t>
  </si>
  <si>
    <t>11/14/15 08:00 AM Man</t>
  </si>
  <si>
    <t>11/14/15 12:00 PM Man</t>
  </si>
  <si>
    <t>11/24/15 08:30 AM Bat</t>
  </si>
  <si>
    <t>11/24/15 12:00 PM Bat</t>
  </si>
  <si>
    <t>11/26/15 08:00 AM Bat</t>
  </si>
  <si>
    <t>11/26/15 12:00 PM Bat</t>
  </si>
  <si>
    <t>11/26/15 04:00 PM Bat</t>
  </si>
  <si>
    <t>12/20/15 04:00 PM Bat</t>
  </si>
  <si>
    <t>12/21/15 08:00 AM Bat</t>
  </si>
  <si>
    <t>12/21/15 12:00 PM Bat</t>
  </si>
  <si>
    <t>12/21/15 04:00 PM Bat</t>
  </si>
  <si>
    <t>12/22/15 08:00 AM Bat</t>
  </si>
  <si>
    <t>12/22/15 12:00 PM Lab</t>
  </si>
  <si>
    <t>12/22/15 04:00 PM Bat</t>
  </si>
  <si>
    <t>12/23/15 04:00 PM Bat</t>
  </si>
  <si>
    <t>12/24/15 12:00 PM Lab</t>
  </si>
  <si>
    <t>02/02/16 12:00 PM Lay</t>
  </si>
  <si>
    <t>02/03/16 08:00 AM Lay</t>
  </si>
  <si>
    <t>02/03/16 04:00 PM Lay</t>
  </si>
  <si>
    <t>02/16/16 12:00 PM Bat</t>
  </si>
  <si>
    <t>02/17/16 08:00 AM Bat</t>
  </si>
  <si>
    <t>02/17/16 12:00 PM Bat</t>
  </si>
  <si>
    <t>02/17/16 04:00 PM Bat</t>
  </si>
  <si>
    <t>03/09/16 10:30 AM Bat</t>
  </si>
  <si>
    <t>03/10/16 07:30 AM Bat</t>
  </si>
  <si>
    <t>03/11/16 10:00 AM Bat</t>
  </si>
  <si>
    <t>03/11/16 03:25 PM Bat</t>
  </si>
  <si>
    <t>03/12/16 07:30 AM Bat</t>
  </si>
  <si>
    <t>03/12/16 12:00 PM Bat</t>
  </si>
  <si>
    <t>03/14/16 12:00 PM Bat</t>
  </si>
  <si>
    <t>03/15/16 10:30 AM Bat</t>
  </si>
  <si>
    <t>04/30/16 06:25 AM OSL</t>
  </si>
  <si>
    <t>04/30/16 03:30 PM OSL</t>
  </si>
  <si>
    <t>05/01/16 08:00 AM Osl</t>
  </si>
  <si>
    <t>05/13/16 08:05 AM ina</t>
  </si>
  <si>
    <t>05/18/16 07:55 AM ina</t>
  </si>
  <si>
    <t>05/19/16 10:46 AM ina</t>
  </si>
  <si>
    <t>05/19/16 03:00 PM ina</t>
  </si>
  <si>
    <t>05/20/16 10:55 AM Lpa</t>
  </si>
  <si>
    <t>05/21/16 07:00 AM Lpa</t>
  </si>
  <si>
    <t>05/21/16 07:16 AM ina</t>
  </si>
  <si>
    <t>05/21/16 11:20 AM Lpa</t>
  </si>
  <si>
    <t>05/21/16 02:39 PM ina</t>
  </si>
  <si>
    <t>05/24/16 03:00 PM imu</t>
  </si>
  <si>
    <t>05/25/16 08:00 AM Imu</t>
  </si>
  <si>
    <t>05/25/16 04:00 PM Imu</t>
  </si>
  <si>
    <t>06/07/16 08:47 AM ina</t>
  </si>
  <si>
    <t>06/09/16 10:50 AM ina</t>
  </si>
  <si>
    <t>06/09/16 02:48 PM ina</t>
  </si>
  <si>
    <t>06/10/16 09:30 AM lab</t>
  </si>
  <si>
    <t>06/10/16 10:49 AM ina</t>
  </si>
  <si>
    <t>06/17/16 06:40 AM MAM</t>
  </si>
  <si>
    <t>06/17/16 07:32 AM INA</t>
  </si>
  <si>
    <t>06/17/16 10:04 AM BAY</t>
  </si>
  <si>
    <t>06/17/16 10:45 AM LAB</t>
  </si>
  <si>
    <t>06/17/16 11:25 AM LAY</t>
  </si>
  <si>
    <t>06/17/16 03:39 PM BAY</t>
  </si>
  <si>
    <t>06/18/16 07:25 AM BAY</t>
  </si>
  <si>
    <t>06/18/16 07:30 AM LAB</t>
  </si>
  <si>
    <t>06/22/16 07:30 AM MES</t>
  </si>
  <si>
    <t>06/22/16 04:00 PM MES</t>
  </si>
  <si>
    <t>06/23/16 07:30 AM MES</t>
  </si>
  <si>
    <t>06/23/16 10:30 AM LAB</t>
  </si>
  <si>
    <t>06/24/16 08:30 AM MES</t>
  </si>
  <si>
    <t>06/24/16 08:45 AM IME</t>
  </si>
  <si>
    <t>06/28/16 05:30 PM bar</t>
  </si>
  <si>
    <t>06/28/16 08:30 AM MES</t>
  </si>
  <si>
    <t>06/29/16 09:35 AM bar</t>
  </si>
  <si>
    <t>06/29/16 05:30 PM bar</t>
  </si>
  <si>
    <t>07/01/16 12:00 AM LAY</t>
  </si>
  <si>
    <t>07/01/16 08:00 AM SIB</t>
  </si>
  <si>
    <t>07/01/16 08:30 AM MES</t>
  </si>
  <si>
    <t>07/01/16 08:32 AM INA</t>
  </si>
  <si>
    <t>07/02/16 07:25 AM SIB</t>
  </si>
  <si>
    <t>07/03/16 01:30 PM MES</t>
  </si>
  <si>
    <t>07/04/16 06:15 AM IME</t>
  </si>
  <si>
    <t>07/04/16 07:00 AM LAY</t>
  </si>
  <si>
    <t>07/04/16 11:00 AM LAY</t>
  </si>
  <si>
    <t>07/05/16 07:00 AM LAY</t>
  </si>
  <si>
    <t>07/07/16 06:20 AM HIN</t>
  </si>
  <si>
    <t>07/08/16 07:05 AM INA</t>
  </si>
  <si>
    <t>07/12/16 08:00 AM HIN</t>
  </si>
  <si>
    <t>Figures</t>
  </si>
  <si>
    <t>%</t>
  </si>
  <si>
    <t>Shifts</t>
  </si>
  <si>
    <t>MIX</t>
  </si>
  <si>
    <t>&lt; 3cm</t>
  </si>
  <si>
    <t>≥ 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</si>
</sst>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800" b="1"/>
              <a:t>Triggers</a:t>
            </a:r>
          </a:p>
        </c:rich>
      </c:tx>
      <c:layout>
        <c:manualLayout>
          <c:xMode val="edge"/>
          <c:yMode val="edge"/>
          <c:x val="0.39502483332485694"/>
          <c:y val="4.17853626203759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30C-448A-9544-C820BD816F3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30C-448A-9544-C820BD816F38}"/>
              </c:ext>
            </c:extLst>
          </c:dPt>
          <c:dLbls>
            <c:dLbl>
              <c:idx val="0"/>
              <c:layout>
                <c:manualLayout>
                  <c:x val="-0.14027276002264422"/>
                  <c:y val="0.1438656919345424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30C-448A-9544-C820BD816F38}"/>
                </c:ext>
              </c:extLst>
            </c:dLbl>
            <c:dLbl>
              <c:idx val="1"/>
              <c:layout>
                <c:manualLayout>
                  <c:x val="0.15633016461177646"/>
                  <c:y val="-0.1704030277926586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0C-448A-9544-C820BD816F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Figures!$B$5:$B$6</c:f>
              <c:strCache>
                <c:ptCount val="2"/>
                <c:pt idx="0">
                  <c:v>≥ 3cm</c:v>
                </c:pt>
                <c:pt idx="1">
                  <c:v>&lt; 3cm</c:v>
                </c:pt>
              </c:strCache>
            </c:strRef>
          </c:cat>
          <c:val>
            <c:numRef>
              <c:f>Figures!$C$5:$C$6</c:f>
              <c:numCache>
                <c:formatCode>General</c:formatCode>
                <c:ptCount val="2"/>
                <c:pt idx="0">
                  <c:v>97</c:v>
                </c:pt>
                <c:pt idx="1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C-448A-9544-C820BD816F3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72845330477165"/>
          <c:y val="0.86964911063280448"/>
          <c:w val="0.28761314414006151"/>
          <c:h val="7.1003710133414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sz="1800" b="1"/>
              <a:t>Monitoring Shift Triggers/Extension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41F-48C3-8744-A39AFACD2A2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1F-48C3-8744-A39AFACD2A2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F-48C3-8744-A39AFACD2A2D}"/>
              </c:ext>
            </c:extLst>
          </c:dPt>
          <c:dLbls>
            <c:dLbl>
              <c:idx val="0"/>
              <c:layout>
                <c:manualLayout>
                  <c:x val="-0.10324597159242828"/>
                  <c:y val="0.1312316460980845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1F-48C3-8744-A39AFACD2A2D}"/>
                </c:ext>
              </c:extLst>
            </c:dLbl>
            <c:dLbl>
              <c:idx val="1"/>
              <c:layout>
                <c:manualLayout>
                  <c:x val="9.5536529867238526E-2"/>
                  <c:y val="-0.18318810608374178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1F-48C3-8744-A39AFACD2A2D}"/>
                </c:ext>
              </c:extLst>
            </c:dLbl>
            <c:dLbl>
              <c:idx val="2"/>
              <c:layout>
                <c:manualLayout>
                  <c:x val="8.3478536076961277E-2"/>
                  <c:y val="0.165140210755629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1F-48C3-8744-A39AFACD2A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Figures!$B$10:$B$12</c:f>
              <c:strCache>
                <c:ptCount val="3"/>
                <c:pt idx="0">
                  <c:v>≥ 3cm</c:v>
                </c:pt>
                <c:pt idx="1">
                  <c:v>&lt; 3cm</c:v>
                </c:pt>
                <c:pt idx="2">
                  <c:v>MIX</c:v>
                </c:pt>
              </c:strCache>
            </c:strRef>
          </c:cat>
          <c:val>
            <c:numRef>
              <c:f>Figures!$C$10:$C$12</c:f>
              <c:numCache>
                <c:formatCode>General</c:formatCode>
                <c:ptCount val="3"/>
                <c:pt idx="0">
                  <c:v>39</c:v>
                </c:pt>
                <c:pt idx="1">
                  <c:v>125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1F-48C3-8744-A39AFACD2A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318349239609081"/>
          <c:y val="0.90596213200947839"/>
          <c:w val="0.32689704847185164"/>
          <c:h val="6.2787876534373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0</xdr:row>
      <xdr:rowOff>152399</xdr:rowOff>
    </xdr:from>
    <xdr:to>
      <xdr:col>13</xdr:col>
      <xdr:colOff>180249</xdr:colOff>
      <xdr:row>18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142874</xdr:colOff>
      <xdr:row>19</xdr:row>
      <xdr:rowOff>190498</xdr:rowOff>
    </xdr:from>
    <xdr:to>
      <xdr:col>13</xdr:col>
      <xdr:colOff>457199</xdr:colOff>
      <xdr:row>39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6"/>
  <sheetViews>
    <sheetView topLeftCell="A13" workbookViewId="0">
      <selection activeCell="A2" sqref="A2"/>
    </sheetView>
  </sheetViews>
  <sheetFormatPr defaultRowHeight="15" x14ac:dyDescent="0.25"/>
  <cols>
    <col min="2" max="2" width="20.7109375" bestFit="1" customWidth="1"/>
    <col min="4" max="4" width="14.85546875" bestFit="1" customWidth="1"/>
  </cols>
  <sheetData>
    <row r="1" spans="1:14" x14ac:dyDescent="0.25">
      <c r="A1" s="2" t="s">
        <v>103</v>
      </c>
      <c r="M1" t="s">
        <v>109</v>
      </c>
      <c r="N1" t="s">
        <v>110</v>
      </c>
    </row>
    <row r="2" spans="1:14" x14ac:dyDescent="0.25">
      <c r="N2" t="s">
        <v>111</v>
      </c>
    </row>
    <row r="3" spans="1:14" x14ac:dyDescent="0.25">
      <c r="A3" s="2" t="s">
        <v>104</v>
      </c>
      <c r="N3" t="s">
        <v>111</v>
      </c>
    </row>
    <row r="4" spans="1:14" x14ac:dyDescent="0.25">
      <c r="N4" t="s">
        <v>111</v>
      </c>
    </row>
    <row r="5" spans="1:14" x14ac:dyDescent="0.25">
      <c r="B5" s="2" t="s">
        <v>94</v>
      </c>
      <c r="C5">
        <f>COUNTA(N1:N346)</f>
        <v>346</v>
      </c>
      <c r="N5" t="s">
        <v>112</v>
      </c>
    </row>
    <row r="6" spans="1:14" x14ac:dyDescent="0.25">
      <c r="B6" s="3" t="s">
        <v>95</v>
      </c>
      <c r="C6">
        <f>SUMPRODUCT(1/COUNTIF(N1:N346,N1:N346))</f>
        <v>190</v>
      </c>
      <c r="N6" t="s">
        <v>113</v>
      </c>
    </row>
    <row r="7" spans="1:14" x14ac:dyDescent="0.25">
      <c r="B7" s="3" t="s">
        <v>96</v>
      </c>
      <c r="C7">
        <f>AVERAGE(UP!I2:I98,DOWN!I2:I250)</f>
        <v>4.4214093609507739</v>
      </c>
      <c r="N7" t="s">
        <v>114</v>
      </c>
    </row>
    <row r="8" spans="1:14" x14ac:dyDescent="0.25">
      <c r="B8" s="3" t="s">
        <v>97</v>
      </c>
      <c r="C8">
        <v>16.5</v>
      </c>
      <c r="N8" t="s">
        <v>114</v>
      </c>
    </row>
    <row r="9" spans="1:14" x14ac:dyDescent="0.25">
      <c r="N9" t="s">
        <v>115</v>
      </c>
    </row>
    <row r="10" spans="1:14" x14ac:dyDescent="0.25">
      <c r="B10" s="2" t="s">
        <v>98</v>
      </c>
      <c r="C10">
        <f>AVERAGE(UP!G2:G98,DOWN!G2:G250)</f>
        <v>7.3284318632255676</v>
      </c>
      <c r="N10" t="s">
        <v>115</v>
      </c>
    </row>
    <row r="11" spans="1:14" x14ac:dyDescent="0.25">
      <c r="B11" s="2" t="s">
        <v>102</v>
      </c>
      <c r="C11">
        <v>310.62857142899998</v>
      </c>
      <c r="D11">
        <v>42262.4375</v>
      </c>
      <c r="E11" t="s">
        <v>64</v>
      </c>
      <c r="F11" t="s">
        <v>52</v>
      </c>
      <c r="G11">
        <v>15.1</v>
      </c>
      <c r="H11">
        <v>1.1666666666664001</v>
      </c>
      <c r="I11">
        <v>310.62857142899998</v>
      </c>
      <c r="N11" t="s">
        <v>116</v>
      </c>
    </row>
    <row r="12" spans="1:14" x14ac:dyDescent="0.25">
      <c r="B12" s="2" t="s">
        <v>99</v>
      </c>
      <c r="C12">
        <f>AVERAGE(UP!J2:J98,DOWN!J2:J250)</f>
        <v>2.1156069364161851</v>
      </c>
      <c r="N12" t="s">
        <v>117</v>
      </c>
    </row>
    <row r="13" spans="1:14" x14ac:dyDescent="0.25">
      <c r="B13" s="2" t="s">
        <v>100</v>
      </c>
      <c r="C13">
        <f>AVERAGE(UP!K2:K98,DOWN!K2:K250)</f>
        <v>6.6618497109826587</v>
      </c>
      <c r="N13" t="s">
        <v>117</v>
      </c>
    </row>
    <row r="14" spans="1:14" x14ac:dyDescent="0.25">
      <c r="B14" s="2" t="s">
        <v>101</v>
      </c>
      <c r="C14">
        <f>AVERAGE(UP!L2:L98,DOWN!L2:L250)</f>
        <v>3.4046242774566475</v>
      </c>
      <c r="N14" t="s">
        <v>118</v>
      </c>
    </row>
    <row r="15" spans="1:14" x14ac:dyDescent="0.25">
      <c r="N15" t="s">
        <v>118</v>
      </c>
    </row>
    <row r="16" spans="1:14" x14ac:dyDescent="0.25">
      <c r="A16" s="2" t="s">
        <v>105</v>
      </c>
      <c r="N16" t="s">
        <v>119</v>
      </c>
    </row>
    <row r="17" spans="1:14" x14ac:dyDescent="0.25">
      <c r="N17" t="s">
        <v>120</v>
      </c>
    </row>
    <row r="18" spans="1:14" x14ac:dyDescent="0.25">
      <c r="B18" s="2" t="s">
        <v>94</v>
      </c>
      <c r="C18">
        <f>COUNT(UP!A2:A98)</f>
        <v>97</v>
      </c>
      <c r="N18" t="s">
        <v>121</v>
      </c>
    </row>
    <row r="19" spans="1:14" x14ac:dyDescent="0.25">
      <c r="B19" s="3" t="s">
        <v>95</v>
      </c>
      <c r="C19">
        <f>SUMPRODUCT(1/COUNTIF(UP!A2:A98,UP!A2:A98))</f>
        <v>65</v>
      </c>
      <c r="N19" t="s">
        <v>122</v>
      </c>
    </row>
    <row r="20" spans="1:14" x14ac:dyDescent="0.25">
      <c r="B20" s="3" t="s">
        <v>96</v>
      </c>
      <c r="C20">
        <f>AVERAGE(UP!I2:I98)</f>
        <v>5.9838845933562945</v>
      </c>
      <c r="D20" t="s">
        <v>107</v>
      </c>
      <c r="N20" t="s">
        <v>123</v>
      </c>
    </row>
    <row r="21" spans="1:14" x14ac:dyDescent="0.25">
      <c r="B21" s="3" t="s">
        <v>97</v>
      </c>
      <c r="C21">
        <f>MAX(UP!I2:I98)</f>
        <v>16.5</v>
      </c>
      <c r="D21" s="1">
        <v>42261.333333333336</v>
      </c>
      <c r="E21" t="s">
        <v>64</v>
      </c>
      <c r="F21" t="s">
        <v>10</v>
      </c>
      <c r="G21">
        <v>12.4</v>
      </c>
      <c r="N21" t="s">
        <v>124</v>
      </c>
    </row>
    <row r="22" spans="1:14" x14ac:dyDescent="0.25">
      <c r="D22" s="1">
        <v>42261.333333333336</v>
      </c>
      <c r="E22" t="s">
        <v>64</v>
      </c>
      <c r="F22" t="s">
        <v>52</v>
      </c>
      <c r="G22">
        <v>10</v>
      </c>
      <c r="N22" t="s">
        <v>124</v>
      </c>
    </row>
    <row r="23" spans="1:14" x14ac:dyDescent="0.25">
      <c r="B23" s="2" t="s">
        <v>98</v>
      </c>
      <c r="C23">
        <f>AVERAGE(UP!G2:G98)</f>
        <v>19.649441497761106</v>
      </c>
      <c r="N23" t="s">
        <v>125</v>
      </c>
    </row>
    <row r="24" spans="1:14" x14ac:dyDescent="0.25">
      <c r="B24" s="2" t="s">
        <v>102</v>
      </c>
      <c r="C24">
        <f>MAX(UP!G2:G98)</f>
        <v>310.62857142899998</v>
      </c>
      <c r="D24" s="1">
        <v>42262.4375</v>
      </c>
      <c r="E24" t="s">
        <v>64</v>
      </c>
      <c r="F24" t="s">
        <v>52</v>
      </c>
      <c r="G24">
        <v>15.1</v>
      </c>
      <c r="H24">
        <f>0.0486111111111*24</f>
        <v>1.1666666666664001</v>
      </c>
      <c r="I24">
        <v>310.62857142899998</v>
      </c>
      <c r="N24" t="s">
        <v>126</v>
      </c>
    </row>
    <row r="25" spans="1:14" x14ac:dyDescent="0.25">
      <c r="B25" s="2" t="s">
        <v>99</v>
      </c>
      <c r="C25">
        <f>AVERAGE(UP!J2:J98)</f>
        <v>3.5051546391752577</v>
      </c>
      <c r="N25" t="s">
        <v>127</v>
      </c>
    </row>
    <row r="26" spans="1:14" x14ac:dyDescent="0.25">
      <c r="B26" s="2" t="s">
        <v>100</v>
      </c>
      <c r="C26">
        <f>AVERAGE(UP!K2:K98)</f>
        <v>9.4948453608247423</v>
      </c>
      <c r="N26" t="s">
        <v>128</v>
      </c>
    </row>
    <row r="27" spans="1:14" x14ac:dyDescent="0.25">
      <c r="B27" s="2" t="s">
        <v>101</v>
      </c>
      <c r="C27">
        <f>AVERAGE(UP!L2:L98)</f>
        <v>3.6494845360824741</v>
      </c>
      <c r="N27" t="s">
        <v>129</v>
      </c>
    </row>
    <row r="28" spans="1:14" x14ac:dyDescent="0.25">
      <c r="N28" t="s">
        <v>130</v>
      </c>
    </row>
    <row r="29" spans="1:14" x14ac:dyDescent="0.25">
      <c r="A29" s="2" t="s">
        <v>106</v>
      </c>
      <c r="N29" t="s">
        <v>130</v>
      </c>
    </row>
    <row r="30" spans="1:14" x14ac:dyDescent="0.25">
      <c r="N30" t="s">
        <v>131</v>
      </c>
    </row>
    <row r="31" spans="1:14" x14ac:dyDescent="0.25">
      <c r="B31" s="2" t="s">
        <v>94</v>
      </c>
      <c r="C31">
        <f>DOWN!B252</f>
        <v>249</v>
      </c>
      <c r="N31" t="s">
        <v>131</v>
      </c>
    </row>
    <row r="32" spans="1:14" x14ac:dyDescent="0.25">
      <c r="B32" s="3" t="s">
        <v>95</v>
      </c>
      <c r="C32">
        <f>DOWN!B253</f>
        <v>151.00000000000009</v>
      </c>
      <c r="N32" t="s">
        <v>132</v>
      </c>
    </row>
    <row r="33" spans="2:14" x14ac:dyDescent="0.25">
      <c r="B33" s="3" t="s">
        <v>96</v>
      </c>
      <c r="C33">
        <f>DOWN!B254</f>
        <v>3.8127342704152896</v>
      </c>
      <c r="N33" t="s">
        <v>132</v>
      </c>
    </row>
    <row r="34" spans="2:14" x14ac:dyDescent="0.25">
      <c r="B34" s="3" t="s">
        <v>97</v>
      </c>
      <c r="C34">
        <f>DOWN!B255</f>
        <v>16.5</v>
      </c>
      <c r="D34" s="1">
        <v>42261.333333333336</v>
      </c>
      <c r="E34" t="s">
        <v>64</v>
      </c>
      <c r="F34" t="s">
        <v>53</v>
      </c>
      <c r="G34">
        <v>2.2000000000000002</v>
      </c>
      <c r="N34" t="s">
        <v>132</v>
      </c>
    </row>
    <row r="35" spans="2:14" x14ac:dyDescent="0.25">
      <c r="B35" s="2" t="s">
        <v>98</v>
      </c>
      <c r="C35">
        <f>DOWN!B256</f>
        <v>2.5286811220611205</v>
      </c>
      <c r="N35" t="s">
        <v>133</v>
      </c>
    </row>
    <row r="36" spans="2:14" x14ac:dyDescent="0.25">
      <c r="B36" s="2" t="s">
        <v>102</v>
      </c>
      <c r="C36">
        <f>DOWN!B257</f>
        <v>20.571428571399998</v>
      </c>
      <c r="D36" s="1">
        <v>42262.4375</v>
      </c>
      <c r="E36" t="s">
        <v>64</v>
      </c>
      <c r="F36" t="s">
        <v>53</v>
      </c>
      <c r="G36">
        <v>1</v>
      </c>
      <c r="H36">
        <f>0.0486111111111*24</f>
        <v>1.1666666666664001</v>
      </c>
      <c r="N36" t="s">
        <v>133</v>
      </c>
    </row>
    <row r="37" spans="2:14" x14ac:dyDescent="0.25">
      <c r="B37" s="2" t="s">
        <v>99</v>
      </c>
      <c r="C37">
        <f>DOWN!B258</f>
        <v>1.5742971887550201</v>
      </c>
      <c r="N37" t="s">
        <v>134</v>
      </c>
    </row>
    <row r="38" spans="2:14" x14ac:dyDescent="0.25">
      <c r="B38" s="2" t="s">
        <v>100</v>
      </c>
      <c r="C38">
        <f>DOWN!B259</f>
        <v>5.5582329317269075</v>
      </c>
      <c r="N38" t="s">
        <v>134</v>
      </c>
    </row>
    <row r="39" spans="2:14" x14ac:dyDescent="0.25">
      <c r="B39" s="2" t="s">
        <v>101</v>
      </c>
      <c r="C39">
        <f>DOWN!B260</f>
        <v>3.3092369477911645</v>
      </c>
      <c r="N39" t="s">
        <v>134</v>
      </c>
    </row>
    <row r="40" spans="2:14" x14ac:dyDescent="0.25">
      <c r="N40" t="s">
        <v>135</v>
      </c>
    </row>
    <row r="41" spans="2:14" x14ac:dyDescent="0.25">
      <c r="N41" t="s">
        <v>135</v>
      </c>
    </row>
    <row r="42" spans="2:14" x14ac:dyDescent="0.25">
      <c r="N42" t="s">
        <v>135</v>
      </c>
    </row>
    <row r="43" spans="2:14" x14ac:dyDescent="0.25">
      <c r="N43" t="s">
        <v>135</v>
      </c>
    </row>
    <row r="44" spans="2:14" x14ac:dyDescent="0.25">
      <c r="N44" t="s">
        <v>136</v>
      </c>
    </row>
    <row r="45" spans="2:14" x14ac:dyDescent="0.25">
      <c r="N45" t="s">
        <v>137</v>
      </c>
    </row>
    <row r="46" spans="2:14" x14ac:dyDescent="0.25">
      <c r="N46" t="s">
        <v>138</v>
      </c>
    </row>
    <row r="47" spans="2:14" x14ac:dyDescent="0.25">
      <c r="N47" t="s">
        <v>139</v>
      </c>
    </row>
    <row r="48" spans="2:14" x14ac:dyDescent="0.25">
      <c r="N48" t="s">
        <v>139</v>
      </c>
    </row>
    <row r="49" spans="14:14" x14ac:dyDescent="0.25">
      <c r="N49" t="s">
        <v>139</v>
      </c>
    </row>
    <row r="50" spans="14:14" x14ac:dyDescent="0.25">
      <c r="N50" t="s">
        <v>140</v>
      </c>
    </row>
    <row r="51" spans="14:14" x14ac:dyDescent="0.25">
      <c r="N51" t="s">
        <v>140</v>
      </c>
    </row>
    <row r="52" spans="14:14" x14ac:dyDescent="0.25">
      <c r="N52" t="s">
        <v>141</v>
      </c>
    </row>
    <row r="53" spans="14:14" x14ac:dyDescent="0.25">
      <c r="N53" t="s">
        <v>142</v>
      </c>
    </row>
    <row r="54" spans="14:14" x14ac:dyDescent="0.25">
      <c r="N54" t="s">
        <v>142</v>
      </c>
    </row>
    <row r="55" spans="14:14" x14ac:dyDescent="0.25">
      <c r="N55" t="s">
        <v>143</v>
      </c>
    </row>
    <row r="56" spans="14:14" x14ac:dyDescent="0.25">
      <c r="N56" t="s">
        <v>143</v>
      </c>
    </row>
    <row r="57" spans="14:14" x14ac:dyDescent="0.25">
      <c r="N57" t="s">
        <v>144</v>
      </c>
    </row>
    <row r="58" spans="14:14" x14ac:dyDescent="0.25">
      <c r="N58" t="s">
        <v>144</v>
      </c>
    </row>
    <row r="59" spans="14:14" x14ac:dyDescent="0.25">
      <c r="N59" t="s">
        <v>144</v>
      </c>
    </row>
    <row r="60" spans="14:14" x14ac:dyDescent="0.25">
      <c r="N60" t="s">
        <v>145</v>
      </c>
    </row>
    <row r="61" spans="14:14" x14ac:dyDescent="0.25">
      <c r="N61" t="s">
        <v>146</v>
      </c>
    </row>
    <row r="62" spans="14:14" x14ac:dyDescent="0.25">
      <c r="N62" t="s">
        <v>146</v>
      </c>
    </row>
    <row r="63" spans="14:14" x14ac:dyDescent="0.25">
      <c r="N63" t="s">
        <v>147</v>
      </c>
    </row>
    <row r="64" spans="14:14" x14ac:dyDescent="0.25">
      <c r="N64" t="s">
        <v>148</v>
      </c>
    </row>
    <row r="65" spans="14:14" x14ac:dyDescent="0.25">
      <c r="N65" t="s">
        <v>149</v>
      </c>
    </row>
    <row r="66" spans="14:14" x14ac:dyDescent="0.25">
      <c r="N66" t="s">
        <v>150</v>
      </c>
    </row>
    <row r="67" spans="14:14" x14ac:dyDescent="0.25">
      <c r="N67" t="s">
        <v>151</v>
      </c>
    </row>
    <row r="68" spans="14:14" x14ac:dyDescent="0.25">
      <c r="N68" t="s">
        <v>152</v>
      </c>
    </row>
    <row r="69" spans="14:14" x14ac:dyDescent="0.25">
      <c r="N69" t="s">
        <v>152</v>
      </c>
    </row>
    <row r="70" spans="14:14" x14ac:dyDescent="0.25">
      <c r="N70" t="s">
        <v>153</v>
      </c>
    </row>
    <row r="71" spans="14:14" x14ac:dyDescent="0.25">
      <c r="N71" t="s">
        <v>153</v>
      </c>
    </row>
    <row r="72" spans="14:14" x14ac:dyDescent="0.25">
      <c r="N72" t="s">
        <v>153</v>
      </c>
    </row>
    <row r="73" spans="14:14" x14ac:dyDescent="0.25">
      <c r="N73" t="s">
        <v>154</v>
      </c>
    </row>
    <row r="74" spans="14:14" x14ac:dyDescent="0.25">
      <c r="N74" t="s">
        <v>155</v>
      </c>
    </row>
    <row r="75" spans="14:14" x14ac:dyDescent="0.25">
      <c r="N75" t="s">
        <v>156</v>
      </c>
    </row>
    <row r="76" spans="14:14" x14ac:dyDescent="0.25">
      <c r="N76" t="s">
        <v>157</v>
      </c>
    </row>
    <row r="77" spans="14:14" x14ac:dyDescent="0.25">
      <c r="N77" t="s">
        <v>157</v>
      </c>
    </row>
    <row r="78" spans="14:14" x14ac:dyDescent="0.25">
      <c r="N78" t="s">
        <v>158</v>
      </c>
    </row>
    <row r="79" spans="14:14" x14ac:dyDescent="0.25">
      <c r="N79" t="s">
        <v>159</v>
      </c>
    </row>
    <row r="80" spans="14:14" x14ac:dyDescent="0.25">
      <c r="N80" t="s">
        <v>160</v>
      </c>
    </row>
    <row r="81" spans="14:14" x14ac:dyDescent="0.25">
      <c r="N81" t="s">
        <v>161</v>
      </c>
    </row>
    <row r="82" spans="14:14" x14ac:dyDescent="0.25">
      <c r="N82" t="s">
        <v>162</v>
      </c>
    </row>
    <row r="83" spans="14:14" x14ac:dyDescent="0.25">
      <c r="N83" t="s">
        <v>163</v>
      </c>
    </row>
    <row r="84" spans="14:14" x14ac:dyDescent="0.25">
      <c r="N84" t="s">
        <v>163</v>
      </c>
    </row>
    <row r="85" spans="14:14" x14ac:dyDescent="0.25">
      <c r="N85" t="s">
        <v>164</v>
      </c>
    </row>
    <row r="86" spans="14:14" x14ac:dyDescent="0.25">
      <c r="N86" t="s">
        <v>164</v>
      </c>
    </row>
    <row r="87" spans="14:14" x14ac:dyDescent="0.25">
      <c r="N87" t="s">
        <v>165</v>
      </c>
    </row>
    <row r="88" spans="14:14" x14ac:dyDescent="0.25">
      <c r="N88" t="s">
        <v>166</v>
      </c>
    </row>
    <row r="89" spans="14:14" x14ac:dyDescent="0.25">
      <c r="N89" t="s">
        <v>167</v>
      </c>
    </row>
    <row r="90" spans="14:14" x14ac:dyDescent="0.25">
      <c r="N90" t="s">
        <v>168</v>
      </c>
    </row>
    <row r="91" spans="14:14" x14ac:dyDescent="0.25">
      <c r="N91" t="s">
        <v>169</v>
      </c>
    </row>
    <row r="92" spans="14:14" x14ac:dyDescent="0.25">
      <c r="N92" t="s">
        <v>170</v>
      </c>
    </row>
    <row r="93" spans="14:14" x14ac:dyDescent="0.25">
      <c r="N93" t="s">
        <v>170</v>
      </c>
    </row>
    <row r="94" spans="14:14" x14ac:dyDescent="0.25">
      <c r="N94" t="s">
        <v>171</v>
      </c>
    </row>
    <row r="95" spans="14:14" x14ac:dyDescent="0.25">
      <c r="N95" t="s">
        <v>172</v>
      </c>
    </row>
    <row r="96" spans="14:14" x14ac:dyDescent="0.25">
      <c r="N96" t="s">
        <v>173</v>
      </c>
    </row>
    <row r="97" spans="14:14" x14ac:dyDescent="0.25">
      <c r="N97" t="s">
        <v>174</v>
      </c>
    </row>
    <row r="98" spans="14:14" x14ac:dyDescent="0.25">
      <c r="N98" t="s">
        <v>111</v>
      </c>
    </row>
    <row r="99" spans="14:14" x14ac:dyDescent="0.25">
      <c r="N99" t="s">
        <v>111</v>
      </c>
    </row>
    <row r="100" spans="14:14" x14ac:dyDescent="0.25">
      <c r="N100" t="s">
        <v>111</v>
      </c>
    </row>
    <row r="101" spans="14:14" x14ac:dyDescent="0.25">
      <c r="N101" t="s">
        <v>111</v>
      </c>
    </row>
    <row r="102" spans="14:14" x14ac:dyDescent="0.25">
      <c r="N102" t="s">
        <v>111</v>
      </c>
    </row>
    <row r="103" spans="14:14" x14ac:dyDescent="0.25">
      <c r="N103" t="s">
        <v>111</v>
      </c>
    </row>
    <row r="104" spans="14:14" x14ac:dyDescent="0.25">
      <c r="N104" t="s">
        <v>175</v>
      </c>
    </row>
    <row r="105" spans="14:14" x14ac:dyDescent="0.25">
      <c r="N105" t="s">
        <v>175</v>
      </c>
    </row>
    <row r="106" spans="14:14" x14ac:dyDescent="0.25">
      <c r="N106" t="s">
        <v>175</v>
      </c>
    </row>
    <row r="107" spans="14:14" x14ac:dyDescent="0.25">
      <c r="N107" t="s">
        <v>175</v>
      </c>
    </row>
    <row r="108" spans="14:14" x14ac:dyDescent="0.25">
      <c r="N108" t="s">
        <v>175</v>
      </c>
    </row>
    <row r="109" spans="14:14" x14ac:dyDescent="0.25">
      <c r="N109" t="s">
        <v>175</v>
      </c>
    </row>
    <row r="110" spans="14:14" x14ac:dyDescent="0.25">
      <c r="N110" t="s">
        <v>176</v>
      </c>
    </row>
    <row r="111" spans="14:14" x14ac:dyDescent="0.25">
      <c r="N111" t="s">
        <v>176</v>
      </c>
    </row>
    <row r="112" spans="14:14" x14ac:dyDescent="0.25">
      <c r="N112" t="s">
        <v>176</v>
      </c>
    </row>
    <row r="113" spans="14:14" x14ac:dyDescent="0.25">
      <c r="N113" t="s">
        <v>176</v>
      </c>
    </row>
    <row r="114" spans="14:14" x14ac:dyDescent="0.25">
      <c r="N114" t="s">
        <v>176</v>
      </c>
    </row>
    <row r="115" spans="14:14" x14ac:dyDescent="0.25">
      <c r="N115" t="s">
        <v>112</v>
      </c>
    </row>
    <row r="116" spans="14:14" x14ac:dyDescent="0.25">
      <c r="N116" t="s">
        <v>113</v>
      </c>
    </row>
    <row r="117" spans="14:14" x14ac:dyDescent="0.25">
      <c r="N117" t="s">
        <v>114</v>
      </c>
    </row>
    <row r="118" spans="14:14" x14ac:dyDescent="0.25">
      <c r="N118" t="s">
        <v>114</v>
      </c>
    </row>
    <row r="119" spans="14:14" x14ac:dyDescent="0.25">
      <c r="N119" t="s">
        <v>115</v>
      </c>
    </row>
    <row r="120" spans="14:14" x14ac:dyDescent="0.25">
      <c r="N120" t="s">
        <v>177</v>
      </c>
    </row>
    <row r="121" spans="14:14" x14ac:dyDescent="0.25">
      <c r="N121" t="s">
        <v>177</v>
      </c>
    </row>
    <row r="122" spans="14:14" x14ac:dyDescent="0.25">
      <c r="N122" t="s">
        <v>177</v>
      </c>
    </row>
    <row r="123" spans="14:14" x14ac:dyDescent="0.25">
      <c r="N123" t="s">
        <v>178</v>
      </c>
    </row>
    <row r="124" spans="14:14" x14ac:dyDescent="0.25">
      <c r="N124" t="s">
        <v>179</v>
      </c>
    </row>
    <row r="125" spans="14:14" x14ac:dyDescent="0.25">
      <c r="N125" t="s">
        <v>179</v>
      </c>
    </row>
    <row r="126" spans="14:14" x14ac:dyDescent="0.25">
      <c r="N126" t="s">
        <v>118</v>
      </c>
    </row>
    <row r="127" spans="14:14" x14ac:dyDescent="0.25">
      <c r="N127" t="s">
        <v>180</v>
      </c>
    </row>
    <row r="128" spans="14:14" x14ac:dyDescent="0.25">
      <c r="N128" t="s">
        <v>181</v>
      </c>
    </row>
    <row r="129" spans="14:14" x14ac:dyDescent="0.25">
      <c r="N129" t="s">
        <v>182</v>
      </c>
    </row>
    <row r="130" spans="14:14" x14ac:dyDescent="0.25">
      <c r="N130" t="s">
        <v>183</v>
      </c>
    </row>
    <row r="131" spans="14:14" x14ac:dyDescent="0.25">
      <c r="N131" t="s">
        <v>183</v>
      </c>
    </row>
    <row r="132" spans="14:14" x14ac:dyDescent="0.25">
      <c r="N132" t="s">
        <v>183</v>
      </c>
    </row>
    <row r="133" spans="14:14" x14ac:dyDescent="0.25">
      <c r="N133" t="s">
        <v>184</v>
      </c>
    </row>
    <row r="134" spans="14:14" x14ac:dyDescent="0.25">
      <c r="N134" t="s">
        <v>185</v>
      </c>
    </row>
    <row r="135" spans="14:14" x14ac:dyDescent="0.25">
      <c r="N135" t="s">
        <v>186</v>
      </c>
    </row>
    <row r="136" spans="14:14" x14ac:dyDescent="0.25">
      <c r="N136" t="s">
        <v>187</v>
      </c>
    </row>
    <row r="137" spans="14:14" x14ac:dyDescent="0.25">
      <c r="N137" t="s">
        <v>188</v>
      </c>
    </row>
    <row r="138" spans="14:14" x14ac:dyDescent="0.25">
      <c r="N138" t="s">
        <v>189</v>
      </c>
    </row>
    <row r="139" spans="14:14" x14ac:dyDescent="0.25">
      <c r="N139" t="s">
        <v>190</v>
      </c>
    </row>
    <row r="140" spans="14:14" x14ac:dyDescent="0.25">
      <c r="N140" t="s">
        <v>190</v>
      </c>
    </row>
    <row r="141" spans="14:14" x14ac:dyDescent="0.25">
      <c r="N141" t="s">
        <v>126</v>
      </c>
    </row>
    <row r="142" spans="14:14" x14ac:dyDescent="0.25">
      <c r="N142" t="s">
        <v>126</v>
      </c>
    </row>
    <row r="143" spans="14:14" x14ac:dyDescent="0.25">
      <c r="N143" t="s">
        <v>127</v>
      </c>
    </row>
    <row r="144" spans="14:14" x14ac:dyDescent="0.25">
      <c r="N144" t="s">
        <v>191</v>
      </c>
    </row>
    <row r="145" spans="14:14" x14ac:dyDescent="0.25">
      <c r="N145" t="s">
        <v>191</v>
      </c>
    </row>
    <row r="146" spans="14:14" x14ac:dyDescent="0.25">
      <c r="N146" t="s">
        <v>192</v>
      </c>
    </row>
    <row r="147" spans="14:14" x14ac:dyDescent="0.25">
      <c r="N147" t="s">
        <v>193</v>
      </c>
    </row>
    <row r="148" spans="14:14" x14ac:dyDescent="0.25">
      <c r="N148" t="s">
        <v>130</v>
      </c>
    </row>
    <row r="149" spans="14:14" x14ac:dyDescent="0.25">
      <c r="N149" t="s">
        <v>131</v>
      </c>
    </row>
    <row r="150" spans="14:14" x14ac:dyDescent="0.25">
      <c r="N150" t="s">
        <v>132</v>
      </c>
    </row>
    <row r="151" spans="14:14" x14ac:dyDescent="0.25">
      <c r="N151" t="s">
        <v>132</v>
      </c>
    </row>
    <row r="152" spans="14:14" x14ac:dyDescent="0.25">
      <c r="N152" t="s">
        <v>133</v>
      </c>
    </row>
    <row r="153" spans="14:14" x14ac:dyDescent="0.25">
      <c r="N153" t="s">
        <v>134</v>
      </c>
    </row>
    <row r="154" spans="14:14" x14ac:dyDescent="0.25">
      <c r="N154" t="s">
        <v>134</v>
      </c>
    </row>
    <row r="155" spans="14:14" x14ac:dyDescent="0.25">
      <c r="N155" t="s">
        <v>194</v>
      </c>
    </row>
    <row r="156" spans="14:14" x14ac:dyDescent="0.25">
      <c r="N156" t="s">
        <v>194</v>
      </c>
    </row>
    <row r="157" spans="14:14" x14ac:dyDescent="0.25">
      <c r="N157" t="s">
        <v>194</v>
      </c>
    </row>
    <row r="158" spans="14:14" x14ac:dyDescent="0.25">
      <c r="N158" t="s">
        <v>136</v>
      </c>
    </row>
    <row r="159" spans="14:14" x14ac:dyDescent="0.25">
      <c r="N159" t="s">
        <v>136</v>
      </c>
    </row>
    <row r="160" spans="14:14" x14ac:dyDescent="0.25">
      <c r="N160" t="s">
        <v>195</v>
      </c>
    </row>
    <row r="161" spans="14:14" x14ac:dyDescent="0.25">
      <c r="N161" t="s">
        <v>195</v>
      </c>
    </row>
    <row r="162" spans="14:14" x14ac:dyDescent="0.25">
      <c r="N162" t="s">
        <v>195</v>
      </c>
    </row>
    <row r="163" spans="14:14" x14ac:dyDescent="0.25">
      <c r="N163" t="s">
        <v>196</v>
      </c>
    </row>
    <row r="164" spans="14:14" x14ac:dyDescent="0.25">
      <c r="N164" t="s">
        <v>196</v>
      </c>
    </row>
    <row r="165" spans="14:14" x14ac:dyDescent="0.25">
      <c r="N165" t="s">
        <v>196</v>
      </c>
    </row>
    <row r="166" spans="14:14" x14ac:dyDescent="0.25">
      <c r="N166" t="s">
        <v>196</v>
      </c>
    </row>
    <row r="167" spans="14:14" x14ac:dyDescent="0.25">
      <c r="N167" t="s">
        <v>197</v>
      </c>
    </row>
    <row r="168" spans="14:14" x14ac:dyDescent="0.25">
      <c r="N168" t="s">
        <v>197</v>
      </c>
    </row>
    <row r="169" spans="14:14" x14ac:dyDescent="0.25">
      <c r="N169" t="s">
        <v>198</v>
      </c>
    </row>
    <row r="170" spans="14:14" x14ac:dyDescent="0.25">
      <c r="N170" t="s">
        <v>198</v>
      </c>
    </row>
    <row r="171" spans="14:14" x14ac:dyDescent="0.25">
      <c r="N171" t="s">
        <v>198</v>
      </c>
    </row>
    <row r="172" spans="14:14" x14ac:dyDescent="0.25">
      <c r="N172" t="s">
        <v>199</v>
      </c>
    </row>
    <row r="173" spans="14:14" x14ac:dyDescent="0.25">
      <c r="N173" t="s">
        <v>199</v>
      </c>
    </row>
    <row r="174" spans="14:14" x14ac:dyDescent="0.25">
      <c r="N174" t="s">
        <v>199</v>
      </c>
    </row>
    <row r="175" spans="14:14" x14ac:dyDescent="0.25">
      <c r="N175" t="s">
        <v>139</v>
      </c>
    </row>
    <row r="176" spans="14:14" x14ac:dyDescent="0.25">
      <c r="N176" t="s">
        <v>139</v>
      </c>
    </row>
    <row r="177" spans="14:14" x14ac:dyDescent="0.25">
      <c r="N177" t="s">
        <v>140</v>
      </c>
    </row>
    <row r="178" spans="14:14" x14ac:dyDescent="0.25">
      <c r="N178" t="s">
        <v>200</v>
      </c>
    </row>
    <row r="179" spans="14:14" x14ac:dyDescent="0.25">
      <c r="N179" t="s">
        <v>141</v>
      </c>
    </row>
    <row r="180" spans="14:14" x14ac:dyDescent="0.25">
      <c r="N180" t="s">
        <v>141</v>
      </c>
    </row>
    <row r="181" spans="14:14" x14ac:dyDescent="0.25">
      <c r="N181" t="s">
        <v>201</v>
      </c>
    </row>
    <row r="182" spans="14:14" x14ac:dyDescent="0.25">
      <c r="N182" t="s">
        <v>201</v>
      </c>
    </row>
    <row r="183" spans="14:14" x14ac:dyDescent="0.25">
      <c r="N183" t="s">
        <v>202</v>
      </c>
    </row>
    <row r="184" spans="14:14" x14ac:dyDescent="0.25">
      <c r="N184" t="s">
        <v>202</v>
      </c>
    </row>
    <row r="185" spans="14:14" x14ac:dyDescent="0.25">
      <c r="N185" t="s">
        <v>202</v>
      </c>
    </row>
    <row r="186" spans="14:14" x14ac:dyDescent="0.25">
      <c r="N186" t="s">
        <v>203</v>
      </c>
    </row>
    <row r="187" spans="14:14" x14ac:dyDescent="0.25">
      <c r="N187" t="s">
        <v>204</v>
      </c>
    </row>
    <row r="188" spans="14:14" x14ac:dyDescent="0.25">
      <c r="N188" t="s">
        <v>205</v>
      </c>
    </row>
    <row r="189" spans="14:14" x14ac:dyDescent="0.25">
      <c r="N189" t="s">
        <v>205</v>
      </c>
    </row>
    <row r="190" spans="14:14" x14ac:dyDescent="0.25">
      <c r="N190" t="s">
        <v>205</v>
      </c>
    </row>
    <row r="191" spans="14:14" x14ac:dyDescent="0.25">
      <c r="N191" t="s">
        <v>205</v>
      </c>
    </row>
    <row r="192" spans="14:14" x14ac:dyDescent="0.25">
      <c r="N192" t="s">
        <v>143</v>
      </c>
    </row>
    <row r="193" spans="14:14" x14ac:dyDescent="0.25">
      <c r="N193" t="s">
        <v>143</v>
      </c>
    </row>
    <row r="194" spans="14:14" x14ac:dyDescent="0.25">
      <c r="N194" t="s">
        <v>206</v>
      </c>
    </row>
    <row r="195" spans="14:14" x14ac:dyDescent="0.25">
      <c r="N195" t="s">
        <v>207</v>
      </c>
    </row>
    <row r="196" spans="14:14" x14ac:dyDescent="0.25">
      <c r="N196" t="s">
        <v>207</v>
      </c>
    </row>
    <row r="197" spans="14:14" x14ac:dyDescent="0.25">
      <c r="N197" t="s">
        <v>208</v>
      </c>
    </row>
    <row r="198" spans="14:14" x14ac:dyDescent="0.25">
      <c r="N198" t="s">
        <v>209</v>
      </c>
    </row>
    <row r="199" spans="14:14" x14ac:dyDescent="0.25">
      <c r="N199" t="s">
        <v>209</v>
      </c>
    </row>
    <row r="200" spans="14:14" x14ac:dyDescent="0.25">
      <c r="N200" t="s">
        <v>210</v>
      </c>
    </row>
    <row r="201" spans="14:14" x14ac:dyDescent="0.25">
      <c r="N201" t="s">
        <v>210</v>
      </c>
    </row>
    <row r="202" spans="14:14" x14ac:dyDescent="0.25">
      <c r="N202" t="s">
        <v>146</v>
      </c>
    </row>
    <row r="203" spans="14:14" x14ac:dyDescent="0.25">
      <c r="N203" t="s">
        <v>146</v>
      </c>
    </row>
    <row r="204" spans="14:14" x14ac:dyDescent="0.25">
      <c r="N204" t="s">
        <v>211</v>
      </c>
    </row>
    <row r="205" spans="14:14" x14ac:dyDescent="0.25">
      <c r="N205" t="s">
        <v>211</v>
      </c>
    </row>
    <row r="206" spans="14:14" x14ac:dyDescent="0.25">
      <c r="N206" t="s">
        <v>212</v>
      </c>
    </row>
    <row r="207" spans="14:14" x14ac:dyDescent="0.25">
      <c r="N207" t="s">
        <v>212</v>
      </c>
    </row>
    <row r="208" spans="14:14" x14ac:dyDescent="0.25">
      <c r="N208" t="s">
        <v>212</v>
      </c>
    </row>
    <row r="209" spans="14:14" x14ac:dyDescent="0.25">
      <c r="N209" t="s">
        <v>147</v>
      </c>
    </row>
    <row r="210" spans="14:14" x14ac:dyDescent="0.25">
      <c r="N210" t="s">
        <v>213</v>
      </c>
    </row>
    <row r="211" spans="14:14" x14ac:dyDescent="0.25">
      <c r="N211" t="s">
        <v>213</v>
      </c>
    </row>
    <row r="212" spans="14:14" x14ac:dyDescent="0.25">
      <c r="N212" t="s">
        <v>214</v>
      </c>
    </row>
    <row r="213" spans="14:14" x14ac:dyDescent="0.25">
      <c r="N213" t="s">
        <v>215</v>
      </c>
    </row>
    <row r="214" spans="14:14" x14ac:dyDescent="0.25">
      <c r="N214" t="s">
        <v>216</v>
      </c>
    </row>
    <row r="215" spans="14:14" x14ac:dyDescent="0.25">
      <c r="N215" t="s">
        <v>216</v>
      </c>
    </row>
    <row r="216" spans="14:14" x14ac:dyDescent="0.25">
      <c r="N216" t="s">
        <v>216</v>
      </c>
    </row>
    <row r="217" spans="14:14" x14ac:dyDescent="0.25">
      <c r="N217" t="s">
        <v>217</v>
      </c>
    </row>
    <row r="218" spans="14:14" x14ac:dyDescent="0.25">
      <c r="N218" t="s">
        <v>218</v>
      </c>
    </row>
    <row r="219" spans="14:14" x14ac:dyDescent="0.25">
      <c r="N219" t="s">
        <v>219</v>
      </c>
    </row>
    <row r="220" spans="14:14" x14ac:dyDescent="0.25">
      <c r="N220" t="s">
        <v>219</v>
      </c>
    </row>
    <row r="221" spans="14:14" x14ac:dyDescent="0.25">
      <c r="N221" t="s">
        <v>220</v>
      </c>
    </row>
    <row r="222" spans="14:14" x14ac:dyDescent="0.25">
      <c r="N222" t="s">
        <v>221</v>
      </c>
    </row>
    <row r="223" spans="14:14" x14ac:dyDescent="0.25">
      <c r="N223" t="s">
        <v>222</v>
      </c>
    </row>
    <row r="224" spans="14:14" x14ac:dyDescent="0.25">
      <c r="N224" t="s">
        <v>223</v>
      </c>
    </row>
    <row r="225" spans="14:14" x14ac:dyDescent="0.25">
      <c r="N225" t="s">
        <v>224</v>
      </c>
    </row>
    <row r="226" spans="14:14" x14ac:dyDescent="0.25">
      <c r="N226" t="s">
        <v>225</v>
      </c>
    </row>
    <row r="227" spans="14:14" x14ac:dyDescent="0.25">
      <c r="N227" t="s">
        <v>225</v>
      </c>
    </row>
    <row r="228" spans="14:14" x14ac:dyDescent="0.25">
      <c r="N228" t="s">
        <v>226</v>
      </c>
    </row>
    <row r="229" spans="14:14" x14ac:dyDescent="0.25">
      <c r="N229" t="s">
        <v>227</v>
      </c>
    </row>
    <row r="230" spans="14:14" x14ac:dyDescent="0.25">
      <c r="N230" t="s">
        <v>154</v>
      </c>
    </row>
    <row r="231" spans="14:14" x14ac:dyDescent="0.25">
      <c r="N231" t="s">
        <v>155</v>
      </c>
    </row>
    <row r="232" spans="14:14" x14ac:dyDescent="0.25">
      <c r="N232" t="s">
        <v>228</v>
      </c>
    </row>
    <row r="233" spans="14:14" x14ac:dyDescent="0.25">
      <c r="N233" t="s">
        <v>229</v>
      </c>
    </row>
    <row r="234" spans="14:14" x14ac:dyDescent="0.25">
      <c r="N234" t="s">
        <v>230</v>
      </c>
    </row>
    <row r="235" spans="14:14" x14ac:dyDescent="0.25">
      <c r="N235" t="s">
        <v>230</v>
      </c>
    </row>
    <row r="236" spans="14:14" x14ac:dyDescent="0.25">
      <c r="N236" t="s">
        <v>231</v>
      </c>
    </row>
    <row r="237" spans="14:14" x14ac:dyDescent="0.25">
      <c r="N237" t="s">
        <v>231</v>
      </c>
    </row>
    <row r="238" spans="14:14" x14ac:dyDescent="0.25">
      <c r="N238" t="s">
        <v>232</v>
      </c>
    </row>
    <row r="239" spans="14:14" x14ac:dyDescent="0.25">
      <c r="N239" t="s">
        <v>232</v>
      </c>
    </row>
    <row r="240" spans="14:14" x14ac:dyDescent="0.25">
      <c r="N240" t="s">
        <v>232</v>
      </c>
    </row>
    <row r="241" spans="14:14" x14ac:dyDescent="0.25">
      <c r="N241" t="s">
        <v>233</v>
      </c>
    </row>
    <row r="242" spans="14:14" x14ac:dyDescent="0.25">
      <c r="N242" t="s">
        <v>234</v>
      </c>
    </row>
    <row r="243" spans="14:14" x14ac:dyDescent="0.25">
      <c r="N243" t="s">
        <v>235</v>
      </c>
    </row>
    <row r="244" spans="14:14" x14ac:dyDescent="0.25">
      <c r="N244" t="s">
        <v>235</v>
      </c>
    </row>
    <row r="245" spans="14:14" x14ac:dyDescent="0.25">
      <c r="N245" t="s">
        <v>236</v>
      </c>
    </row>
    <row r="246" spans="14:14" x14ac:dyDescent="0.25">
      <c r="N246" t="s">
        <v>237</v>
      </c>
    </row>
    <row r="247" spans="14:14" x14ac:dyDescent="0.25">
      <c r="N247" t="s">
        <v>238</v>
      </c>
    </row>
    <row r="248" spans="14:14" x14ac:dyDescent="0.25">
      <c r="N248" t="s">
        <v>239</v>
      </c>
    </row>
    <row r="249" spans="14:14" x14ac:dyDescent="0.25">
      <c r="N249" t="s">
        <v>239</v>
      </c>
    </row>
    <row r="250" spans="14:14" x14ac:dyDescent="0.25">
      <c r="N250" t="s">
        <v>158</v>
      </c>
    </row>
    <row r="251" spans="14:14" x14ac:dyDescent="0.25">
      <c r="N251" t="s">
        <v>240</v>
      </c>
    </row>
    <row r="252" spans="14:14" x14ac:dyDescent="0.25">
      <c r="N252" t="s">
        <v>241</v>
      </c>
    </row>
    <row r="253" spans="14:14" x14ac:dyDescent="0.25">
      <c r="N253" t="s">
        <v>242</v>
      </c>
    </row>
    <row r="254" spans="14:14" x14ac:dyDescent="0.25">
      <c r="N254" t="s">
        <v>243</v>
      </c>
    </row>
    <row r="255" spans="14:14" x14ac:dyDescent="0.25">
      <c r="N255" t="s">
        <v>243</v>
      </c>
    </row>
    <row r="256" spans="14:14" x14ac:dyDescent="0.25">
      <c r="N256" t="s">
        <v>244</v>
      </c>
    </row>
    <row r="257" spans="14:14" x14ac:dyDescent="0.25">
      <c r="N257" t="s">
        <v>244</v>
      </c>
    </row>
    <row r="258" spans="14:14" x14ac:dyDescent="0.25">
      <c r="N258" t="s">
        <v>245</v>
      </c>
    </row>
    <row r="259" spans="14:14" x14ac:dyDescent="0.25">
      <c r="N259" t="s">
        <v>246</v>
      </c>
    </row>
    <row r="260" spans="14:14" x14ac:dyDescent="0.25">
      <c r="N260" t="s">
        <v>246</v>
      </c>
    </row>
    <row r="261" spans="14:14" x14ac:dyDescent="0.25">
      <c r="N261" t="s">
        <v>247</v>
      </c>
    </row>
    <row r="262" spans="14:14" x14ac:dyDescent="0.25">
      <c r="N262" t="s">
        <v>247</v>
      </c>
    </row>
    <row r="263" spans="14:14" x14ac:dyDescent="0.25">
      <c r="N263" t="s">
        <v>247</v>
      </c>
    </row>
    <row r="264" spans="14:14" x14ac:dyDescent="0.25">
      <c r="N264" t="s">
        <v>248</v>
      </c>
    </row>
    <row r="265" spans="14:14" x14ac:dyDescent="0.25">
      <c r="N265" t="s">
        <v>248</v>
      </c>
    </row>
    <row r="266" spans="14:14" x14ac:dyDescent="0.25">
      <c r="N266" t="s">
        <v>249</v>
      </c>
    </row>
    <row r="267" spans="14:14" x14ac:dyDescent="0.25">
      <c r="N267" t="s">
        <v>250</v>
      </c>
    </row>
    <row r="268" spans="14:14" x14ac:dyDescent="0.25">
      <c r="N268" t="s">
        <v>251</v>
      </c>
    </row>
    <row r="269" spans="14:14" x14ac:dyDescent="0.25">
      <c r="N269" t="s">
        <v>252</v>
      </c>
    </row>
    <row r="270" spans="14:14" x14ac:dyDescent="0.25">
      <c r="N270" t="s">
        <v>252</v>
      </c>
    </row>
    <row r="271" spans="14:14" x14ac:dyDescent="0.25">
      <c r="N271" t="s">
        <v>252</v>
      </c>
    </row>
    <row r="272" spans="14:14" x14ac:dyDescent="0.25">
      <c r="N272" t="s">
        <v>252</v>
      </c>
    </row>
    <row r="273" spans="14:14" x14ac:dyDescent="0.25">
      <c r="N273" t="s">
        <v>252</v>
      </c>
    </row>
    <row r="274" spans="14:14" x14ac:dyDescent="0.25">
      <c r="N274" t="s">
        <v>252</v>
      </c>
    </row>
    <row r="275" spans="14:14" x14ac:dyDescent="0.25">
      <c r="N275" t="s">
        <v>253</v>
      </c>
    </row>
    <row r="276" spans="14:14" x14ac:dyDescent="0.25">
      <c r="N276" t="s">
        <v>254</v>
      </c>
    </row>
    <row r="277" spans="14:14" x14ac:dyDescent="0.25">
      <c r="N277" t="s">
        <v>255</v>
      </c>
    </row>
    <row r="278" spans="14:14" x14ac:dyDescent="0.25">
      <c r="N278" t="s">
        <v>255</v>
      </c>
    </row>
    <row r="279" spans="14:14" x14ac:dyDescent="0.25">
      <c r="N279" t="s">
        <v>256</v>
      </c>
    </row>
    <row r="280" spans="14:14" x14ac:dyDescent="0.25">
      <c r="N280" t="s">
        <v>256</v>
      </c>
    </row>
    <row r="281" spans="14:14" x14ac:dyDescent="0.25">
      <c r="N281" t="s">
        <v>257</v>
      </c>
    </row>
    <row r="282" spans="14:14" x14ac:dyDescent="0.25">
      <c r="N282" t="s">
        <v>257</v>
      </c>
    </row>
    <row r="283" spans="14:14" x14ac:dyDescent="0.25">
      <c r="N283" t="s">
        <v>257</v>
      </c>
    </row>
    <row r="284" spans="14:14" x14ac:dyDescent="0.25">
      <c r="N284" t="s">
        <v>258</v>
      </c>
    </row>
    <row r="285" spans="14:14" x14ac:dyDescent="0.25">
      <c r="N285" t="s">
        <v>259</v>
      </c>
    </row>
    <row r="286" spans="14:14" x14ac:dyDescent="0.25">
      <c r="N286" t="s">
        <v>260</v>
      </c>
    </row>
    <row r="287" spans="14:14" x14ac:dyDescent="0.25">
      <c r="N287" t="s">
        <v>261</v>
      </c>
    </row>
    <row r="288" spans="14:14" x14ac:dyDescent="0.25">
      <c r="N288" t="s">
        <v>262</v>
      </c>
    </row>
    <row r="289" spans="14:14" x14ac:dyDescent="0.25">
      <c r="N289" t="s">
        <v>263</v>
      </c>
    </row>
    <row r="290" spans="14:14" x14ac:dyDescent="0.25">
      <c r="N290" t="s">
        <v>264</v>
      </c>
    </row>
    <row r="291" spans="14:14" x14ac:dyDescent="0.25">
      <c r="N291" t="s">
        <v>264</v>
      </c>
    </row>
    <row r="292" spans="14:14" x14ac:dyDescent="0.25">
      <c r="N292" t="s">
        <v>265</v>
      </c>
    </row>
    <row r="293" spans="14:14" x14ac:dyDescent="0.25">
      <c r="N293" t="s">
        <v>266</v>
      </c>
    </row>
    <row r="294" spans="14:14" x14ac:dyDescent="0.25">
      <c r="N294" t="s">
        <v>267</v>
      </c>
    </row>
    <row r="295" spans="14:14" x14ac:dyDescent="0.25">
      <c r="N295" t="s">
        <v>268</v>
      </c>
    </row>
    <row r="296" spans="14:14" x14ac:dyDescent="0.25">
      <c r="N296" t="s">
        <v>269</v>
      </c>
    </row>
    <row r="297" spans="14:14" x14ac:dyDescent="0.25">
      <c r="N297" t="s">
        <v>270</v>
      </c>
    </row>
    <row r="298" spans="14:14" x14ac:dyDescent="0.25">
      <c r="N298" t="s">
        <v>270</v>
      </c>
    </row>
    <row r="299" spans="14:14" x14ac:dyDescent="0.25">
      <c r="N299" t="s">
        <v>270</v>
      </c>
    </row>
    <row r="300" spans="14:14" x14ac:dyDescent="0.25">
      <c r="N300" t="s">
        <v>271</v>
      </c>
    </row>
    <row r="301" spans="14:14" x14ac:dyDescent="0.25">
      <c r="N301" t="s">
        <v>271</v>
      </c>
    </row>
    <row r="302" spans="14:14" x14ac:dyDescent="0.25">
      <c r="N302" t="s">
        <v>272</v>
      </c>
    </row>
    <row r="303" spans="14:14" x14ac:dyDescent="0.25">
      <c r="N303" t="s">
        <v>273</v>
      </c>
    </row>
    <row r="304" spans="14:14" x14ac:dyDescent="0.25">
      <c r="N304" t="s">
        <v>273</v>
      </c>
    </row>
    <row r="305" spans="14:14" x14ac:dyDescent="0.25">
      <c r="N305" t="s">
        <v>274</v>
      </c>
    </row>
    <row r="306" spans="14:14" x14ac:dyDescent="0.25">
      <c r="N306" t="s">
        <v>275</v>
      </c>
    </row>
    <row r="307" spans="14:14" x14ac:dyDescent="0.25">
      <c r="N307" t="s">
        <v>276</v>
      </c>
    </row>
    <row r="308" spans="14:14" x14ac:dyDescent="0.25">
      <c r="N308" t="s">
        <v>277</v>
      </c>
    </row>
    <row r="309" spans="14:14" x14ac:dyDescent="0.25">
      <c r="N309" t="s">
        <v>278</v>
      </c>
    </row>
    <row r="310" spans="14:14" x14ac:dyDescent="0.25">
      <c r="N310" t="s">
        <v>279</v>
      </c>
    </row>
    <row r="311" spans="14:14" x14ac:dyDescent="0.25">
      <c r="N311" t="s">
        <v>280</v>
      </c>
    </row>
    <row r="312" spans="14:14" x14ac:dyDescent="0.25">
      <c r="N312" t="s">
        <v>281</v>
      </c>
    </row>
    <row r="313" spans="14:14" x14ac:dyDescent="0.25">
      <c r="N313" t="s">
        <v>281</v>
      </c>
    </row>
    <row r="314" spans="14:14" x14ac:dyDescent="0.25">
      <c r="N314" t="s">
        <v>282</v>
      </c>
    </row>
    <row r="315" spans="14:14" x14ac:dyDescent="0.25">
      <c r="N315" t="s">
        <v>282</v>
      </c>
    </row>
    <row r="316" spans="14:14" x14ac:dyDescent="0.25">
      <c r="N316" t="s">
        <v>282</v>
      </c>
    </row>
    <row r="317" spans="14:14" x14ac:dyDescent="0.25">
      <c r="N317" t="s">
        <v>283</v>
      </c>
    </row>
    <row r="318" spans="14:14" x14ac:dyDescent="0.25">
      <c r="N318" t="s">
        <v>284</v>
      </c>
    </row>
    <row r="319" spans="14:14" x14ac:dyDescent="0.25">
      <c r="N319" t="s">
        <v>285</v>
      </c>
    </row>
    <row r="320" spans="14:14" x14ac:dyDescent="0.25">
      <c r="N320" t="s">
        <v>286</v>
      </c>
    </row>
    <row r="321" spans="14:14" x14ac:dyDescent="0.25">
      <c r="N321" t="s">
        <v>286</v>
      </c>
    </row>
    <row r="322" spans="14:14" x14ac:dyDescent="0.25">
      <c r="N322" t="s">
        <v>287</v>
      </c>
    </row>
    <row r="323" spans="14:14" x14ac:dyDescent="0.25">
      <c r="N323" t="s">
        <v>287</v>
      </c>
    </row>
    <row r="324" spans="14:14" x14ac:dyDescent="0.25">
      <c r="N324" t="s">
        <v>288</v>
      </c>
    </row>
    <row r="325" spans="14:14" x14ac:dyDescent="0.25">
      <c r="N325" t="s">
        <v>288</v>
      </c>
    </row>
    <row r="326" spans="14:14" x14ac:dyDescent="0.25">
      <c r="N326" t="s">
        <v>289</v>
      </c>
    </row>
    <row r="327" spans="14:14" x14ac:dyDescent="0.25">
      <c r="N327" t="s">
        <v>289</v>
      </c>
    </row>
    <row r="328" spans="14:14" x14ac:dyDescent="0.25">
      <c r="N328" t="s">
        <v>290</v>
      </c>
    </row>
    <row r="329" spans="14:14" x14ac:dyDescent="0.25">
      <c r="N329" t="s">
        <v>290</v>
      </c>
    </row>
    <row r="330" spans="14:14" x14ac:dyDescent="0.25">
      <c r="N330" t="s">
        <v>291</v>
      </c>
    </row>
    <row r="331" spans="14:14" x14ac:dyDescent="0.25">
      <c r="N331" t="s">
        <v>292</v>
      </c>
    </row>
    <row r="332" spans="14:14" x14ac:dyDescent="0.25">
      <c r="N332" t="s">
        <v>292</v>
      </c>
    </row>
    <row r="333" spans="14:14" x14ac:dyDescent="0.25">
      <c r="N333" t="s">
        <v>292</v>
      </c>
    </row>
    <row r="334" spans="14:14" x14ac:dyDescent="0.25">
      <c r="N334" t="s">
        <v>292</v>
      </c>
    </row>
    <row r="335" spans="14:14" x14ac:dyDescent="0.25">
      <c r="N335" t="s">
        <v>293</v>
      </c>
    </row>
    <row r="336" spans="14:14" x14ac:dyDescent="0.25">
      <c r="N336" t="s">
        <v>294</v>
      </c>
    </row>
    <row r="337" spans="14:14" x14ac:dyDescent="0.25">
      <c r="N337" t="s">
        <v>295</v>
      </c>
    </row>
    <row r="338" spans="14:14" x14ac:dyDescent="0.25">
      <c r="N338" t="s">
        <v>295</v>
      </c>
    </row>
    <row r="339" spans="14:14" x14ac:dyDescent="0.25">
      <c r="N339" t="s">
        <v>295</v>
      </c>
    </row>
    <row r="340" spans="14:14" x14ac:dyDescent="0.25">
      <c r="N340" t="s">
        <v>296</v>
      </c>
    </row>
    <row r="341" spans="14:14" x14ac:dyDescent="0.25">
      <c r="N341" t="s">
        <v>297</v>
      </c>
    </row>
    <row r="342" spans="14:14" x14ac:dyDescent="0.25">
      <c r="N342" t="s">
        <v>298</v>
      </c>
    </row>
    <row r="343" spans="14:14" x14ac:dyDescent="0.25">
      <c r="N343" t="s">
        <v>299</v>
      </c>
    </row>
    <row r="344" spans="14:14" x14ac:dyDescent="0.25">
      <c r="N344" t="s">
        <v>300</v>
      </c>
    </row>
    <row r="345" spans="14:14" x14ac:dyDescent="0.25">
      <c r="N345" t="s">
        <v>301</v>
      </c>
    </row>
    <row r="346" spans="14:14" x14ac:dyDescent="0.25">
      <c r="N346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2" zoomScaleNormal="100" workbookViewId="0">
      <selection activeCell="C9" sqref="C9"/>
    </sheetView>
  </sheetViews>
  <sheetFormatPr defaultRowHeight="15" x14ac:dyDescent="0.25"/>
  <cols>
    <col min="2" max="2" width="9.140625" style="2"/>
  </cols>
  <sheetData>
    <row r="1" spans="1:5" x14ac:dyDescent="0.25">
      <c r="A1" s="2" t="s">
        <v>303</v>
      </c>
    </row>
    <row r="2" spans="1:5" x14ac:dyDescent="0.25">
      <c r="A2" s="2"/>
    </row>
    <row r="3" spans="1:5" x14ac:dyDescent="0.25">
      <c r="A3" s="2" t="s">
        <v>109</v>
      </c>
      <c r="D3" t="s">
        <v>304</v>
      </c>
    </row>
    <row r="4" spans="1:5" x14ac:dyDescent="0.25">
      <c r="B4" s="2" t="s">
        <v>93</v>
      </c>
      <c r="C4">
        <v>346</v>
      </c>
      <c r="D4" s="4">
        <f>C4/$C$4</f>
        <v>1</v>
      </c>
    </row>
    <row r="5" spans="1:5" x14ac:dyDescent="0.25">
      <c r="B5" s="2" t="s">
        <v>308</v>
      </c>
      <c r="C5">
        <v>97</v>
      </c>
      <c r="D5" s="4">
        <f t="shared" ref="D5:D6" si="0">C5/$C$4</f>
        <v>0.28034682080924855</v>
      </c>
    </row>
    <row r="6" spans="1:5" x14ac:dyDescent="0.25">
      <c r="B6" s="2" t="s">
        <v>307</v>
      </c>
      <c r="C6">
        <v>249</v>
      </c>
      <c r="D6" s="4">
        <f t="shared" si="0"/>
        <v>0.71965317919075145</v>
      </c>
    </row>
    <row r="8" spans="1:5" x14ac:dyDescent="0.25">
      <c r="A8" s="2" t="s">
        <v>305</v>
      </c>
      <c r="D8" t="s">
        <v>304</v>
      </c>
    </row>
    <row r="9" spans="1:5" x14ac:dyDescent="0.25">
      <c r="B9" s="2" t="s">
        <v>93</v>
      </c>
      <c r="C9">
        <v>190</v>
      </c>
      <c r="D9" s="4">
        <f>C9/$C$9</f>
        <v>1</v>
      </c>
      <c r="E9" s="4"/>
    </row>
    <row r="10" spans="1:5" x14ac:dyDescent="0.25">
      <c r="B10" s="2" t="s">
        <v>308</v>
      </c>
      <c r="C10">
        <v>39</v>
      </c>
      <c r="D10" s="4">
        <f t="shared" ref="D10:D12" si="1">C10/$C$9</f>
        <v>0.20526315789473684</v>
      </c>
      <c r="E10" s="4"/>
    </row>
    <row r="11" spans="1:5" x14ac:dyDescent="0.25">
      <c r="B11" s="2" t="s">
        <v>307</v>
      </c>
      <c r="C11">
        <v>125</v>
      </c>
      <c r="D11" s="4">
        <f t="shared" si="1"/>
        <v>0.65789473684210531</v>
      </c>
      <c r="E11" s="4"/>
    </row>
    <row r="12" spans="1:5" x14ac:dyDescent="0.25">
      <c r="B12" s="2" t="s">
        <v>306</v>
      </c>
      <c r="C12">
        <v>26</v>
      </c>
      <c r="D12" s="4">
        <f t="shared" si="1"/>
        <v>0.1368421052631579</v>
      </c>
      <c r="E12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9"/>
  <sheetViews>
    <sheetView zoomScaleNormal="100" workbookViewId="0">
      <pane ySplit="1" topLeftCell="A2" activePane="bottomLeft" state="frozen"/>
      <selection pane="bottomLeft" activeCell="B99" sqref="B99"/>
    </sheetView>
  </sheetViews>
  <sheetFormatPr defaultRowHeight="15" x14ac:dyDescent="0.25"/>
  <cols>
    <col min="1" max="1" width="20.7109375" bestFit="1" customWidth="1"/>
    <col min="3" max="3" width="14.85546875" bestFit="1" customWidth="1"/>
    <col min="14" max="14" width="15.85546875" bestFit="1" customWidth="1"/>
  </cols>
  <sheetData>
    <row r="1" spans="1:14" s="2" customFormat="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48</v>
      </c>
      <c r="N1" s="2" t="s">
        <v>86</v>
      </c>
    </row>
    <row r="2" spans="1:14" hidden="1" x14ac:dyDescent="0.25">
      <c r="A2" s="1">
        <v>42235.333333333336</v>
      </c>
      <c r="B2" t="s">
        <v>64</v>
      </c>
      <c r="C2" t="s">
        <v>10</v>
      </c>
      <c r="D2">
        <v>155</v>
      </c>
      <c r="E2">
        <v>5</v>
      </c>
      <c r="F2">
        <v>0.91666666666700003</v>
      </c>
      <c r="G2">
        <v>5.4545454545499998</v>
      </c>
      <c r="H2" t="s">
        <v>7</v>
      </c>
      <c r="I2">
        <v>7.3333333333284827</v>
      </c>
      <c r="J2">
        <v>9</v>
      </c>
      <c r="K2">
        <v>27</v>
      </c>
      <c r="L2">
        <v>10</v>
      </c>
      <c r="N2" s="1" t="str">
        <f>TEXT(A2,"mm/dd/yy HH:MM AM/PM")&amp;" "&amp;B2</f>
        <v>08/19/15 08:00 AM Nin</v>
      </c>
    </row>
    <row r="3" spans="1:14" hidden="1" x14ac:dyDescent="0.25">
      <c r="A3" s="1">
        <v>42235.5</v>
      </c>
      <c r="B3" t="s">
        <v>64</v>
      </c>
      <c r="C3" t="s">
        <v>53</v>
      </c>
      <c r="D3">
        <v>137.30000000000001</v>
      </c>
      <c r="E3">
        <v>4.3</v>
      </c>
      <c r="F3">
        <v>0.166666666667</v>
      </c>
      <c r="G3">
        <v>25.8</v>
      </c>
      <c r="H3" t="s">
        <v>0</v>
      </c>
      <c r="I3">
        <v>7.1666666666642413</v>
      </c>
      <c r="J3">
        <v>6</v>
      </c>
      <c r="K3">
        <v>21</v>
      </c>
      <c r="L3">
        <v>10</v>
      </c>
      <c r="N3" s="1" t="str">
        <f t="shared" ref="N3:N66" si="0">TEXT(A3,"mm/dd/yy HH:MM AM/PM")&amp;" "&amp;B3</f>
        <v>08/19/15 12:00 PM Nin</v>
      </c>
    </row>
    <row r="4" spans="1:14" hidden="1" x14ac:dyDescent="0.25">
      <c r="A4" s="1">
        <v>42235.5</v>
      </c>
      <c r="B4" t="s">
        <v>64</v>
      </c>
      <c r="C4" t="s">
        <v>52</v>
      </c>
      <c r="D4">
        <v>144.19999999999999</v>
      </c>
      <c r="E4">
        <v>17.7</v>
      </c>
      <c r="F4">
        <v>0.166666666667</v>
      </c>
      <c r="G4">
        <v>106.2</v>
      </c>
      <c r="H4" t="s">
        <v>7</v>
      </c>
      <c r="I4">
        <v>7.1666666666642413</v>
      </c>
      <c r="J4">
        <v>6</v>
      </c>
      <c r="K4">
        <v>21</v>
      </c>
      <c r="L4">
        <v>10</v>
      </c>
      <c r="N4" s="1" t="str">
        <f t="shared" si="0"/>
        <v>08/19/15 12:00 PM Nin</v>
      </c>
    </row>
    <row r="5" spans="1:14" hidden="1" x14ac:dyDescent="0.25">
      <c r="A5" s="1">
        <v>42235.5</v>
      </c>
      <c r="B5" t="s">
        <v>64</v>
      </c>
      <c r="C5" t="s">
        <v>40</v>
      </c>
      <c r="D5">
        <v>137.5</v>
      </c>
      <c r="E5">
        <v>3.5</v>
      </c>
      <c r="F5">
        <v>0.166666666667</v>
      </c>
      <c r="G5">
        <v>21</v>
      </c>
      <c r="H5" t="s">
        <v>0</v>
      </c>
      <c r="I5">
        <v>7.1666666666642413</v>
      </c>
      <c r="J5">
        <v>6</v>
      </c>
      <c r="K5">
        <v>21</v>
      </c>
      <c r="L5">
        <v>10</v>
      </c>
      <c r="N5" s="1" t="str">
        <f t="shared" si="0"/>
        <v>08/19/15 12:00 PM Nin</v>
      </c>
    </row>
    <row r="6" spans="1:14" hidden="1" x14ac:dyDescent="0.25">
      <c r="A6" s="1">
        <v>42236.5</v>
      </c>
      <c r="B6" t="s">
        <v>64</v>
      </c>
      <c r="C6" t="s">
        <v>52</v>
      </c>
      <c r="D6">
        <v>148</v>
      </c>
      <c r="E6">
        <v>3</v>
      </c>
      <c r="F6">
        <v>0.166666666667</v>
      </c>
      <c r="G6">
        <v>18</v>
      </c>
      <c r="H6" t="s">
        <v>0</v>
      </c>
      <c r="I6">
        <v>6.1666666666642413</v>
      </c>
      <c r="J6">
        <v>5</v>
      </c>
      <c r="K6">
        <v>9</v>
      </c>
      <c r="L6">
        <v>5</v>
      </c>
      <c r="N6" s="1" t="str">
        <f t="shared" si="0"/>
        <v>08/20/15 12:00 PM Nin</v>
      </c>
    </row>
    <row r="7" spans="1:14" hidden="1" x14ac:dyDescent="0.25">
      <c r="A7" s="1">
        <v>42236.666666666664</v>
      </c>
      <c r="B7" t="s">
        <v>64</v>
      </c>
      <c r="C7" t="s">
        <v>52</v>
      </c>
      <c r="D7">
        <v>148</v>
      </c>
      <c r="E7">
        <v>3</v>
      </c>
      <c r="F7">
        <v>0.33333333333300003</v>
      </c>
      <c r="G7">
        <v>9</v>
      </c>
      <c r="H7" t="s">
        <v>0</v>
      </c>
      <c r="I7">
        <v>6</v>
      </c>
      <c r="J7">
        <v>4</v>
      </c>
      <c r="K7">
        <v>8</v>
      </c>
      <c r="L7">
        <v>5</v>
      </c>
      <c r="N7" s="1" t="str">
        <f t="shared" si="0"/>
        <v>08/20/15 04:00 PM Nin</v>
      </c>
    </row>
    <row r="8" spans="1:14" hidden="1" x14ac:dyDescent="0.25">
      <c r="A8" s="1">
        <v>42237.333333333336</v>
      </c>
      <c r="B8" t="s">
        <v>64</v>
      </c>
      <c r="C8" t="s">
        <v>53</v>
      </c>
      <c r="D8">
        <v>148</v>
      </c>
      <c r="E8">
        <v>9</v>
      </c>
      <c r="F8">
        <v>0.66666666666700003</v>
      </c>
      <c r="G8">
        <v>13.5</v>
      </c>
      <c r="H8" t="s">
        <v>7</v>
      </c>
      <c r="I8">
        <v>5.3333333333284827</v>
      </c>
      <c r="J8">
        <v>2</v>
      </c>
      <c r="K8">
        <v>6</v>
      </c>
      <c r="L8">
        <v>5</v>
      </c>
      <c r="N8" s="1" t="str">
        <f t="shared" si="0"/>
        <v>08/21/15 08:00 AM Nin</v>
      </c>
    </row>
    <row r="9" spans="1:14" hidden="1" x14ac:dyDescent="0.25">
      <c r="A9" s="1">
        <v>42237.333333333336</v>
      </c>
      <c r="B9" t="s">
        <v>64</v>
      </c>
      <c r="C9" t="s">
        <v>52</v>
      </c>
      <c r="D9">
        <v>139</v>
      </c>
      <c r="E9">
        <v>9</v>
      </c>
      <c r="F9">
        <v>0.66666666666700003</v>
      </c>
      <c r="G9">
        <v>13.5</v>
      </c>
      <c r="H9" t="s">
        <v>7</v>
      </c>
      <c r="I9">
        <v>5.3333333333284827</v>
      </c>
      <c r="J9">
        <v>2</v>
      </c>
      <c r="K9">
        <v>6</v>
      </c>
      <c r="L9">
        <v>5</v>
      </c>
      <c r="N9" s="1" t="str">
        <f t="shared" si="0"/>
        <v>08/21/15 08:00 AM Nin</v>
      </c>
    </row>
    <row r="10" spans="1:14" hidden="1" x14ac:dyDescent="0.25">
      <c r="A10" s="1">
        <v>42237.5</v>
      </c>
      <c r="B10" t="s">
        <v>64</v>
      </c>
      <c r="C10" t="s">
        <v>53</v>
      </c>
      <c r="D10">
        <v>139</v>
      </c>
      <c r="E10">
        <v>9</v>
      </c>
      <c r="F10">
        <v>0.166666666667</v>
      </c>
      <c r="G10">
        <v>54</v>
      </c>
      <c r="H10" t="s">
        <v>7</v>
      </c>
      <c r="I10">
        <v>5.1666666666642413</v>
      </c>
      <c r="J10">
        <v>0</v>
      </c>
      <c r="K10">
        <v>5</v>
      </c>
      <c r="L10">
        <v>5</v>
      </c>
      <c r="N10" s="1" t="str">
        <f t="shared" si="0"/>
        <v>08/21/15 12:00 PM Nin</v>
      </c>
    </row>
    <row r="11" spans="1:14" hidden="1" x14ac:dyDescent="0.25">
      <c r="A11" s="1">
        <v>42237.5</v>
      </c>
      <c r="B11" t="s">
        <v>64</v>
      </c>
      <c r="C11" t="s">
        <v>52</v>
      </c>
      <c r="D11">
        <v>150</v>
      </c>
      <c r="E11">
        <v>11</v>
      </c>
      <c r="F11">
        <v>0.166666666667</v>
      </c>
      <c r="G11">
        <v>66</v>
      </c>
      <c r="H11" t="s">
        <v>7</v>
      </c>
      <c r="I11">
        <v>5.1666666666642413</v>
      </c>
      <c r="J11">
        <v>0</v>
      </c>
      <c r="K11">
        <v>5</v>
      </c>
      <c r="L11">
        <v>5</v>
      </c>
      <c r="N11" s="1" t="str">
        <f t="shared" si="0"/>
        <v>08/21/15 12:00 PM Nin</v>
      </c>
    </row>
    <row r="12" spans="1:14" hidden="1" x14ac:dyDescent="0.25">
      <c r="A12" s="1">
        <v>42238.645833333336</v>
      </c>
      <c r="B12" t="s">
        <v>60</v>
      </c>
      <c r="C12" t="s">
        <v>66</v>
      </c>
      <c r="D12">
        <v>29.8</v>
      </c>
      <c r="E12">
        <v>4.7</v>
      </c>
      <c r="F12">
        <v>0.33333333333300003</v>
      </c>
      <c r="G12">
        <v>14.1</v>
      </c>
      <c r="H12" t="s">
        <v>0</v>
      </c>
      <c r="I12">
        <v>8.8541666666642413</v>
      </c>
      <c r="J12">
        <v>9</v>
      </c>
      <c r="K12">
        <v>7</v>
      </c>
      <c r="L12">
        <v>3</v>
      </c>
      <c r="N12" s="1" t="str">
        <f t="shared" si="0"/>
        <v>08/22/15 03:30 PM Ina</v>
      </c>
    </row>
    <row r="13" spans="1:14" hidden="1" x14ac:dyDescent="0.25">
      <c r="A13" s="1">
        <v>42239.520833333336</v>
      </c>
      <c r="B13" t="s">
        <v>60</v>
      </c>
      <c r="C13" t="s">
        <v>63</v>
      </c>
      <c r="D13">
        <v>75.5</v>
      </c>
      <c r="E13">
        <v>5.5</v>
      </c>
      <c r="F13">
        <v>43.1875</v>
      </c>
      <c r="G13">
        <v>0.127351664255</v>
      </c>
      <c r="H13" t="s">
        <v>0</v>
      </c>
      <c r="I13">
        <v>7.9791666666642413</v>
      </c>
      <c r="J13">
        <v>7</v>
      </c>
      <c r="K13">
        <v>6</v>
      </c>
      <c r="L13">
        <v>3</v>
      </c>
      <c r="N13" s="1" t="str">
        <f t="shared" si="0"/>
        <v>08/23/15 12:30 PM Ina</v>
      </c>
    </row>
    <row r="14" spans="1:14" hidden="1" x14ac:dyDescent="0.25">
      <c r="A14" s="1">
        <v>42239.520833333336</v>
      </c>
      <c r="B14" t="s">
        <v>60</v>
      </c>
      <c r="C14" t="s">
        <v>66</v>
      </c>
      <c r="D14">
        <v>23</v>
      </c>
      <c r="E14">
        <v>6.8</v>
      </c>
      <c r="F14">
        <v>0.875</v>
      </c>
      <c r="G14">
        <v>7.7714285714300004</v>
      </c>
      <c r="H14" t="s">
        <v>7</v>
      </c>
      <c r="I14">
        <v>7.9791666666642413</v>
      </c>
      <c r="J14">
        <v>7</v>
      </c>
      <c r="K14">
        <v>6</v>
      </c>
      <c r="L14">
        <v>3</v>
      </c>
      <c r="N14" s="1" t="str">
        <f t="shared" si="0"/>
        <v>08/23/15 12:30 PM Ina</v>
      </c>
    </row>
    <row r="15" spans="1:14" hidden="1" x14ac:dyDescent="0.25">
      <c r="A15" s="1">
        <v>42240.347916666666</v>
      </c>
      <c r="B15" t="s">
        <v>60</v>
      </c>
      <c r="C15" t="s">
        <v>65</v>
      </c>
      <c r="D15">
        <v>79.7</v>
      </c>
      <c r="E15">
        <v>4.2</v>
      </c>
      <c r="F15">
        <v>1.03541666667</v>
      </c>
      <c r="G15">
        <v>4.0563380281699999</v>
      </c>
      <c r="H15" t="s">
        <v>0</v>
      </c>
      <c r="I15">
        <v>7.1520833333343035</v>
      </c>
      <c r="J15">
        <v>5</v>
      </c>
      <c r="K15">
        <v>5</v>
      </c>
      <c r="L15">
        <v>3</v>
      </c>
      <c r="N15" s="1" t="str">
        <f t="shared" si="0"/>
        <v>08/24/15 08:21 AM Ina</v>
      </c>
    </row>
    <row r="16" spans="1:14" hidden="1" x14ac:dyDescent="0.25">
      <c r="A16" s="1">
        <v>42240.347916666666</v>
      </c>
      <c r="B16" t="s">
        <v>60</v>
      </c>
      <c r="C16" t="s">
        <v>66</v>
      </c>
      <c r="D16">
        <v>11.5</v>
      </c>
      <c r="E16">
        <v>11.5</v>
      </c>
      <c r="F16">
        <v>1.03541666667</v>
      </c>
      <c r="G16">
        <v>11.106639839</v>
      </c>
      <c r="H16" t="s">
        <v>7</v>
      </c>
      <c r="I16">
        <v>7.1520833333343035</v>
      </c>
      <c r="J16">
        <v>5</v>
      </c>
      <c r="K16">
        <v>5</v>
      </c>
      <c r="L16">
        <v>3</v>
      </c>
      <c r="N16" s="1" t="str">
        <f t="shared" si="0"/>
        <v>08/24/15 08:21 AM Ina</v>
      </c>
    </row>
    <row r="17" spans="1:14" hidden="1" x14ac:dyDescent="0.25">
      <c r="A17" s="1">
        <v>42241.395833333336</v>
      </c>
      <c r="B17" t="s">
        <v>68</v>
      </c>
      <c r="C17" t="s">
        <v>5</v>
      </c>
      <c r="D17">
        <v>66.7</v>
      </c>
      <c r="E17">
        <v>3.1</v>
      </c>
      <c r="F17">
        <v>3.9340277777799999</v>
      </c>
      <c r="G17">
        <v>0.78799646955000002</v>
      </c>
      <c r="H17" t="s">
        <v>0</v>
      </c>
      <c r="I17">
        <v>6.2708333333284827</v>
      </c>
      <c r="J17">
        <v>1</v>
      </c>
      <c r="K17">
        <v>8</v>
      </c>
      <c r="L17">
        <v>4</v>
      </c>
      <c r="N17" s="1" t="str">
        <f t="shared" si="0"/>
        <v>08/25/15 09:30 AM Lay</v>
      </c>
    </row>
    <row r="18" spans="1:14" hidden="1" x14ac:dyDescent="0.25">
      <c r="A18" s="1">
        <v>42241.413194444445</v>
      </c>
      <c r="B18" t="s">
        <v>68</v>
      </c>
      <c r="C18" t="s">
        <v>40</v>
      </c>
      <c r="D18">
        <v>99.7</v>
      </c>
      <c r="E18">
        <v>13.2</v>
      </c>
      <c r="F18">
        <v>3.94861111111</v>
      </c>
      <c r="G18">
        <v>3.3429475905700001</v>
      </c>
      <c r="H18" t="s">
        <v>0</v>
      </c>
      <c r="I18">
        <v>6.2534722222189885</v>
      </c>
      <c r="J18">
        <v>0</v>
      </c>
      <c r="K18">
        <v>8</v>
      </c>
      <c r="L18">
        <v>4</v>
      </c>
      <c r="N18" s="1" t="str">
        <f t="shared" si="0"/>
        <v>08/25/15 09:55 AM Lay</v>
      </c>
    </row>
    <row r="19" spans="1:14" hidden="1" x14ac:dyDescent="0.25">
      <c r="A19" s="1">
        <v>42242.474999999999</v>
      </c>
      <c r="B19" t="s">
        <v>60</v>
      </c>
      <c r="C19" t="s">
        <v>65</v>
      </c>
      <c r="D19">
        <v>83.3</v>
      </c>
      <c r="E19">
        <v>9.3000000000000007</v>
      </c>
      <c r="F19">
        <v>7.0013888888900002</v>
      </c>
      <c r="G19">
        <v>1.32830787542</v>
      </c>
      <c r="H19" t="s">
        <v>0</v>
      </c>
      <c r="I19">
        <v>5.0250000000014552</v>
      </c>
      <c r="J19">
        <v>4</v>
      </c>
      <c r="K19">
        <v>5</v>
      </c>
      <c r="L19">
        <v>3</v>
      </c>
      <c r="N19" s="1" t="str">
        <f t="shared" si="0"/>
        <v>08/26/15 11:24 AM Ina</v>
      </c>
    </row>
    <row r="20" spans="1:14" hidden="1" x14ac:dyDescent="0.25">
      <c r="A20" s="1">
        <v>42242.479861111111</v>
      </c>
      <c r="B20" t="s">
        <v>60</v>
      </c>
      <c r="C20" t="s">
        <v>61</v>
      </c>
      <c r="D20">
        <v>75</v>
      </c>
      <c r="E20">
        <v>3.8</v>
      </c>
      <c r="F20">
        <v>7.0013888888900002</v>
      </c>
      <c r="G20">
        <v>0.54274945447300005</v>
      </c>
      <c r="H20" t="s">
        <v>0</v>
      </c>
      <c r="I20">
        <v>5.0201388888890506</v>
      </c>
      <c r="J20">
        <v>3</v>
      </c>
      <c r="K20">
        <v>5</v>
      </c>
      <c r="L20">
        <v>3</v>
      </c>
      <c r="N20" s="1" t="str">
        <f t="shared" si="0"/>
        <v>08/26/15 11:31 AM Ina</v>
      </c>
    </row>
    <row r="21" spans="1:14" hidden="1" x14ac:dyDescent="0.25">
      <c r="A21" s="1">
        <v>42242.5</v>
      </c>
      <c r="B21" t="s">
        <v>60</v>
      </c>
      <c r="C21" t="s">
        <v>66</v>
      </c>
      <c r="D21">
        <v>11.5</v>
      </c>
      <c r="E21">
        <v>26.8</v>
      </c>
      <c r="F21">
        <v>7.0187499999999998</v>
      </c>
      <c r="G21">
        <v>3.8183437221699998</v>
      </c>
      <c r="H21" t="s">
        <v>0</v>
      </c>
      <c r="I21">
        <v>5</v>
      </c>
      <c r="J21">
        <v>2</v>
      </c>
      <c r="K21">
        <v>5</v>
      </c>
      <c r="L21">
        <v>3</v>
      </c>
      <c r="N21" s="1" t="str">
        <f t="shared" si="0"/>
        <v>08/26/15 12:00 PM Ina</v>
      </c>
    </row>
    <row r="22" spans="1:14" hidden="1" x14ac:dyDescent="0.25">
      <c r="A22" s="1">
        <v>42244.479166666664</v>
      </c>
      <c r="B22" t="s">
        <v>60</v>
      </c>
      <c r="C22" t="s">
        <v>65</v>
      </c>
      <c r="D22">
        <v>84</v>
      </c>
      <c r="E22">
        <v>4.3</v>
      </c>
      <c r="F22">
        <v>4.1312499999999996</v>
      </c>
      <c r="G22">
        <v>1.0408472012100001</v>
      </c>
      <c r="H22" t="s">
        <v>0</v>
      </c>
      <c r="I22">
        <v>3.0208333333357587</v>
      </c>
      <c r="J22">
        <v>0</v>
      </c>
      <c r="K22">
        <v>5</v>
      </c>
      <c r="L22">
        <v>3</v>
      </c>
      <c r="N22" s="1" t="str">
        <f t="shared" si="0"/>
        <v>08/28/15 11:30 AM Ina</v>
      </c>
    </row>
    <row r="23" spans="1:14" hidden="1" x14ac:dyDescent="0.25">
      <c r="A23" s="1">
        <v>42244.479166666664</v>
      </c>
      <c r="B23" t="s">
        <v>60</v>
      </c>
      <c r="C23" t="s">
        <v>61</v>
      </c>
      <c r="D23">
        <v>9</v>
      </c>
      <c r="E23">
        <v>66</v>
      </c>
      <c r="F23">
        <v>1.9993055555599999</v>
      </c>
      <c r="G23">
        <v>33.011462313300001</v>
      </c>
      <c r="H23" t="s">
        <v>7</v>
      </c>
      <c r="I23">
        <v>3.0208333333357587</v>
      </c>
      <c r="J23">
        <v>0</v>
      </c>
      <c r="K23">
        <v>5</v>
      </c>
      <c r="L23">
        <v>3</v>
      </c>
      <c r="N23" s="1" t="str">
        <f t="shared" si="0"/>
        <v>08/28/15 11:30 AM Ina</v>
      </c>
    </row>
    <row r="24" spans="1:14" hidden="1" x14ac:dyDescent="0.25">
      <c r="A24" s="1">
        <v>42244.809027777781</v>
      </c>
      <c r="B24" t="s">
        <v>71</v>
      </c>
      <c r="C24" t="s">
        <v>6</v>
      </c>
      <c r="D24">
        <v>57</v>
      </c>
      <c r="E24">
        <v>11</v>
      </c>
      <c r="F24">
        <v>10.1006944444</v>
      </c>
      <c r="G24">
        <v>1.0890340323100001</v>
      </c>
      <c r="H24" t="s">
        <v>0</v>
      </c>
      <c r="I24">
        <v>3.0243055555547471</v>
      </c>
      <c r="J24">
        <v>1</v>
      </c>
      <c r="K24">
        <v>1</v>
      </c>
      <c r="L24">
        <v>3</v>
      </c>
      <c r="N24" s="1" t="str">
        <f t="shared" si="0"/>
        <v>08/28/15 07:25 PM Par</v>
      </c>
    </row>
    <row r="25" spans="1:14" hidden="1" x14ac:dyDescent="0.25">
      <c r="A25" s="1">
        <v>42245.381944444445</v>
      </c>
      <c r="B25" t="s">
        <v>64</v>
      </c>
      <c r="C25" t="s">
        <v>52</v>
      </c>
      <c r="D25">
        <v>153</v>
      </c>
      <c r="E25">
        <v>3.5</v>
      </c>
      <c r="F25">
        <v>1.0125</v>
      </c>
      <c r="G25">
        <v>3.4567901234599998</v>
      </c>
      <c r="H25" t="s">
        <v>0</v>
      </c>
      <c r="I25">
        <v>2.1180555555547471</v>
      </c>
      <c r="J25">
        <v>1</v>
      </c>
      <c r="K25">
        <v>1</v>
      </c>
      <c r="L25">
        <v>3</v>
      </c>
      <c r="N25" s="1" t="str">
        <f t="shared" si="0"/>
        <v>08/29/15 09:10 AM Nin</v>
      </c>
    </row>
    <row r="26" spans="1:14" hidden="1" x14ac:dyDescent="0.25">
      <c r="A26" s="1">
        <v>42245.5</v>
      </c>
      <c r="B26" t="s">
        <v>64</v>
      </c>
      <c r="C26" t="s">
        <v>70</v>
      </c>
      <c r="D26">
        <v>30</v>
      </c>
      <c r="E26">
        <v>9</v>
      </c>
      <c r="F26">
        <v>1.13055555556</v>
      </c>
      <c r="G26">
        <v>7.9606879606899996</v>
      </c>
      <c r="H26" t="s">
        <v>0</v>
      </c>
      <c r="I26">
        <v>2</v>
      </c>
      <c r="J26">
        <v>0</v>
      </c>
      <c r="K26">
        <v>0</v>
      </c>
      <c r="L26">
        <v>2</v>
      </c>
      <c r="N26" s="1" t="str">
        <f t="shared" si="0"/>
        <v>08/29/15 12:00 PM Nin</v>
      </c>
    </row>
    <row r="27" spans="1:14" x14ac:dyDescent="0.25">
      <c r="A27" s="1">
        <v>42246.692361111112</v>
      </c>
      <c r="B27" t="s">
        <v>71</v>
      </c>
      <c r="C27" t="s">
        <v>10</v>
      </c>
      <c r="D27">
        <v>47</v>
      </c>
      <c r="E27">
        <v>4</v>
      </c>
      <c r="F27">
        <v>0.19236111111099999</v>
      </c>
      <c r="G27">
        <v>20.794223826700001</v>
      </c>
      <c r="H27" t="s">
        <v>0</v>
      </c>
      <c r="I27">
        <v>1.140972222223354</v>
      </c>
      <c r="J27">
        <v>0</v>
      </c>
      <c r="K27">
        <v>0</v>
      </c>
      <c r="L27">
        <v>1</v>
      </c>
      <c r="N27" s="1" t="str">
        <f t="shared" si="0"/>
        <v>08/30/15 04:37 PM Par</v>
      </c>
    </row>
    <row r="28" spans="1:14" x14ac:dyDescent="0.25">
      <c r="A28" s="1">
        <v>42253.625</v>
      </c>
      <c r="B28" t="s">
        <v>59</v>
      </c>
      <c r="C28" t="s">
        <v>6</v>
      </c>
      <c r="D28">
        <v>149.5</v>
      </c>
      <c r="E28">
        <v>3</v>
      </c>
      <c r="F28">
        <v>8</v>
      </c>
      <c r="G28">
        <v>0.375</v>
      </c>
      <c r="H28" t="s">
        <v>0</v>
      </c>
      <c r="I28">
        <v>1.1875</v>
      </c>
      <c r="J28">
        <v>0</v>
      </c>
      <c r="K28">
        <v>0</v>
      </c>
      <c r="L28">
        <v>1</v>
      </c>
      <c r="N28" s="1" t="str">
        <f t="shared" si="0"/>
        <v>09/06/15 03:00 PM Dad</v>
      </c>
    </row>
    <row r="29" spans="1:14" hidden="1" x14ac:dyDescent="0.25">
      <c r="A29" s="1">
        <v>42261.333333333336</v>
      </c>
      <c r="B29" t="s">
        <v>64</v>
      </c>
      <c r="C29" t="s">
        <v>10</v>
      </c>
      <c r="D29">
        <v>176</v>
      </c>
      <c r="E29">
        <v>12.4</v>
      </c>
      <c r="F29">
        <v>3</v>
      </c>
      <c r="G29">
        <v>4.1333333333300004</v>
      </c>
      <c r="H29" t="s">
        <v>0</v>
      </c>
      <c r="I29">
        <v>16.5</v>
      </c>
      <c r="J29">
        <v>21</v>
      </c>
      <c r="K29">
        <v>37</v>
      </c>
      <c r="L29">
        <v>5</v>
      </c>
      <c r="N29" s="1" t="str">
        <f t="shared" si="0"/>
        <v>09/14/15 08:00 AM Nin</v>
      </c>
    </row>
    <row r="30" spans="1:14" hidden="1" x14ac:dyDescent="0.25">
      <c r="A30" s="1">
        <v>42261.333333333336</v>
      </c>
      <c r="B30" t="s">
        <v>64</v>
      </c>
      <c r="C30" t="s">
        <v>52</v>
      </c>
      <c r="D30">
        <v>164</v>
      </c>
      <c r="E30">
        <v>10</v>
      </c>
      <c r="F30">
        <v>3</v>
      </c>
      <c r="G30">
        <v>3.3333333333300001</v>
      </c>
      <c r="H30" t="s">
        <v>0</v>
      </c>
      <c r="I30">
        <v>16.5</v>
      </c>
      <c r="J30">
        <v>21</v>
      </c>
      <c r="K30">
        <v>37</v>
      </c>
      <c r="L30">
        <v>5</v>
      </c>
      <c r="N30" s="1" t="str">
        <f t="shared" si="0"/>
        <v>09/14/15 08:00 AM Nin</v>
      </c>
    </row>
    <row r="31" spans="1:14" hidden="1" x14ac:dyDescent="0.25">
      <c r="A31" s="1">
        <v>42261.708333333336</v>
      </c>
      <c r="B31" t="s">
        <v>64</v>
      </c>
      <c r="C31" t="s">
        <v>10</v>
      </c>
      <c r="D31">
        <v>179.5</v>
      </c>
      <c r="E31">
        <v>3.5</v>
      </c>
      <c r="F31">
        <v>0.375</v>
      </c>
      <c r="G31">
        <v>9.3333333333299997</v>
      </c>
      <c r="H31" t="s">
        <v>0</v>
      </c>
      <c r="I31">
        <v>16.125</v>
      </c>
      <c r="J31">
        <v>19</v>
      </c>
      <c r="K31">
        <v>36</v>
      </c>
      <c r="L31">
        <v>5</v>
      </c>
      <c r="N31" s="1" t="str">
        <f t="shared" si="0"/>
        <v>09/14/15 05:00 PM Nin</v>
      </c>
    </row>
    <row r="32" spans="1:14" hidden="1" x14ac:dyDescent="0.25">
      <c r="A32" s="1">
        <v>42261.708333333336</v>
      </c>
      <c r="B32" t="s">
        <v>64</v>
      </c>
      <c r="C32" t="s">
        <v>52</v>
      </c>
      <c r="D32">
        <v>168</v>
      </c>
      <c r="E32">
        <v>4</v>
      </c>
      <c r="F32">
        <v>0.375</v>
      </c>
      <c r="G32">
        <v>10.666666666699999</v>
      </c>
      <c r="H32" t="s">
        <v>0</v>
      </c>
      <c r="I32">
        <v>16.125</v>
      </c>
      <c r="J32">
        <v>19</v>
      </c>
      <c r="K32">
        <v>36</v>
      </c>
      <c r="L32">
        <v>5</v>
      </c>
      <c r="N32" s="1" t="str">
        <f t="shared" si="0"/>
        <v>09/14/15 05:00 PM Nin</v>
      </c>
    </row>
    <row r="33" spans="1:14" hidden="1" x14ac:dyDescent="0.25">
      <c r="A33" s="1">
        <v>42262.291666666664</v>
      </c>
      <c r="B33" t="s">
        <v>64</v>
      </c>
      <c r="C33" t="s">
        <v>10</v>
      </c>
      <c r="D33">
        <v>193.7</v>
      </c>
      <c r="E33">
        <v>14.2</v>
      </c>
      <c r="F33">
        <v>0.58333333333299997</v>
      </c>
      <c r="G33">
        <v>24.342857142900002</v>
      </c>
      <c r="H33" t="s">
        <v>7</v>
      </c>
      <c r="I33">
        <v>15.541666666671517</v>
      </c>
      <c r="J33">
        <v>16</v>
      </c>
      <c r="K33">
        <v>34</v>
      </c>
      <c r="L33">
        <v>5</v>
      </c>
      <c r="N33" s="1" t="str">
        <f t="shared" si="0"/>
        <v>09/15/15 07:00 AM Nin</v>
      </c>
    </row>
    <row r="34" spans="1:14" hidden="1" x14ac:dyDescent="0.25">
      <c r="A34" s="1">
        <v>42262.291666666664</v>
      </c>
      <c r="B34" t="s">
        <v>64</v>
      </c>
      <c r="C34" t="s">
        <v>53</v>
      </c>
      <c r="D34">
        <v>151</v>
      </c>
      <c r="E34">
        <v>3</v>
      </c>
      <c r="F34">
        <v>0.58333333333299997</v>
      </c>
      <c r="G34">
        <v>5.1428571428599996</v>
      </c>
      <c r="H34" t="s">
        <v>0</v>
      </c>
      <c r="I34">
        <v>15.541666666671517</v>
      </c>
      <c r="J34">
        <v>16</v>
      </c>
      <c r="K34">
        <v>34</v>
      </c>
      <c r="L34">
        <v>5</v>
      </c>
      <c r="N34" s="1" t="str">
        <f t="shared" si="0"/>
        <v>09/15/15 07:00 AM Nin</v>
      </c>
    </row>
    <row r="35" spans="1:14" hidden="1" x14ac:dyDescent="0.25">
      <c r="A35" s="1">
        <v>42262.291666666664</v>
      </c>
      <c r="B35" t="s">
        <v>64</v>
      </c>
      <c r="C35" t="s">
        <v>52</v>
      </c>
      <c r="D35">
        <v>129</v>
      </c>
      <c r="E35">
        <v>39</v>
      </c>
      <c r="F35">
        <v>0.58333333333299997</v>
      </c>
      <c r="G35">
        <v>66.857142857100001</v>
      </c>
      <c r="H35" t="s">
        <v>7</v>
      </c>
      <c r="I35">
        <v>15.541666666671517</v>
      </c>
      <c r="J35">
        <v>16</v>
      </c>
      <c r="K35">
        <v>34</v>
      </c>
      <c r="L35">
        <v>5</v>
      </c>
      <c r="N35" s="1" t="str">
        <f t="shared" si="0"/>
        <v>09/15/15 07:00 AM Nin</v>
      </c>
    </row>
    <row r="36" spans="1:14" hidden="1" x14ac:dyDescent="0.25">
      <c r="A36" s="1">
        <v>42262.388888888891</v>
      </c>
      <c r="B36" t="s">
        <v>64</v>
      </c>
      <c r="C36" t="s">
        <v>40</v>
      </c>
      <c r="D36">
        <v>148.69999999999999</v>
      </c>
      <c r="E36">
        <v>6.9</v>
      </c>
      <c r="F36">
        <v>9.7222222222200005E-2</v>
      </c>
      <c r="G36">
        <v>70.971428571399997</v>
      </c>
      <c r="H36" t="s">
        <v>7</v>
      </c>
      <c r="I36">
        <v>15.444444444445253</v>
      </c>
      <c r="J36">
        <v>14</v>
      </c>
      <c r="K36">
        <v>33</v>
      </c>
      <c r="L36">
        <v>5</v>
      </c>
      <c r="N36" s="1" t="str">
        <f t="shared" si="0"/>
        <v>09/15/15 09:20 AM Nin</v>
      </c>
    </row>
    <row r="37" spans="1:14" hidden="1" x14ac:dyDescent="0.25">
      <c r="A37" s="1">
        <v>42262.388888888891</v>
      </c>
      <c r="B37" t="s">
        <v>64</v>
      </c>
      <c r="C37" t="s">
        <v>53</v>
      </c>
      <c r="D37">
        <v>157</v>
      </c>
      <c r="E37">
        <v>6</v>
      </c>
      <c r="F37">
        <v>9.7222222222200005E-2</v>
      </c>
      <c r="G37">
        <v>61.714285714299997</v>
      </c>
      <c r="H37" t="s">
        <v>7</v>
      </c>
      <c r="I37">
        <v>15.444444444445253</v>
      </c>
      <c r="J37">
        <v>14</v>
      </c>
      <c r="K37">
        <v>33</v>
      </c>
      <c r="L37">
        <v>5</v>
      </c>
      <c r="N37" s="1" t="str">
        <f t="shared" si="0"/>
        <v>09/15/15 09:20 AM Nin</v>
      </c>
    </row>
    <row r="38" spans="1:14" hidden="1" x14ac:dyDescent="0.25">
      <c r="A38" s="1">
        <v>42262.4375</v>
      </c>
      <c r="B38" t="s">
        <v>64</v>
      </c>
      <c r="C38" t="s">
        <v>6</v>
      </c>
      <c r="D38">
        <v>99.8</v>
      </c>
      <c r="E38">
        <v>5.5</v>
      </c>
      <c r="F38">
        <v>4.8611111111100003E-2</v>
      </c>
      <c r="G38">
        <v>113.142857143</v>
      </c>
      <c r="H38" t="s">
        <v>7</v>
      </c>
      <c r="I38">
        <v>15.395833333335759</v>
      </c>
      <c r="J38">
        <v>11</v>
      </c>
      <c r="K38">
        <v>31</v>
      </c>
      <c r="L38">
        <v>5</v>
      </c>
      <c r="N38" s="1" t="str">
        <f t="shared" si="0"/>
        <v>09/15/15 10:30 AM Nin</v>
      </c>
    </row>
    <row r="39" spans="1:14" hidden="1" x14ac:dyDescent="0.25">
      <c r="A39" s="1">
        <v>42262.4375</v>
      </c>
      <c r="B39" t="s">
        <v>64</v>
      </c>
      <c r="C39" t="s">
        <v>40</v>
      </c>
      <c r="D39">
        <v>141.9</v>
      </c>
      <c r="E39">
        <v>6.8</v>
      </c>
      <c r="F39">
        <v>4.8611111111100003E-2</v>
      </c>
      <c r="G39">
        <v>139.885714286</v>
      </c>
      <c r="H39" t="s">
        <v>7</v>
      </c>
      <c r="I39">
        <v>15.395833333335759</v>
      </c>
      <c r="J39">
        <v>11</v>
      </c>
      <c r="K39">
        <v>31</v>
      </c>
      <c r="L39">
        <v>5</v>
      </c>
      <c r="N39" s="1" t="str">
        <f t="shared" si="0"/>
        <v>09/15/15 10:30 AM Nin</v>
      </c>
    </row>
    <row r="40" spans="1:14" hidden="1" x14ac:dyDescent="0.25">
      <c r="A40" s="1">
        <v>42262.4375</v>
      </c>
      <c r="B40" t="s">
        <v>64</v>
      </c>
      <c r="C40" t="s">
        <v>52</v>
      </c>
      <c r="D40">
        <v>113.9</v>
      </c>
      <c r="E40">
        <v>15.1</v>
      </c>
      <c r="F40">
        <v>4.8611111111100003E-2</v>
      </c>
      <c r="G40">
        <v>310.62857142899998</v>
      </c>
      <c r="H40" t="s">
        <v>7</v>
      </c>
      <c r="I40">
        <v>15.395833333335759</v>
      </c>
      <c r="J40">
        <v>11</v>
      </c>
      <c r="K40">
        <v>31</v>
      </c>
      <c r="L40">
        <v>5</v>
      </c>
      <c r="N40" s="1" t="str">
        <f t="shared" si="0"/>
        <v>09/15/15 10:30 AM Nin</v>
      </c>
    </row>
    <row r="41" spans="1:14" hidden="1" x14ac:dyDescent="0.25">
      <c r="A41" s="1">
        <v>42263.392361111109</v>
      </c>
      <c r="B41" t="s">
        <v>64</v>
      </c>
      <c r="C41" t="s">
        <v>6</v>
      </c>
      <c r="D41">
        <v>94.3</v>
      </c>
      <c r="E41">
        <v>5.5</v>
      </c>
      <c r="F41">
        <v>0.89236111111100003</v>
      </c>
      <c r="G41">
        <v>6.1634241245099997</v>
      </c>
      <c r="H41" t="s">
        <v>7</v>
      </c>
      <c r="I41">
        <v>14.440972222226264</v>
      </c>
      <c r="J41">
        <v>7</v>
      </c>
      <c r="K41">
        <v>31</v>
      </c>
      <c r="L41">
        <v>5</v>
      </c>
      <c r="N41" s="1" t="str">
        <f t="shared" si="0"/>
        <v>09/16/15 09:25 AM Nin</v>
      </c>
    </row>
    <row r="42" spans="1:14" hidden="1" x14ac:dyDescent="0.25">
      <c r="A42" s="1">
        <v>42263.392361111109</v>
      </c>
      <c r="B42" t="s">
        <v>64</v>
      </c>
      <c r="C42" t="s">
        <v>10</v>
      </c>
      <c r="D42">
        <v>202</v>
      </c>
      <c r="E42">
        <v>6</v>
      </c>
      <c r="F42">
        <v>0.89236111111100003</v>
      </c>
      <c r="G42">
        <v>6.7237354085599996</v>
      </c>
      <c r="H42" t="s">
        <v>7</v>
      </c>
      <c r="I42">
        <v>14.440972222226264</v>
      </c>
      <c r="J42">
        <v>7</v>
      </c>
      <c r="K42">
        <v>31</v>
      </c>
      <c r="L42">
        <v>5</v>
      </c>
      <c r="N42" s="1" t="str">
        <f t="shared" si="0"/>
        <v>09/16/15 09:25 AM Nin</v>
      </c>
    </row>
    <row r="43" spans="1:14" hidden="1" x14ac:dyDescent="0.25">
      <c r="A43" s="1">
        <v>42263.392361111109</v>
      </c>
      <c r="B43" t="s">
        <v>64</v>
      </c>
      <c r="C43" t="s">
        <v>53</v>
      </c>
      <c r="D43">
        <v>161</v>
      </c>
      <c r="E43">
        <v>5</v>
      </c>
      <c r="F43">
        <v>0.89236111111100003</v>
      </c>
      <c r="G43">
        <v>5.6031128404699997</v>
      </c>
      <c r="H43" t="s">
        <v>7</v>
      </c>
      <c r="I43">
        <v>14.440972222226264</v>
      </c>
      <c r="J43">
        <v>7</v>
      </c>
      <c r="K43">
        <v>31</v>
      </c>
      <c r="L43">
        <v>5</v>
      </c>
      <c r="N43" s="1" t="str">
        <f t="shared" si="0"/>
        <v>09/16/15 09:25 AM Nin</v>
      </c>
    </row>
    <row r="44" spans="1:14" hidden="1" x14ac:dyDescent="0.25">
      <c r="A44" s="1">
        <v>42263.392361111109</v>
      </c>
      <c r="B44" t="s">
        <v>64</v>
      </c>
      <c r="C44" t="s">
        <v>52</v>
      </c>
      <c r="D44">
        <v>140</v>
      </c>
      <c r="E44">
        <v>26.1</v>
      </c>
      <c r="F44">
        <v>0.89236111111100003</v>
      </c>
      <c r="G44">
        <v>29.2482490272</v>
      </c>
      <c r="H44" t="s">
        <v>7</v>
      </c>
      <c r="I44">
        <v>14.440972222226264</v>
      </c>
      <c r="J44">
        <v>7</v>
      </c>
      <c r="K44">
        <v>31</v>
      </c>
      <c r="L44">
        <v>5</v>
      </c>
      <c r="N44" s="1" t="str">
        <f t="shared" si="0"/>
        <v>09/16/15 09:25 AM Nin</v>
      </c>
    </row>
    <row r="45" spans="1:14" hidden="1" x14ac:dyDescent="0.25">
      <c r="A45" s="1">
        <v>42264.385416666664</v>
      </c>
      <c r="B45" t="s">
        <v>64</v>
      </c>
      <c r="C45" t="s">
        <v>52</v>
      </c>
      <c r="D45">
        <v>144.19999999999999</v>
      </c>
      <c r="E45">
        <v>3.2</v>
      </c>
      <c r="F45">
        <v>0.88541666666700003</v>
      </c>
      <c r="G45">
        <v>3.61411764706</v>
      </c>
      <c r="H45" t="s">
        <v>0</v>
      </c>
      <c r="I45">
        <v>13.447916666671517</v>
      </c>
      <c r="J45">
        <v>6</v>
      </c>
      <c r="K45">
        <v>26</v>
      </c>
      <c r="L45">
        <v>5</v>
      </c>
      <c r="N45" s="1" t="str">
        <f t="shared" si="0"/>
        <v>09/17/15 09:15 AM Nin</v>
      </c>
    </row>
    <row r="46" spans="1:14" x14ac:dyDescent="0.25">
      <c r="A46" s="1">
        <v>42265.402777777781</v>
      </c>
      <c r="B46" t="s">
        <v>64</v>
      </c>
      <c r="C46" t="s">
        <v>70</v>
      </c>
      <c r="D46">
        <v>26.6</v>
      </c>
      <c r="E46">
        <v>3.5</v>
      </c>
      <c r="F46">
        <v>0.9375</v>
      </c>
      <c r="G46">
        <v>3.7333333333300001</v>
      </c>
      <c r="H46" t="s">
        <v>0</v>
      </c>
      <c r="I46">
        <v>3.1145833333284827</v>
      </c>
      <c r="J46">
        <v>1</v>
      </c>
      <c r="K46">
        <v>0</v>
      </c>
      <c r="L46">
        <v>1</v>
      </c>
      <c r="N46" s="1" t="str">
        <f t="shared" si="0"/>
        <v>09/18/15 09:40 AM Nin</v>
      </c>
    </row>
    <row r="47" spans="1:14" x14ac:dyDescent="0.25">
      <c r="A47" s="1">
        <v>42266.440972222219</v>
      </c>
      <c r="B47" t="s">
        <v>64</v>
      </c>
      <c r="C47" t="s">
        <v>70</v>
      </c>
      <c r="D47">
        <v>30</v>
      </c>
      <c r="E47">
        <v>3.4</v>
      </c>
      <c r="F47">
        <v>0.94097222222200005</v>
      </c>
      <c r="G47">
        <v>3.6132841328400001</v>
      </c>
      <c r="H47" t="s">
        <v>0</v>
      </c>
      <c r="I47">
        <v>2.0763888888905058</v>
      </c>
      <c r="J47">
        <v>0</v>
      </c>
      <c r="K47">
        <v>0</v>
      </c>
      <c r="L47">
        <v>1</v>
      </c>
      <c r="N47" s="1" t="str">
        <f t="shared" si="0"/>
        <v>09/19/15 10:35 AM Nin</v>
      </c>
    </row>
    <row r="48" spans="1:14" hidden="1" x14ac:dyDescent="0.25">
      <c r="A48" s="1">
        <v>42269.333333333336</v>
      </c>
      <c r="B48" t="s">
        <v>64</v>
      </c>
      <c r="C48" t="s">
        <v>10</v>
      </c>
      <c r="D48">
        <v>214.4</v>
      </c>
      <c r="E48">
        <v>6.2</v>
      </c>
      <c r="F48">
        <v>1.6416666666699999</v>
      </c>
      <c r="G48">
        <v>3.7766497461899999</v>
      </c>
      <c r="H48" t="s">
        <v>0</v>
      </c>
      <c r="I48">
        <v>8.5</v>
      </c>
      <c r="J48">
        <v>3</v>
      </c>
      <c r="K48">
        <v>9</v>
      </c>
      <c r="L48">
        <v>5</v>
      </c>
      <c r="N48" s="1" t="str">
        <f t="shared" si="0"/>
        <v>09/22/15 08:00 AM Nin</v>
      </c>
    </row>
    <row r="49" spans="1:14" hidden="1" x14ac:dyDescent="0.25">
      <c r="A49" s="1">
        <v>42269.333333333336</v>
      </c>
      <c r="B49" t="s">
        <v>64</v>
      </c>
      <c r="C49" t="s">
        <v>53</v>
      </c>
      <c r="D49">
        <v>168</v>
      </c>
      <c r="E49">
        <v>4.5</v>
      </c>
      <c r="F49">
        <v>1.6416666666699999</v>
      </c>
      <c r="G49">
        <v>2.7411167512699999</v>
      </c>
      <c r="H49" t="s">
        <v>0</v>
      </c>
      <c r="I49">
        <v>8.5</v>
      </c>
      <c r="J49">
        <v>3</v>
      </c>
      <c r="K49">
        <v>9</v>
      </c>
      <c r="L49">
        <v>5</v>
      </c>
      <c r="N49" s="1" t="str">
        <f t="shared" si="0"/>
        <v>09/22/15 08:00 AM Nin</v>
      </c>
    </row>
    <row r="50" spans="1:14" hidden="1" x14ac:dyDescent="0.25">
      <c r="A50" s="1">
        <v>42269.333333333336</v>
      </c>
      <c r="B50" t="s">
        <v>64</v>
      </c>
      <c r="C50" t="s">
        <v>52</v>
      </c>
      <c r="D50">
        <v>169.5</v>
      </c>
      <c r="E50">
        <v>20</v>
      </c>
      <c r="F50">
        <v>1.6416666666699999</v>
      </c>
      <c r="G50">
        <v>12.182741116800001</v>
      </c>
      <c r="H50" t="s">
        <v>7</v>
      </c>
      <c r="I50">
        <v>8.5</v>
      </c>
      <c r="J50">
        <v>3</v>
      </c>
      <c r="K50">
        <v>9</v>
      </c>
      <c r="L50">
        <v>5</v>
      </c>
      <c r="N50" s="1" t="str">
        <f t="shared" si="0"/>
        <v>09/22/15 08:00 AM Nin</v>
      </c>
    </row>
    <row r="51" spans="1:14" hidden="1" x14ac:dyDescent="0.25">
      <c r="A51" s="1">
        <v>42271.381944444445</v>
      </c>
      <c r="B51" t="s">
        <v>64</v>
      </c>
      <c r="C51" t="s">
        <v>53</v>
      </c>
      <c r="D51">
        <v>172.2</v>
      </c>
      <c r="E51">
        <v>4.2</v>
      </c>
      <c r="F51">
        <v>2.0472222222199998</v>
      </c>
      <c r="G51">
        <v>2.0515603799200002</v>
      </c>
      <c r="H51" t="s">
        <v>0</v>
      </c>
      <c r="I51">
        <v>6.4513888888905058</v>
      </c>
      <c r="J51">
        <v>1</v>
      </c>
      <c r="K51">
        <v>8</v>
      </c>
      <c r="L51">
        <v>5</v>
      </c>
      <c r="N51" s="1" t="str">
        <f t="shared" si="0"/>
        <v>09/24/15 09:10 AM Nin</v>
      </c>
    </row>
    <row r="52" spans="1:14" hidden="1" x14ac:dyDescent="0.25">
      <c r="A52" s="1">
        <v>42271.381944444445</v>
      </c>
      <c r="B52" t="s">
        <v>64</v>
      </c>
      <c r="C52" t="s">
        <v>52</v>
      </c>
      <c r="D52">
        <v>161.30000000000001</v>
      </c>
      <c r="E52">
        <v>8.1999999999999993</v>
      </c>
      <c r="F52">
        <v>2.04861111111</v>
      </c>
      <c r="G52">
        <v>4.0027118644100002</v>
      </c>
      <c r="H52" t="s">
        <v>0</v>
      </c>
      <c r="I52">
        <v>6.4513888888905058</v>
      </c>
      <c r="J52">
        <v>1</v>
      </c>
      <c r="K52">
        <v>8</v>
      </c>
      <c r="L52">
        <v>5</v>
      </c>
      <c r="N52" s="1" t="str">
        <f t="shared" si="0"/>
        <v>09/24/15 09:10 AM Nin</v>
      </c>
    </row>
    <row r="53" spans="1:14" hidden="1" x14ac:dyDescent="0.25">
      <c r="A53" s="1">
        <v>42273.419444444444</v>
      </c>
      <c r="B53" t="s">
        <v>64</v>
      </c>
      <c r="C53" t="s">
        <v>52</v>
      </c>
      <c r="D53">
        <v>176</v>
      </c>
      <c r="E53">
        <v>14.7</v>
      </c>
      <c r="F53">
        <v>2.0375000000000001</v>
      </c>
      <c r="G53">
        <v>7.2147239263799996</v>
      </c>
      <c r="H53" t="s">
        <v>7</v>
      </c>
      <c r="I53">
        <v>4.413888888891961</v>
      </c>
      <c r="J53">
        <v>0</v>
      </c>
      <c r="K53">
        <v>6</v>
      </c>
      <c r="L53">
        <v>5</v>
      </c>
      <c r="N53" s="1" t="str">
        <f t="shared" si="0"/>
        <v>09/26/15 10:04 AM Nin</v>
      </c>
    </row>
    <row r="54" spans="1:14" hidden="1" x14ac:dyDescent="0.25">
      <c r="A54" s="1">
        <v>42279.479166666664</v>
      </c>
      <c r="B54" t="s">
        <v>49</v>
      </c>
      <c r="C54" t="s">
        <v>73</v>
      </c>
      <c r="D54">
        <v>100</v>
      </c>
      <c r="E54">
        <v>4</v>
      </c>
      <c r="F54">
        <v>39.090277777799997</v>
      </c>
      <c r="G54">
        <v>0.102327233967</v>
      </c>
      <c r="H54" t="s">
        <v>0</v>
      </c>
      <c r="I54">
        <v>4.0208333333357587</v>
      </c>
      <c r="J54">
        <v>2</v>
      </c>
      <c r="K54">
        <v>3</v>
      </c>
      <c r="L54">
        <v>5</v>
      </c>
      <c r="N54" s="1" t="str">
        <f t="shared" si="0"/>
        <v>10/02/15 11:30 AM Blc</v>
      </c>
    </row>
    <row r="55" spans="1:14" hidden="1" x14ac:dyDescent="0.25">
      <c r="A55" s="1">
        <v>42279.479166666664</v>
      </c>
      <c r="B55" t="s">
        <v>49</v>
      </c>
      <c r="C55" t="s">
        <v>69</v>
      </c>
      <c r="D55">
        <v>59</v>
      </c>
      <c r="E55">
        <v>5</v>
      </c>
      <c r="F55">
        <v>39.090277777799997</v>
      </c>
      <c r="G55">
        <v>0.12790904245900001</v>
      </c>
      <c r="H55" t="s">
        <v>0</v>
      </c>
      <c r="I55">
        <v>4.0208333333357587</v>
      </c>
      <c r="J55">
        <v>2</v>
      </c>
      <c r="K55">
        <v>3</v>
      </c>
      <c r="L55">
        <v>5</v>
      </c>
      <c r="N55" s="1" t="str">
        <f t="shared" si="0"/>
        <v>10/02/15 11:30 AM Blc</v>
      </c>
    </row>
    <row r="56" spans="1:14" hidden="1" x14ac:dyDescent="0.25">
      <c r="A56" s="1">
        <v>42280.347222222219</v>
      </c>
      <c r="B56" t="s">
        <v>49</v>
      </c>
      <c r="C56" t="s">
        <v>74</v>
      </c>
      <c r="D56">
        <v>59</v>
      </c>
      <c r="E56">
        <v>9</v>
      </c>
      <c r="F56">
        <v>0.868055555556</v>
      </c>
      <c r="G56">
        <v>10.368</v>
      </c>
      <c r="H56" t="s">
        <v>7</v>
      </c>
      <c r="I56">
        <v>3.1527777777810115</v>
      </c>
      <c r="J56">
        <v>0</v>
      </c>
      <c r="K56">
        <v>1</v>
      </c>
      <c r="L56">
        <v>4</v>
      </c>
      <c r="N56" s="1" t="str">
        <f t="shared" si="0"/>
        <v>10/03/15 08:20 AM Blc</v>
      </c>
    </row>
    <row r="57" spans="1:14" hidden="1" x14ac:dyDescent="0.25">
      <c r="A57" s="1">
        <v>42280.347222222219</v>
      </c>
      <c r="B57" t="s">
        <v>49</v>
      </c>
      <c r="C57" t="s">
        <v>69</v>
      </c>
      <c r="D57">
        <v>69</v>
      </c>
      <c r="E57">
        <v>10</v>
      </c>
      <c r="F57">
        <v>0.868055555556</v>
      </c>
      <c r="G57">
        <v>11.52</v>
      </c>
      <c r="H57" t="s">
        <v>7</v>
      </c>
      <c r="I57">
        <v>3.1527777777810115</v>
      </c>
      <c r="J57">
        <v>0</v>
      </c>
      <c r="K57">
        <v>1</v>
      </c>
      <c r="L57">
        <v>4</v>
      </c>
      <c r="N57" s="1" t="str">
        <f t="shared" si="0"/>
        <v>10/03/15 08:20 AM Blc</v>
      </c>
    </row>
    <row r="58" spans="1:14" hidden="1" x14ac:dyDescent="0.25">
      <c r="A58" s="1">
        <v>42288.270833333336</v>
      </c>
      <c r="B58" t="s">
        <v>71</v>
      </c>
      <c r="C58" t="s">
        <v>6</v>
      </c>
      <c r="D58">
        <v>71</v>
      </c>
      <c r="E58">
        <v>14</v>
      </c>
      <c r="F58">
        <v>1.7604166666700001</v>
      </c>
      <c r="G58">
        <v>7.9526627218900003</v>
      </c>
      <c r="H58" t="s">
        <v>7</v>
      </c>
      <c r="I58">
        <v>3.2291666666642413</v>
      </c>
      <c r="J58">
        <v>0</v>
      </c>
      <c r="K58">
        <v>0</v>
      </c>
      <c r="L58">
        <v>3</v>
      </c>
      <c r="N58" s="1" t="str">
        <f t="shared" si="0"/>
        <v>10/11/15 06:30 AM Par</v>
      </c>
    </row>
    <row r="59" spans="1:14" hidden="1" x14ac:dyDescent="0.25">
      <c r="A59" s="1">
        <v>42288.270833333336</v>
      </c>
      <c r="B59" t="s">
        <v>71</v>
      </c>
      <c r="C59" t="s">
        <v>10</v>
      </c>
      <c r="D59">
        <v>53.7</v>
      </c>
      <c r="E59">
        <v>6.7</v>
      </c>
      <c r="F59">
        <v>1.7625</v>
      </c>
      <c r="G59">
        <v>3.8014184397199999</v>
      </c>
      <c r="H59" t="s">
        <v>0</v>
      </c>
      <c r="I59">
        <v>3.2291666666642413</v>
      </c>
      <c r="J59">
        <v>0</v>
      </c>
      <c r="K59">
        <v>0</v>
      </c>
      <c r="L59">
        <v>3</v>
      </c>
      <c r="N59" s="1" t="str">
        <f t="shared" si="0"/>
        <v>10/11/15 06:30 AM Par</v>
      </c>
    </row>
    <row r="60" spans="1:14" hidden="1" x14ac:dyDescent="0.25">
      <c r="A60" s="1">
        <v>42288.270833333336</v>
      </c>
      <c r="B60" t="s">
        <v>71</v>
      </c>
      <c r="C60" t="s">
        <v>40</v>
      </c>
      <c r="D60">
        <v>86.6</v>
      </c>
      <c r="E60">
        <v>3.4</v>
      </c>
      <c r="F60">
        <v>1.76736111111</v>
      </c>
      <c r="G60">
        <v>1.9237721021600001</v>
      </c>
      <c r="H60" t="s">
        <v>0</v>
      </c>
      <c r="I60">
        <v>3.2291666666642413</v>
      </c>
      <c r="J60">
        <v>0</v>
      </c>
      <c r="K60">
        <v>0</v>
      </c>
      <c r="L60">
        <v>3</v>
      </c>
      <c r="N60" s="1" t="str">
        <f t="shared" si="0"/>
        <v>10/11/15 06:30 AM Par</v>
      </c>
    </row>
    <row r="61" spans="1:14" x14ac:dyDescent="0.25">
      <c r="A61" s="1">
        <v>42290.333333333336</v>
      </c>
      <c r="B61" t="s">
        <v>72</v>
      </c>
      <c r="C61" t="s">
        <v>3</v>
      </c>
      <c r="D61">
        <v>268</v>
      </c>
      <c r="E61">
        <v>6</v>
      </c>
      <c r="F61">
        <v>3.8333333333300001</v>
      </c>
      <c r="G61">
        <v>1.5652173913</v>
      </c>
      <c r="H61" t="s">
        <v>0</v>
      </c>
      <c r="I61">
        <v>1</v>
      </c>
      <c r="J61">
        <v>0</v>
      </c>
      <c r="K61">
        <v>0</v>
      </c>
      <c r="L61">
        <v>1</v>
      </c>
      <c r="N61" s="1" t="str">
        <f t="shared" si="0"/>
        <v>10/13/15 08:00 AM Agb</v>
      </c>
    </row>
    <row r="62" spans="1:14" hidden="1" x14ac:dyDescent="0.25">
      <c r="A62" s="1">
        <v>42291.708333333336</v>
      </c>
      <c r="B62" t="s">
        <v>64</v>
      </c>
      <c r="C62" t="s">
        <v>53</v>
      </c>
      <c r="D62">
        <v>191.4</v>
      </c>
      <c r="E62">
        <v>3</v>
      </c>
      <c r="F62">
        <v>0.32916666666700001</v>
      </c>
      <c r="G62">
        <v>9.1139240506300006</v>
      </c>
      <c r="H62" t="s">
        <v>0</v>
      </c>
      <c r="I62">
        <v>8.7916666666642413</v>
      </c>
      <c r="J62">
        <v>1</v>
      </c>
      <c r="K62">
        <v>12</v>
      </c>
      <c r="L62">
        <v>5</v>
      </c>
      <c r="N62" s="1" t="str">
        <f t="shared" si="0"/>
        <v>10/14/15 05:00 PM Nin</v>
      </c>
    </row>
    <row r="63" spans="1:14" hidden="1" x14ac:dyDescent="0.25">
      <c r="A63" s="1">
        <v>42291.708333333336</v>
      </c>
      <c r="B63" t="s">
        <v>64</v>
      </c>
      <c r="C63" t="s">
        <v>52</v>
      </c>
      <c r="D63">
        <v>216.6</v>
      </c>
      <c r="E63">
        <v>11.1</v>
      </c>
      <c r="F63">
        <v>0.32916666666700001</v>
      </c>
      <c r="G63">
        <v>33.721518987300001</v>
      </c>
      <c r="H63" t="s">
        <v>7</v>
      </c>
      <c r="I63">
        <v>8.7916666666642413</v>
      </c>
      <c r="J63">
        <v>1</v>
      </c>
      <c r="K63">
        <v>12</v>
      </c>
      <c r="L63">
        <v>5</v>
      </c>
      <c r="N63" s="1" t="str">
        <f t="shared" si="0"/>
        <v>10/14/15 05:00 PM Nin</v>
      </c>
    </row>
    <row r="64" spans="1:14" hidden="1" x14ac:dyDescent="0.25">
      <c r="A64" s="1">
        <v>42295.6875</v>
      </c>
      <c r="B64" t="s">
        <v>64</v>
      </c>
      <c r="C64" t="s">
        <v>52</v>
      </c>
      <c r="D64">
        <v>224</v>
      </c>
      <c r="E64">
        <v>4.3</v>
      </c>
      <c r="F64">
        <v>1.3125</v>
      </c>
      <c r="G64">
        <v>3.27619047619</v>
      </c>
      <c r="H64" t="s">
        <v>0</v>
      </c>
      <c r="I64">
        <v>4.8125</v>
      </c>
      <c r="J64">
        <v>0</v>
      </c>
      <c r="K64">
        <v>6</v>
      </c>
      <c r="L64">
        <v>5</v>
      </c>
      <c r="N64" s="1" t="str">
        <f t="shared" si="0"/>
        <v>10/18/15 04:30 PM Nin</v>
      </c>
    </row>
    <row r="65" spans="1:14" x14ac:dyDescent="0.25">
      <c r="A65" s="1">
        <v>42307.5</v>
      </c>
      <c r="B65" t="s">
        <v>77</v>
      </c>
      <c r="C65" t="s">
        <v>78</v>
      </c>
      <c r="D65">
        <v>58.3</v>
      </c>
      <c r="E65">
        <v>5.3</v>
      </c>
      <c r="F65">
        <v>17.116666666699999</v>
      </c>
      <c r="G65">
        <v>0.30963972736099998</v>
      </c>
      <c r="H65" t="s">
        <v>0</v>
      </c>
      <c r="I65">
        <v>0</v>
      </c>
      <c r="J65">
        <v>0</v>
      </c>
      <c r="K65">
        <v>0</v>
      </c>
      <c r="L65">
        <v>1</v>
      </c>
      <c r="N65" s="1" t="str">
        <f t="shared" si="0"/>
        <v>10/30/15 12:00 PM Hum</v>
      </c>
    </row>
    <row r="66" spans="1:14" x14ac:dyDescent="0.25">
      <c r="A66" s="1">
        <v>42318.5</v>
      </c>
      <c r="B66" t="s">
        <v>80</v>
      </c>
      <c r="C66" t="s">
        <v>3</v>
      </c>
      <c r="D66">
        <v>130.5</v>
      </c>
      <c r="E66">
        <v>8.1999999999999993</v>
      </c>
      <c r="F66">
        <v>4</v>
      </c>
      <c r="G66">
        <v>2.0499999999999998</v>
      </c>
      <c r="H66" t="s">
        <v>0</v>
      </c>
      <c r="I66">
        <v>2</v>
      </c>
      <c r="J66">
        <v>0</v>
      </c>
      <c r="K66">
        <v>1</v>
      </c>
      <c r="L66">
        <v>1</v>
      </c>
      <c r="N66" s="1" t="str">
        <f t="shared" si="0"/>
        <v>11/10/15 12:00 PM Pange</v>
      </c>
    </row>
    <row r="67" spans="1:14" x14ac:dyDescent="0.25">
      <c r="A67" s="1">
        <v>42332.412499999999</v>
      </c>
      <c r="B67" t="s">
        <v>50</v>
      </c>
      <c r="C67" t="s">
        <v>54</v>
      </c>
      <c r="D67">
        <v>951</v>
      </c>
      <c r="E67">
        <v>3.4</v>
      </c>
      <c r="F67">
        <v>6.9124999999999996</v>
      </c>
      <c r="G67">
        <v>0.491862567812</v>
      </c>
      <c r="H67" t="s">
        <v>0</v>
      </c>
      <c r="I67">
        <v>1.0875000000014552</v>
      </c>
      <c r="J67">
        <v>0</v>
      </c>
      <c r="K67">
        <v>0</v>
      </c>
      <c r="L67">
        <v>1</v>
      </c>
      <c r="N67" s="1" t="str">
        <f t="shared" ref="N67:N98" si="1">TEXT(A67,"mm/dd/yy HH:MM AM/PM")&amp;" "&amp;B67</f>
        <v>11/24/15 09:54 AM Nag</v>
      </c>
    </row>
    <row r="68" spans="1:14" x14ac:dyDescent="0.25">
      <c r="A68" s="1">
        <v>42356.395833333336</v>
      </c>
      <c r="B68" t="s">
        <v>50</v>
      </c>
      <c r="C68" t="s">
        <v>51</v>
      </c>
      <c r="D68">
        <v>1146</v>
      </c>
      <c r="E68">
        <v>3</v>
      </c>
      <c r="F68">
        <v>2.8958333333300001</v>
      </c>
      <c r="G68">
        <v>1.03597122302</v>
      </c>
      <c r="H68" t="s">
        <v>0</v>
      </c>
      <c r="I68">
        <v>1.1041666666642413</v>
      </c>
      <c r="J68">
        <v>0</v>
      </c>
      <c r="K68">
        <v>0</v>
      </c>
      <c r="L68">
        <v>1</v>
      </c>
      <c r="N68" s="1" t="str">
        <f t="shared" si="1"/>
        <v>12/18/15 09:30 AM Nag</v>
      </c>
    </row>
    <row r="69" spans="1:14" hidden="1" x14ac:dyDescent="0.25">
      <c r="A69" s="1">
        <v>42357.5</v>
      </c>
      <c r="B69" t="s">
        <v>81</v>
      </c>
      <c r="C69" t="s">
        <v>6</v>
      </c>
      <c r="D69">
        <v>141.69999999999999</v>
      </c>
      <c r="E69">
        <v>4.5</v>
      </c>
      <c r="F69">
        <v>0.166666666667</v>
      </c>
      <c r="G69">
        <v>27</v>
      </c>
      <c r="H69" t="s">
        <v>0</v>
      </c>
      <c r="I69">
        <v>5.1666666666642413</v>
      </c>
      <c r="J69">
        <v>1</v>
      </c>
      <c r="K69">
        <v>14</v>
      </c>
      <c r="L69">
        <v>3</v>
      </c>
      <c r="N69" s="1" t="str">
        <f t="shared" si="1"/>
        <v>12/19/15 12:00 PM Bat</v>
      </c>
    </row>
    <row r="70" spans="1:14" hidden="1" x14ac:dyDescent="0.25">
      <c r="A70" s="1">
        <v>42357.5</v>
      </c>
      <c r="B70" t="s">
        <v>81</v>
      </c>
      <c r="C70" t="s">
        <v>10</v>
      </c>
      <c r="D70">
        <v>232.9</v>
      </c>
      <c r="E70">
        <v>6</v>
      </c>
      <c r="F70">
        <v>0.166666666667</v>
      </c>
      <c r="G70">
        <v>36</v>
      </c>
      <c r="H70" t="s">
        <v>7</v>
      </c>
      <c r="I70">
        <v>5.1666666666642413</v>
      </c>
      <c r="J70">
        <v>1</v>
      </c>
      <c r="K70">
        <v>14</v>
      </c>
      <c r="L70">
        <v>3</v>
      </c>
      <c r="N70" s="1" t="str">
        <f t="shared" si="1"/>
        <v>12/19/15 12:00 PM Bat</v>
      </c>
    </row>
    <row r="71" spans="1:14" hidden="1" x14ac:dyDescent="0.25">
      <c r="A71" s="1">
        <v>42357.666666666664</v>
      </c>
      <c r="B71" t="s">
        <v>64</v>
      </c>
      <c r="C71" t="s">
        <v>10</v>
      </c>
      <c r="D71">
        <v>290.5</v>
      </c>
      <c r="E71">
        <v>15</v>
      </c>
      <c r="F71">
        <v>25.333333333300001</v>
      </c>
      <c r="G71">
        <v>0.59210526315800005</v>
      </c>
      <c r="H71" t="s">
        <v>0</v>
      </c>
      <c r="I71">
        <v>3</v>
      </c>
      <c r="J71">
        <v>1</v>
      </c>
      <c r="K71">
        <v>1</v>
      </c>
      <c r="L71">
        <v>3</v>
      </c>
      <c r="N71" s="1" t="str">
        <f t="shared" si="1"/>
        <v>12/19/15 04:00 PM Nin</v>
      </c>
    </row>
    <row r="72" spans="1:14" hidden="1" x14ac:dyDescent="0.25">
      <c r="A72" s="1">
        <v>42357.666666666664</v>
      </c>
      <c r="B72" t="s">
        <v>64</v>
      </c>
      <c r="C72" t="s">
        <v>53</v>
      </c>
      <c r="D72">
        <v>205</v>
      </c>
      <c r="E72">
        <v>8</v>
      </c>
      <c r="F72">
        <v>25.333333333300001</v>
      </c>
      <c r="G72">
        <v>0.31578947368400001</v>
      </c>
      <c r="H72" t="s">
        <v>0</v>
      </c>
      <c r="I72">
        <v>3</v>
      </c>
      <c r="J72">
        <v>1</v>
      </c>
      <c r="K72">
        <v>1</v>
      </c>
      <c r="L72">
        <v>3</v>
      </c>
      <c r="N72" s="1" t="str">
        <f t="shared" si="1"/>
        <v>12/19/15 04:00 PM Nin</v>
      </c>
    </row>
    <row r="73" spans="1:14" hidden="1" x14ac:dyDescent="0.25">
      <c r="A73" s="1">
        <v>42357.666666666664</v>
      </c>
      <c r="B73" t="s">
        <v>64</v>
      </c>
      <c r="C73" t="s">
        <v>52</v>
      </c>
      <c r="D73">
        <v>244</v>
      </c>
      <c r="E73">
        <v>16.8</v>
      </c>
      <c r="F73">
        <v>25.333333333300001</v>
      </c>
      <c r="G73">
        <v>0.66315789473700004</v>
      </c>
      <c r="H73" t="s">
        <v>0</v>
      </c>
      <c r="I73">
        <v>3</v>
      </c>
      <c r="J73">
        <v>1</v>
      </c>
      <c r="K73">
        <v>1</v>
      </c>
      <c r="L73">
        <v>3</v>
      </c>
      <c r="N73" s="1" t="str">
        <f t="shared" si="1"/>
        <v>12/19/15 04:00 PM Nin</v>
      </c>
    </row>
    <row r="74" spans="1:14" hidden="1" x14ac:dyDescent="0.25">
      <c r="A74" s="1">
        <v>42358.333333333336</v>
      </c>
      <c r="B74" t="s">
        <v>64</v>
      </c>
      <c r="C74" t="s">
        <v>10</v>
      </c>
      <c r="D74">
        <v>303.5</v>
      </c>
      <c r="E74">
        <v>13</v>
      </c>
      <c r="F74">
        <v>0.66666666666700003</v>
      </c>
      <c r="G74">
        <v>19.5</v>
      </c>
      <c r="H74" t="s">
        <v>7</v>
      </c>
      <c r="I74">
        <v>2.3333333333284827</v>
      </c>
      <c r="J74">
        <v>0</v>
      </c>
      <c r="K74">
        <v>0</v>
      </c>
      <c r="L74">
        <v>2</v>
      </c>
      <c r="N74" s="1" t="str">
        <f t="shared" si="1"/>
        <v>12/20/15 08:00 AM Nin</v>
      </c>
    </row>
    <row r="75" spans="1:14" hidden="1" x14ac:dyDescent="0.25">
      <c r="A75" s="1">
        <v>42358.5</v>
      </c>
      <c r="B75" t="s">
        <v>81</v>
      </c>
      <c r="C75" t="s">
        <v>6</v>
      </c>
      <c r="D75">
        <v>138.9</v>
      </c>
      <c r="E75">
        <v>3.1</v>
      </c>
      <c r="F75">
        <v>0.166666666667</v>
      </c>
      <c r="G75">
        <v>18.600000000000001</v>
      </c>
      <c r="H75" t="s">
        <v>0</v>
      </c>
      <c r="I75">
        <v>4.1666666666642413</v>
      </c>
      <c r="J75">
        <v>0</v>
      </c>
      <c r="K75">
        <v>13</v>
      </c>
      <c r="L75">
        <v>3</v>
      </c>
      <c r="N75" s="1" t="str">
        <f t="shared" si="1"/>
        <v>12/20/15 12:00 PM Bat</v>
      </c>
    </row>
    <row r="76" spans="1:14" x14ac:dyDescent="0.25">
      <c r="A76" s="1">
        <v>42405.5</v>
      </c>
      <c r="B76" t="s">
        <v>82</v>
      </c>
      <c r="C76" t="s">
        <v>10</v>
      </c>
      <c r="D76">
        <v>307.60000000000002</v>
      </c>
      <c r="E76">
        <v>9.4</v>
      </c>
      <c r="F76">
        <v>3</v>
      </c>
      <c r="G76">
        <v>3.13333333333</v>
      </c>
      <c r="H76" t="s">
        <v>0</v>
      </c>
      <c r="I76">
        <v>2</v>
      </c>
      <c r="J76">
        <v>0</v>
      </c>
      <c r="K76">
        <v>0</v>
      </c>
      <c r="L76">
        <v>1</v>
      </c>
      <c r="N76" s="1" t="str">
        <f t="shared" si="1"/>
        <v>02/05/16 12:00 PM Messb</v>
      </c>
    </row>
    <row r="77" spans="1:14" hidden="1" x14ac:dyDescent="0.25">
      <c r="A77" s="1">
        <v>42410.416666666664</v>
      </c>
      <c r="B77" t="s">
        <v>50</v>
      </c>
      <c r="C77" t="s">
        <v>54</v>
      </c>
      <c r="D77">
        <v>946.7</v>
      </c>
      <c r="E77">
        <v>4.3</v>
      </c>
      <c r="F77">
        <v>6.9166666666700003</v>
      </c>
      <c r="G77">
        <v>0.62168674698799997</v>
      </c>
      <c r="H77" t="s">
        <v>0</v>
      </c>
      <c r="I77">
        <v>1.25</v>
      </c>
      <c r="J77">
        <v>0</v>
      </c>
      <c r="K77">
        <v>0</v>
      </c>
      <c r="L77">
        <v>2</v>
      </c>
      <c r="N77" s="1" t="str">
        <f t="shared" si="1"/>
        <v>02/10/16 10:00 AM Nag</v>
      </c>
    </row>
    <row r="78" spans="1:14" hidden="1" x14ac:dyDescent="0.25">
      <c r="A78" s="1">
        <v>42410.416666666664</v>
      </c>
      <c r="B78" t="s">
        <v>50</v>
      </c>
      <c r="C78" t="s">
        <v>51</v>
      </c>
      <c r="D78">
        <v>1139</v>
      </c>
      <c r="E78">
        <v>4.3</v>
      </c>
      <c r="F78">
        <v>6.9166666666700003</v>
      </c>
      <c r="G78">
        <v>0.62168674698799997</v>
      </c>
      <c r="H78" t="s">
        <v>0</v>
      </c>
      <c r="I78">
        <v>1.25</v>
      </c>
      <c r="J78">
        <v>0</v>
      </c>
      <c r="K78">
        <v>0</v>
      </c>
      <c r="L78">
        <v>2</v>
      </c>
      <c r="N78" s="1" t="str">
        <f t="shared" si="1"/>
        <v>02/10/16 10:00 AM Nag</v>
      </c>
    </row>
    <row r="79" spans="1:14" hidden="1" x14ac:dyDescent="0.25">
      <c r="A79" s="1">
        <v>42412.4375</v>
      </c>
      <c r="B79" t="s">
        <v>82</v>
      </c>
      <c r="C79" t="s">
        <v>40</v>
      </c>
      <c r="D79">
        <v>143.69999999999999</v>
      </c>
      <c r="E79">
        <v>5.3</v>
      </c>
      <c r="F79">
        <v>6.9375</v>
      </c>
      <c r="G79">
        <v>0.76396396396400001</v>
      </c>
      <c r="H79" t="s">
        <v>0</v>
      </c>
      <c r="I79">
        <v>1.0625</v>
      </c>
      <c r="J79">
        <v>0</v>
      </c>
      <c r="K79">
        <v>0</v>
      </c>
      <c r="L79">
        <v>2</v>
      </c>
      <c r="N79" s="1" t="str">
        <f t="shared" si="1"/>
        <v>02/12/16 10:30 AM Messb</v>
      </c>
    </row>
    <row r="80" spans="1:14" hidden="1" x14ac:dyDescent="0.25">
      <c r="A80" s="1">
        <v>42438.5</v>
      </c>
      <c r="B80" t="s">
        <v>81</v>
      </c>
      <c r="C80" t="s">
        <v>6</v>
      </c>
      <c r="D80">
        <v>131.5</v>
      </c>
      <c r="E80">
        <v>10</v>
      </c>
      <c r="F80">
        <v>15</v>
      </c>
      <c r="G80">
        <v>0.66666666666700003</v>
      </c>
      <c r="H80" t="s">
        <v>0</v>
      </c>
      <c r="I80">
        <v>3.8333333333357587</v>
      </c>
      <c r="J80">
        <v>0</v>
      </c>
      <c r="K80">
        <v>10</v>
      </c>
      <c r="L80">
        <v>3</v>
      </c>
      <c r="N80" s="1" t="str">
        <f t="shared" si="1"/>
        <v>03/09/16 12:00 PM Bat</v>
      </c>
    </row>
    <row r="81" spans="1:14" x14ac:dyDescent="0.25">
      <c r="A81" s="1">
        <v>42445.5</v>
      </c>
      <c r="B81" t="s">
        <v>49</v>
      </c>
      <c r="C81" t="s">
        <v>56</v>
      </c>
      <c r="D81">
        <v>72</v>
      </c>
      <c r="E81">
        <v>4</v>
      </c>
      <c r="F81">
        <v>7.8333333333299997</v>
      </c>
      <c r="G81">
        <v>0.51063829787199999</v>
      </c>
      <c r="H81" t="s">
        <v>0</v>
      </c>
      <c r="I81">
        <v>1</v>
      </c>
      <c r="J81">
        <v>0</v>
      </c>
      <c r="K81">
        <v>0</v>
      </c>
      <c r="L81">
        <v>1</v>
      </c>
      <c r="N81" s="1" t="str">
        <f t="shared" si="1"/>
        <v>03/16/16 12:00 PM Blc</v>
      </c>
    </row>
    <row r="82" spans="1:14" x14ac:dyDescent="0.25">
      <c r="A82" s="1">
        <v>42466.666666666664</v>
      </c>
      <c r="B82" t="s">
        <v>58</v>
      </c>
      <c r="C82" t="s">
        <v>62</v>
      </c>
      <c r="D82">
        <v>213</v>
      </c>
      <c r="E82">
        <v>9</v>
      </c>
      <c r="F82">
        <v>7.1666666666700003</v>
      </c>
      <c r="G82">
        <v>1.2558139534899999</v>
      </c>
      <c r="H82" t="s">
        <v>0</v>
      </c>
      <c r="I82">
        <v>1</v>
      </c>
      <c r="J82">
        <v>0</v>
      </c>
      <c r="K82">
        <v>0</v>
      </c>
      <c r="L82">
        <v>1</v>
      </c>
      <c r="N82" s="1" t="str">
        <f t="shared" si="1"/>
        <v>04/06/16 04:00 PM Bay</v>
      </c>
    </row>
    <row r="83" spans="1:14" x14ac:dyDescent="0.25">
      <c r="A83" s="1">
        <v>42466.734722222223</v>
      </c>
      <c r="B83" t="s">
        <v>75</v>
      </c>
      <c r="C83" t="s">
        <v>5</v>
      </c>
      <c r="D83">
        <v>74.599999999999994</v>
      </c>
      <c r="E83">
        <v>3.4</v>
      </c>
      <c r="F83">
        <v>7.2347222222200003</v>
      </c>
      <c r="G83">
        <v>0.46995584565199999</v>
      </c>
      <c r="H83" t="s">
        <v>0</v>
      </c>
      <c r="I83">
        <v>1.0986111111124046</v>
      </c>
      <c r="J83">
        <v>0</v>
      </c>
      <c r="K83">
        <v>0</v>
      </c>
      <c r="L83">
        <v>1</v>
      </c>
      <c r="N83" s="1" t="str">
        <f t="shared" si="1"/>
        <v>04/06/16 05:38 PM Ime</v>
      </c>
    </row>
    <row r="84" spans="1:14" hidden="1" x14ac:dyDescent="0.25">
      <c r="A84" s="1">
        <v>42473.5</v>
      </c>
      <c r="B84" t="s">
        <v>50</v>
      </c>
      <c r="C84" t="s">
        <v>54</v>
      </c>
      <c r="D84">
        <v>959</v>
      </c>
      <c r="E84">
        <v>14.5</v>
      </c>
      <c r="F84">
        <v>50</v>
      </c>
      <c r="G84">
        <v>0.28999999999999998</v>
      </c>
      <c r="H84" t="s">
        <v>0</v>
      </c>
      <c r="I84">
        <v>2</v>
      </c>
      <c r="J84">
        <v>2</v>
      </c>
      <c r="K84">
        <v>0</v>
      </c>
      <c r="L84">
        <v>3</v>
      </c>
      <c r="N84" s="1" t="str">
        <f t="shared" si="1"/>
        <v>04/13/16 12:00 PM Nag</v>
      </c>
    </row>
    <row r="85" spans="1:14" hidden="1" x14ac:dyDescent="0.25">
      <c r="A85" s="1">
        <v>42473.5</v>
      </c>
      <c r="B85" t="s">
        <v>50</v>
      </c>
      <c r="C85" t="s">
        <v>51</v>
      </c>
      <c r="D85">
        <v>1138.3</v>
      </c>
      <c r="E85">
        <v>5.0999999999999996</v>
      </c>
      <c r="F85">
        <v>50</v>
      </c>
      <c r="G85">
        <v>0.10199999999999999</v>
      </c>
      <c r="H85" t="s">
        <v>0</v>
      </c>
      <c r="I85">
        <v>2</v>
      </c>
      <c r="J85">
        <v>2</v>
      </c>
      <c r="K85">
        <v>0</v>
      </c>
      <c r="L85">
        <v>3</v>
      </c>
      <c r="N85" s="1" t="str">
        <f t="shared" si="1"/>
        <v>04/13/16 12:00 PM Nag</v>
      </c>
    </row>
    <row r="86" spans="1:14" hidden="1" x14ac:dyDescent="0.25">
      <c r="A86" s="1">
        <v>42473.583333333336</v>
      </c>
      <c r="B86" t="s">
        <v>50</v>
      </c>
      <c r="C86" t="s">
        <v>2</v>
      </c>
      <c r="D86">
        <v>378</v>
      </c>
      <c r="E86">
        <v>8.1999999999999993</v>
      </c>
      <c r="F86">
        <v>8.3333333333299994E-2</v>
      </c>
      <c r="G86">
        <v>98.4</v>
      </c>
      <c r="H86" t="s">
        <v>7</v>
      </c>
      <c r="I86">
        <v>1.9166666666642413</v>
      </c>
      <c r="J86">
        <v>0</v>
      </c>
      <c r="K86">
        <v>0</v>
      </c>
      <c r="L86">
        <v>2</v>
      </c>
      <c r="N86" s="1" t="str">
        <f t="shared" si="1"/>
        <v>04/13/16 02:00 PM Nag</v>
      </c>
    </row>
    <row r="87" spans="1:14" hidden="1" x14ac:dyDescent="0.25">
      <c r="A87" s="1">
        <v>42473.583333333336</v>
      </c>
      <c r="B87" t="s">
        <v>50</v>
      </c>
      <c r="C87" t="s">
        <v>54</v>
      </c>
      <c r="D87">
        <v>948.3</v>
      </c>
      <c r="E87">
        <v>10.7</v>
      </c>
      <c r="F87">
        <v>8.3333333333299994E-2</v>
      </c>
      <c r="G87">
        <v>128.4</v>
      </c>
      <c r="H87" t="s">
        <v>7</v>
      </c>
      <c r="I87">
        <v>1.9166666666642413</v>
      </c>
      <c r="J87">
        <v>0</v>
      </c>
      <c r="K87">
        <v>0</v>
      </c>
      <c r="L87">
        <v>2</v>
      </c>
      <c r="N87" s="1" t="str">
        <f t="shared" si="1"/>
        <v>04/13/16 02:00 PM Nag</v>
      </c>
    </row>
    <row r="88" spans="1:14" x14ac:dyDescent="0.25">
      <c r="A88" s="1">
        <v>42510.438194444447</v>
      </c>
      <c r="B88" t="s">
        <v>76</v>
      </c>
      <c r="C88" t="s">
        <v>13</v>
      </c>
      <c r="D88">
        <v>59</v>
      </c>
      <c r="E88">
        <v>7</v>
      </c>
      <c r="F88">
        <v>6.9972222222199996</v>
      </c>
      <c r="G88">
        <v>1.0003969829299999</v>
      </c>
      <c r="H88" t="s">
        <v>0</v>
      </c>
      <c r="I88">
        <v>1.2284722222175333</v>
      </c>
      <c r="J88">
        <v>1</v>
      </c>
      <c r="K88">
        <v>1</v>
      </c>
      <c r="L88">
        <v>1</v>
      </c>
      <c r="N88" s="1" t="str">
        <f t="shared" si="1"/>
        <v>05/20/16 10:31 AM Lab</v>
      </c>
    </row>
    <row r="89" spans="1:14" x14ac:dyDescent="0.25">
      <c r="A89" s="1">
        <v>42510.652777777781</v>
      </c>
      <c r="B89" t="s">
        <v>76</v>
      </c>
      <c r="C89" t="s">
        <v>13</v>
      </c>
      <c r="D89">
        <v>56</v>
      </c>
      <c r="E89">
        <v>3</v>
      </c>
      <c r="F89">
        <v>0.214583333333</v>
      </c>
      <c r="G89">
        <v>13.980582524300001</v>
      </c>
      <c r="H89" t="s">
        <v>0</v>
      </c>
      <c r="I89">
        <v>1.0138888888832298</v>
      </c>
      <c r="J89">
        <v>0</v>
      </c>
      <c r="K89">
        <v>0</v>
      </c>
      <c r="L89">
        <v>1</v>
      </c>
      <c r="N89" s="1" t="str">
        <f t="shared" si="1"/>
        <v>05/20/16 03:40 PM Lab</v>
      </c>
    </row>
    <row r="90" spans="1:14" hidden="1" x14ac:dyDescent="0.25">
      <c r="A90" s="1">
        <v>42514.333333333336</v>
      </c>
      <c r="B90" t="s">
        <v>84</v>
      </c>
      <c r="C90" t="s">
        <v>16</v>
      </c>
      <c r="D90">
        <v>94.6</v>
      </c>
      <c r="E90">
        <v>4.2</v>
      </c>
      <c r="F90">
        <v>3</v>
      </c>
      <c r="G90">
        <f>E90/F90</f>
        <v>1.4000000000000001</v>
      </c>
      <c r="H90" t="s">
        <v>0</v>
      </c>
      <c r="I90">
        <v>2</v>
      </c>
      <c r="J90">
        <v>1</v>
      </c>
      <c r="K90">
        <v>4</v>
      </c>
      <c r="L90">
        <v>3</v>
      </c>
      <c r="N90" s="1" t="str">
        <f t="shared" si="1"/>
        <v>05/24/16 08:00 AM Imu</v>
      </c>
    </row>
    <row r="91" spans="1:14" hidden="1" x14ac:dyDescent="0.25">
      <c r="A91" s="1">
        <v>42514.666666666664</v>
      </c>
      <c r="B91" t="s">
        <v>84</v>
      </c>
      <c r="C91" t="s">
        <v>13</v>
      </c>
      <c r="D91">
        <v>143.80000000000001</v>
      </c>
      <c r="E91">
        <v>3.4</v>
      </c>
      <c r="F91">
        <v>3</v>
      </c>
      <c r="G91">
        <f>E91/F91</f>
        <v>1.1333333333333333</v>
      </c>
      <c r="H91" t="s">
        <v>0</v>
      </c>
      <c r="I91">
        <v>1.6666666666715173</v>
      </c>
      <c r="J91">
        <v>0</v>
      </c>
      <c r="K91">
        <v>2</v>
      </c>
      <c r="L91">
        <v>2</v>
      </c>
      <c r="N91" s="1" t="str">
        <f t="shared" si="1"/>
        <v>05/24/16 04:00 PM Imu</v>
      </c>
    </row>
    <row r="92" spans="1:14" x14ac:dyDescent="0.25">
      <c r="A92" s="1">
        <v>42516.458333333336</v>
      </c>
      <c r="B92" t="s">
        <v>49</v>
      </c>
      <c r="C92" t="s">
        <v>12</v>
      </c>
      <c r="D92">
        <v>80</v>
      </c>
      <c r="E92">
        <v>8</v>
      </c>
      <c r="F92">
        <v>2.1944444444400002</v>
      </c>
      <c r="G92">
        <v>3.6455696202499999</v>
      </c>
      <c r="H92" t="s">
        <v>0</v>
      </c>
      <c r="I92">
        <v>1.0416666666642413</v>
      </c>
      <c r="J92">
        <v>0</v>
      </c>
      <c r="K92">
        <v>0</v>
      </c>
      <c r="L92">
        <v>1</v>
      </c>
      <c r="N92" s="1" t="str">
        <f t="shared" si="1"/>
        <v>05/26/16 11:00 AM Blc</v>
      </c>
    </row>
    <row r="93" spans="1:14" hidden="1" x14ac:dyDescent="0.25">
      <c r="A93" s="1">
        <v>42542.479166666664</v>
      </c>
      <c r="B93" t="s">
        <v>89</v>
      </c>
      <c r="C93" t="s">
        <v>12</v>
      </c>
      <c r="D93">
        <v>304</v>
      </c>
      <c r="E93">
        <v>4.3</v>
      </c>
      <c r="F93">
        <v>7.125</v>
      </c>
      <c r="G93">
        <v>0.60350877192999997</v>
      </c>
      <c r="H93" t="s">
        <v>0</v>
      </c>
      <c r="I93">
        <v>6.1666666666715173</v>
      </c>
      <c r="J93">
        <v>1</v>
      </c>
      <c r="K93">
        <v>4</v>
      </c>
      <c r="L93">
        <v>4</v>
      </c>
      <c r="N93" s="1" t="str">
        <f t="shared" si="1"/>
        <v>06/21/16 11:30 AM Mes</v>
      </c>
    </row>
    <row r="94" spans="1:14" hidden="1" x14ac:dyDescent="0.25">
      <c r="A94" s="1">
        <v>42542.479166666664</v>
      </c>
      <c r="B94" t="s">
        <v>89</v>
      </c>
      <c r="C94" t="s">
        <v>19</v>
      </c>
      <c r="D94">
        <v>102.2</v>
      </c>
      <c r="E94">
        <v>10.7</v>
      </c>
      <c r="F94">
        <v>69</v>
      </c>
      <c r="G94">
        <v>0.15507246376799999</v>
      </c>
      <c r="H94" t="s">
        <v>0</v>
      </c>
      <c r="I94">
        <v>6.1666666666715173</v>
      </c>
      <c r="J94">
        <v>1</v>
      </c>
      <c r="K94">
        <v>4</v>
      </c>
      <c r="L94">
        <v>4</v>
      </c>
      <c r="N94" s="1" t="str">
        <f t="shared" si="1"/>
        <v>06/21/16 11:30 AM Mes</v>
      </c>
    </row>
    <row r="95" spans="1:14" hidden="1" x14ac:dyDescent="0.25">
      <c r="A95" s="1">
        <v>42545.354166666664</v>
      </c>
      <c r="B95" t="s">
        <v>89</v>
      </c>
      <c r="C95" t="s">
        <v>25</v>
      </c>
      <c r="D95">
        <v>215.2</v>
      </c>
      <c r="E95">
        <v>3</v>
      </c>
      <c r="F95">
        <v>4.1666666666699999E-2</v>
      </c>
      <c r="G95">
        <v>72</v>
      </c>
      <c r="H95" t="s">
        <v>0</v>
      </c>
      <c r="I95">
        <v>3.2916666666715173</v>
      </c>
      <c r="J95">
        <v>0</v>
      </c>
      <c r="K95">
        <v>0</v>
      </c>
      <c r="L95">
        <v>3</v>
      </c>
      <c r="N95" s="1" t="str">
        <f t="shared" si="1"/>
        <v>06/24/16 08:30 AM Mes</v>
      </c>
    </row>
    <row r="96" spans="1:14" hidden="1" x14ac:dyDescent="0.25">
      <c r="A96" s="1">
        <v>42549.3125</v>
      </c>
      <c r="B96" t="s">
        <v>88</v>
      </c>
      <c r="C96" t="s">
        <v>15</v>
      </c>
      <c r="D96">
        <v>95.2</v>
      </c>
      <c r="E96">
        <v>6.1</v>
      </c>
      <c r="F96">
        <v>3.8333333333300001</v>
      </c>
      <c r="G96">
        <v>1.59130434783</v>
      </c>
      <c r="H96" t="s">
        <v>0</v>
      </c>
      <c r="I96">
        <v>4</v>
      </c>
      <c r="J96">
        <v>1</v>
      </c>
      <c r="K96">
        <v>6</v>
      </c>
      <c r="L96">
        <v>4</v>
      </c>
      <c r="N96" s="1" t="str">
        <f t="shared" si="1"/>
        <v>06/28/16 07:30 AM Bar</v>
      </c>
    </row>
    <row r="97" spans="1:14" hidden="1" x14ac:dyDescent="0.25">
      <c r="A97" s="1">
        <v>42549.354166666664</v>
      </c>
      <c r="B97" t="s">
        <v>89</v>
      </c>
      <c r="C97" t="s">
        <v>28</v>
      </c>
      <c r="D97">
        <v>260.39999999999998</v>
      </c>
      <c r="E97">
        <v>4.5</v>
      </c>
      <c r="F97">
        <v>1.5</v>
      </c>
      <c r="G97">
        <v>3</v>
      </c>
      <c r="H97" t="s">
        <v>0</v>
      </c>
      <c r="I97">
        <v>1.125</v>
      </c>
      <c r="J97">
        <v>0</v>
      </c>
      <c r="K97">
        <v>0</v>
      </c>
      <c r="L97">
        <v>3</v>
      </c>
      <c r="N97" s="1" t="str">
        <f t="shared" si="1"/>
        <v>06/28/16 08:30 AM Mes</v>
      </c>
    </row>
    <row r="98" spans="1:14" hidden="1" x14ac:dyDescent="0.25">
      <c r="A98" s="1">
        <v>42550.729166666664</v>
      </c>
      <c r="B98" t="s">
        <v>88</v>
      </c>
      <c r="C98" t="s">
        <v>15</v>
      </c>
      <c r="D98">
        <v>90.2</v>
      </c>
      <c r="E98">
        <v>5.2</v>
      </c>
      <c r="F98">
        <v>0.214583333333</v>
      </c>
      <c r="G98">
        <v>24.233009708699999</v>
      </c>
      <c r="H98" t="s">
        <v>7</v>
      </c>
      <c r="I98">
        <v>2.5833333333357587</v>
      </c>
      <c r="J98">
        <v>0</v>
      </c>
      <c r="K98">
        <v>0</v>
      </c>
      <c r="L98">
        <v>3</v>
      </c>
      <c r="N98" s="1" t="str">
        <f t="shared" si="1"/>
        <v>06/29/16 05:30 PM Bar</v>
      </c>
    </row>
    <row r="100" spans="1:14" x14ac:dyDescent="0.25">
      <c r="A100" s="2" t="s">
        <v>94</v>
      </c>
      <c r="B100">
        <f>COUNT(A2:A98)</f>
        <v>97</v>
      </c>
    </row>
    <row r="101" spans="1:14" x14ac:dyDescent="0.25">
      <c r="A101" s="3" t="s">
        <v>95</v>
      </c>
      <c r="B101">
        <f>SUMPRODUCT(1/COUNTIF(N2:N98,N2:N98))</f>
        <v>65</v>
      </c>
    </row>
    <row r="102" spans="1:14" x14ac:dyDescent="0.25">
      <c r="A102" s="3" t="s">
        <v>96</v>
      </c>
      <c r="B102">
        <f>AVERAGE(I2:I98)</f>
        <v>5.9838845933562945</v>
      </c>
    </row>
    <row r="103" spans="1:14" x14ac:dyDescent="0.25">
      <c r="A103" s="3" t="s">
        <v>97</v>
      </c>
      <c r="B103">
        <f>MAX(I2:I98)</f>
        <v>16.5</v>
      </c>
      <c r="C103" s="1">
        <v>42261.333333333336</v>
      </c>
      <c r="D103" t="s">
        <v>64</v>
      </c>
      <c r="E103" t="s">
        <v>10</v>
      </c>
      <c r="F103">
        <v>12.4</v>
      </c>
    </row>
    <row r="104" spans="1:14" x14ac:dyDescent="0.25">
      <c r="C104" s="1">
        <v>42261.333333333336</v>
      </c>
      <c r="D104" t="s">
        <v>64</v>
      </c>
      <c r="E104" t="s">
        <v>52</v>
      </c>
      <c r="F104">
        <v>10</v>
      </c>
    </row>
    <row r="105" spans="1:14" x14ac:dyDescent="0.25">
      <c r="A105" s="2" t="s">
        <v>98</v>
      </c>
      <c r="B105">
        <f>AVERAGE(G2:G98)</f>
        <v>19.649441497761106</v>
      </c>
    </row>
    <row r="106" spans="1:14" x14ac:dyDescent="0.25">
      <c r="A106" s="2" t="s">
        <v>102</v>
      </c>
      <c r="B106">
        <f>MAX(G2:G98)</f>
        <v>310.62857142899998</v>
      </c>
      <c r="C106" s="1">
        <v>42262.4375</v>
      </c>
      <c r="D106" t="s">
        <v>64</v>
      </c>
      <c r="E106" t="s">
        <v>52</v>
      </c>
      <c r="F106">
        <v>15.1</v>
      </c>
      <c r="G106">
        <f>0.0486111111111*24</f>
        <v>1.1666666666664001</v>
      </c>
      <c r="H106">
        <v>310.62857142899998</v>
      </c>
    </row>
    <row r="107" spans="1:14" x14ac:dyDescent="0.25">
      <c r="A107" s="2" t="s">
        <v>99</v>
      </c>
      <c r="B107">
        <f>AVERAGE(J2:J98)</f>
        <v>3.5051546391752577</v>
      </c>
    </row>
    <row r="108" spans="1:14" x14ac:dyDescent="0.25">
      <c r="A108" s="2" t="s">
        <v>100</v>
      </c>
      <c r="B108">
        <f>AVERAGE(K2:K98)</f>
        <v>9.4948453608247423</v>
      </c>
    </row>
    <row r="109" spans="1:14" x14ac:dyDescent="0.25">
      <c r="A109" s="2" t="s">
        <v>101</v>
      </c>
      <c r="B109">
        <f>AVERAGE(L2:L98)</f>
        <v>3.6494845360824741</v>
      </c>
    </row>
  </sheetData>
  <autoFilter ref="A1:L98">
    <filterColumn colId="11">
      <filters>
        <filter val="1"/>
      </filters>
    </filterColumn>
  </autoFilter>
  <sortState ref="A2:L447">
    <sortCondition ref="A440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60"/>
  <sheetViews>
    <sheetView tabSelected="1" workbookViewId="0">
      <pane ySplit="1" topLeftCell="A2" activePane="bottomLeft" state="frozen"/>
      <selection pane="bottomLeft" activeCell="K258" sqref="K258"/>
    </sheetView>
  </sheetViews>
  <sheetFormatPr defaultRowHeight="15" x14ac:dyDescent="0.25"/>
  <cols>
    <col min="1" max="1" width="15.85546875" bestFit="1" customWidth="1"/>
    <col min="3" max="3" width="14.85546875" bestFit="1" customWidth="1"/>
    <col min="14" max="14" width="15.85546875" bestFit="1" customWidth="1"/>
  </cols>
  <sheetData>
    <row r="1" spans="1:14" s="2" customFormat="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48</v>
      </c>
      <c r="N1" s="2" t="s">
        <v>108</v>
      </c>
    </row>
    <row r="2" spans="1:14" ht="15" hidden="1" customHeight="1" x14ac:dyDescent="0.25">
      <c r="A2" s="1">
        <v>42235.5</v>
      </c>
      <c r="B2" t="s">
        <v>64</v>
      </c>
      <c r="C2" t="s">
        <v>6</v>
      </c>
      <c r="D2">
        <v>95</v>
      </c>
      <c r="E2">
        <v>0.6</v>
      </c>
      <c r="F2">
        <v>0.166666666667</v>
      </c>
      <c r="G2">
        <v>3.6</v>
      </c>
      <c r="H2" t="s">
        <v>0</v>
      </c>
      <c r="I2">
        <v>7.1666666666642413</v>
      </c>
      <c r="J2">
        <v>6</v>
      </c>
      <c r="K2">
        <v>21</v>
      </c>
      <c r="L2">
        <v>10</v>
      </c>
      <c r="N2" s="1" t="str">
        <f>TEXT(A2,"mm/dd/yy HH:MM AM/PM")&amp;" "&amp;B2</f>
        <v>08/19/15 12:00 PM Nin</v>
      </c>
    </row>
    <row r="3" spans="1:14" ht="15" hidden="1" customHeight="1" x14ac:dyDescent="0.25">
      <c r="A3" s="1">
        <v>42235.5</v>
      </c>
      <c r="B3" t="s">
        <v>64</v>
      </c>
      <c r="C3" t="s">
        <v>40</v>
      </c>
      <c r="D3">
        <v>137.5</v>
      </c>
      <c r="E3">
        <v>0.5</v>
      </c>
      <c r="F3">
        <v>0.166666666667</v>
      </c>
      <c r="G3">
        <v>3</v>
      </c>
      <c r="H3" t="s">
        <v>0</v>
      </c>
      <c r="I3">
        <v>7.1666666666642413</v>
      </c>
      <c r="J3">
        <v>6</v>
      </c>
      <c r="K3">
        <v>21</v>
      </c>
      <c r="L3">
        <v>10</v>
      </c>
      <c r="N3" s="1" t="str">
        <f t="shared" ref="N3:N66" si="0">TEXT(A3,"mm/dd/yy HH:MM AM/PM")&amp;" "&amp;B3</f>
        <v>08/19/15 12:00 PM Nin</v>
      </c>
    </row>
    <row r="4" spans="1:14" ht="15" hidden="1" customHeight="1" x14ac:dyDescent="0.25">
      <c r="A4" s="1">
        <v>42235.5</v>
      </c>
      <c r="B4" t="s">
        <v>64</v>
      </c>
      <c r="C4" t="s">
        <v>55</v>
      </c>
      <c r="D4">
        <v>29.1</v>
      </c>
      <c r="E4">
        <v>1.3</v>
      </c>
      <c r="F4">
        <v>0.166666666667</v>
      </c>
      <c r="G4">
        <v>7.8</v>
      </c>
      <c r="H4" t="s">
        <v>0</v>
      </c>
      <c r="I4">
        <v>7.1666666666642413</v>
      </c>
      <c r="J4">
        <v>6</v>
      </c>
      <c r="K4">
        <v>21</v>
      </c>
      <c r="L4">
        <v>10</v>
      </c>
      <c r="N4" s="1" t="str">
        <f t="shared" si="0"/>
        <v>08/19/15 12:00 PM Nin</v>
      </c>
    </row>
    <row r="5" spans="1:14" ht="15" hidden="1" customHeight="1" x14ac:dyDescent="0.25">
      <c r="A5" s="1">
        <v>42235.5</v>
      </c>
      <c r="B5" t="s">
        <v>64</v>
      </c>
      <c r="C5" t="s">
        <v>56</v>
      </c>
      <c r="D5">
        <v>29</v>
      </c>
      <c r="E5">
        <v>1</v>
      </c>
      <c r="F5">
        <v>0.166666666667</v>
      </c>
      <c r="G5">
        <v>6</v>
      </c>
      <c r="H5" t="s">
        <v>0</v>
      </c>
      <c r="I5">
        <v>7.1666666666642413</v>
      </c>
      <c r="J5">
        <v>6</v>
      </c>
      <c r="K5">
        <v>21</v>
      </c>
      <c r="L5">
        <v>10</v>
      </c>
      <c r="N5" s="1" t="str">
        <f t="shared" si="0"/>
        <v>08/19/15 12:00 PM Nin</v>
      </c>
    </row>
    <row r="6" spans="1:14" ht="15" hidden="1" customHeight="1" x14ac:dyDescent="0.25">
      <c r="A6" s="1">
        <v>42235.5</v>
      </c>
      <c r="B6" t="s">
        <v>64</v>
      </c>
      <c r="C6" t="s">
        <v>90</v>
      </c>
      <c r="D6">
        <v>27</v>
      </c>
      <c r="E6">
        <v>2</v>
      </c>
      <c r="F6">
        <v>0.166666666667</v>
      </c>
      <c r="G6">
        <v>12</v>
      </c>
      <c r="H6" t="s">
        <v>0</v>
      </c>
      <c r="I6">
        <v>7.1666666666642413</v>
      </c>
      <c r="J6">
        <v>6</v>
      </c>
      <c r="K6">
        <v>21</v>
      </c>
      <c r="L6">
        <v>10</v>
      </c>
      <c r="N6" s="1" t="str">
        <f t="shared" si="0"/>
        <v>08/19/15 12:00 PM Nin</v>
      </c>
    </row>
    <row r="7" spans="1:14" ht="15" hidden="1" customHeight="1" x14ac:dyDescent="0.25">
      <c r="A7" s="1">
        <v>42235.5</v>
      </c>
      <c r="B7" t="s">
        <v>64</v>
      </c>
      <c r="C7" t="s">
        <v>70</v>
      </c>
      <c r="D7">
        <v>30</v>
      </c>
      <c r="E7">
        <v>0.9</v>
      </c>
      <c r="F7">
        <v>0.166666666667</v>
      </c>
      <c r="G7">
        <v>5.4</v>
      </c>
      <c r="H7" t="s">
        <v>0</v>
      </c>
      <c r="I7">
        <v>7.1666666666642413</v>
      </c>
      <c r="J7">
        <v>6</v>
      </c>
      <c r="K7">
        <v>21</v>
      </c>
      <c r="L7">
        <v>10</v>
      </c>
      <c r="N7" s="1" t="str">
        <f t="shared" si="0"/>
        <v>08/19/15 12:00 PM Nin</v>
      </c>
    </row>
    <row r="8" spans="1:14" ht="15" hidden="1" customHeight="1" x14ac:dyDescent="0.25">
      <c r="A8" s="1">
        <v>42235.666666666664</v>
      </c>
      <c r="B8" t="s">
        <v>64</v>
      </c>
      <c r="C8" t="s">
        <v>6</v>
      </c>
      <c r="D8">
        <v>95.7</v>
      </c>
      <c r="E8">
        <v>0.7</v>
      </c>
      <c r="F8">
        <v>0.166666666667</v>
      </c>
      <c r="G8">
        <v>4.2</v>
      </c>
      <c r="H8" t="s">
        <v>0</v>
      </c>
      <c r="I8">
        <v>7</v>
      </c>
      <c r="J8">
        <v>6</v>
      </c>
      <c r="K8">
        <v>15</v>
      </c>
      <c r="L8">
        <v>7</v>
      </c>
      <c r="N8" s="1" t="str">
        <f t="shared" si="0"/>
        <v>08/19/15 04:00 PM Nin</v>
      </c>
    </row>
    <row r="9" spans="1:14" ht="15" hidden="1" customHeight="1" x14ac:dyDescent="0.25">
      <c r="A9" s="1">
        <v>42235.666666666664</v>
      </c>
      <c r="B9" t="s">
        <v>64</v>
      </c>
      <c r="C9" t="s">
        <v>10</v>
      </c>
      <c r="D9">
        <v>156</v>
      </c>
      <c r="E9">
        <v>0.9</v>
      </c>
      <c r="F9">
        <v>0.166666666667</v>
      </c>
      <c r="G9">
        <v>5.4</v>
      </c>
      <c r="H9" t="s">
        <v>0</v>
      </c>
      <c r="I9">
        <v>7</v>
      </c>
      <c r="J9">
        <v>6</v>
      </c>
      <c r="K9">
        <v>15</v>
      </c>
      <c r="L9">
        <v>7</v>
      </c>
      <c r="N9" s="1" t="str">
        <f t="shared" si="0"/>
        <v>08/19/15 04:00 PM Nin</v>
      </c>
    </row>
    <row r="10" spans="1:14" ht="15" hidden="1" customHeight="1" x14ac:dyDescent="0.25">
      <c r="A10" s="1">
        <v>42235.666666666664</v>
      </c>
      <c r="B10" t="s">
        <v>64</v>
      </c>
      <c r="C10" t="s">
        <v>40</v>
      </c>
      <c r="D10">
        <v>140.4</v>
      </c>
      <c r="E10">
        <v>2.9</v>
      </c>
      <c r="F10">
        <v>0.166666666667</v>
      </c>
      <c r="G10">
        <v>17.399999999999999</v>
      </c>
      <c r="H10" t="s">
        <v>0</v>
      </c>
      <c r="I10">
        <v>7</v>
      </c>
      <c r="J10">
        <v>6</v>
      </c>
      <c r="K10">
        <v>15</v>
      </c>
      <c r="L10">
        <v>7</v>
      </c>
      <c r="N10" s="1" t="str">
        <f t="shared" si="0"/>
        <v>08/19/15 04:00 PM Nin</v>
      </c>
    </row>
    <row r="11" spans="1:14" ht="15" hidden="1" customHeight="1" x14ac:dyDescent="0.25">
      <c r="A11" s="1">
        <v>42235.666666666664</v>
      </c>
      <c r="B11" t="s">
        <v>64</v>
      </c>
      <c r="C11" t="s">
        <v>53</v>
      </c>
      <c r="D11">
        <v>138.5</v>
      </c>
      <c r="E11">
        <v>1.2</v>
      </c>
      <c r="F11">
        <v>0.166666666667</v>
      </c>
      <c r="G11">
        <v>7.2</v>
      </c>
      <c r="H11" t="s">
        <v>0</v>
      </c>
      <c r="I11">
        <v>7</v>
      </c>
      <c r="J11">
        <v>6</v>
      </c>
      <c r="K11">
        <v>15</v>
      </c>
      <c r="L11">
        <v>7</v>
      </c>
      <c r="N11" s="1" t="str">
        <f t="shared" si="0"/>
        <v>08/19/15 04:00 PM Nin</v>
      </c>
    </row>
    <row r="12" spans="1:14" ht="15" hidden="1" customHeight="1" x14ac:dyDescent="0.25">
      <c r="A12" s="1">
        <v>42235.666666666664</v>
      </c>
      <c r="B12" t="s">
        <v>64</v>
      </c>
      <c r="C12" t="s">
        <v>52</v>
      </c>
      <c r="D12">
        <v>145.5</v>
      </c>
      <c r="E12">
        <v>1.3</v>
      </c>
      <c r="F12">
        <v>0.166666666667</v>
      </c>
      <c r="G12">
        <v>7.8</v>
      </c>
      <c r="H12" t="s">
        <v>0</v>
      </c>
      <c r="I12">
        <v>7</v>
      </c>
      <c r="J12">
        <v>6</v>
      </c>
      <c r="K12">
        <v>15</v>
      </c>
      <c r="L12">
        <v>7</v>
      </c>
      <c r="N12" s="1" t="str">
        <f t="shared" si="0"/>
        <v>08/19/15 04:00 PM Nin</v>
      </c>
    </row>
    <row r="13" spans="1:14" ht="15" hidden="1" customHeight="1" x14ac:dyDescent="0.25">
      <c r="A13" s="1">
        <v>42235.666666666664</v>
      </c>
      <c r="B13" t="s">
        <v>64</v>
      </c>
      <c r="C13" t="s">
        <v>90</v>
      </c>
      <c r="D13">
        <v>27.8</v>
      </c>
      <c r="E13">
        <v>0.8</v>
      </c>
      <c r="F13">
        <v>0.166666666667</v>
      </c>
      <c r="G13">
        <v>4.8</v>
      </c>
      <c r="H13" t="s">
        <v>0</v>
      </c>
      <c r="I13">
        <v>7</v>
      </c>
      <c r="J13">
        <v>6</v>
      </c>
      <c r="K13">
        <v>15</v>
      </c>
      <c r="L13">
        <v>7</v>
      </c>
      <c r="N13" s="1" t="str">
        <f t="shared" si="0"/>
        <v>08/19/15 04:00 PM Nin</v>
      </c>
    </row>
    <row r="14" spans="1:14" ht="15" hidden="1" customHeight="1" x14ac:dyDescent="0.25">
      <c r="A14" s="1">
        <v>42236.333333333336</v>
      </c>
      <c r="B14" t="s">
        <v>64</v>
      </c>
      <c r="C14" t="s">
        <v>6</v>
      </c>
      <c r="D14">
        <v>95</v>
      </c>
      <c r="E14">
        <v>0.7</v>
      </c>
      <c r="F14">
        <v>0.66666666666700003</v>
      </c>
      <c r="G14">
        <v>1.05</v>
      </c>
      <c r="H14" t="s">
        <v>0</v>
      </c>
      <c r="I14">
        <v>6.3333333333284827</v>
      </c>
      <c r="J14">
        <v>6</v>
      </c>
      <c r="K14">
        <v>10</v>
      </c>
      <c r="L14">
        <v>6</v>
      </c>
      <c r="N14" s="1" t="str">
        <f t="shared" si="0"/>
        <v>08/20/15 08:00 AM Nin</v>
      </c>
    </row>
    <row r="15" spans="1:14" ht="15" hidden="1" customHeight="1" x14ac:dyDescent="0.25">
      <c r="A15" s="1">
        <v>42236.333333333336</v>
      </c>
      <c r="B15" t="s">
        <v>64</v>
      </c>
      <c r="C15" t="s">
        <v>10</v>
      </c>
      <c r="D15">
        <v>157.4</v>
      </c>
      <c r="E15">
        <v>1.4</v>
      </c>
      <c r="F15">
        <v>0.66666666666700003</v>
      </c>
      <c r="G15">
        <v>2.1</v>
      </c>
      <c r="H15" t="s">
        <v>0</v>
      </c>
      <c r="I15">
        <v>6.3333333333284827</v>
      </c>
      <c r="J15">
        <v>6</v>
      </c>
      <c r="K15">
        <v>10</v>
      </c>
      <c r="L15">
        <v>6</v>
      </c>
      <c r="N15" s="1" t="str">
        <f t="shared" si="0"/>
        <v>08/20/15 08:00 AM Nin</v>
      </c>
    </row>
    <row r="16" spans="1:14" ht="15" hidden="1" customHeight="1" x14ac:dyDescent="0.25">
      <c r="A16" s="1">
        <v>42236.333333333336</v>
      </c>
      <c r="B16" t="s">
        <v>64</v>
      </c>
      <c r="C16" t="s">
        <v>5</v>
      </c>
      <c r="D16">
        <v>115</v>
      </c>
      <c r="E16">
        <v>0.7</v>
      </c>
      <c r="F16">
        <v>0.66666666666700003</v>
      </c>
      <c r="G16">
        <v>1.05</v>
      </c>
      <c r="H16" t="s">
        <v>0</v>
      </c>
      <c r="I16">
        <v>6.3333333333284827</v>
      </c>
      <c r="J16">
        <v>6</v>
      </c>
      <c r="K16">
        <v>10</v>
      </c>
      <c r="L16">
        <v>6</v>
      </c>
      <c r="N16" s="1" t="str">
        <f t="shared" si="0"/>
        <v>08/20/15 08:00 AM Nin</v>
      </c>
    </row>
    <row r="17" spans="1:14" ht="15" hidden="1" customHeight="1" x14ac:dyDescent="0.25">
      <c r="A17" s="1">
        <v>42236.333333333336</v>
      </c>
      <c r="B17" t="s">
        <v>64</v>
      </c>
      <c r="C17" t="s">
        <v>53</v>
      </c>
      <c r="D17">
        <v>139</v>
      </c>
      <c r="E17">
        <v>0.5</v>
      </c>
      <c r="F17">
        <v>0.66666666666700003</v>
      </c>
      <c r="G17">
        <v>0.75</v>
      </c>
      <c r="H17" t="s">
        <v>0</v>
      </c>
      <c r="I17">
        <v>6.3333333333284827</v>
      </c>
      <c r="J17">
        <v>6</v>
      </c>
      <c r="K17">
        <v>10</v>
      </c>
      <c r="L17">
        <v>6</v>
      </c>
      <c r="N17" s="1" t="str">
        <f t="shared" si="0"/>
        <v>08/20/15 08:00 AM Nin</v>
      </c>
    </row>
    <row r="18" spans="1:14" ht="15" hidden="1" customHeight="1" x14ac:dyDescent="0.25">
      <c r="A18" s="1">
        <v>42236.333333333336</v>
      </c>
      <c r="B18" t="s">
        <v>64</v>
      </c>
      <c r="C18" t="s">
        <v>52</v>
      </c>
      <c r="D18">
        <v>145</v>
      </c>
      <c r="E18">
        <v>0.5</v>
      </c>
      <c r="F18">
        <v>0.66666666666700003</v>
      </c>
      <c r="G18">
        <v>0.75</v>
      </c>
      <c r="H18" t="s">
        <v>0</v>
      </c>
      <c r="I18">
        <v>6.3333333333284827</v>
      </c>
      <c r="J18">
        <v>6</v>
      </c>
      <c r="K18">
        <v>10</v>
      </c>
      <c r="L18">
        <v>6</v>
      </c>
      <c r="N18" s="1" t="str">
        <f t="shared" si="0"/>
        <v>08/20/15 08:00 AM Nin</v>
      </c>
    </row>
    <row r="19" spans="1:14" ht="15" hidden="1" customHeight="1" x14ac:dyDescent="0.25">
      <c r="A19" s="1">
        <v>42236.5</v>
      </c>
      <c r="B19" t="s">
        <v>64</v>
      </c>
      <c r="C19" t="s">
        <v>40</v>
      </c>
      <c r="D19">
        <v>139.5</v>
      </c>
      <c r="E19">
        <v>0.5</v>
      </c>
      <c r="F19">
        <v>0.166666666667</v>
      </c>
      <c r="G19">
        <v>3</v>
      </c>
      <c r="H19" t="s">
        <v>0</v>
      </c>
      <c r="I19">
        <v>6.1666666666642413</v>
      </c>
      <c r="J19">
        <v>5</v>
      </c>
      <c r="K19">
        <v>9</v>
      </c>
      <c r="L19">
        <v>5</v>
      </c>
      <c r="N19" s="1" t="str">
        <f t="shared" si="0"/>
        <v>08/20/15 12:00 PM Nin</v>
      </c>
    </row>
    <row r="20" spans="1:14" ht="15" hidden="1" customHeight="1" x14ac:dyDescent="0.25">
      <c r="A20" s="1">
        <v>42236.666666666664</v>
      </c>
      <c r="B20" t="s">
        <v>64</v>
      </c>
      <c r="C20" t="s">
        <v>40</v>
      </c>
      <c r="D20">
        <v>139.5</v>
      </c>
      <c r="E20">
        <v>0.5</v>
      </c>
      <c r="F20">
        <v>0.33333333333300003</v>
      </c>
      <c r="G20">
        <v>1.5</v>
      </c>
      <c r="H20" t="s">
        <v>0</v>
      </c>
      <c r="I20">
        <v>6</v>
      </c>
      <c r="J20">
        <v>4</v>
      </c>
      <c r="K20">
        <v>8</v>
      </c>
      <c r="L20">
        <v>5</v>
      </c>
      <c r="N20" s="1" t="str">
        <f t="shared" si="0"/>
        <v>08/20/15 04:00 PM Nin</v>
      </c>
    </row>
    <row r="21" spans="1:14" ht="15" hidden="1" customHeight="1" x14ac:dyDescent="0.25">
      <c r="A21" s="1">
        <v>42237.333333333336</v>
      </c>
      <c r="B21" t="s">
        <v>64</v>
      </c>
      <c r="C21" t="s">
        <v>10</v>
      </c>
      <c r="D21">
        <v>158.4</v>
      </c>
      <c r="E21">
        <v>1</v>
      </c>
      <c r="F21">
        <v>0.66666666666700003</v>
      </c>
      <c r="G21">
        <v>1.5</v>
      </c>
      <c r="H21" t="s">
        <v>0</v>
      </c>
      <c r="I21">
        <v>5.3333333333284827</v>
      </c>
      <c r="J21">
        <v>2</v>
      </c>
      <c r="K21">
        <v>6</v>
      </c>
      <c r="L21">
        <v>5</v>
      </c>
      <c r="N21" s="1" t="str">
        <f t="shared" si="0"/>
        <v>08/21/15 08:00 AM Nin</v>
      </c>
    </row>
    <row r="22" spans="1:14" ht="15" hidden="1" customHeight="1" x14ac:dyDescent="0.25">
      <c r="A22" s="1">
        <v>42237.333333333336</v>
      </c>
      <c r="B22" t="s">
        <v>64</v>
      </c>
      <c r="C22" t="s">
        <v>40</v>
      </c>
      <c r="D22">
        <v>140</v>
      </c>
      <c r="E22">
        <v>0.5</v>
      </c>
      <c r="F22">
        <v>0.66666666666700003</v>
      </c>
      <c r="G22">
        <v>0.75</v>
      </c>
      <c r="H22" t="s">
        <v>0</v>
      </c>
      <c r="I22">
        <v>5.3333333333284827</v>
      </c>
      <c r="J22">
        <v>2</v>
      </c>
      <c r="K22">
        <v>6</v>
      </c>
      <c r="L22">
        <v>5</v>
      </c>
      <c r="N22" s="1" t="str">
        <f t="shared" si="0"/>
        <v>08/21/15 08:00 AM Nin</v>
      </c>
    </row>
    <row r="23" spans="1:14" ht="15" hidden="1" customHeight="1" x14ac:dyDescent="0.25">
      <c r="A23" s="1">
        <v>42237.5</v>
      </c>
      <c r="B23" t="s">
        <v>64</v>
      </c>
      <c r="C23" t="s">
        <v>5</v>
      </c>
      <c r="D23">
        <v>115.5</v>
      </c>
      <c r="E23">
        <v>0.5</v>
      </c>
      <c r="F23">
        <v>0.166666666667</v>
      </c>
      <c r="G23">
        <v>3</v>
      </c>
      <c r="H23" t="s">
        <v>0</v>
      </c>
      <c r="I23">
        <v>5.1666666666642413</v>
      </c>
      <c r="J23">
        <v>0</v>
      </c>
      <c r="K23">
        <v>5</v>
      </c>
      <c r="L23">
        <v>5</v>
      </c>
      <c r="N23" s="1" t="str">
        <f t="shared" si="0"/>
        <v>08/21/15 12:00 PM Nin</v>
      </c>
    </row>
    <row r="24" spans="1:14" ht="15" hidden="1" customHeight="1" x14ac:dyDescent="0.25">
      <c r="A24" s="1">
        <v>42238.5</v>
      </c>
      <c r="B24" t="s">
        <v>64</v>
      </c>
      <c r="C24" t="s">
        <v>10</v>
      </c>
      <c r="D24">
        <v>161.1</v>
      </c>
      <c r="E24">
        <v>2.6</v>
      </c>
      <c r="F24">
        <v>0.83333333333299997</v>
      </c>
      <c r="G24">
        <v>3.12</v>
      </c>
      <c r="H24" t="s">
        <v>0</v>
      </c>
      <c r="I24">
        <v>4.1666666666642413</v>
      </c>
      <c r="J24">
        <v>0</v>
      </c>
      <c r="K24">
        <v>2</v>
      </c>
      <c r="L24">
        <v>3</v>
      </c>
      <c r="N24" s="1" t="str">
        <f t="shared" si="0"/>
        <v>08/22/15 12:00 PM Nin</v>
      </c>
    </row>
    <row r="25" spans="1:14" ht="15" hidden="1" customHeight="1" x14ac:dyDescent="0.25">
      <c r="A25" s="1">
        <v>42238.5</v>
      </c>
      <c r="B25" t="s">
        <v>64</v>
      </c>
      <c r="C25" t="s">
        <v>53</v>
      </c>
      <c r="D25">
        <v>140</v>
      </c>
      <c r="E25">
        <v>1</v>
      </c>
      <c r="F25">
        <v>0.83333333333299997</v>
      </c>
      <c r="G25">
        <v>1.2</v>
      </c>
      <c r="H25" t="s">
        <v>0</v>
      </c>
      <c r="I25">
        <v>4.1666666666642413</v>
      </c>
      <c r="J25">
        <v>0</v>
      </c>
      <c r="K25">
        <v>2</v>
      </c>
      <c r="L25">
        <v>3</v>
      </c>
      <c r="N25" s="1" t="str">
        <f t="shared" si="0"/>
        <v>08/22/15 12:00 PM Nin</v>
      </c>
    </row>
    <row r="26" spans="1:14" ht="15" hidden="1" customHeight="1" x14ac:dyDescent="0.25">
      <c r="A26" s="1">
        <v>42238.5</v>
      </c>
      <c r="B26" t="s">
        <v>64</v>
      </c>
      <c r="C26" t="s">
        <v>52</v>
      </c>
      <c r="D26">
        <v>149</v>
      </c>
      <c r="E26">
        <v>1</v>
      </c>
      <c r="F26">
        <v>0.83333333333299997</v>
      </c>
      <c r="G26">
        <v>1.2</v>
      </c>
      <c r="H26" t="s">
        <v>0</v>
      </c>
      <c r="I26">
        <v>4.1666666666642413</v>
      </c>
      <c r="J26">
        <v>0</v>
      </c>
      <c r="K26">
        <v>2</v>
      </c>
      <c r="L26">
        <v>3</v>
      </c>
      <c r="N26" s="1" t="str">
        <f t="shared" si="0"/>
        <v>08/22/15 12:00 PM Nin</v>
      </c>
    </row>
    <row r="27" spans="1:14" ht="15" hidden="1" customHeight="1" x14ac:dyDescent="0.25">
      <c r="A27" s="1">
        <v>42239.3125</v>
      </c>
      <c r="B27" t="s">
        <v>60</v>
      </c>
      <c r="C27" t="s">
        <v>65</v>
      </c>
      <c r="D27">
        <v>75.5</v>
      </c>
      <c r="E27">
        <v>1</v>
      </c>
      <c r="F27">
        <v>0.66666666666700003</v>
      </c>
      <c r="G27">
        <v>1.5</v>
      </c>
      <c r="H27" t="s">
        <v>0</v>
      </c>
      <c r="I27">
        <v>8.1875</v>
      </c>
      <c r="J27">
        <v>8</v>
      </c>
      <c r="K27">
        <v>6</v>
      </c>
      <c r="L27">
        <v>3</v>
      </c>
      <c r="N27" s="1" t="str">
        <f t="shared" si="0"/>
        <v>08/23/15 07:30 AM Ina</v>
      </c>
    </row>
    <row r="28" spans="1:14" ht="15" hidden="1" customHeight="1" x14ac:dyDescent="0.25">
      <c r="A28" s="1">
        <v>42240.333333333336</v>
      </c>
      <c r="B28" t="s">
        <v>64</v>
      </c>
      <c r="C28" t="s">
        <v>53</v>
      </c>
      <c r="D28">
        <v>139</v>
      </c>
      <c r="E28">
        <v>1</v>
      </c>
      <c r="F28">
        <v>1.1666666666700001</v>
      </c>
      <c r="G28">
        <v>0.85714285714299998</v>
      </c>
      <c r="H28" t="s">
        <v>0</v>
      </c>
      <c r="I28">
        <v>2.3333333333284827</v>
      </c>
      <c r="J28">
        <v>0</v>
      </c>
      <c r="K28">
        <v>0</v>
      </c>
      <c r="L28">
        <v>2</v>
      </c>
      <c r="N28" s="1" t="str">
        <f t="shared" si="0"/>
        <v>08/24/15 08:00 AM Nin</v>
      </c>
    </row>
    <row r="29" spans="1:14" ht="15" hidden="1" customHeight="1" x14ac:dyDescent="0.25">
      <c r="A29" s="1">
        <v>42240.333333333336</v>
      </c>
      <c r="B29" t="s">
        <v>64</v>
      </c>
      <c r="C29" t="s">
        <v>52</v>
      </c>
      <c r="D29">
        <v>148</v>
      </c>
      <c r="E29">
        <v>1</v>
      </c>
      <c r="F29">
        <v>1.1666666666700001</v>
      </c>
      <c r="G29">
        <v>0.85714285714299998</v>
      </c>
      <c r="H29" t="s">
        <v>0</v>
      </c>
      <c r="I29">
        <v>2.3333333333284827</v>
      </c>
      <c r="J29">
        <v>0</v>
      </c>
      <c r="K29">
        <v>0</v>
      </c>
      <c r="L29">
        <v>2</v>
      </c>
      <c r="N29" s="1" t="str">
        <f t="shared" si="0"/>
        <v>08/24/15 08:00 AM Nin</v>
      </c>
    </row>
    <row r="30" spans="1:14" ht="15" hidden="1" customHeight="1" x14ac:dyDescent="0.25">
      <c r="A30" s="1">
        <v>42240.347916666666</v>
      </c>
      <c r="B30" t="s">
        <v>60</v>
      </c>
      <c r="C30" t="s">
        <v>67</v>
      </c>
      <c r="D30">
        <v>74.5</v>
      </c>
      <c r="E30">
        <v>2.4</v>
      </c>
      <c r="F30">
        <v>1.03541666667</v>
      </c>
      <c r="G30">
        <v>2.3179074446699999</v>
      </c>
      <c r="H30" t="s">
        <v>0</v>
      </c>
      <c r="I30">
        <v>7.1520833333343035</v>
      </c>
      <c r="J30">
        <v>5</v>
      </c>
      <c r="K30">
        <v>5</v>
      </c>
      <c r="L30">
        <v>3</v>
      </c>
      <c r="N30" s="1" t="str">
        <f t="shared" si="0"/>
        <v>08/24/15 08:21 AM Ina</v>
      </c>
    </row>
    <row r="31" spans="1:14" ht="15" hidden="1" customHeight="1" x14ac:dyDescent="0.25">
      <c r="A31" s="1">
        <v>42241.640277777777</v>
      </c>
      <c r="B31" t="s">
        <v>68</v>
      </c>
      <c r="C31" t="s">
        <v>6</v>
      </c>
      <c r="D31">
        <v>90</v>
      </c>
      <c r="E31">
        <v>0.5</v>
      </c>
      <c r="F31">
        <v>0.24861111111100001</v>
      </c>
      <c r="G31">
        <v>2.01117318436</v>
      </c>
      <c r="H31" t="s">
        <v>0</v>
      </c>
      <c r="I31">
        <v>6.0263888888875954</v>
      </c>
      <c r="J31">
        <v>0</v>
      </c>
      <c r="K31">
        <v>7</v>
      </c>
      <c r="L31">
        <v>4</v>
      </c>
      <c r="N31" s="1" t="str">
        <f t="shared" si="0"/>
        <v>08/25/15 03:22 PM Lay</v>
      </c>
    </row>
    <row r="32" spans="1:14" ht="15" hidden="1" customHeight="1" x14ac:dyDescent="0.25">
      <c r="A32" s="1">
        <v>42242.318749999999</v>
      </c>
      <c r="B32" t="s">
        <v>68</v>
      </c>
      <c r="C32" t="s">
        <v>6</v>
      </c>
      <c r="D32">
        <v>89.5</v>
      </c>
      <c r="E32">
        <v>0.5</v>
      </c>
      <c r="F32">
        <v>0.67847222222199999</v>
      </c>
      <c r="G32">
        <v>0.73694984646899997</v>
      </c>
      <c r="H32" t="s">
        <v>0</v>
      </c>
      <c r="I32">
        <v>5.3479166666656965</v>
      </c>
      <c r="J32">
        <v>0</v>
      </c>
      <c r="K32">
        <v>6</v>
      </c>
      <c r="L32">
        <v>4</v>
      </c>
      <c r="N32" s="1" t="str">
        <f t="shared" si="0"/>
        <v>08/26/15 07:39 AM Lay</v>
      </c>
    </row>
    <row r="33" spans="1:14" ht="15" hidden="1" customHeight="1" x14ac:dyDescent="0.25">
      <c r="A33" s="1">
        <v>42242.320138888892</v>
      </c>
      <c r="B33" t="s">
        <v>68</v>
      </c>
      <c r="C33" t="s">
        <v>5</v>
      </c>
      <c r="D33">
        <v>65.8</v>
      </c>
      <c r="E33">
        <v>0.9</v>
      </c>
      <c r="F33">
        <v>0.67708333333299997</v>
      </c>
      <c r="G33">
        <v>1.3292307692300001</v>
      </c>
      <c r="H33" t="s">
        <v>0</v>
      </c>
      <c r="I33">
        <v>5.3465277777722804</v>
      </c>
      <c r="J33">
        <v>0</v>
      </c>
      <c r="K33">
        <v>6</v>
      </c>
      <c r="L33">
        <v>4</v>
      </c>
      <c r="N33" s="1" t="str">
        <f t="shared" si="0"/>
        <v>08/26/15 07:41 AM Lay</v>
      </c>
    </row>
    <row r="34" spans="1:14" ht="15" hidden="1" customHeight="1" x14ac:dyDescent="0.25">
      <c r="A34" s="1">
        <v>42243.333333333336</v>
      </c>
      <c r="B34" t="s">
        <v>64</v>
      </c>
      <c r="C34" t="s">
        <v>10</v>
      </c>
      <c r="D34">
        <v>162</v>
      </c>
      <c r="E34">
        <v>0.7</v>
      </c>
      <c r="F34">
        <v>0.66666666666700003</v>
      </c>
      <c r="G34">
        <v>1.05</v>
      </c>
      <c r="H34" t="s">
        <v>0</v>
      </c>
      <c r="I34">
        <v>4.1666666666642413</v>
      </c>
      <c r="J34">
        <v>0</v>
      </c>
      <c r="K34">
        <v>4</v>
      </c>
      <c r="L34">
        <v>3</v>
      </c>
      <c r="N34" s="1" t="str">
        <f t="shared" si="0"/>
        <v>08/27/15 08:00 AM Nin</v>
      </c>
    </row>
    <row r="35" spans="1:14" ht="15" hidden="1" customHeight="1" x14ac:dyDescent="0.25">
      <c r="A35" s="1">
        <v>42243.333333333336</v>
      </c>
      <c r="B35" t="s">
        <v>64</v>
      </c>
      <c r="C35" t="s">
        <v>53</v>
      </c>
      <c r="D35">
        <v>140.6</v>
      </c>
      <c r="E35">
        <v>1.6</v>
      </c>
      <c r="F35">
        <v>0.66666666666700003</v>
      </c>
      <c r="G35">
        <v>2.4</v>
      </c>
      <c r="H35" t="s">
        <v>0</v>
      </c>
      <c r="I35">
        <v>4.1666666666642413</v>
      </c>
      <c r="J35">
        <v>0</v>
      </c>
      <c r="K35">
        <v>4</v>
      </c>
      <c r="L35">
        <v>3</v>
      </c>
      <c r="N35" s="1" t="str">
        <f t="shared" si="0"/>
        <v>08/27/15 08:00 AM Nin</v>
      </c>
    </row>
    <row r="36" spans="1:14" ht="15" hidden="1" customHeight="1" x14ac:dyDescent="0.25">
      <c r="A36" s="1">
        <v>42243.333333333336</v>
      </c>
      <c r="B36" t="s">
        <v>64</v>
      </c>
      <c r="C36" t="s">
        <v>52</v>
      </c>
      <c r="D36">
        <v>149.5</v>
      </c>
      <c r="E36">
        <v>1.5</v>
      </c>
      <c r="F36">
        <v>0.66666666666700003</v>
      </c>
      <c r="G36">
        <v>2.25</v>
      </c>
      <c r="H36" t="s">
        <v>0</v>
      </c>
      <c r="I36">
        <v>4.1666666666642413</v>
      </c>
      <c r="J36">
        <v>0</v>
      </c>
      <c r="K36">
        <v>4</v>
      </c>
      <c r="L36">
        <v>3</v>
      </c>
      <c r="N36" s="1" t="str">
        <f t="shared" si="0"/>
        <v>08/27/15 08:00 AM Nin</v>
      </c>
    </row>
    <row r="37" spans="1:14" ht="15" hidden="1" customHeight="1" x14ac:dyDescent="0.25">
      <c r="A37" s="1">
        <v>42243.351388888892</v>
      </c>
      <c r="B37" t="s">
        <v>68</v>
      </c>
      <c r="C37" t="s">
        <v>10</v>
      </c>
      <c r="D37">
        <v>69</v>
      </c>
      <c r="E37">
        <v>1.2</v>
      </c>
      <c r="F37">
        <v>0.90902777777800003</v>
      </c>
      <c r="G37">
        <v>1.3200916730300001</v>
      </c>
      <c r="H37" t="s">
        <v>0</v>
      </c>
      <c r="I37">
        <v>4.3152777777722804</v>
      </c>
      <c r="J37">
        <v>0</v>
      </c>
      <c r="K37">
        <v>5</v>
      </c>
      <c r="L37">
        <v>3</v>
      </c>
      <c r="N37" s="1" t="str">
        <f t="shared" si="0"/>
        <v>08/27/15 08:26 AM Lay</v>
      </c>
    </row>
    <row r="38" spans="1:14" ht="15" hidden="1" customHeight="1" x14ac:dyDescent="0.25">
      <c r="A38" s="1">
        <v>42243.479861111111</v>
      </c>
      <c r="B38" t="s">
        <v>68</v>
      </c>
      <c r="C38" t="s">
        <v>10</v>
      </c>
      <c r="D38">
        <v>69.7</v>
      </c>
      <c r="E38">
        <v>0.7</v>
      </c>
      <c r="F38">
        <v>0.128472222222</v>
      </c>
      <c r="G38">
        <v>5.4486486486499999</v>
      </c>
      <c r="H38" t="s">
        <v>0</v>
      </c>
      <c r="I38">
        <v>4.1868055555532919</v>
      </c>
      <c r="J38">
        <v>0</v>
      </c>
      <c r="K38">
        <v>4</v>
      </c>
      <c r="L38">
        <v>3</v>
      </c>
      <c r="N38" s="1" t="str">
        <f t="shared" si="0"/>
        <v>08/27/15 11:31 AM Lay</v>
      </c>
    </row>
    <row r="39" spans="1:14" ht="15" hidden="1" customHeight="1" x14ac:dyDescent="0.25">
      <c r="A39" s="1">
        <v>42243.666666666664</v>
      </c>
      <c r="B39" t="s">
        <v>68</v>
      </c>
      <c r="C39" t="s">
        <v>40</v>
      </c>
      <c r="D39">
        <v>99.9</v>
      </c>
      <c r="E39">
        <v>1.4</v>
      </c>
      <c r="F39">
        <v>0.166666666667</v>
      </c>
      <c r="G39">
        <v>8.4</v>
      </c>
      <c r="H39" t="s">
        <v>0</v>
      </c>
      <c r="I39">
        <v>4</v>
      </c>
      <c r="J39">
        <v>0</v>
      </c>
      <c r="K39">
        <v>2</v>
      </c>
      <c r="L39">
        <v>2</v>
      </c>
      <c r="N39" s="1" t="str">
        <f t="shared" si="0"/>
        <v>08/27/15 04:00 PM Lay</v>
      </c>
    </row>
    <row r="40" spans="1:14" ht="15" hidden="1" customHeight="1" x14ac:dyDescent="0.25">
      <c r="A40" s="1">
        <v>42243.666666666664</v>
      </c>
      <c r="B40" t="s">
        <v>64</v>
      </c>
      <c r="C40" t="s">
        <v>53</v>
      </c>
      <c r="D40">
        <v>139</v>
      </c>
      <c r="E40">
        <v>1.6</v>
      </c>
      <c r="F40">
        <v>0.33333333333300003</v>
      </c>
      <c r="G40">
        <v>4.8</v>
      </c>
      <c r="H40" t="s">
        <v>0</v>
      </c>
      <c r="I40">
        <v>3.8333333333357587</v>
      </c>
      <c r="J40">
        <v>0</v>
      </c>
      <c r="K40">
        <v>3</v>
      </c>
      <c r="L40">
        <v>2</v>
      </c>
      <c r="N40" s="1" t="str">
        <f t="shared" si="0"/>
        <v>08/27/15 04:00 PM Nin</v>
      </c>
    </row>
    <row r="41" spans="1:14" ht="15" hidden="1" customHeight="1" x14ac:dyDescent="0.25">
      <c r="A41" s="1">
        <v>42244.324999999997</v>
      </c>
      <c r="B41" t="s">
        <v>68</v>
      </c>
      <c r="C41" t="s">
        <v>40</v>
      </c>
      <c r="D41">
        <v>98.8</v>
      </c>
      <c r="E41">
        <v>1.1000000000000001</v>
      </c>
      <c r="F41">
        <v>0.68819444444400002</v>
      </c>
      <c r="G41">
        <v>1.5983854692199999</v>
      </c>
      <c r="H41" t="s">
        <v>0</v>
      </c>
      <c r="I41">
        <v>3.3416666666671517</v>
      </c>
      <c r="J41">
        <v>0</v>
      </c>
      <c r="K41">
        <v>1</v>
      </c>
      <c r="L41">
        <v>2</v>
      </c>
      <c r="N41" s="1" t="str">
        <f t="shared" si="0"/>
        <v>08/28/15 07:48 AM Lay</v>
      </c>
    </row>
    <row r="42" spans="1:14" ht="15" hidden="1" customHeight="1" x14ac:dyDescent="0.25">
      <c r="A42" s="1">
        <v>42244.666666666664</v>
      </c>
      <c r="B42" t="s">
        <v>60</v>
      </c>
      <c r="C42" t="s">
        <v>61</v>
      </c>
      <c r="D42">
        <v>9.5</v>
      </c>
      <c r="E42">
        <v>0.5</v>
      </c>
      <c r="F42">
        <v>0.1875</v>
      </c>
      <c r="G42">
        <v>2.6666666666699999</v>
      </c>
      <c r="H42" t="s">
        <v>0</v>
      </c>
      <c r="I42">
        <v>2.8333333333357587</v>
      </c>
      <c r="J42">
        <v>0</v>
      </c>
      <c r="K42">
        <v>4</v>
      </c>
      <c r="L42">
        <v>3</v>
      </c>
      <c r="N42" s="1" t="str">
        <f t="shared" si="0"/>
        <v>08/28/15 04:00 PM Ina</v>
      </c>
    </row>
    <row r="43" spans="1:14" ht="15" hidden="1" customHeight="1" x14ac:dyDescent="0.25">
      <c r="A43" s="1">
        <v>42245.333333333336</v>
      </c>
      <c r="B43" t="s">
        <v>60</v>
      </c>
      <c r="C43" t="s">
        <v>65</v>
      </c>
      <c r="D43">
        <v>83</v>
      </c>
      <c r="E43">
        <v>0.8</v>
      </c>
      <c r="F43">
        <v>0.66666666666700003</v>
      </c>
      <c r="G43">
        <v>1.2</v>
      </c>
      <c r="H43" t="s">
        <v>0</v>
      </c>
      <c r="I43">
        <v>2.1666666666642413</v>
      </c>
      <c r="J43">
        <v>0</v>
      </c>
      <c r="K43">
        <v>2</v>
      </c>
      <c r="L43">
        <v>2</v>
      </c>
      <c r="N43" s="1" t="str">
        <f t="shared" si="0"/>
        <v>08/29/15 08:00 AM Ina</v>
      </c>
    </row>
    <row r="44" spans="1:14" ht="15" hidden="1" customHeight="1" x14ac:dyDescent="0.25">
      <c r="A44" s="1">
        <v>42245.333333333336</v>
      </c>
      <c r="B44" t="s">
        <v>60</v>
      </c>
      <c r="C44" t="s">
        <v>66</v>
      </c>
      <c r="D44">
        <v>11</v>
      </c>
      <c r="E44">
        <v>0.5</v>
      </c>
      <c r="F44">
        <v>0.66666666666700003</v>
      </c>
      <c r="G44">
        <v>0.75</v>
      </c>
      <c r="H44" t="s">
        <v>0</v>
      </c>
      <c r="I44">
        <v>2.1666666666642413</v>
      </c>
      <c r="J44">
        <v>0</v>
      </c>
      <c r="K44">
        <v>2</v>
      </c>
      <c r="L44">
        <v>2</v>
      </c>
      <c r="N44" s="1" t="str">
        <f t="shared" si="0"/>
        <v>08/29/15 08:00 AM Ina</v>
      </c>
    </row>
    <row r="45" spans="1:14" ht="15" hidden="1" customHeight="1" x14ac:dyDescent="0.25">
      <c r="A45" s="1">
        <v>42245.381944444445</v>
      </c>
      <c r="B45" t="s">
        <v>64</v>
      </c>
      <c r="C45" t="s">
        <v>10</v>
      </c>
      <c r="D45">
        <v>161</v>
      </c>
      <c r="E45">
        <v>1</v>
      </c>
      <c r="F45">
        <v>1.0125</v>
      </c>
      <c r="G45">
        <v>0.98765432098799999</v>
      </c>
      <c r="H45" t="s">
        <v>0</v>
      </c>
      <c r="I45">
        <v>2.1180555555547471</v>
      </c>
      <c r="J45">
        <v>1</v>
      </c>
      <c r="K45">
        <v>1</v>
      </c>
      <c r="L45">
        <v>3</v>
      </c>
      <c r="N45" s="1" t="str">
        <f t="shared" si="0"/>
        <v>08/29/15 09:10 AM Nin</v>
      </c>
    </row>
    <row r="46" spans="1:14" ht="15" hidden="1" customHeight="1" x14ac:dyDescent="0.25">
      <c r="A46" s="1">
        <v>42245.381944444445</v>
      </c>
      <c r="B46" t="s">
        <v>64</v>
      </c>
      <c r="C46" t="s">
        <v>53</v>
      </c>
      <c r="D46">
        <v>141</v>
      </c>
      <c r="E46">
        <v>2</v>
      </c>
      <c r="F46">
        <v>1.0125</v>
      </c>
      <c r="G46">
        <v>1.9753086419799999</v>
      </c>
      <c r="H46" t="s">
        <v>0</v>
      </c>
      <c r="I46">
        <v>2.1180555555547471</v>
      </c>
      <c r="J46">
        <v>1</v>
      </c>
      <c r="K46">
        <v>1</v>
      </c>
      <c r="L46">
        <v>3</v>
      </c>
      <c r="N46" s="1" t="str">
        <f t="shared" si="0"/>
        <v>08/29/15 09:10 AM Nin</v>
      </c>
    </row>
    <row r="47" spans="1:14" ht="15" hidden="1" customHeight="1" x14ac:dyDescent="0.25">
      <c r="A47" s="1">
        <v>42245.5</v>
      </c>
      <c r="B47" t="s">
        <v>64</v>
      </c>
      <c r="C47" t="s">
        <v>53</v>
      </c>
      <c r="D47">
        <v>141.69999999999999</v>
      </c>
      <c r="E47">
        <v>0.7</v>
      </c>
      <c r="F47">
        <v>0.118055555556</v>
      </c>
      <c r="G47">
        <v>5.9294117647100002</v>
      </c>
      <c r="H47" t="s">
        <v>0</v>
      </c>
      <c r="I47">
        <v>2</v>
      </c>
      <c r="J47">
        <v>0</v>
      </c>
      <c r="K47">
        <v>0</v>
      </c>
      <c r="L47">
        <v>2</v>
      </c>
      <c r="N47" s="1" t="str">
        <f t="shared" si="0"/>
        <v>08/29/15 12:00 PM Nin</v>
      </c>
    </row>
    <row r="48" spans="1:14" ht="15" hidden="1" customHeight="1" x14ac:dyDescent="0.25">
      <c r="A48" s="1">
        <v>42245.524305555555</v>
      </c>
      <c r="B48" t="s">
        <v>60</v>
      </c>
      <c r="C48" t="s">
        <v>65</v>
      </c>
      <c r="D48">
        <v>83.6</v>
      </c>
      <c r="E48">
        <v>0.6</v>
      </c>
      <c r="F48">
        <v>0.190972222222</v>
      </c>
      <c r="G48">
        <v>3.1418181818200002</v>
      </c>
      <c r="H48" t="s">
        <v>0</v>
      </c>
      <c r="I48">
        <v>1.9756944444452529</v>
      </c>
      <c r="J48">
        <v>0</v>
      </c>
      <c r="K48">
        <v>0</v>
      </c>
      <c r="L48">
        <v>2</v>
      </c>
      <c r="N48" s="1" t="str">
        <f t="shared" si="0"/>
        <v>08/29/15 12:35 PM Ina</v>
      </c>
    </row>
    <row r="49" spans="1:14" ht="15" hidden="1" customHeight="1" x14ac:dyDescent="0.25">
      <c r="A49" s="1">
        <v>42245.524305555555</v>
      </c>
      <c r="B49" t="s">
        <v>60</v>
      </c>
      <c r="C49" t="s">
        <v>66</v>
      </c>
      <c r="D49">
        <v>11.5</v>
      </c>
      <c r="E49">
        <v>0.5</v>
      </c>
      <c r="F49">
        <v>0.190972222222</v>
      </c>
      <c r="G49">
        <v>2.6181818181800001</v>
      </c>
      <c r="H49" t="s">
        <v>0</v>
      </c>
      <c r="I49">
        <v>1.9756944444452529</v>
      </c>
      <c r="J49">
        <v>0</v>
      </c>
      <c r="K49">
        <v>0</v>
      </c>
      <c r="L49">
        <v>2</v>
      </c>
      <c r="N49" s="1" t="str">
        <f t="shared" si="0"/>
        <v>08/29/15 12:35 PM Ina</v>
      </c>
    </row>
    <row r="50" spans="1:14" ht="15" hidden="1" customHeight="1" x14ac:dyDescent="0.25">
      <c r="A50" s="1">
        <v>42246.489583333336</v>
      </c>
      <c r="B50" t="s">
        <v>71</v>
      </c>
      <c r="C50" t="s">
        <v>5</v>
      </c>
      <c r="D50">
        <v>70</v>
      </c>
      <c r="E50">
        <v>1</v>
      </c>
      <c r="F50">
        <v>0.93263888888900004</v>
      </c>
      <c r="G50">
        <v>1.0722263589000001</v>
      </c>
      <c r="H50" t="s">
        <v>0</v>
      </c>
      <c r="I50">
        <v>1.34375</v>
      </c>
      <c r="J50">
        <v>1</v>
      </c>
      <c r="K50">
        <v>0</v>
      </c>
      <c r="L50">
        <v>2</v>
      </c>
      <c r="N50" s="1" t="str">
        <f t="shared" si="0"/>
        <v>08/30/15 11:45 AM Par</v>
      </c>
    </row>
    <row r="51" spans="1:14" ht="15" hidden="1" customHeight="1" x14ac:dyDescent="0.25">
      <c r="A51" s="1">
        <v>42246.636111111111</v>
      </c>
      <c r="B51" t="s">
        <v>68</v>
      </c>
      <c r="C51" t="s">
        <v>6</v>
      </c>
      <c r="D51">
        <v>89.7</v>
      </c>
      <c r="E51">
        <v>0.5</v>
      </c>
      <c r="F51">
        <v>0.177777777778</v>
      </c>
      <c r="G51">
        <v>2.8125</v>
      </c>
      <c r="H51" t="s">
        <v>0</v>
      </c>
      <c r="I51">
        <v>1.0305555555532919</v>
      </c>
      <c r="J51">
        <v>0</v>
      </c>
      <c r="K51">
        <v>0</v>
      </c>
      <c r="L51">
        <v>1</v>
      </c>
      <c r="N51" s="1" t="str">
        <f t="shared" si="0"/>
        <v>08/30/15 03:16 PM Lay</v>
      </c>
    </row>
    <row r="52" spans="1:14" ht="15" hidden="1" customHeight="1" x14ac:dyDescent="0.25">
      <c r="A52" s="1">
        <v>42261.333333333336</v>
      </c>
      <c r="B52" t="s">
        <v>64</v>
      </c>
      <c r="C52" t="s">
        <v>53</v>
      </c>
      <c r="D52">
        <v>146.5</v>
      </c>
      <c r="E52">
        <v>2.2000000000000002</v>
      </c>
      <c r="F52">
        <v>3</v>
      </c>
      <c r="G52">
        <v>0.73333333333299999</v>
      </c>
      <c r="H52" t="s">
        <v>0</v>
      </c>
      <c r="I52">
        <v>16.5</v>
      </c>
      <c r="J52">
        <v>21</v>
      </c>
      <c r="K52">
        <v>37</v>
      </c>
      <c r="L52">
        <v>5</v>
      </c>
      <c r="N52" s="1" t="str">
        <f t="shared" si="0"/>
        <v>09/14/15 08:00 AM Nin</v>
      </c>
    </row>
    <row r="53" spans="1:14" ht="15" hidden="1" customHeight="1" x14ac:dyDescent="0.25">
      <c r="A53" s="1">
        <v>42261.708333333336</v>
      </c>
      <c r="B53" t="s">
        <v>64</v>
      </c>
      <c r="C53" t="s">
        <v>53</v>
      </c>
      <c r="D53">
        <v>148</v>
      </c>
      <c r="E53">
        <v>1.5</v>
      </c>
      <c r="F53">
        <v>0.375</v>
      </c>
      <c r="G53">
        <v>4</v>
      </c>
      <c r="H53" t="s">
        <v>0</v>
      </c>
      <c r="I53">
        <v>16.125</v>
      </c>
      <c r="J53">
        <v>19</v>
      </c>
      <c r="K53">
        <v>36</v>
      </c>
      <c r="L53">
        <v>5</v>
      </c>
      <c r="N53" s="1" t="str">
        <f t="shared" si="0"/>
        <v>09/14/15 05:00 PM Nin</v>
      </c>
    </row>
    <row r="54" spans="1:14" ht="15" hidden="1" customHeight="1" x14ac:dyDescent="0.25">
      <c r="A54" s="1">
        <v>42262.291666666664</v>
      </c>
      <c r="B54" t="s">
        <v>64</v>
      </c>
      <c r="C54" t="s">
        <v>6</v>
      </c>
      <c r="D54">
        <v>94.3</v>
      </c>
      <c r="E54">
        <v>0.7</v>
      </c>
      <c r="F54">
        <v>0.58333333333299997</v>
      </c>
      <c r="G54">
        <v>1.2</v>
      </c>
      <c r="H54" t="s">
        <v>0</v>
      </c>
      <c r="I54">
        <v>15.541666666671517</v>
      </c>
      <c r="J54">
        <v>16</v>
      </c>
      <c r="K54">
        <v>34</v>
      </c>
      <c r="L54">
        <v>5</v>
      </c>
      <c r="N54" s="1" t="str">
        <f t="shared" si="0"/>
        <v>09/15/15 07:00 AM Nin</v>
      </c>
    </row>
    <row r="55" spans="1:14" ht="15" hidden="1" customHeight="1" x14ac:dyDescent="0.25">
      <c r="A55" s="1">
        <v>42262.291666666664</v>
      </c>
      <c r="B55" t="s">
        <v>64</v>
      </c>
      <c r="C55" t="s">
        <v>40</v>
      </c>
      <c r="D55">
        <v>141.80000000000001</v>
      </c>
      <c r="E55">
        <v>1.8</v>
      </c>
      <c r="F55">
        <v>0.58333333333299997</v>
      </c>
      <c r="G55">
        <v>3.0857142857099999</v>
      </c>
      <c r="H55" t="s">
        <v>0</v>
      </c>
      <c r="I55">
        <v>15.541666666671517</v>
      </c>
      <c r="J55">
        <v>16</v>
      </c>
      <c r="K55">
        <v>34</v>
      </c>
      <c r="L55">
        <v>5</v>
      </c>
      <c r="N55" s="1" t="str">
        <f t="shared" si="0"/>
        <v>09/15/15 07:00 AM Nin</v>
      </c>
    </row>
    <row r="56" spans="1:14" ht="15" hidden="1" customHeight="1" x14ac:dyDescent="0.25">
      <c r="A56" s="1">
        <v>42262.388888888891</v>
      </c>
      <c r="B56" t="s">
        <v>64</v>
      </c>
      <c r="C56" t="s">
        <v>10</v>
      </c>
      <c r="D56">
        <v>195.3</v>
      </c>
      <c r="E56">
        <v>1.6</v>
      </c>
      <c r="F56">
        <v>9.7222222222200005E-2</v>
      </c>
      <c r="G56">
        <v>16.457142857099999</v>
      </c>
      <c r="H56" t="s">
        <v>0</v>
      </c>
      <c r="I56">
        <v>15.444444444445253</v>
      </c>
      <c r="J56">
        <v>16</v>
      </c>
      <c r="K56">
        <v>33</v>
      </c>
      <c r="L56">
        <v>5</v>
      </c>
      <c r="N56" s="1" t="str">
        <f t="shared" si="0"/>
        <v>09/15/15 09:20 AM Nin</v>
      </c>
    </row>
    <row r="57" spans="1:14" ht="15" hidden="1" customHeight="1" x14ac:dyDescent="0.25">
      <c r="A57" s="1">
        <v>42262.4375</v>
      </c>
      <c r="B57" t="s">
        <v>64</v>
      </c>
      <c r="C57" t="s">
        <v>10</v>
      </c>
      <c r="D57">
        <v>196</v>
      </c>
      <c r="E57">
        <v>0.7</v>
      </c>
      <c r="F57">
        <v>4.8611111111100003E-2</v>
      </c>
      <c r="G57">
        <v>14.4</v>
      </c>
      <c r="H57" t="s">
        <v>0</v>
      </c>
      <c r="I57">
        <v>15.395833333335759</v>
      </c>
      <c r="J57">
        <v>11</v>
      </c>
      <c r="K57">
        <v>31</v>
      </c>
      <c r="L57">
        <v>5</v>
      </c>
      <c r="N57" s="1" t="str">
        <f t="shared" si="0"/>
        <v>09/15/15 10:30 AM Nin</v>
      </c>
    </row>
    <row r="58" spans="1:14" ht="15" hidden="1" customHeight="1" x14ac:dyDescent="0.25">
      <c r="A58" s="1">
        <v>42262.4375</v>
      </c>
      <c r="B58" t="s">
        <v>64</v>
      </c>
      <c r="C58" t="s">
        <v>53</v>
      </c>
      <c r="D58">
        <v>156</v>
      </c>
      <c r="E58">
        <v>1</v>
      </c>
      <c r="F58">
        <v>4.8611111111100003E-2</v>
      </c>
      <c r="G58">
        <v>20.571428571399998</v>
      </c>
      <c r="H58" t="s">
        <v>0</v>
      </c>
      <c r="I58">
        <v>15.395833333335759</v>
      </c>
      <c r="J58">
        <v>11</v>
      </c>
      <c r="K58">
        <v>31</v>
      </c>
      <c r="L58">
        <v>5</v>
      </c>
      <c r="N58" s="1" t="str">
        <f t="shared" si="0"/>
        <v>09/15/15 10:30 AM Nin</v>
      </c>
    </row>
    <row r="59" spans="1:14" ht="15" hidden="1" customHeight="1" x14ac:dyDescent="0.25">
      <c r="A59" s="1">
        <v>42263.5</v>
      </c>
      <c r="B59" t="s">
        <v>64</v>
      </c>
      <c r="C59" t="s">
        <v>10</v>
      </c>
      <c r="D59">
        <v>203.5</v>
      </c>
      <c r="E59">
        <v>1.5</v>
      </c>
      <c r="F59">
        <v>0.107638888889</v>
      </c>
      <c r="G59">
        <v>13.935483871000001</v>
      </c>
      <c r="H59" t="s">
        <v>0</v>
      </c>
      <c r="I59">
        <v>14.333333333335759</v>
      </c>
      <c r="J59">
        <v>7</v>
      </c>
      <c r="K59">
        <v>28</v>
      </c>
      <c r="L59">
        <v>5</v>
      </c>
      <c r="N59" s="1" t="str">
        <f t="shared" si="0"/>
        <v>09/16/15 12:00 PM Nin</v>
      </c>
    </row>
    <row r="60" spans="1:14" ht="15" hidden="1" customHeight="1" x14ac:dyDescent="0.25">
      <c r="A60" s="1">
        <v>42263.5</v>
      </c>
      <c r="B60" t="s">
        <v>64</v>
      </c>
      <c r="C60" t="s">
        <v>53</v>
      </c>
      <c r="D60">
        <v>159</v>
      </c>
      <c r="E60">
        <v>2</v>
      </c>
      <c r="F60">
        <v>0.107638888889</v>
      </c>
      <c r="G60">
        <v>18.580645161300001</v>
      </c>
      <c r="H60" t="s">
        <v>0</v>
      </c>
      <c r="I60">
        <v>14.333333333335759</v>
      </c>
      <c r="J60">
        <v>7</v>
      </c>
      <c r="K60">
        <v>28</v>
      </c>
      <c r="L60">
        <v>5</v>
      </c>
      <c r="N60" s="1" t="str">
        <f t="shared" si="0"/>
        <v>09/16/15 12:00 PM Nin</v>
      </c>
    </row>
    <row r="61" spans="1:14" ht="15" hidden="1" customHeight="1" x14ac:dyDescent="0.25">
      <c r="A61" s="1">
        <v>42263.5</v>
      </c>
      <c r="B61" t="s">
        <v>64</v>
      </c>
      <c r="C61" t="s">
        <v>52</v>
      </c>
      <c r="D61">
        <v>141</v>
      </c>
      <c r="E61">
        <v>1</v>
      </c>
      <c r="F61">
        <v>0.107638888889</v>
      </c>
      <c r="G61">
        <v>9.2903225806500007</v>
      </c>
      <c r="H61" t="s">
        <v>0</v>
      </c>
      <c r="I61">
        <v>14.333333333335759</v>
      </c>
      <c r="J61">
        <v>7</v>
      </c>
      <c r="K61">
        <v>28</v>
      </c>
      <c r="L61">
        <v>5</v>
      </c>
      <c r="N61" s="1" t="str">
        <f t="shared" si="0"/>
        <v>09/16/15 12:00 PM Nin</v>
      </c>
    </row>
    <row r="62" spans="1:14" ht="15" hidden="1" customHeight="1" x14ac:dyDescent="0.25">
      <c r="A62" s="1">
        <v>42264.385416666664</v>
      </c>
      <c r="B62" t="s">
        <v>64</v>
      </c>
      <c r="C62" t="s">
        <v>10</v>
      </c>
      <c r="D62">
        <v>204.6</v>
      </c>
      <c r="E62">
        <v>1.1000000000000001</v>
      </c>
      <c r="F62">
        <v>0.88541666666700003</v>
      </c>
      <c r="G62">
        <v>1.2423529411800001</v>
      </c>
      <c r="H62" t="s">
        <v>0</v>
      </c>
      <c r="I62">
        <v>13.447916666671517</v>
      </c>
      <c r="J62">
        <v>6</v>
      </c>
      <c r="K62">
        <v>26</v>
      </c>
      <c r="L62">
        <v>5</v>
      </c>
      <c r="N62" s="1" t="str">
        <f t="shared" si="0"/>
        <v>09/17/15 09:15 AM Nin</v>
      </c>
    </row>
    <row r="63" spans="1:14" ht="15" hidden="1" customHeight="1" x14ac:dyDescent="0.25">
      <c r="A63" s="1">
        <v>42264.385416666664</v>
      </c>
      <c r="B63" t="s">
        <v>64</v>
      </c>
      <c r="C63" t="s">
        <v>53</v>
      </c>
      <c r="D63">
        <v>160.6</v>
      </c>
      <c r="E63">
        <v>1.6</v>
      </c>
      <c r="F63">
        <v>0.88541666666700003</v>
      </c>
      <c r="G63">
        <v>1.80705882353</v>
      </c>
      <c r="H63" t="s">
        <v>0</v>
      </c>
      <c r="I63">
        <v>13.447916666671517</v>
      </c>
      <c r="J63">
        <v>6</v>
      </c>
      <c r="K63">
        <v>26</v>
      </c>
      <c r="L63">
        <v>5</v>
      </c>
      <c r="N63" s="1" t="str">
        <f t="shared" si="0"/>
        <v>09/17/15 09:15 AM Nin</v>
      </c>
    </row>
    <row r="64" spans="1:14" ht="15" hidden="1" customHeight="1" x14ac:dyDescent="0.25">
      <c r="A64" s="1">
        <v>42264.666666666664</v>
      </c>
      <c r="B64" t="s">
        <v>64</v>
      </c>
      <c r="C64" t="s">
        <v>10</v>
      </c>
      <c r="D64">
        <v>205.5</v>
      </c>
      <c r="E64">
        <v>0.9</v>
      </c>
      <c r="F64">
        <v>0.28125</v>
      </c>
      <c r="G64">
        <v>3.2</v>
      </c>
      <c r="H64" t="s">
        <v>0</v>
      </c>
      <c r="I64">
        <v>13.166666666671517</v>
      </c>
      <c r="J64">
        <v>6</v>
      </c>
      <c r="K64">
        <v>23</v>
      </c>
      <c r="L64">
        <v>5</v>
      </c>
      <c r="N64" s="1" t="str">
        <f t="shared" si="0"/>
        <v>09/17/15 04:00 PM Nin</v>
      </c>
    </row>
    <row r="65" spans="1:14" ht="15" hidden="1" customHeight="1" x14ac:dyDescent="0.25">
      <c r="A65" s="1">
        <v>42264.666666666664</v>
      </c>
      <c r="B65" t="s">
        <v>64</v>
      </c>
      <c r="C65" t="s">
        <v>40</v>
      </c>
      <c r="D65">
        <v>142</v>
      </c>
      <c r="E65">
        <v>0.7</v>
      </c>
      <c r="F65">
        <v>0.28125</v>
      </c>
      <c r="G65">
        <v>2.48888888889</v>
      </c>
      <c r="H65" t="s">
        <v>0</v>
      </c>
      <c r="I65">
        <v>13.166666666671517</v>
      </c>
      <c r="J65">
        <v>6</v>
      </c>
      <c r="K65">
        <v>23</v>
      </c>
      <c r="L65">
        <v>5</v>
      </c>
      <c r="N65" s="1" t="str">
        <f t="shared" si="0"/>
        <v>09/17/15 04:00 PM Nin</v>
      </c>
    </row>
    <row r="66" spans="1:14" ht="15" hidden="1" customHeight="1" x14ac:dyDescent="0.25">
      <c r="A66" s="1">
        <v>42264.666666666664</v>
      </c>
      <c r="B66" t="s">
        <v>64</v>
      </c>
      <c r="C66" t="s">
        <v>52</v>
      </c>
      <c r="D66">
        <v>146</v>
      </c>
      <c r="E66">
        <v>1.8</v>
      </c>
      <c r="F66">
        <v>0.28125</v>
      </c>
      <c r="G66">
        <v>6.4</v>
      </c>
      <c r="H66" t="s">
        <v>0</v>
      </c>
      <c r="I66">
        <v>13.166666666671517</v>
      </c>
      <c r="J66">
        <v>6</v>
      </c>
      <c r="K66">
        <v>23</v>
      </c>
      <c r="L66">
        <v>5</v>
      </c>
      <c r="N66" s="1" t="str">
        <f t="shared" si="0"/>
        <v>09/17/15 04:00 PM Nin</v>
      </c>
    </row>
    <row r="67" spans="1:14" ht="15" hidden="1" customHeight="1" x14ac:dyDescent="0.25">
      <c r="A67" s="1">
        <v>42265.34375</v>
      </c>
      <c r="B67" t="s">
        <v>64</v>
      </c>
      <c r="C67" t="s">
        <v>10</v>
      </c>
      <c r="D67">
        <v>206.5</v>
      </c>
      <c r="E67">
        <v>1</v>
      </c>
      <c r="F67">
        <v>0.67708333333299997</v>
      </c>
      <c r="G67">
        <v>1.4769230769199999</v>
      </c>
      <c r="H67" t="s">
        <v>0</v>
      </c>
      <c r="I67">
        <v>12.489583333335759</v>
      </c>
      <c r="J67">
        <v>6</v>
      </c>
      <c r="K67">
        <v>19</v>
      </c>
      <c r="L67">
        <v>5</v>
      </c>
      <c r="N67" s="1" t="str">
        <f t="shared" ref="N67:N130" si="1">TEXT(A67,"mm/dd/yy HH:MM AM/PM")&amp;" "&amp;B67</f>
        <v>09/18/15 08:15 AM Nin</v>
      </c>
    </row>
    <row r="68" spans="1:14" ht="15" hidden="1" customHeight="1" x14ac:dyDescent="0.25">
      <c r="A68" s="1">
        <v>42265.34375</v>
      </c>
      <c r="B68" t="s">
        <v>64</v>
      </c>
      <c r="C68" t="s">
        <v>40</v>
      </c>
      <c r="D68">
        <v>141.1</v>
      </c>
      <c r="E68">
        <v>0.9</v>
      </c>
      <c r="F68">
        <v>0.67708333333299997</v>
      </c>
      <c r="G68">
        <v>1.3292307692300001</v>
      </c>
      <c r="H68" t="s">
        <v>0</v>
      </c>
      <c r="I68">
        <v>12.489583333335759</v>
      </c>
      <c r="J68">
        <v>6</v>
      </c>
      <c r="K68">
        <v>19</v>
      </c>
      <c r="L68">
        <v>5</v>
      </c>
      <c r="N68" s="1" t="str">
        <f t="shared" si="1"/>
        <v>09/18/15 08:15 AM Nin</v>
      </c>
    </row>
    <row r="69" spans="1:14" ht="15" hidden="1" customHeight="1" x14ac:dyDescent="0.25">
      <c r="A69" s="1">
        <v>42265.34375</v>
      </c>
      <c r="B69" t="s">
        <v>64</v>
      </c>
      <c r="C69" t="s">
        <v>53</v>
      </c>
      <c r="D69">
        <v>161.30000000000001</v>
      </c>
      <c r="E69">
        <v>0.7</v>
      </c>
      <c r="F69">
        <v>0.67708333333299997</v>
      </c>
      <c r="G69">
        <v>1.0338461538499999</v>
      </c>
      <c r="H69" t="s">
        <v>0</v>
      </c>
      <c r="I69">
        <v>12.489583333335759</v>
      </c>
      <c r="J69">
        <v>6</v>
      </c>
      <c r="K69">
        <v>19</v>
      </c>
      <c r="L69">
        <v>5</v>
      </c>
      <c r="N69" s="1" t="str">
        <f t="shared" si="1"/>
        <v>09/18/15 08:15 AM Nin</v>
      </c>
    </row>
    <row r="70" spans="1:14" ht="15" hidden="1" customHeight="1" x14ac:dyDescent="0.25">
      <c r="A70" s="1">
        <v>42265.34375</v>
      </c>
      <c r="B70" t="s">
        <v>64</v>
      </c>
      <c r="C70" t="s">
        <v>52</v>
      </c>
      <c r="D70">
        <v>148</v>
      </c>
      <c r="E70">
        <v>2</v>
      </c>
      <c r="F70">
        <v>0.67708333333299997</v>
      </c>
      <c r="G70">
        <v>2.9538461538499998</v>
      </c>
      <c r="H70" t="s">
        <v>0</v>
      </c>
      <c r="I70">
        <v>12.489583333335759</v>
      </c>
      <c r="J70">
        <v>6</v>
      </c>
      <c r="K70">
        <v>19</v>
      </c>
      <c r="L70">
        <v>5</v>
      </c>
      <c r="N70" s="1" t="str">
        <f t="shared" si="1"/>
        <v>09/18/15 08:15 AM Nin</v>
      </c>
    </row>
    <row r="71" spans="1:14" ht="15" hidden="1" customHeight="1" x14ac:dyDescent="0.25">
      <c r="A71" s="1">
        <v>42266.356249999997</v>
      </c>
      <c r="B71" t="s">
        <v>64</v>
      </c>
      <c r="C71" t="s">
        <v>10</v>
      </c>
      <c r="D71">
        <v>207.5</v>
      </c>
      <c r="E71">
        <v>1</v>
      </c>
      <c r="F71">
        <v>1.0125</v>
      </c>
      <c r="G71">
        <v>0.98765432098799999</v>
      </c>
      <c r="H71" t="s">
        <v>0</v>
      </c>
      <c r="I71">
        <v>11.477083333338669</v>
      </c>
      <c r="J71">
        <v>6</v>
      </c>
      <c r="K71">
        <v>17</v>
      </c>
      <c r="L71">
        <v>5</v>
      </c>
      <c r="N71" s="1" t="str">
        <f t="shared" si="1"/>
        <v>09/19/15 08:33 AM Nin</v>
      </c>
    </row>
    <row r="72" spans="1:14" ht="15" hidden="1" customHeight="1" x14ac:dyDescent="0.25">
      <c r="A72" s="1">
        <v>42266.356249999997</v>
      </c>
      <c r="B72" t="s">
        <v>64</v>
      </c>
      <c r="C72" t="s">
        <v>53</v>
      </c>
      <c r="D72">
        <v>163</v>
      </c>
      <c r="E72">
        <v>1.7</v>
      </c>
      <c r="F72">
        <v>1.0125</v>
      </c>
      <c r="G72">
        <v>1.6790123456799999</v>
      </c>
      <c r="H72" t="s">
        <v>0</v>
      </c>
      <c r="I72">
        <v>11.477083333338669</v>
      </c>
      <c r="J72">
        <v>6</v>
      </c>
      <c r="K72">
        <v>17</v>
      </c>
      <c r="L72">
        <v>5</v>
      </c>
      <c r="N72" s="1" t="str">
        <f t="shared" si="1"/>
        <v>09/19/15 08:33 AM Nin</v>
      </c>
    </row>
    <row r="73" spans="1:14" ht="15" hidden="1" customHeight="1" x14ac:dyDescent="0.25">
      <c r="A73" s="1">
        <v>42266.741666666669</v>
      </c>
      <c r="B73" t="s">
        <v>64</v>
      </c>
      <c r="C73" t="s">
        <v>10</v>
      </c>
      <c r="D73">
        <v>208</v>
      </c>
      <c r="E73">
        <v>0.5</v>
      </c>
      <c r="F73">
        <v>0.38541666666699997</v>
      </c>
      <c r="G73">
        <v>1.2972972973000001</v>
      </c>
      <c r="H73" t="s">
        <v>0</v>
      </c>
      <c r="I73">
        <v>11.091666666667152</v>
      </c>
      <c r="J73">
        <v>6</v>
      </c>
      <c r="K73">
        <v>14</v>
      </c>
      <c r="L73">
        <v>5</v>
      </c>
      <c r="N73" s="1" t="str">
        <f t="shared" si="1"/>
        <v>09/19/15 05:48 PM Nin</v>
      </c>
    </row>
    <row r="74" spans="1:14" ht="15" hidden="1" customHeight="1" x14ac:dyDescent="0.25">
      <c r="A74" s="1">
        <v>42266.741666666669</v>
      </c>
      <c r="B74" t="s">
        <v>64</v>
      </c>
      <c r="C74" t="s">
        <v>40</v>
      </c>
      <c r="D74">
        <v>142</v>
      </c>
      <c r="E74">
        <v>0.5</v>
      </c>
      <c r="F74">
        <v>0.38541666666699997</v>
      </c>
      <c r="G74">
        <v>1.2972972973000001</v>
      </c>
      <c r="H74" t="s">
        <v>0</v>
      </c>
      <c r="I74">
        <v>11.091666666667152</v>
      </c>
      <c r="J74">
        <v>6</v>
      </c>
      <c r="K74">
        <v>14</v>
      </c>
      <c r="L74">
        <v>5</v>
      </c>
      <c r="N74" s="1" t="str">
        <f t="shared" si="1"/>
        <v>09/19/15 05:48 PM Nin</v>
      </c>
    </row>
    <row r="75" spans="1:14" ht="15" hidden="1" customHeight="1" x14ac:dyDescent="0.25">
      <c r="A75" s="1">
        <v>42266.741666666669</v>
      </c>
      <c r="B75" t="s">
        <v>64</v>
      </c>
      <c r="C75" t="s">
        <v>53</v>
      </c>
      <c r="D75">
        <v>162</v>
      </c>
      <c r="E75">
        <v>1</v>
      </c>
      <c r="F75">
        <v>0.38541666666699997</v>
      </c>
      <c r="G75">
        <v>2.5945945945900002</v>
      </c>
      <c r="H75" t="s">
        <v>0</v>
      </c>
      <c r="I75">
        <v>11.091666666667152</v>
      </c>
      <c r="J75">
        <v>6</v>
      </c>
      <c r="K75">
        <v>14</v>
      </c>
      <c r="L75">
        <v>5</v>
      </c>
      <c r="N75" s="1" t="str">
        <f t="shared" si="1"/>
        <v>09/19/15 05:48 PM Nin</v>
      </c>
    </row>
    <row r="76" spans="1:14" ht="15" hidden="1" customHeight="1" x14ac:dyDescent="0.25">
      <c r="A76" s="1">
        <v>42267.333333333336</v>
      </c>
      <c r="B76" t="s">
        <v>64</v>
      </c>
      <c r="C76" t="s">
        <v>40</v>
      </c>
      <c r="D76">
        <v>141.5</v>
      </c>
      <c r="E76">
        <v>0.5</v>
      </c>
      <c r="F76">
        <v>0.59166666666699996</v>
      </c>
      <c r="G76">
        <v>0.84507042253499998</v>
      </c>
      <c r="H76" t="s">
        <v>0</v>
      </c>
      <c r="I76">
        <v>10.5</v>
      </c>
      <c r="J76">
        <v>6</v>
      </c>
      <c r="K76">
        <v>9</v>
      </c>
      <c r="L76">
        <v>5</v>
      </c>
      <c r="N76" s="1" t="str">
        <f t="shared" si="1"/>
        <v>09/20/15 08:00 AM Nin</v>
      </c>
    </row>
    <row r="77" spans="1:14" ht="15" hidden="1" customHeight="1" x14ac:dyDescent="0.25">
      <c r="A77" s="1">
        <v>42267.333333333336</v>
      </c>
      <c r="B77" t="s">
        <v>64</v>
      </c>
      <c r="C77" t="s">
        <v>53</v>
      </c>
      <c r="D77">
        <v>163.4</v>
      </c>
      <c r="E77">
        <v>1.4</v>
      </c>
      <c r="F77">
        <v>0.59166666666699996</v>
      </c>
      <c r="G77">
        <v>2.3661971831000002</v>
      </c>
      <c r="H77" t="s">
        <v>0</v>
      </c>
      <c r="I77">
        <v>10.5</v>
      </c>
      <c r="J77">
        <v>6</v>
      </c>
      <c r="K77">
        <v>9</v>
      </c>
      <c r="L77">
        <v>5</v>
      </c>
      <c r="N77" s="1" t="str">
        <f t="shared" si="1"/>
        <v>09/20/15 08:00 AM Nin</v>
      </c>
    </row>
    <row r="78" spans="1:14" ht="15" hidden="1" customHeight="1" x14ac:dyDescent="0.25">
      <c r="A78" s="1">
        <v>42267.333333333336</v>
      </c>
      <c r="B78" t="s">
        <v>64</v>
      </c>
      <c r="C78" t="s">
        <v>52</v>
      </c>
      <c r="D78">
        <v>149.5</v>
      </c>
      <c r="E78">
        <v>1.5</v>
      </c>
      <c r="F78">
        <v>0.59166666666699996</v>
      </c>
      <c r="G78">
        <v>2.5352112676099998</v>
      </c>
      <c r="H78" t="s">
        <v>0</v>
      </c>
      <c r="I78">
        <v>10.5</v>
      </c>
      <c r="J78">
        <v>6</v>
      </c>
      <c r="K78">
        <v>9</v>
      </c>
      <c r="L78">
        <v>5</v>
      </c>
      <c r="N78" s="1" t="str">
        <f t="shared" si="1"/>
        <v>09/20/15 08:00 AM Nin</v>
      </c>
    </row>
    <row r="79" spans="1:14" ht="15" hidden="1" customHeight="1" x14ac:dyDescent="0.25">
      <c r="A79" s="1">
        <v>42269.333333333336</v>
      </c>
      <c r="B79" t="s">
        <v>64</v>
      </c>
      <c r="C79" t="s">
        <v>6</v>
      </c>
      <c r="D79">
        <v>93.4</v>
      </c>
      <c r="E79">
        <v>0.6</v>
      </c>
      <c r="F79">
        <v>1.6416666666699999</v>
      </c>
      <c r="G79">
        <v>0.36548223350300002</v>
      </c>
      <c r="H79" t="s">
        <v>0</v>
      </c>
      <c r="I79">
        <v>10.5</v>
      </c>
      <c r="J79">
        <v>6</v>
      </c>
      <c r="K79">
        <v>9</v>
      </c>
      <c r="L79">
        <v>5</v>
      </c>
      <c r="N79" s="1" t="str">
        <f t="shared" si="1"/>
        <v>09/22/15 08:00 AM Nin</v>
      </c>
    </row>
    <row r="80" spans="1:14" ht="15" hidden="1" customHeight="1" x14ac:dyDescent="0.25">
      <c r="A80" s="1">
        <v>42269.333333333336</v>
      </c>
      <c r="B80" t="s">
        <v>64</v>
      </c>
      <c r="C80" t="s">
        <v>40</v>
      </c>
      <c r="D80">
        <v>142</v>
      </c>
      <c r="E80">
        <v>0.5</v>
      </c>
      <c r="F80">
        <v>1.6416666666699999</v>
      </c>
      <c r="G80">
        <v>0.30456852791900002</v>
      </c>
      <c r="H80" t="s">
        <v>0</v>
      </c>
      <c r="I80">
        <v>10.5</v>
      </c>
      <c r="J80">
        <v>6</v>
      </c>
      <c r="K80">
        <v>9</v>
      </c>
      <c r="L80">
        <v>5</v>
      </c>
      <c r="N80" s="1" t="str">
        <f t="shared" si="1"/>
        <v>09/22/15 08:00 AM Nin</v>
      </c>
    </row>
    <row r="81" spans="1:14" ht="15" hidden="1" customHeight="1" x14ac:dyDescent="0.25">
      <c r="A81" s="1">
        <v>42271.381944444445</v>
      </c>
      <c r="B81" t="s">
        <v>64</v>
      </c>
      <c r="C81" t="s">
        <v>10</v>
      </c>
      <c r="D81">
        <v>217.1</v>
      </c>
      <c r="E81">
        <v>2.7</v>
      </c>
      <c r="F81">
        <v>2.0430555555600001</v>
      </c>
      <c r="G81">
        <v>1.3215499660100001</v>
      </c>
      <c r="H81" t="s">
        <v>0</v>
      </c>
      <c r="I81">
        <v>6.4569444444496185</v>
      </c>
      <c r="J81">
        <v>1</v>
      </c>
      <c r="K81">
        <v>8</v>
      </c>
      <c r="L81">
        <v>5</v>
      </c>
      <c r="N81" s="1" t="str">
        <f t="shared" si="1"/>
        <v>09/24/15 09:10 AM Nin</v>
      </c>
    </row>
    <row r="82" spans="1:14" ht="15" hidden="1" customHeight="1" x14ac:dyDescent="0.25">
      <c r="A82" s="1">
        <v>42272.34652777778</v>
      </c>
      <c r="B82" t="s">
        <v>87</v>
      </c>
      <c r="C82" t="s">
        <v>10</v>
      </c>
      <c r="D82">
        <v>46.5</v>
      </c>
      <c r="E82">
        <v>0.5</v>
      </c>
      <c r="F82">
        <v>1.02013888889</v>
      </c>
      <c r="G82">
        <v>0.49012933968700001</v>
      </c>
      <c r="H82" t="s">
        <v>0</v>
      </c>
      <c r="I82">
        <v>0</v>
      </c>
      <c r="J82">
        <v>0</v>
      </c>
      <c r="K82">
        <v>0</v>
      </c>
      <c r="L82">
        <v>1</v>
      </c>
      <c r="N82" s="1" t="str">
        <f t="shared" si="1"/>
        <v>09/25/15 08:19 AM Lpa</v>
      </c>
    </row>
    <row r="83" spans="1:14" ht="15" hidden="1" customHeight="1" x14ac:dyDescent="0.25">
      <c r="A83" s="1">
        <v>42273.419444444444</v>
      </c>
      <c r="B83" t="s">
        <v>64</v>
      </c>
      <c r="C83" t="s">
        <v>40</v>
      </c>
      <c r="D83">
        <v>143.19999999999999</v>
      </c>
      <c r="E83">
        <v>0.9</v>
      </c>
      <c r="F83">
        <v>2.0402777777800001</v>
      </c>
      <c r="G83">
        <v>0.44111640571799998</v>
      </c>
      <c r="H83" t="s">
        <v>0</v>
      </c>
      <c r="I83">
        <v>4.413888888891961</v>
      </c>
      <c r="J83">
        <v>0</v>
      </c>
      <c r="K83">
        <v>6</v>
      </c>
      <c r="L83">
        <v>5</v>
      </c>
      <c r="N83" s="1" t="str">
        <f t="shared" si="1"/>
        <v>09/26/15 10:04 AM Nin</v>
      </c>
    </row>
    <row r="84" spans="1:14" ht="15" hidden="1" customHeight="1" x14ac:dyDescent="0.25">
      <c r="A84" s="1">
        <v>42273.419444444444</v>
      </c>
      <c r="B84" t="s">
        <v>64</v>
      </c>
      <c r="C84" t="s">
        <v>53</v>
      </c>
      <c r="D84">
        <v>171</v>
      </c>
      <c r="E84">
        <v>1.2</v>
      </c>
      <c r="F84">
        <v>2.0388888888899999</v>
      </c>
      <c r="G84">
        <v>0.58855585831099999</v>
      </c>
      <c r="H84" t="s">
        <v>0</v>
      </c>
      <c r="I84">
        <v>4.413888888891961</v>
      </c>
      <c r="J84">
        <v>0</v>
      </c>
      <c r="K84">
        <v>6</v>
      </c>
      <c r="L84">
        <v>5</v>
      </c>
      <c r="N84" s="1" t="str">
        <f t="shared" si="1"/>
        <v>09/26/15 10:04 AM Nin</v>
      </c>
    </row>
    <row r="85" spans="1:14" ht="15" hidden="1" customHeight="1" x14ac:dyDescent="0.25">
      <c r="A85" s="1">
        <v>42273.666666666664</v>
      </c>
      <c r="B85" t="s">
        <v>64</v>
      </c>
      <c r="C85" t="s">
        <v>10</v>
      </c>
      <c r="D85">
        <v>218</v>
      </c>
      <c r="E85">
        <v>0.5</v>
      </c>
      <c r="F85">
        <v>0.24722222222199999</v>
      </c>
      <c r="G85">
        <v>2.0224719101100002</v>
      </c>
      <c r="H85" t="s">
        <v>0</v>
      </c>
      <c r="I85">
        <v>4.1666666666715173</v>
      </c>
      <c r="J85">
        <v>0</v>
      </c>
      <c r="K85">
        <v>4</v>
      </c>
      <c r="L85">
        <v>4</v>
      </c>
      <c r="N85" s="1" t="str">
        <f t="shared" si="1"/>
        <v>09/26/15 04:00 PM Nin</v>
      </c>
    </row>
    <row r="86" spans="1:14" ht="15" hidden="1" customHeight="1" x14ac:dyDescent="0.25">
      <c r="A86" s="1">
        <v>42273.666666666664</v>
      </c>
      <c r="B86" t="s">
        <v>64</v>
      </c>
      <c r="C86" t="s">
        <v>53</v>
      </c>
      <c r="D86">
        <v>171.5</v>
      </c>
      <c r="E86">
        <v>0.5</v>
      </c>
      <c r="F86">
        <v>0.24722222222199999</v>
      </c>
      <c r="G86">
        <v>2.0224719101100002</v>
      </c>
      <c r="H86" t="s">
        <v>0</v>
      </c>
      <c r="I86">
        <v>4.1666666666715173</v>
      </c>
      <c r="J86">
        <v>0</v>
      </c>
      <c r="K86">
        <v>4</v>
      </c>
      <c r="L86">
        <v>4</v>
      </c>
      <c r="N86" s="1" t="str">
        <f t="shared" si="1"/>
        <v>09/26/15 04:00 PM Nin</v>
      </c>
    </row>
    <row r="87" spans="1:14" ht="15" hidden="1" customHeight="1" x14ac:dyDescent="0.25">
      <c r="A87" s="1">
        <v>42275.729861111111</v>
      </c>
      <c r="B87" t="s">
        <v>64</v>
      </c>
      <c r="C87" t="s">
        <v>6</v>
      </c>
      <c r="D87">
        <v>93.4</v>
      </c>
      <c r="E87">
        <v>0.6</v>
      </c>
      <c r="F87">
        <v>2.0631944444400001</v>
      </c>
      <c r="G87">
        <v>0.29081117468899997</v>
      </c>
      <c r="H87" t="s">
        <v>0</v>
      </c>
      <c r="I87">
        <v>2.1034722222248092</v>
      </c>
      <c r="J87">
        <v>0</v>
      </c>
      <c r="K87">
        <v>1</v>
      </c>
      <c r="L87">
        <v>3</v>
      </c>
      <c r="N87" s="1" t="str">
        <f t="shared" si="1"/>
        <v>09/28/15 05:31 PM Nin</v>
      </c>
    </row>
    <row r="88" spans="1:14" ht="15" hidden="1" customHeight="1" x14ac:dyDescent="0.25">
      <c r="A88" s="1">
        <v>42275.729861111111</v>
      </c>
      <c r="B88" t="s">
        <v>64</v>
      </c>
      <c r="C88" t="s">
        <v>53</v>
      </c>
      <c r="D88">
        <v>171</v>
      </c>
      <c r="E88">
        <v>0.5</v>
      </c>
      <c r="F88">
        <v>2.0631944444400001</v>
      </c>
      <c r="G88">
        <v>0.24234264557400001</v>
      </c>
      <c r="H88" t="s">
        <v>0</v>
      </c>
      <c r="I88">
        <v>2.1034722222248092</v>
      </c>
      <c r="J88">
        <v>0</v>
      </c>
      <c r="K88">
        <v>1</v>
      </c>
      <c r="L88">
        <v>3</v>
      </c>
      <c r="N88" s="1" t="str">
        <f t="shared" si="1"/>
        <v>09/28/15 05:31 PM Nin</v>
      </c>
    </row>
    <row r="89" spans="1:14" ht="15" hidden="1" customHeight="1" x14ac:dyDescent="0.25">
      <c r="A89" s="1">
        <v>42275.729861111111</v>
      </c>
      <c r="B89" t="s">
        <v>64</v>
      </c>
      <c r="C89" t="s">
        <v>52</v>
      </c>
      <c r="D89">
        <v>177.5</v>
      </c>
      <c r="E89">
        <v>1.5</v>
      </c>
      <c r="F89">
        <v>2.0631944444400001</v>
      </c>
      <c r="G89">
        <v>0.72702793672199995</v>
      </c>
      <c r="H89" t="s">
        <v>0</v>
      </c>
      <c r="I89">
        <v>2.1034722222248092</v>
      </c>
      <c r="J89">
        <v>0</v>
      </c>
      <c r="K89">
        <v>1</v>
      </c>
      <c r="L89">
        <v>3</v>
      </c>
      <c r="N89" s="1" t="str">
        <f t="shared" si="1"/>
        <v>09/28/15 05:31 PM Nin</v>
      </c>
    </row>
    <row r="90" spans="1:14" ht="15" hidden="1" customHeight="1" x14ac:dyDescent="0.25">
      <c r="A90" s="1">
        <v>42276.375</v>
      </c>
      <c r="B90" t="s">
        <v>64</v>
      </c>
      <c r="C90" t="s">
        <v>6</v>
      </c>
      <c r="D90">
        <v>93.9</v>
      </c>
      <c r="E90">
        <v>0.5</v>
      </c>
      <c r="F90">
        <v>0.64513888888899995</v>
      </c>
      <c r="G90">
        <v>0.77502691065700002</v>
      </c>
      <c r="H90" t="s">
        <v>0</v>
      </c>
      <c r="I90">
        <v>1.4583333333357587</v>
      </c>
      <c r="J90">
        <v>0</v>
      </c>
      <c r="K90">
        <v>0</v>
      </c>
      <c r="L90">
        <v>1</v>
      </c>
      <c r="N90" s="1" t="str">
        <f t="shared" si="1"/>
        <v>09/29/15 09:00 AM Nin</v>
      </c>
    </row>
    <row r="91" spans="1:14" hidden="1" x14ac:dyDescent="0.25">
      <c r="A91" s="1">
        <v>42278.395833333336</v>
      </c>
      <c r="B91" t="s">
        <v>91</v>
      </c>
      <c r="C91" t="s">
        <v>6</v>
      </c>
      <c r="D91">
        <v>32.799999999999997</v>
      </c>
      <c r="E91">
        <v>0.6</v>
      </c>
      <c r="F91">
        <v>2.0972222222200001</v>
      </c>
      <c r="G91">
        <v>0.28609271523200003</v>
      </c>
      <c r="H91" t="s">
        <v>0</v>
      </c>
      <c r="I91">
        <v>0</v>
      </c>
      <c r="J91">
        <v>0</v>
      </c>
      <c r="K91">
        <v>0</v>
      </c>
      <c r="L91">
        <v>1</v>
      </c>
      <c r="N91" s="1" t="str">
        <f t="shared" si="1"/>
        <v>10/01/15 09:30 AM Cud</v>
      </c>
    </row>
    <row r="92" spans="1:14" ht="15" hidden="1" customHeight="1" x14ac:dyDescent="0.25">
      <c r="A92" s="1">
        <v>42280.333333333336</v>
      </c>
      <c r="B92" t="s">
        <v>57</v>
      </c>
      <c r="C92" t="s">
        <v>6</v>
      </c>
      <c r="D92">
        <v>35.5</v>
      </c>
      <c r="E92">
        <v>0.5</v>
      </c>
      <c r="F92">
        <v>0.95833333333299997</v>
      </c>
      <c r="G92">
        <v>0.52173913043499998</v>
      </c>
      <c r="H92" t="s">
        <v>0</v>
      </c>
      <c r="I92">
        <v>1</v>
      </c>
      <c r="J92">
        <v>0</v>
      </c>
      <c r="K92">
        <v>0</v>
      </c>
      <c r="L92">
        <v>4</v>
      </c>
      <c r="N92" s="1" t="str">
        <f t="shared" si="1"/>
        <v>10/03/15 08:00 AM Tue</v>
      </c>
    </row>
    <row r="93" spans="1:14" ht="15" hidden="1" customHeight="1" x14ac:dyDescent="0.25">
      <c r="A93" s="1">
        <v>42280.333333333336</v>
      </c>
      <c r="B93" t="s">
        <v>57</v>
      </c>
      <c r="C93" t="s">
        <v>10</v>
      </c>
      <c r="D93">
        <v>43.7</v>
      </c>
      <c r="E93">
        <v>1.3</v>
      </c>
      <c r="F93">
        <v>0.95833333333299997</v>
      </c>
      <c r="G93">
        <v>1.35652173913</v>
      </c>
      <c r="H93" t="s">
        <v>0</v>
      </c>
      <c r="I93">
        <v>1</v>
      </c>
      <c r="J93">
        <v>0</v>
      </c>
      <c r="K93">
        <v>0</v>
      </c>
      <c r="L93">
        <v>4</v>
      </c>
      <c r="N93" s="1" t="str">
        <f t="shared" si="1"/>
        <v>10/03/15 08:00 AM Tue</v>
      </c>
    </row>
    <row r="94" spans="1:14" ht="15" hidden="1" customHeight="1" x14ac:dyDescent="0.25">
      <c r="A94" s="1">
        <v>42280.333333333336</v>
      </c>
      <c r="B94" t="s">
        <v>57</v>
      </c>
      <c r="C94" t="s">
        <v>5</v>
      </c>
      <c r="D94">
        <v>99</v>
      </c>
      <c r="E94">
        <v>0.7</v>
      </c>
      <c r="F94">
        <v>0.95833333333299997</v>
      </c>
      <c r="G94">
        <v>0.73043478260899997</v>
      </c>
      <c r="H94" t="s">
        <v>0</v>
      </c>
      <c r="I94">
        <v>1</v>
      </c>
      <c r="J94">
        <v>0</v>
      </c>
      <c r="K94">
        <v>0</v>
      </c>
      <c r="L94">
        <v>4</v>
      </c>
      <c r="N94" s="1" t="str">
        <f t="shared" si="1"/>
        <v>10/03/15 08:00 AM Tue</v>
      </c>
    </row>
    <row r="95" spans="1:14" ht="15" hidden="1" customHeight="1" x14ac:dyDescent="0.25">
      <c r="A95" s="1">
        <v>42280.333333333336</v>
      </c>
      <c r="B95" t="s">
        <v>57</v>
      </c>
      <c r="C95" t="s">
        <v>40</v>
      </c>
      <c r="D95">
        <v>110.8</v>
      </c>
      <c r="E95">
        <v>1.3</v>
      </c>
      <c r="F95">
        <v>0.95833333333299997</v>
      </c>
      <c r="G95">
        <v>1.35652173913</v>
      </c>
      <c r="H95" t="s">
        <v>0</v>
      </c>
      <c r="I95">
        <v>1</v>
      </c>
      <c r="J95">
        <v>0</v>
      </c>
      <c r="K95">
        <v>0</v>
      </c>
      <c r="L95">
        <v>4</v>
      </c>
      <c r="N95" s="1" t="str">
        <f t="shared" si="1"/>
        <v>10/03/15 08:00 AM Tue</v>
      </c>
    </row>
    <row r="96" spans="1:14" ht="15" hidden="1" customHeight="1" x14ac:dyDescent="0.25">
      <c r="A96" s="1">
        <v>42280.347222222219</v>
      </c>
      <c r="B96" t="s">
        <v>49</v>
      </c>
      <c r="C96" t="s">
        <v>90</v>
      </c>
      <c r="D96">
        <v>87</v>
      </c>
      <c r="E96">
        <v>1</v>
      </c>
      <c r="F96">
        <v>0.868055555556</v>
      </c>
      <c r="G96">
        <v>1.1519999999999999</v>
      </c>
      <c r="H96" t="s">
        <v>0</v>
      </c>
      <c r="I96">
        <v>3.1527777777810115</v>
      </c>
      <c r="J96">
        <v>0</v>
      </c>
      <c r="K96">
        <v>1</v>
      </c>
      <c r="L96">
        <v>4</v>
      </c>
      <c r="N96" s="1" t="str">
        <f t="shared" si="1"/>
        <v>10/03/15 08:20 AM Blc</v>
      </c>
    </row>
    <row r="97" spans="1:14" ht="15" hidden="1" customHeight="1" x14ac:dyDescent="0.25">
      <c r="A97" s="1">
        <v>42280.347222222219</v>
      </c>
      <c r="B97" t="s">
        <v>49</v>
      </c>
      <c r="C97" t="s">
        <v>56</v>
      </c>
      <c r="D97">
        <v>77</v>
      </c>
      <c r="E97">
        <v>1</v>
      </c>
      <c r="F97">
        <v>0.868055555556</v>
      </c>
      <c r="G97">
        <v>1.1519999999999999</v>
      </c>
      <c r="H97" t="s">
        <v>0</v>
      </c>
      <c r="I97">
        <v>3.1527777777810115</v>
      </c>
      <c r="J97">
        <v>0</v>
      </c>
      <c r="K97">
        <v>1</v>
      </c>
      <c r="L97">
        <v>4</v>
      </c>
      <c r="N97" s="1" t="str">
        <f t="shared" si="1"/>
        <v>10/03/15 08:20 AM Blc</v>
      </c>
    </row>
    <row r="98" spans="1:14" ht="15" hidden="1" customHeight="1" x14ac:dyDescent="0.25">
      <c r="A98" s="1">
        <v>42280.5</v>
      </c>
      <c r="B98" t="s">
        <v>49</v>
      </c>
      <c r="C98" t="s">
        <v>74</v>
      </c>
      <c r="D98">
        <v>60</v>
      </c>
      <c r="E98">
        <v>1</v>
      </c>
      <c r="F98">
        <v>0.152777777778</v>
      </c>
      <c r="G98">
        <v>6.5454545454500002</v>
      </c>
      <c r="H98" t="s">
        <v>0</v>
      </c>
      <c r="I98">
        <v>3</v>
      </c>
      <c r="J98">
        <v>0</v>
      </c>
      <c r="K98">
        <v>0</v>
      </c>
      <c r="L98">
        <v>1</v>
      </c>
      <c r="N98" s="1" t="str">
        <f t="shared" si="1"/>
        <v>10/03/15 12:00 PM Blc</v>
      </c>
    </row>
    <row r="99" spans="1:14" ht="15" hidden="1" customHeight="1" x14ac:dyDescent="0.25">
      <c r="A99" s="1">
        <v>42282.427777777775</v>
      </c>
      <c r="B99" t="s">
        <v>57</v>
      </c>
      <c r="C99" t="s">
        <v>6</v>
      </c>
      <c r="D99">
        <v>34.5</v>
      </c>
      <c r="E99">
        <v>0.9</v>
      </c>
      <c r="F99">
        <v>1.0944444444400001</v>
      </c>
      <c r="G99">
        <v>0.82233502538100001</v>
      </c>
      <c r="H99" t="s">
        <v>0</v>
      </c>
      <c r="I99">
        <v>1.9055555555605679</v>
      </c>
      <c r="J99">
        <v>0</v>
      </c>
      <c r="K99">
        <v>1</v>
      </c>
      <c r="L99">
        <v>3</v>
      </c>
      <c r="N99" s="1" t="str">
        <f t="shared" si="1"/>
        <v>10/05/15 10:16 AM Tue</v>
      </c>
    </row>
    <row r="100" spans="1:14" ht="15" hidden="1" customHeight="1" x14ac:dyDescent="0.25">
      <c r="A100" s="1">
        <v>42282.427777777775</v>
      </c>
      <c r="B100" t="s">
        <v>57</v>
      </c>
      <c r="C100" t="s">
        <v>40</v>
      </c>
      <c r="D100">
        <v>109</v>
      </c>
      <c r="E100">
        <v>1.7</v>
      </c>
      <c r="F100">
        <v>1.0944444444400001</v>
      </c>
      <c r="G100">
        <v>1.5532994923900001</v>
      </c>
      <c r="H100" t="s">
        <v>0</v>
      </c>
      <c r="I100">
        <v>1.9055555555605679</v>
      </c>
      <c r="J100">
        <v>0</v>
      </c>
      <c r="K100">
        <v>1</v>
      </c>
      <c r="L100">
        <v>3</v>
      </c>
      <c r="N100" s="1" t="str">
        <f t="shared" si="1"/>
        <v>10/05/15 10:16 AM Tue</v>
      </c>
    </row>
    <row r="101" spans="1:14" ht="15" hidden="1" customHeight="1" x14ac:dyDescent="0.25">
      <c r="A101" s="1">
        <v>42283.302083333336</v>
      </c>
      <c r="B101" t="s">
        <v>57</v>
      </c>
      <c r="C101" t="s">
        <v>53</v>
      </c>
      <c r="D101">
        <v>134</v>
      </c>
      <c r="E101">
        <v>2</v>
      </c>
      <c r="F101">
        <v>1.96875</v>
      </c>
      <c r="G101">
        <v>1.01587301587</v>
      </c>
      <c r="H101" t="s">
        <v>0</v>
      </c>
      <c r="I101">
        <v>1.03125</v>
      </c>
      <c r="J101">
        <v>0</v>
      </c>
      <c r="K101">
        <v>0</v>
      </c>
      <c r="L101">
        <v>1</v>
      </c>
      <c r="N101" s="1" t="str">
        <f t="shared" si="1"/>
        <v>10/06/15 07:15 AM Tue</v>
      </c>
    </row>
    <row r="102" spans="1:14" ht="15" hidden="1" customHeight="1" x14ac:dyDescent="0.25">
      <c r="A102" s="1">
        <v>42290.333333333336</v>
      </c>
      <c r="B102" t="s">
        <v>4</v>
      </c>
      <c r="C102" t="s">
        <v>10</v>
      </c>
      <c r="D102">
        <v>71</v>
      </c>
      <c r="E102">
        <v>2</v>
      </c>
      <c r="F102">
        <v>3.6437499999999998</v>
      </c>
      <c r="G102">
        <v>0.54888507718699997</v>
      </c>
      <c r="H102" t="s">
        <v>0</v>
      </c>
      <c r="I102">
        <v>2</v>
      </c>
      <c r="J102">
        <v>0</v>
      </c>
      <c r="K102">
        <v>2</v>
      </c>
      <c r="L102">
        <v>2</v>
      </c>
      <c r="N102" s="1" t="str">
        <f t="shared" si="1"/>
        <v>10/13/15 08:00 AM CAR</v>
      </c>
    </row>
    <row r="103" spans="1:14" ht="15" hidden="1" customHeight="1" x14ac:dyDescent="0.25">
      <c r="A103" s="1">
        <v>42290.333333333336</v>
      </c>
      <c r="B103" t="s">
        <v>4</v>
      </c>
      <c r="C103" t="s">
        <v>5</v>
      </c>
      <c r="D103">
        <v>66</v>
      </c>
      <c r="E103">
        <v>2</v>
      </c>
      <c r="F103">
        <v>3.6437499999999998</v>
      </c>
      <c r="G103">
        <v>0.54888507718699997</v>
      </c>
      <c r="H103" t="s">
        <v>0</v>
      </c>
      <c r="I103">
        <v>2</v>
      </c>
      <c r="J103">
        <v>0</v>
      </c>
      <c r="K103">
        <v>2</v>
      </c>
      <c r="L103">
        <v>2</v>
      </c>
      <c r="N103" s="1" t="str">
        <f t="shared" si="1"/>
        <v>10/13/15 08:00 AM CAR</v>
      </c>
    </row>
    <row r="104" spans="1:14" ht="15" hidden="1" customHeight="1" x14ac:dyDescent="0.25">
      <c r="A104" s="1">
        <v>42290.5</v>
      </c>
      <c r="B104" t="s">
        <v>4</v>
      </c>
      <c r="C104" t="s">
        <v>10</v>
      </c>
      <c r="D104">
        <v>70</v>
      </c>
      <c r="E104">
        <v>1</v>
      </c>
      <c r="F104">
        <v>0.166666666667</v>
      </c>
      <c r="G104">
        <v>6</v>
      </c>
      <c r="H104" t="s">
        <v>0</v>
      </c>
      <c r="I104">
        <v>1.8333333333357587</v>
      </c>
      <c r="J104">
        <v>0</v>
      </c>
      <c r="K104">
        <v>0</v>
      </c>
      <c r="L104">
        <v>2</v>
      </c>
      <c r="N104" s="1" t="str">
        <f t="shared" si="1"/>
        <v>10/13/15 12:00 PM CAR</v>
      </c>
    </row>
    <row r="105" spans="1:14" ht="15" hidden="1" customHeight="1" x14ac:dyDescent="0.25">
      <c r="A105" s="1">
        <v>42290.5</v>
      </c>
      <c r="B105" t="s">
        <v>4</v>
      </c>
      <c r="C105" t="s">
        <v>5</v>
      </c>
      <c r="D105">
        <v>65</v>
      </c>
      <c r="E105">
        <v>1</v>
      </c>
      <c r="F105">
        <v>0.166666666667</v>
      </c>
      <c r="G105">
        <v>6</v>
      </c>
      <c r="H105" t="s">
        <v>0</v>
      </c>
      <c r="I105">
        <v>1.8333333333357587</v>
      </c>
      <c r="J105">
        <v>0</v>
      </c>
      <c r="K105">
        <v>0</v>
      </c>
      <c r="L105">
        <v>2</v>
      </c>
      <c r="N105" s="1" t="str">
        <f t="shared" si="1"/>
        <v>10/13/15 12:00 PM CAR</v>
      </c>
    </row>
    <row r="106" spans="1:14" ht="15" hidden="1" customHeight="1" x14ac:dyDescent="0.25">
      <c r="A106" s="1">
        <v>42291.708333333336</v>
      </c>
      <c r="B106" t="s">
        <v>64</v>
      </c>
      <c r="C106" t="s">
        <v>10</v>
      </c>
      <c r="D106">
        <v>263.3</v>
      </c>
      <c r="E106">
        <v>2.2999999999999998</v>
      </c>
      <c r="F106">
        <v>0.32916666666700001</v>
      </c>
      <c r="G106">
        <v>6.9873417721499997</v>
      </c>
      <c r="H106" t="s">
        <v>0</v>
      </c>
      <c r="I106">
        <v>8.7916666666642413</v>
      </c>
      <c r="J106">
        <v>1</v>
      </c>
      <c r="K106">
        <v>12</v>
      </c>
      <c r="L106">
        <v>5</v>
      </c>
      <c r="N106" s="1" t="str">
        <f t="shared" si="1"/>
        <v>10/14/15 05:00 PM Nin</v>
      </c>
    </row>
    <row r="107" spans="1:14" ht="15" hidden="1" customHeight="1" x14ac:dyDescent="0.25">
      <c r="A107" s="1">
        <v>42291.708333333336</v>
      </c>
      <c r="B107" t="s">
        <v>64</v>
      </c>
      <c r="C107" t="s">
        <v>40</v>
      </c>
      <c r="D107">
        <v>144.80000000000001</v>
      </c>
      <c r="E107">
        <v>0.6</v>
      </c>
      <c r="F107">
        <v>0.32916666666700001</v>
      </c>
      <c r="G107">
        <v>1.8227848101299999</v>
      </c>
      <c r="H107" t="s">
        <v>0</v>
      </c>
      <c r="I107">
        <v>8.7916666666642413</v>
      </c>
      <c r="J107">
        <v>1</v>
      </c>
      <c r="K107">
        <v>12</v>
      </c>
      <c r="L107">
        <v>5</v>
      </c>
      <c r="N107" s="1" t="str">
        <f t="shared" si="1"/>
        <v>10/14/15 05:00 PM Nin</v>
      </c>
    </row>
    <row r="108" spans="1:14" ht="15" hidden="1" customHeight="1" x14ac:dyDescent="0.25">
      <c r="A108" s="1">
        <v>42292.434027777781</v>
      </c>
      <c r="B108" t="s">
        <v>64</v>
      </c>
      <c r="C108" t="s">
        <v>5</v>
      </c>
      <c r="D108">
        <v>114.9</v>
      </c>
      <c r="E108">
        <v>0.6</v>
      </c>
      <c r="F108">
        <v>0.725694444444</v>
      </c>
      <c r="G108">
        <v>0.82679425837300002</v>
      </c>
      <c r="H108" t="s">
        <v>0</v>
      </c>
      <c r="I108">
        <v>8.0659722222189885</v>
      </c>
      <c r="J108">
        <v>1</v>
      </c>
      <c r="K108">
        <v>10</v>
      </c>
      <c r="L108">
        <v>5</v>
      </c>
      <c r="N108" s="1" t="str">
        <f t="shared" si="1"/>
        <v>10/15/15 10:25 AM Nin</v>
      </c>
    </row>
    <row r="109" spans="1:14" ht="15" hidden="1" customHeight="1" x14ac:dyDescent="0.25">
      <c r="A109" s="1">
        <v>42292.434027777781</v>
      </c>
      <c r="B109" t="s">
        <v>64</v>
      </c>
      <c r="C109" t="s">
        <v>52</v>
      </c>
      <c r="D109">
        <v>219.3</v>
      </c>
      <c r="E109">
        <v>2.7</v>
      </c>
      <c r="F109">
        <v>0.725694444444</v>
      </c>
      <c r="G109">
        <v>3.7205741626800002</v>
      </c>
      <c r="H109" t="s">
        <v>0</v>
      </c>
      <c r="I109">
        <v>8.0659722222189885</v>
      </c>
      <c r="J109">
        <v>1</v>
      </c>
      <c r="K109">
        <v>10</v>
      </c>
      <c r="L109">
        <v>5</v>
      </c>
      <c r="N109" s="1" t="str">
        <f t="shared" si="1"/>
        <v>10/15/15 10:25 AM Nin</v>
      </c>
    </row>
    <row r="110" spans="1:14" ht="15" hidden="1" customHeight="1" x14ac:dyDescent="0.25">
      <c r="A110" s="1">
        <v>42292.712500000001</v>
      </c>
      <c r="B110" t="s">
        <v>64</v>
      </c>
      <c r="C110" t="s">
        <v>10</v>
      </c>
      <c r="D110">
        <v>264.7</v>
      </c>
      <c r="E110">
        <v>1.1000000000000001</v>
      </c>
      <c r="F110">
        <v>0.27847222222200002</v>
      </c>
      <c r="G110">
        <v>3.9501246882799999</v>
      </c>
      <c r="H110" t="s">
        <v>0</v>
      </c>
      <c r="I110">
        <v>7.7874999999985448</v>
      </c>
      <c r="J110">
        <v>1</v>
      </c>
      <c r="K110">
        <v>7</v>
      </c>
      <c r="L110">
        <v>5</v>
      </c>
      <c r="N110" s="1" t="str">
        <f t="shared" si="1"/>
        <v>10/15/15 05:06 PM Nin</v>
      </c>
    </row>
    <row r="111" spans="1:14" ht="15" hidden="1" customHeight="1" x14ac:dyDescent="0.25">
      <c r="A111" s="1">
        <v>42292.712500000001</v>
      </c>
      <c r="B111" t="s">
        <v>64</v>
      </c>
      <c r="C111" t="s">
        <v>5</v>
      </c>
      <c r="D111">
        <v>115.4</v>
      </c>
      <c r="E111">
        <v>0.5</v>
      </c>
      <c r="F111">
        <v>0.27847222222200002</v>
      </c>
      <c r="G111">
        <v>1.79551122195</v>
      </c>
      <c r="H111" t="s">
        <v>0</v>
      </c>
      <c r="I111">
        <v>7.7874999999985448</v>
      </c>
      <c r="J111">
        <v>1</v>
      </c>
      <c r="K111">
        <v>7</v>
      </c>
      <c r="L111">
        <v>5</v>
      </c>
      <c r="N111" s="1" t="str">
        <f t="shared" si="1"/>
        <v>10/15/15 05:06 PM Nin</v>
      </c>
    </row>
    <row r="112" spans="1:14" ht="15" hidden="1" customHeight="1" x14ac:dyDescent="0.25">
      <c r="A112" s="1">
        <v>42292.712500000001</v>
      </c>
      <c r="B112" t="s">
        <v>64</v>
      </c>
      <c r="C112" t="s">
        <v>53</v>
      </c>
      <c r="D112">
        <v>192</v>
      </c>
      <c r="E112">
        <v>0.5</v>
      </c>
      <c r="F112">
        <v>0.27847222222200002</v>
      </c>
      <c r="G112">
        <v>1.79551122195</v>
      </c>
      <c r="H112" t="s">
        <v>0</v>
      </c>
      <c r="I112">
        <v>7.7874999999985448</v>
      </c>
      <c r="J112">
        <v>1</v>
      </c>
      <c r="K112">
        <v>7</v>
      </c>
      <c r="L112">
        <v>5</v>
      </c>
      <c r="N112" s="1" t="str">
        <f t="shared" si="1"/>
        <v>10/15/15 05:06 PM Nin</v>
      </c>
    </row>
    <row r="113" spans="1:14" ht="15" hidden="1" customHeight="1" x14ac:dyDescent="0.25">
      <c r="A113" s="1">
        <v>42295.6875</v>
      </c>
      <c r="B113" t="s">
        <v>64</v>
      </c>
      <c r="C113" t="s">
        <v>10</v>
      </c>
      <c r="D113">
        <v>267</v>
      </c>
      <c r="E113">
        <v>2.2999999999999998</v>
      </c>
      <c r="F113">
        <v>1.3125</v>
      </c>
      <c r="G113">
        <v>1.75238095238</v>
      </c>
      <c r="H113" t="s">
        <v>0</v>
      </c>
      <c r="I113">
        <v>4.8125</v>
      </c>
      <c r="J113">
        <v>0</v>
      </c>
      <c r="K113">
        <v>6</v>
      </c>
      <c r="L113">
        <v>5</v>
      </c>
      <c r="N113" s="1" t="str">
        <f t="shared" si="1"/>
        <v>10/18/15 04:30 PM Nin</v>
      </c>
    </row>
    <row r="114" spans="1:14" ht="15" hidden="1" customHeight="1" x14ac:dyDescent="0.25">
      <c r="A114" s="1">
        <v>42296.5</v>
      </c>
      <c r="B114" t="s">
        <v>64</v>
      </c>
      <c r="C114" t="s">
        <v>53</v>
      </c>
      <c r="D114">
        <v>194.5</v>
      </c>
      <c r="E114">
        <v>2.2000000000000002</v>
      </c>
      <c r="F114">
        <v>0.8125</v>
      </c>
      <c r="G114">
        <v>2.7076923076899999</v>
      </c>
      <c r="H114" t="s">
        <v>0</v>
      </c>
      <c r="I114">
        <v>4</v>
      </c>
      <c r="J114">
        <v>0</v>
      </c>
      <c r="K114">
        <v>4</v>
      </c>
      <c r="L114">
        <v>4</v>
      </c>
      <c r="N114" s="1" t="str">
        <f t="shared" si="1"/>
        <v>10/19/15 12:00 PM Nin</v>
      </c>
    </row>
    <row r="115" spans="1:14" ht="15" hidden="1" customHeight="1" x14ac:dyDescent="0.25">
      <c r="A115" s="1">
        <v>42296.5</v>
      </c>
      <c r="B115" t="s">
        <v>64</v>
      </c>
      <c r="C115" t="s">
        <v>52</v>
      </c>
      <c r="D115">
        <v>225</v>
      </c>
      <c r="E115">
        <v>1</v>
      </c>
      <c r="F115">
        <v>0.8125</v>
      </c>
      <c r="G115">
        <v>1.23076923077</v>
      </c>
      <c r="H115" t="s">
        <v>0</v>
      </c>
      <c r="I115">
        <v>4</v>
      </c>
      <c r="J115">
        <v>0</v>
      </c>
      <c r="K115">
        <v>4</v>
      </c>
      <c r="L115">
        <v>4</v>
      </c>
      <c r="N115" s="1" t="str">
        <f t="shared" si="1"/>
        <v>10/19/15 12:00 PM Nin</v>
      </c>
    </row>
    <row r="116" spans="1:14" ht="15" hidden="1" customHeight="1" x14ac:dyDescent="0.25">
      <c r="A116" s="1">
        <v>42297.5</v>
      </c>
      <c r="B116" t="s">
        <v>87</v>
      </c>
      <c r="C116" t="s">
        <v>6</v>
      </c>
      <c r="D116">
        <v>114.5</v>
      </c>
      <c r="E116">
        <v>1.5</v>
      </c>
      <c r="F116">
        <v>4.0243055555599998</v>
      </c>
      <c r="G116">
        <v>0.37273511648000002</v>
      </c>
      <c r="H116" t="s">
        <v>0</v>
      </c>
      <c r="I116">
        <v>0.77083333333575865</v>
      </c>
      <c r="J116">
        <v>0</v>
      </c>
      <c r="K116">
        <v>0</v>
      </c>
      <c r="L116">
        <v>1</v>
      </c>
      <c r="N116" s="1" t="str">
        <f t="shared" si="1"/>
        <v>10/20/15 12:00 PM Lpa</v>
      </c>
    </row>
    <row r="117" spans="1:14" ht="15" hidden="1" customHeight="1" x14ac:dyDescent="0.25">
      <c r="A117" s="1">
        <v>42299.333333333336</v>
      </c>
      <c r="B117" t="s">
        <v>49</v>
      </c>
      <c r="C117" t="s">
        <v>69</v>
      </c>
      <c r="D117">
        <v>70</v>
      </c>
      <c r="E117">
        <v>1</v>
      </c>
      <c r="F117">
        <v>2.8333333333300001</v>
      </c>
      <c r="G117">
        <v>0.35294117647099998</v>
      </c>
      <c r="H117" t="s">
        <v>0</v>
      </c>
      <c r="I117">
        <v>0</v>
      </c>
      <c r="J117">
        <v>0</v>
      </c>
      <c r="K117">
        <v>0</v>
      </c>
      <c r="L117">
        <v>1</v>
      </c>
      <c r="N117" s="1" t="str">
        <f t="shared" si="1"/>
        <v>10/22/15 08:00 AM Blc</v>
      </c>
    </row>
    <row r="118" spans="1:14" ht="15" hidden="1" customHeight="1" x14ac:dyDescent="0.25">
      <c r="A118" s="1">
        <v>42299.333333333336</v>
      </c>
      <c r="B118" t="s">
        <v>64</v>
      </c>
      <c r="C118" t="s">
        <v>40</v>
      </c>
      <c r="D118">
        <v>144</v>
      </c>
      <c r="E118">
        <v>0.5</v>
      </c>
      <c r="F118">
        <v>2.8333333333300001</v>
      </c>
      <c r="G118">
        <v>0.176470588235</v>
      </c>
      <c r="H118" t="s">
        <v>0</v>
      </c>
      <c r="I118">
        <v>1.1666666666642413</v>
      </c>
      <c r="J118">
        <v>0</v>
      </c>
      <c r="K118">
        <v>1</v>
      </c>
      <c r="L118">
        <v>4</v>
      </c>
      <c r="N118" s="1" t="str">
        <f t="shared" si="1"/>
        <v>10/22/15 08:00 AM Nin</v>
      </c>
    </row>
    <row r="119" spans="1:14" ht="15" hidden="1" customHeight="1" x14ac:dyDescent="0.25">
      <c r="A119" s="1">
        <v>42299.333333333336</v>
      </c>
      <c r="B119" t="s">
        <v>64</v>
      </c>
      <c r="C119" t="s">
        <v>53</v>
      </c>
      <c r="D119">
        <v>193.2</v>
      </c>
      <c r="E119">
        <v>1.3</v>
      </c>
      <c r="F119">
        <v>2.8333333333300001</v>
      </c>
      <c r="G119">
        <v>0.458823529412</v>
      </c>
      <c r="H119" t="s">
        <v>0</v>
      </c>
      <c r="I119">
        <v>1.1666666666642413</v>
      </c>
      <c r="J119">
        <v>0</v>
      </c>
      <c r="K119">
        <v>1</v>
      </c>
      <c r="L119">
        <v>4</v>
      </c>
      <c r="N119" s="1" t="str">
        <f t="shared" si="1"/>
        <v>10/22/15 08:00 AM Nin</v>
      </c>
    </row>
    <row r="120" spans="1:14" ht="15" hidden="1" customHeight="1" x14ac:dyDescent="0.25">
      <c r="A120" s="1">
        <v>42299.333333333336</v>
      </c>
      <c r="B120" t="s">
        <v>64</v>
      </c>
      <c r="C120" t="s">
        <v>52</v>
      </c>
      <c r="D120">
        <v>224</v>
      </c>
      <c r="E120">
        <v>1</v>
      </c>
      <c r="F120">
        <v>2.8333333333300001</v>
      </c>
      <c r="G120">
        <v>0.35294117647099998</v>
      </c>
      <c r="H120" t="s">
        <v>0</v>
      </c>
      <c r="I120">
        <v>1.1666666666642413</v>
      </c>
      <c r="J120">
        <v>0</v>
      </c>
      <c r="K120">
        <v>1</v>
      </c>
      <c r="L120">
        <v>4</v>
      </c>
      <c r="N120" s="1" t="str">
        <f t="shared" si="1"/>
        <v>10/22/15 08:00 AM Nin</v>
      </c>
    </row>
    <row r="121" spans="1:14" ht="15" hidden="1" customHeight="1" x14ac:dyDescent="0.25">
      <c r="A121" s="1">
        <v>42299.5</v>
      </c>
      <c r="B121" t="s">
        <v>64</v>
      </c>
      <c r="C121" t="s">
        <v>6</v>
      </c>
      <c r="D121">
        <v>93</v>
      </c>
      <c r="E121">
        <v>0.6</v>
      </c>
      <c r="F121">
        <v>0.166666666667</v>
      </c>
      <c r="G121">
        <v>3.6</v>
      </c>
      <c r="H121" t="s">
        <v>0</v>
      </c>
      <c r="I121">
        <v>1</v>
      </c>
      <c r="J121">
        <v>0</v>
      </c>
      <c r="K121">
        <v>0</v>
      </c>
      <c r="L121">
        <v>1</v>
      </c>
      <c r="N121" s="1" t="str">
        <f t="shared" si="1"/>
        <v>10/22/15 12:00 PM Nin</v>
      </c>
    </row>
    <row r="122" spans="1:14" ht="15" hidden="1" customHeight="1" x14ac:dyDescent="0.25">
      <c r="A122" s="1">
        <v>42300.5</v>
      </c>
      <c r="B122" t="s">
        <v>85</v>
      </c>
      <c r="C122" t="s">
        <v>5</v>
      </c>
      <c r="D122">
        <v>53.3</v>
      </c>
      <c r="E122">
        <v>0.5</v>
      </c>
      <c r="F122">
        <v>2.04861111111</v>
      </c>
      <c r="G122">
        <v>0.24406779661</v>
      </c>
      <c r="H122" t="s">
        <v>0</v>
      </c>
      <c r="I122">
        <v>0</v>
      </c>
      <c r="J122">
        <v>0</v>
      </c>
      <c r="K122">
        <v>0</v>
      </c>
      <c r="L122">
        <v>1</v>
      </c>
      <c r="N122" s="1" t="str">
        <f t="shared" si="1"/>
        <v>10/23/15 12:00 PM Man</v>
      </c>
    </row>
    <row r="123" spans="1:14" ht="15" hidden="1" customHeight="1" x14ac:dyDescent="0.25">
      <c r="A123" s="1">
        <v>42314.5</v>
      </c>
      <c r="B123" t="s">
        <v>79</v>
      </c>
      <c r="C123" t="s">
        <v>10</v>
      </c>
      <c r="D123">
        <v>103</v>
      </c>
      <c r="E123">
        <v>0.5</v>
      </c>
      <c r="F123">
        <v>2.8333333333300001</v>
      </c>
      <c r="G123">
        <v>0.176470588235</v>
      </c>
      <c r="H123" t="s">
        <v>0</v>
      </c>
      <c r="I123">
        <v>0</v>
      </c>
      <c r="J123">
        <v>0</v>
      </c>
      <c r="K123">
        <v>0</v>
      </c>
      <c r="L123">
        <v>2</v>
      </c>
      <c r="N123" s="1" t="str">
        <f t="shared" si="1"/>
        <v>11/06/15 12:00 PM Gaa</v>
      </c>
    </row>
    <row r="124" spans="1:14" ht="15" hidden="1" customHeight="1" x14ac:dyDescent="0.25">
      <c r="A124" s="1">
        <v>42314.5</v>
      </c>
      <c r="B124" t="s">
        <v>79</v>
      </c>
      <c r="C124" t="s">
        <v>5</v>
      </c>
      <c r="D124">
        <v>98.3</v>
      </c>
      <c r="E124">
        <v>0.8</v>
      </c>
      <c r="F124">
        <v>2.8333333333300001</v>
      </c>
      <c r="G124">
        <v>0.28235294117600002</v>
      </c>
      <c r="H124" t="s">
        <v>0</v>
      </c>
      <c r="I124">
        <v>0</v>
      </c>
      <c r="J124">
        <v>0</v>
      </c>
      <c r="K124">
        <v>0</v>
      </c>
      <c r="L124">
        <v>2</v>
      </c>
      <c r="N124" s="1" t="str">
        <f t="shared" si="1"/>
        <v>11/06/15 12:00 PM Gaa</v>
      </c>
    </row>
    <row r="125" spans="1:14" ht="15" hidden="1" customHeight="1" x14ac:dyDescent="0.25">
      <c r="A125" s="1">
        <v>42319.5</v>
      </c>
      <c r="B125" t="s">
        <v>80</v>
      </c>
      <c r="C125" t="s">
        <v>3</v>
      </c>
      <c r="D125">
        <v>131.5</v>
      </c>
      <c r="E125">
        <v>1</v>
      </c>
      <c r="F125">
        <v>1</v>
      </c>
      <c r="G125">
        <v>1</v>
      </c>
      <c r="H125" t="s">
        <v>0</v>
      </c>
      <c r="I125">
        <v>1</v>
      </c>
      <c r="J125">
        <v>0</v>
      </c>
      <c r="K125">
        <v>0</v>
      </c>
      <c r="L125">
        <v>1</v>
      </c>
      <c r="N125" s="1" t="str">
        <f t="shared" si="1"/>
        <v>11/11/15 12:00 PM Pange</v>
      </c>
    </row>
    <row r="126" spans="1:14" ht="15" hidden="1" customHeight="1" x14ac:dyDescent="0.25">
      <c r="A126" s="1">
        <v>42322.333333333336</v>
      </c>
      <c r="B126" t="s">
        <v>85</v>
      </c>
      <c r="C126" t="s">
        <v>92</v>
      </c>
      <c r="D126">
        <v>80</v>
      </c>
      <c r="E126">
        <v>0.6</v>
      </c>
      <c r="F126">
        <v>0.66666666666700003</v>
      </c>
      <c r="G126">
        <v>0.9</v>
      </c>
      <c r="H126" t="s">
        <v>0</v>
      </c>
      <c r="I126">
        <v>1.1666666666642413</v>
      </c>
      <c r="J126">
        <v>0</v>
      </c>
      <c r="K126">
        <v>1</v>
      </c>
      <c r="L126">
        <v>1</v>
      </c>
      <c r="N126" s="1" t="str">
        <f t="shared" si="1"/>
        <v>11/14/15 08:00 AM Man</v>
      </c>
    </row>
    <row r="127" spans="1:14" ht="15" hidden="1" customHeight="1" x14ac:dyDescent="0.25">
      <c r="A127" s="1">
        <v>42322.5</v>
      </c>
      <c r="B127" t="s">
        <v>85</v>
      </c>
      <c r="C127" t="s">
        <v>92</v>
      </c>
      <c r="D127">
        <v>79.5</v>
      </c>
      <c r="E127">
        <v>0.5</v>
      </c>
      <c r="F127">
        <v>0.166666666667</v>
      </c>
      <c r="G127">
        <v>3</v>
      </c>
      <c r="H127" t="s">
        <v>0</v>
      </c>
      <c r="I127">
        <v>1</v>
      </c>
      <c r="J127">
        <v>0</v>
      </c>
      <c r="K127">
        <v>0</v>
      </c>
      <c r="L127">
        <v>1</v>
      </c>
      <c r="N127" s="1" t="str">
        <f t="shared" si="1"/>
        <v>11/14/15 12:00 PM Man</v>
      </c>
    </row>
    <row r="128" spans="1:14" ht="15" hidden="1" customHeight="1" x14ac:dyDescent="0.25">
      <c r="A128" s="1">
        <v>42332.354166666664</v>
      </c>
      <c r="B128" t="s">
        <v>81</v>
      </c>
      <c r="C128" t="s">
        <v>6</v>
      </c>
      <c r="D128">
        <v>138.5</v>
      </c>
      <c r="E128">
        <v>1.5</v>
      </c>
      <c r="F128">
        <v>3.8541666666699999</v>
      </c>
      <c r="G128">
        <v>0.38918918918899997</v>
      </c>
      <c r="H128" t="s">
        <v>0</v>
      </c>
      <c r="I128">
        <v>3.3125</v>
      </c>
      <c r="J128">
        <v>0</v>
      </c>
      <c r="K128">
        <v>5</v>
      </c>
      <c r="L128">
        <v>2</v>
      </c>
      <c r="N128" s="1" t="str">
        <f t="shared" si="1"/>
        <v>11/24/15 08:30 AM Bat</v>
      </c>
    </row>
    <row r="129" spans="1:14" ht="15" hidden="1" customHeight="1" x14ac:dyDescent="0.25">
      <c r="A129" s="1">
        <v>42332.5</v>
      </c>
      <c r="B129" t="s">
        <v>81</v>
      </c>
      <c r="C129" t="s">
        <v>10</v>
      </c>
      <c r="D129">
        <v>228</v>
      </c>
      <c r="E129">
        <v>0.5</v>
      </c>
      <c r="F129">
        <v>0.145833333333</v>
      </c>
      <c r="G129">
        <v>3.4285714285700002</v>
      </c>
      <c r="H129" t="s">
        <v>0</v>
      </c>
      <c r="I129">
        <v>3.1666666666642413</v>
      </c>
      <c r="J129">
        <v>0</v>
      </c>
      <c r="K129">
        <v>4</v>
      </c>
      <c r="L129">
        <v>2</v>
      </c>
      <c r="N129" s="1" t="str">
        <f t="shared" si="1"/>
        <v>11/24/15 12:00 PM Bat</v>
      </c>
    </row>
    <row r="130" spans="1:14" ht="15" hidden="1" customHeight="1" x14ac:dyDescent="0.25">
      <c r="A130" s="1">
        <v>42334.333333333336</v>
      </c>
      <c r="B130" t="s">
        <v>81</v>
      </c>
      <c r="C130" t="s">
        <v>6</v>
      </c>
      <c r="D130">
        <v>137.5</v>
      </c>
      <c r="E130">
        <v>0.9</v>
      </c>
      <c r="F130">
        <v>1</v>
      </c>
      <c r="G130">
        <v>0.9</v>
      </c>
      <c r="H130" t="s">
        <v>0</v>
      </c>
      <c r="I130">
        <v>1.3333333333284827</v>
      </c>
      <c r="J130">
        <v>0</v>
      </c>
      <c r="K130">
        <v>2</v>
      </c>
      <c r="L130">
        <v>2</v>
      </c>
      <c r="N130" s="1" t="str">
        <f t="shared" si="1"/>
        <v>11/26/15 08:00 AM Bat</v>
      </c>
    </row>
    <row r="131" spans="1:14" ht="15" hidden="1" customHeight="1" x14ac:dyDescent="0.25">
      <c r="A131" s="1">
        <v>42334.333333333336</v>
      </c>
      <c r="B131" t="s">
        <v>81</v>
      </c>
      <c r="C131" t="s">
        <v>10</v>
      </c>
      <c r="D131">
        <v>227.8</v>
      </c>
      <c r="E131">
        <v>0.9</v>
      </c>
      <c r="F131">
        <v>1</v>
      </c>
      <c r="G131">
        <v>0.9</v>
      </c>
      <c r="H131" t="s">
        <v>0</v>
      </c>
      <c r="I131">
        <v>1.3333333333284827</v>
      </c>
      <c r="J131">
        <v>0</v>
      </c>
      <c r="K131">
        <v>2</v>
      </c>
      <c r="L131">
        <v>2</v>
      </c>
      <c r="N131" s="1" t="str">
        <f t="shared" ref="N131:N194" si="2">TEXT(A131,"mm/dd/yy HH:MM AM/PM")&amp;" "&amp;B131</f>
        <v>11/26/15 08:00 AM Bat</v>
      </c>
    </row>
    <row r="132" spans="1:14" ht="15" hidden="1" customHeight="1" x14ac:dyDescent="0.25">
      <c r="A132" s="1">
        <v>42334.5</v>
      </c>
      <c r="B132" t="s">
        <v>81</v>
      </c>
      <c r="C132" t="s">
        <v>6</v>
      </c>
      <c r="D132">
        <v>138</v>
      </c>
      <c r="E132">
        <v>0.5</v>
      </c>
      <c r="F132">
        <v>0.166666666667</v>
      </c>
      <c r="G132">
        <v>3</v>
      </c>
      <c r="H132" t="s">
        <v>0</v>
      </c>
      <c r="I132">
        <v>1.1666666666642413</v>
      </c>
      <c r="J132">
        <v>0</v>
      </c>
      <c r="K132">
        <v>1</v>
      </c>
      <c r="L132">
        <v>2</v>
      </c>
      <c r="N132" s="1" t="str">
        <f t="shared" si="2"/>
        <v>11/26/15 12:00 PM Bat</v>
      </c>
    </row>
    <row r="133" spans="1:14" ht="15" hidden="1" customHeight="1" x14ac:dyDescent="0.25">
      <c r="A133" s="1">
        <v>42334.666666666664</v>
      </c>
      <c r="B133" t="s">
        <v>81</v>
      </c>
      <c r="C133" t="s">
        <v>10</v>
      </c>
      <c r="D133">
        <v>228.5</v>
      </c>
      <c r="E133">
        <v>0.5</v>
      </c>
      <c r="F133">
        <v>0.166666666667</v>
      </c>
      <c r="G133">
        <v>3</v>
      </c>
      <c r="H133" t="s">
        <v>0</v>
      </c>
      <c r="I133">
        <v>1</v>
      </c>
      <c r="J133">
        <v>0</v>
      </c>
      <c r="K133">
        <v>0</v>
      </c>
      <c r="L133">
        <v>1</v>
      </c>
      <c r="N133" s="1" t="str">
        <f t="shared" si="2"/>
        <v>11/26/15 04:00 PM Bat</v>
      </c>
    </row>
    <row r="134" spans="1:14" ht="15" hidden="1" customHeight="1" x14ac:dyDescent="0.25">
      <c r="A134" s="1">
        <v>42358.333333333336</v>
      </c>
      <c r="B134" t="s">
        <v>64</v>
      </c>
      <c r="C134" t="s">
        <v>52</v>
      </c>
      <c r="D134">
        <v>245.5</v>
      </c>
      <c r="E134">
        <v>1.5</v>
      </c>
      <c r="F134">
        <v>0.66666666666700003</v>
      </c>
      <c r="G134">
        <v>2.25</v>
      </c>
      <c r="H134" t="s">
        <v>0</v>
      </c>
      <c r="I134">
        <v>2.3333333333284827</v>
      </c>
      <c r="J134">
        <v>0</v>
      </c>
      <c r="K134">
        <v>0</v>
      </c>
      <c r="L134">
        <v>2</v>
      </c>
      <c r="N134" s="1" t="str">
        <f t="shared" si="2"/>
        <v>12/20/15 08:00 AM Nin</v>
      </c>
    </row>
    <row r="135" spans="1:14" ht="15" hidden="1" customHeight="1" x14ac:dyDescent="0.25">
      <c r="A135" s="1">
        <v>42358.5</v>
      </c>
      <c r="B135" t="s">
        <v>81</v>
      </c>
      <c r="C135" t="s">
        <v>10</v>
      </c>
      <c r="D135">
        <v>233</v>
      </c>
      <c r="E135">
        <v>0.5</v>
      </c>
      <c r="F135">
        <v>0.166666666667</v>
      </c>
      <c r="G135">
        <v>3</v>
      </c>
      <c r="H135" t="s">
        <v>0</v>
      </c>
      <c r="I135">
        <v>4.1666666666642413</v>
      </c>
      <c r="J135">
        <v>0</v>
      </c>
      <c r="K135">
        <v>13</v>
      </c>
      <c r="L135">
        <v>3</v>
      </c>
      <c r="N135" s="1" t="str">
        <f t="shared" si="2"/>
        <v>12/20/15 12:00 PM Bat</v>
      </c>
    </row>
    <row r="136" spans="1:14" ht="15" customHeight="1" x14ac:dyDescent="0.25">
      <c r="A136" s="1">
        <v>42358.666666666664</v>
      </c>
      <c r="B136" t="s">
        <v>81</v>
      </c>
      <c r="C136" t="s">
        <v>6</v>
      </c>
      <c r="D136">
        <v>141.6</v>
      </c>
      <c r="E136">
        <v>2.7</v>
      </c>
      <c r="F136">
        <v>0.166666666667</v>
      </c>
      <c r="G136">
        <v>16.2</v>
      </c>
      <c r="H136" t="s">
        <v>0</v>
      </c>
      <c r="I136">
        <v>4</v>
      </c>
      <c r="J136">
        <v>0</v>
      </c>
      <c r="K136">
        <v>12</v>
      </c>
      <c r="L136">
        <v>3</v>
      </c>
      <c r="N136" s="1" t="str">
        <f t="shared" si="2"/>
        <v>12/20/15 04:00 PM Bat</v>
      </c>
    </row>
    <row r="137" spans="1:14" ht="15" hidden="1" customHeight="1" x14ac:dyDescent="0.25">
      <c r="A137" s="1">
        <v>42359.333333333336</v>
      </c>
      <c r="B137" t="s">
        <v>81</v>
      </c>
      <c r="C137" t="s">
        <v>10</v>
      </c>
      <c r="D137">
        <v>232.3</v>
      </c>
      <c r="E137">
        <v>1.1000000000000001</v>
      </c>
      <c r="F137">
        <v>0.66666666666700003</v>
      </c>
      <c r="G137">
        <v>1.65</v>
      </c>
      <c r="H137" t="s">
        <v>0</v>
      </c>
      <c r="I137">
        <v>3.3333333333284827</v>
      </c>
      <c r="J137">
        <v>0</v>
      </c>
      <c r="K137">
        <v>11</v>
      </c>
      <c r="L137">
        <v>3</v>
      </c>
      <c r="N137" s="1" t="str">
        <f t="shared" si="2"/>
        <v>12/21/15 08:00 AM Bat</v>
      </c>
    </row>
    <row r="138" spans="1:14" ht="15" hidden="1" customHeight="1" x14ac:dyDescent="0.25">
      <c r="A138" s="1">
        <v>42359.5</v>
      </c>
      <c r="B138" t="s">
        <v>81</v>
      </c>
      <c r="C138" t="s">
        <v>6</v>
      </c>
      <c r="D138">
        <v>141.9</v>
      </c>
      <c r="E138">
        <v>0.7</v>
      </c>
      <c r="F138">
        <v>0.166666666667</v>
      </c>
      <c r="G138">
        <v>4.2</v>
      </c>
      <c r="H138" t="s">
        <v>0</v>
      </c>
      <c r="I138">
        <v>3.1666666666642413</v>
      </c>
      <c r="J138">
        <v>0</v>
      </c>
      <c r="K138">
        <v>9</v>
      </c>
      <c r="L138">
        <v>3</v>
      </c>
      <c r="N138" s="1" t="str">
        <f t="shared" si="2"/>
        <v>12/21/15 12:00 PM Bat</v>
      </c>
    </row>
    <row r="139" spans="1:14" ht="15" hidden="1" customHeight="1" x14ac:dyDescent="0.25">
      <c r="A139" s="1">
        <v>42359.5</v>
      </c>
      <c r="B139" t="s">
        <v>81</v>
      </c>
      <c r="C139" t="s">
        <v>10</v>
      </c>
      <c r="D139">
        <v>233</v>
      </c>
      <c r="E139">
        <v>0.7</v>
      </c>
      <c r="F139">
        <v>0.166666666667</v>
      </c>
      <c r="G139">
        <v>4.2</v>
      </c>
      <c r="H139" t="s">
        <v>0</v>
      </c>
      <c r="I139">
        <v>3.1666666666642413</v>
      </c>
      <c r="J139">
        <v>0</v>
      </c>
      <c r="K139">
        <v>9</v>
      </c>
      <c r="L139">
        <v>3</v>
      </c>
      <c r="N139" s="1" t="str">
        <f t="shared" si="2"/>
        <v>12/21/15 12:00 PM Bat</v>
      </c>
    </row>
    <row r="140" spans="1:14" ht="15" hidden="1" customHeight="1" x14ac:dyDescent="0.25">
      <c r="A140" s="1">
        <v>42359.666666666664</v>
      </c>
      <c r="B140" t="s">
        <v>81</v>
      </c>
      <c r="C140" t="s">
        <v>6</v>
      </c>
      <c r="D140">
        <v>140.69999999999999</v>
      </c>
      <c r="E140">
        <v>1.2</v>
      </c>
      <c r="F140">
        <v>0.166666666667</v>
      </c>
      <c r="G140">
        <v>7.2</v>
      </c>
      <c r="H140" t="s">
        <v>0</v>
      </c>
      <c r="I140">
        <v>3</v>
      </c>
      <c r="J140">
        <v>0</v>
      </c>
      <c r="K140">
        <v>7</v>
      </c>
      <c r="L140">
        <v>3</v>
      </c>
      <c r="N140" s="1" t="str">
        <f t="shared" si="2"/>
        <v>12/21/15 04:00 PM Bat</v>
      </c>
    </row>
    <row r="141" spans="1:14" ht="15" hidden="1" customHeight="1" x14ac:dyDescent="0.25">
      <c r="A141" s="1">
        <v>42359.666666666664</v>
      </c>
      <c r="B141" t="s">
        <v>81</v>
      </c>
      <c r="C141" t="s">
        <v>10</v>
      </c>
      <c r="D141">
        <v>232.4</v>
      </c>
      <c r="E141">
        <v>0.6</v>
      </c>
      <c r="F141">
        <v>0.166666666667</v>
      </c>
      <c r="G141">
        <v>3.6</v>
      </c>
      <c r="H141" t="s">
        <v>0</v>
      </c>
      <c r="I141">
        <v>3</v>
      </c>
      <c r="J141">
        <v>0</v>
      </c>
      <c r="K141">
        <v>7</v>
      </c>
      <c r="L141">
        <v>3</v>
      </c>
      <c r="N141" s="1" t="str">
        <f t="shared" si="2"/>
        <v>12/21/15 04:00 PM Bat</v>
      </c>
    </row>
    <row r="142" spans="1:14" ht="15" hidden="1" customHeight="1" x14ac:dyDescent="0.25">
      <c r="A142" s="1">
        <v>42360.333333333336</v>
      </c>
      <c r="B142" t="s">
        <v>81</v>
      </c>
      <c r="C142" t="s">
        <v>6</v>
      </c>
      <c r="D142">
        <v>142.30000000000001</v>
      </c>
      <c r="E142">
        <v>1.6</v>
      </c>
      <c r="F142">
        <v>0.66666666666700003</v>
      </c>
      <c r="G142">
        <v>2.4</v>
      </c>
      <c r="H142" t="s">
        <v>0</v>
      </c>
      <c r="I142">
        <v>2.3333333333284827</v>
      </c>
      <c r="J142">
        <v>0</v>
      </c>
      <c r="K142">
        <v>4</v>
      </c>
      <c r="L142">
        <v>3</v>
      </c>
      <c r="N142" s="1" t="str">
        <f t="shared" si="2"/>
        <v>12/22/15 08:00 AM Bat</v>
      </c>
    </row>
    <row r="143" spans="1:14" ht="15" hidden="1" customHeight="1" x14ac:dyDescent="0.25">
      <c r="A143" s="1">
        <v>42360.333333333336</v>
      </c>
      <c r="B143" t="s">
        <v>81</v>
      </c>
      <c r="C143" t="s">
        <v>10</v>
      </c>
      <c r="D143">
        <v>233</v>
      </c>
      <c r="E143">
        <v>0.6</v>
      </c>
      <c r="F143">
        <v>0.66666666666700003</v>
      </c>
      <c r="G143">
        <v>0.9</v>
      </c>
      <c r="H143" t="s">
        <v>0</v>
      </c>
      <c r="I143">
        <v>2.3333333333284827</v>
      </c>
      <c r="J143">
        <v>0</v>
      </c>
      <c r="K143">
        <v>4</v>
      </c>
      <c r="L143">
        <v>3</v>
      </c>
      <c r="N143" s="1" t="str">
        <f t="shared" si="2"/>
        <v>12/22/15 08:00 AM Bat</v>
      </c>
    </row>
    <row r="144" spans="1:14" ht="15" hidden="1" customHeight="1" x14ac:dyDescent="0.25">
      <c r="A144" s="1">
        <v>42360.333333333336</v>
      </c>
      <c r="B144" t="s">
        <v>81</v>
      </c>
      <c r="C144" t="s">
        <v>5</v>
      </c>
      <c r="D144">
        <v>132</v>
      </c>
      <c r="E144">
        <v>1</v>
      </c>
      <c r="F144">
        <v>0.66666666666700003</v>
      </c>
      <c r="G144">
        <v>1.5</v>
      </c>
      <c r="H144" t="s">
        <v>0</v>
      </c>
      <c r="I144">
        <v>2.3333333333284827</v>
      </c>
      <c r="J144">
        <v>0</v>
      </c>
      <c r="K144">
        <v>4</v>
      </c>
      <c r="L144">
        <v>3</v>
      </c>
      <c r="N144" s="1" t="str">
        <f t="shared" si="2"/>
        <v>12/22/15 08:00 AM Bat</v>
      </c>
    </row>
    <row r="145" spans="1:14" ht="15" hidden="1" customHeight="1" x14ac:dyDescent="0.25">
      <c r="A145" s="1">
        <v>42360.5</v>
      </c>
      <c r="B145" t="s">
        <v>76</v>
      </c>
      <c r="C145" t="s">
        <v>8</v>
      </c>
      <c r="D145">
        <v>132.5</v>
      </c>
      <c r="E145">
        <v>1.5</v>
      </c>
      <c r="F145">
        <v>4</v>
      </c>
      <c r="G145">
        <v>0.375</v>
      </c>
      <c r="H145" t="s">
        <v>0</v>
      </c>
      <c r="I145">
        <v>1</v>
      </c>
      <c r="J145">
        <v>0</v>
      </c>
      <c r="K145">
        <v>0</v>
      </c>
      <c r="L145">
        <v>1</v>
      </c>
      <c r="N145" s="1" t="str">
        <f t="shared" si="2"/>
        <v>12/22/15 12:00 PM Lab</v>
      </c>
    </row>
    <row r="146" spans="1:14" ht="15" hidden="1" customHeight="1" x14ac:dyDescent="0.25">
      <c r="A146" s="1">
        <v>42360.666666666664</v>
      </c>
      <c r="B146" t="s">
        <v>81</v>
      </c>
      <c r="C146" t="s">
        <v>5</v>
      </c>
      <c r="D146">
        <v>131.1</v>
      </c>
      <c r="E146">
        <v>0.9</v>
      </c>
      <c r="F146">
        <v>0.166666666667</v>
      </c>
      <c r="G146">
        <v>5.4</v>
      </c>
      <c r="H146" t="s">
        <v>0</v>
      </c>
      <c r="I146">
        <v>2</v>
      </c>
      <c r="J146">
        <v>0</v>
      </c>
      <c r="K146">
        <v>3</v>
      </c>
      <c r="L146">
        <v>2</v>
      </c>
      <c r="N146" s="1" t="str">
        <f t="shared" si="2"/>
        <v>12/22/15 04:00 PM Bat</v>
      </c>
    </row>
    <row r="147" spans="1:14" ht="15" hidden="1" customHeight="1" x14ac:dyDescent="0.25">
      <c r="A147" s="1">
        <v>42361.666666666664</v>
      </c>
      <c r="B147" t="s">
        <v>81</v>
      </c>
      <c r="C147" t="s">
        <v>10</v>
      </c>
      <c r="D147">
        <v>233</v>
      </c>
      <c r="E147">
        <v>0.5</v>
      </c>
      <c r="F147">
        <v>1</v>
      </c>
      <c r="G147">
        <v>0.5</v>
      </c>
      <c r="H147" t="s">
        <v>0</v>
      </c>
      <c r="I147">
        <v>1</v>
      </c>
      <c r="J147">
        <v>0</v>
      </c>
      <c r="K147">
        <v>0</v>
      </c>
      <c r="L147">
        <v>2</v>
      </c>
      <c r="N147" s="1" t="str">
        <f t="shared" si="2"/>
        <v>12/23/15 04:00 PM Bat</v>
      </c>
    </row>
    <row r="148" spans="1:14" ht="15" hidden="1" customHeight="1" x14ac:dyDescent="0.25">
      <c r="A148" s="1">
        <v>42361.666666666664</v>
      </c>
      <c r="B148" t="s">
        <v>81</v>
      </c>
      <c r="C148" t="s">
        <v>5</v>
      </c>
      <c r="D148">
        <v>130.19999999999999</v>
      </c>
      <c r="E148">
        <v>0.9</v>
      </c>
      <c r="F148">
        <v>1</v>
      </c>
      <c r="G148">
        <v>0.9</v>
      </c>
      <c r="H148" t="s">
        <v>0</v>
      </c>
      <c r="I148">
        <v>1</v>
      </c>
      <c r="J148">
        <v>0</v>
      </c>
      <c r="K148">
        <v>0</v>
      </c>
      <c r="L148">
        <v>2</v>
      </c>
      <c r="N148" s="1" t="str">
        <f t="shared" si="2"/>
        <v>12/23/15 04:00 PM Bat</v>
      </c>
    </row>
    <row r="149" spans="1:14" ht="15" hidden="1" customHeight="1" x14ac:dyDescent="0.25">
      <c r="A149" s="1">
        <v>42362.5</v>
      </c>
      <c r="B149" t="s">
        <v>76</v>
      </c>
      <c r="C149" t="s">
        <v>3</v>
      </c>
      <c r="D149">
        <v>86</v>
      </c>
      <c r="E149">
        <v>1</v>
      </c>
      <c r="F149">
        <v>1</v>
      </c>
      <c r="G149">
        <v>1</v>
      </c>
      <c r="H149" t="s">
        <v>0</v>
      </c>
      <c r="I149">
        <v>1</v>
      </c>
      <c r="J149">
        <v>0</v>
      </c>
      <c r="K149">
        <v>0</v>
      </c>
      <c r="L149">
        <v>1</v>
      </c>
      <c r="N149" s="1" t="str">
        <f t="shared" si="2"/>
        <v>12/24/15 12:00 PM Lab</v>
      </c>
    </row>
    <row r="150" spans="1:14" ht="15" hidden="1" customHeight="1" x14ac:dyDescent="0.25">
      <c r="A150" s="1">
        <v>42402.5</v>
      </c>
      <c r="B150" t="s">
        <v>68</v>
      </c>
      <c r="C150" t="s">
        <v>10</v>
      </c>
      <c r="D150">
        <v>69.7</v>
      </c>
      <c r="E150">
        <v>2.7</v>
      </c>
      <c r="F150">
        <v>4</v>
      </c>
      <c r="G150">
        <v>0.67500000000000004</v>
      </c>
      <c r="H150" t="s">
        <v>0</v>
      </c>
      <c r="I150">
        <v>1.1666666666642413</v>
      </c>
      <c r="J150">
        <v>0</v>
      </c>
      <c r="K150">
        <v>3</v>
      </c>
      <c r="L150">
        <v>2</v>
      </c>
      <c r="N150" s="1" t="str">
        <f t="shared" si="2"/>
        <v>02/02/16 12:00 PM Lay</v>
      </c>
    </row>
    <row r="151" spans="1:14" ht="15" hidden="1" customHeight="1" x14ac:dyDescent="0.25">
      <c r="A151" s="1">
        <v>42403.333333333336</v>
      </c>
      <c r="B151" t="s">
        <v>68</v>
      </c>
      <c r="C151" t="s">
        <v>6</v>
      </c>
      <c r="D151">
        <v>87.2</v>
      </c>
      <c r="E151">
        <v>0.7</v>
      </c>
      <c r="F151">
        <v>0.83333333333299997</v>
      </c>
      <c r="G151">
        <v>0.84</v>
      </c>
      <c r="H151" t="s">
        <v>0</v>
      </c>
      <c r="I151">
        <v>0.33333333332848269</v>
      </c>
      <c r="J151">
        <v>0</v>
      </c>
      <c r="K151">
        <v>2</v>
      </c>
      <c r="L151">
        <v>2</v>
      </c>
      <c r="N151" s="1" t="str">
        <f t="shared" si="2"/>
        <v>02/03/16 08:00 AM Lay</v>
      </c>
    </row>
    <row r="152" spans="1:14" ht="15" hidden="1" customHeight="1" x14ac:dyDescent="0.25">
      <c r="A152" s="1">
        <v>42403.666666666664</v>
      </c>
      <c r="B152" t="s">
        <v>68</v>
      </c>
      <c r="C152" t="s">
        <v>6</v>
      </c>
      <c r="D152">
        <v>87.7</v>
      </c>
      <c r="E152">
        <v>0.5</v>
      </c>
      <c r="F152">
        <v>0.166666666667</v>
      </c>
      <c r="G152">
        <v>3</v>
      </c>
      <c r="H152" t="s">
        <v>0</v>
      </c>
      <c r="I152">
        <v>0</v>
      </c>
      <c r="J152">
        <v>0</v>
      </c>
      <c r="K152">
        <v>0</v>
      </c>
      <c r="L152">
        <v>2</v>
      </c>
      <c r="N152" s="1" t="str">
        <f t="shared" si="2"/>
        <v>02/03/16 04:00 PM Lay</v>
      </c>
    </row>
    <row r="153" spans="1:14" ht="15" hidden="1" customHeight="1" x14ac:dyDescent="0.25">
      <c r="A153" s="1">
        <v>42403.666666666664</v>
      </c>
      <c r="B153" t="s">
        <v>68</v>
      </c>
      <c r="C153" t="s">
        <v>10</v>
      </c>
      <c r="D153">
        <v>69.8</v>
      </c>
      <c r="E153">
        <v>0.7</v>
      </c>
      <c r="F153">
        <v>0.166666666667</v>
      </c>
      <c r="G153">
        <v>4.2</v>
      </c>
      <c r="H153" t="s">
        <v>0</v>
      </c>
      <c r="I153">
        <v>0</v>
      </c>
      <c r="J153">
        <v>0</v>
      </c>
      <c r="K153">
        <v>0</v>
      </c>
      <c r="L153">
        <v>2</v>
      </c>
      <c r="N153" s="1" t="str">
        <f t="shared" si="2"/>
        <v>02/03/16 04:00 PM Lay</v>
      </c>
    </row>
    <row r="154" spans="1:14" ht="15" hidden="1" customHeight="1" x14ac:dyDescent="0.25">
      <c r="A154" s="1">
        <v>42412.4375</v>
      </c>
      <c r="B154" t="s">
        <v>82</v>
      </c>
      <c r="C154" t="s">
        <v>52</v>
      </c>
      <c r="D154">
        <v>252.6</v>
      </c>
      <c r="E154">
        <v>2.6</v>
      </c>
      <c r="F154">
        <v>6.9375</v>
      </c>
      <c r="G154">
        <v>0.37477477477499999</v>
      </c>
      <c r="H154" t="s">
        <v>0</v>
      </c>
      <c r="I154">
        <v>1.0625</v>
      </c>
      <c r="J154">
        <v>0</v>
      </c>
      <c r="K154">
        <v>0</v>
      </c>
      <c r="L154">
        <v>2</v>
      </c>
      <c r="N154" s="1" t="str">
        <f t="shared" si="2"/>
        <v>02/12/16 10:30 AM Messb</v>
      </c>
    </row>
    <row r="155" spans="1:14" ht="15" hidden="1" customHeight="1" x14ac:dyDescent="0.25">
      <c r="A155" s="1">
        <v>42416.5</v>
      </c>
      <c r="B155" t="s">
        <v>81</v>
      </c>
      <c r="C155" t="s">
        <v>10</v>
      </c>
      <c r="D155">
        <v>231.8</v>
      </c>
      <c r="E155">
        <v>1.8</v>
      </c>
      <c r="F155">
        <v>4</v>
      </c>
      <c r="G155">
        <v>0.45</v>
      </c>
      <c r="H155" t="s">
        <v>0</v>
      </c>
      <c r="I155">
        <v>1.1666666666642413</v>
      </c>
      <c r="J155">
        <v>0</v>
      </c>
      <c r="K155">
        <v>4</v>
      </c>
      <c r="L155">
        <v>2</v>
      </c>
      <c r="N155" s="1" t="str">
        <f t="shared" si="2"/>
        <v>02/16/16 12:00 PM Bat</v>
      </c>
    </row>
    <row r="156" spans="1:14" ht="15" hidden="1" customHeight="1" x14ac:dyDescent="0.25">
      <c r="A156" s="1">
        <v>42417.333333333336</v>
      </c>
      <c r="B156" t="s">
        <v>81</v>
      </c>
      <c r="C156" t="s">
        <v>6</v>
      </c>
      <c r="D156">
        <v>140.69999999999999</v>
      </c>
      <c r="E156">
        <v>0.5</v>
      </c>
      <c r="F156">
        <v>0.66666666666700003</v>
      </c>
      <c r="G156">
        <v>0.75</v>
      </c>
      <c r="H156" t="s">
        <v>0</v>
      </c>
      <c r="I156">
        <v>0.33333333332848269</v>
      </c>
      <c r="J156">
        <v>0</v>
      </c>
      <c r="K156">
        <v>3</v>
      </c>
      <c r="L156">
        <v>2</v>
      </c>
      <c r="N156" s="1" t="str">
        <f t="shared" si="2"/>
        <v>02/17/16 08:00 AM Bat</v>
      </c>
    </row>
    <row r="157" spans="1:14" ht="15" hidden="1" customHeight="1" x14ac:dyDescent="0.25">
      <c r="A157" s="1">
        <v>42417.5</v>
      </c>
      <c r="B157" t="s">
        <v>81</v>
      </c>
      <c r="C157" t="s">
        <v>6</v>
      </c>
      <c r="D157">
        <v>141.5</v>
      </c>
      <c r="E157">
        <v>0.8</v>
      </c>
      <c r="F157">
        <v>0.166666666667</v>
      </c>
      <c r="G157">
        <v>4.8</v>
      </c>
      <c r="H157" t="s">
        <v>0</v>
      </c>
      <c r="I157">
        <v>0.16666666666424135</v>
      </c>
      <c r="J157">
        <v>0</v>
      </c>
      <c r="K157">
        <v>2</v>
      </c>
      <c r="L157">
        <v>2</v>
      </c>
      <c r="N157" s="1" t="str">
        <f t="shared" si="2"/>
        <v>02/17/16 12:00 PM Bat</v>
      </c>
    </row>
    <row r="158" spans="1:14" ht="15" hidden="1" customHeight="1" x14ac:dyDescent="0.25">
      <c r="A158" s="1">
        <v>42417.666666666664</v>
      </c>
      <c r="B158" t="s">
        <v>81</v>
      </c>
      <c r="C158" t="s">
        <v>6</v>
      </c>
      <c r="D158">
        <v>141</v>
      </c>
      <c r="E158">
        <v>0.5</v>
      </c>
      <c r="F158">
        <v>0.166666666667</v>
      </c>
      <c r="G158">
        <v>3</v>
      </c>
      <c r="H158" t="s">
        <v>0</v>
      </c>
      <c r="I158">
        <v>0</v>
      </c>
      <c r="J158">
        <v>0</v>
      </c>
      <c r="K158">
        <v>0</v>
      </c>
      <c r="L158">
        <v>2</v>
      </c>
      <c r="N158" s="1" t="str">
        <f t="shared" si="2"/>
        <v>02/17/16 04:00 PM Bat</v>
      </c>
    </row>
    <row r="159" spans="1:14" ht="15" hidden="1" customHeight="1" x14ac:dyDescent="0.25">
      <c r="A159" s="1">
        <v>42417.666666666664</v>
      </c>
      <c r="B159" t="s">
        <v>81</v>
      </c>
      <c r="C159" t="s">
        <v>10</v>
      </c>
      <c r="D159">
        <v>230.8</v>
      </c>
      <c r="E159">
        <v>0.5</v>
      </c>
      <c r="F159">
        <v>0.166666666667</v>
      </c>
      <c r="G159">
        <v>3</v>
      </c>
      <c r="H159" t="s">
        <v>0</v>
      </c>
      <c r="I159">
        <v>0</v>
      </c>
      <c r="J159">
        <v>0</v>
      </c>
      <c r="K159">
        <v>0</v>
      </c>
      <c r="L159">
        <v>2</v>
      </c>
      <c r="N159" s="1" t="str">
        <f t="shared" si="2"/>
        <v>02/17/16 04:00 PM Bat</v>
      </c>
    </row>
    <row r="160" spans="1:14" ht="15" hidden="1" customHeight="1" x14ac:dyDescent="0.25">
      <c r="A160" s="1">
        <v>42438.4375</v>
      </c>
      <c r="B160" t="s">
        <v>81</v>
      </c>
      <c r="C160" t="s">
        <v>11</v>
      </c>
      <c r="D160">
        <v>131.5</v>
      </c>
      <c r="E160">
        <v>2.1</v>
      </c>
      <c r="F160">
        <v>0.875</v>
      </c>
      <c r="G160">
        <v>2.4</v>
      </c>
      <c r="H160" t="s">
        <v>0</v>
      </c>
      <c r="I160">
        <v>3.8958333333357587</v>
      </c>
      <c r="J160">
        <v>1</v>
      </c>
      <c r="K160">
        <v>10</v>
      </c>
      <c r="L160">
        <v>3</v>
      </c>
      <c r="N160" s="1" t="str">
        <f t="shared" si="2"/>
        <v>03/09/16 10:30 AM Bat</v>
      </c>
    </row>
    <row r="161" spans="1:14" ht="15" hidden="1" customHeight="1" x14ac:dyDescent="0.25">
      <c r="A161" s="1">
        <v>42438.4375</v>
      </c>
      <c r="B161" t="s">
        <v>81</v>
      </c>
      <c r="C161" t="s">
        <v>12</v>
      </c>
      <c r="D161">
        <v>230.1</v>
      </c>
      <c r="E161">
        <v>1.4</v>
      </c>
      <c r="F161">
        <v>0.875</v>
      </c>
      <c r="G161">
        <v>1.6</v>
      </c>
      <c r="H161" t="s">
        <v>0</v>
      </c>
      <c r="I161">
        <v>3.8958333333357587</v>
      </c>
      <c r="J161">
        <v>1</v>
      </c>
      <c r="K161">
        <v>10</v>
      </c>
      <c r="L161">
        <v>3</v>
      </c>
      <c r="N161" s="1" t="str">
        <f t="shared" si="2"/>
        <v>03/09/16 10:30 AM Bat</v>
      </c>
    </row>
    <row r="162" spans="1:14" ht="15" hidden="1" customHeight="1" x14ac:dyDescent="0.25">
      <c r="A162" s="1">
        <v>42439.3125</v>
      </c>
      <c r="B162" t="s">
        <v>81</v>
      </c>
      <c r="C162" t="s">
        <v>19</v>
      </c>
      <c r="D162">
        <v>129</v>
      </c>
      <c r="E162">
        <v>1</v>
      </c>
      <c r="F162">
        <v>0.875</v>
      </c>
      <c r="G162">
        <v>1.1428571428600001</v>
      </c>
      <c r="H162" t="s">
        <v>0</v>
      </c>
      <c r="I162">
        <v>3.0208333333357587</v>
      </c>
      <c r="J162">
        <v>0</v>
      </c>
      <c r="K162">
        <v>9</v>
      </c>
      <c r="L162">
        <v>3</v>
      </c>
      <c r="N162" s="1" t="str">
        <f t="shared" si="2"/>
        <v>03/10/16 07:30 AM Bat</v>
      </c>
    </row>
    <row r="163" spans="1:14" ht="15" hidden="1" customHeight="1" x14ac:dyDescent="0.25">
      <c r="A163" s="1">
        <v>42440.416666666664</v>
      </c>
      <c r="B163" t="s">
        <v>81</v>
      </c>
      <c r="C163" t="s">
        <v>12</v>
      </c>
      <c r="D163">
        <v>231.2</v>
      </c>
      <c r="E163">
        <v>1.1000000000000001</v>
      </c>
      <c r="F163">
        <v>0.9375</v>
      </c>
      <c r="G163">
        <v>1.17333333333</v>
      </c>
      <c r="H163" t="s">
        <v>0</v>
      </c>
      <c r="I163">
        <v>1.9166666666715173</v>
      </c>
      <c r="J163">
        <v>0</v>
      </c>
      <c r="K163">
        <v>7</v>
      </c>
      <c r="L163">
        <v>3</v>
      </c>
      <c r="N163" s="1" t="str">
        <f t="shared" si="2"/>
        <v>03/11/16 10:00 AM Bat</v>
      </c>
    </row>
    <row r="164" spans="1:14" ht="15" hidden="1" customHeight="1" x14ac:dyDescent="0.25">
      <c r="A164" s="1">
        <v>42440.416666666664</v>
      </c>
      <c r="B164" t="s">
        <v>81</v>
      </c>
      <c r="C164" t="s">
        <v>19</v>
      </c>
      <c r="D164">
        <v>130</v>
      </c>
      <c r="E164">
        <v>1</v>
      </c>
      <c r="F164">
        <v>0.9375</v>
      </c>
      <c r="G164">
        <v>1.06666666667</v>
      </c>
      <c r="H164" t="s">
        <v>0</v>
      </c>
      <c r="I164">
        <v>1.9166666666715173</v>
      </c>
      <c r="J164">
        <v>0</v>
      </c>
      <c r="K164">
        <v>7</v>
      </c>
      <c r="L164">
        <v>3</v>
      </c>
      <c r="N164" s="1" t="str">
        <f t="shared" si="2"/>
        <v>03/11/16 10:00 AM Bat</v>
      </c>
    </row>
    <row r="165" spans="1:14" ht="15" hidden="1" customHeight="1" x14ac:dyDescent="0.25">
      <c r="A165" s="1">
        <v>42440.642361111109</v>
      </c>
      <c r="B165" t="s">
        <v>81</v>
      </c>
      <c r="C165" t="s">
        <v>11</v>
      </c>
      <c r="D165">
        <v>132.19999999999999</v>
      </c>
      <c r="E165">
        <v>0.9</v>
      </c>
      <c r="F165">
        <v>1.16319444444</v>
      </c>
      <c r="G165">
        <v>0.77373134328399995</v>
      </c>
      <c r="H165" t="s">
        <v>0</v>
      </c>
      <c r="I165">
        <v>1.6909722222262644</v>
      </c>
      <c r="J165">
        <v>0</v>
      </c>
      <c r="K165">
        <v>4</v>
      </c>
      <c r="L165">
        <v>3</v>
      </c>
      <c r="N165" s="1" t="str">
        <f t="shared" si="2"/>
        <v>03/11/16 03:25 PM Bat</v>
      </c>
    </row>
    <row r="166" spans="1:14" ht="15" hidden="1" customHeight="1" x14ac:dyDescent="0.25">
      <c r="A166" s="1">
        <v>42440.642361111109</v>
      </c>
      <c r="B166" t="s">
        <v>81</v>
      </c>
      <c r="C166" t="s">
        <v>12</v>
      </c>
      <c r="D166">
        <v>230.5</v>
      </c>
      <c r="E166">
        <v>0.7</v>
      </c>
      <c r="F166">
        <v>0.194444444444</v>
      </c>
      <c r="G166">
        <v>3.6</v>
      </c>
      <c r="H166" t="s">
        <v>0</v>
      </c>
      <c r="I166">
        <v>1.6909722222262644</v>
      </c>
      <c r="J166">
        <v>0</v>
      </c>
      <c r="K166">
        <v>4</v>
      </c>
      <c r="L166">
        <v>3</v>
      </c>
      <c r="N166" s="1" t="str">
        <f t="shared" si="2"/>
        <v>03/11/16 03:25 PM Bat</v>
      </c>
    </row>
    <row r="167" spans="1:14" ht="15" hidden="1" customHeight="1" x14ac:dyDescent="0.25">
      <c r="A167" s="1">
        <v>42440.642361111109</v>
      </c>
      <c r="B167" t="s">
        <v>81</v>
      </c>
      <c r="C167" t="s">
        <v>19</v>
      </c>
      <c r="D167">
        <v>129</v>
      </c>
      <c r="E167">
        <v>1</v>
      </c>
      <c r="F167">
        <v>0.194444444444</v>
      </c>
      <c r="G167">
        <v>5.1428571428599996</v>
      </c>
      <c r="H167" t="s">
        <v>0</v>
      </c>
      <c r="I167">
        <v>1.6909722222262644</v>
      </c>
      <c r="J167">
        <v>0</v>
      </c>
      <c r="K167">
        <v>4</v>
      </c>
      <c r="L167">
        <v>3</v>
      </c>
      <c r="N167" s="1" t="str">
        <f t="shared" si="2"/>
        <v>03/11/16 03:25 PM Bat</v>
      </c>
    </row>
    <row r="168" spans="1:14" ht="15" hidden="1" customHeight="1" x14ac:dyDescent="0.25">
      <c r="A168" s="1">
        <v>42441.3125</v>
      </c>
      <c r="B168" t="s">
        <v>81</v>
      </c>
      <c r="C168" t="s">
        <v>11</v>
      </c>
      <c r="D168">
        <v>131</v>
      </c>
      <c r="E168">
        <v>1.2</v>
      </c>
      <c r="F168">
        <v>0.66666666666700003</v>
      </c>
      <c r="G168">
        <v>1.8</v>
      </c>
      <c r="H168" t="s">
        <v>0</v>
      </c>
      <c r="I168">
        <v>1.0208333333357587</v>
      </c>
      <c r="J168">
        <v>0</v>
      </c>
      <c r="K168">
        <v>3</v>
      </c>
      <c r="L168">
        <v>3</v>
      </c>
      <c r="N168" s="1" t="str">
        <f t="shared" si="2"/>
        <v>03/12/16 07:30 AM Bat</v>
      </c>
    </row>
    <row r="169" spans="1:14" ht="15" hidden="1" customHeight="1" x14ac:dyDescent="0.25">
      <c r="A169" s="1">
        <v>42441.3125</v>
      </c>
      <c r="B169" t="s">
        <v>81</v>
      </c>
      <c r="C169" t="s">
        <v>12</v>
      </c>
      <c r="D169">
        <v>230</v>
      </c>
      <c r="E169">
        <v>0.5</v>
      </c>
      <c r="F169">
        <v>0.66666666666700003</v>
      </c>
      <c r="G169">
        <v>0.75</v>
      </c>
      <c r="H169" t="s">
        <v>0</v>
      </c>
      <c r="I169">
        <v>1.0208333333357587</v>
      </c>
      <c r="J169">
        <v>0</v>
      </c>
      <c r="K169">
        <v>3</v>
      </c>
      <c r="L169">
        <v>3</v>
      </c>
      <c r="N169" s="1" t="str">
        <f t="shared" si="2"/>
        <v>03/12/16 07:30 AM Bat</v>
      </c>
    </row>
    <row r="170" spans="1:14" ht="15" hidden="1" customHeight="1" x14ac:dyDescent="0.25">
      <c r="A170" s="1">
        <v>42441.5</v>
      </c>
      <c r="B170" t="s">
        <v>81</v>
      </c>
      <c r="C170" t="s">
        <v>5</v>
      </c>
      <c r="D170">
        <v>130</v>
      </c>
      <c r="E170">
        <v>1</v>
      </c>
      <c r="F170">
        <v>0.166666666667</v>
      </c>
      <c r="G170">
        <v>6</v>
      </c>
      <c r="H170" t="s">
        <v>0</v>
      </c>
      <c r="I170">
        <v>0.83333333333575865</v>
      </c>
      <c r="J170">
        <v>0</v>
      </c>
      <c r="K170">
        <v>2</v>
      </c>
      <c r="L170">
        <v>2</v>
      </c>
      <c r="N170" s="1" t="str">
        <f t="shared" si="2"/>
        <v>03/12/16 12:00 PM Bat</v>
      </c>
    </row>
    <row r="171" spans="1:14" ht="15" hidden="1" customHeight="1" x14ac:dyDescent="0.25">
      <c r="A171" s="1">
        <v>42443.5</v>
      </c>
      <c r="B171" t="s">
        <v>81</v>
      </c>
      <c r="C171" t="s">
        <v>10</v>
      </c>
      <c r="D171">
        <v>230.2</v>
      </c>
      <c r="E171">
        <v>0.7</v>
      </c>
      <c r="F171">
        <v>1.1875</v>
      </c>
      <c r="G171">
        <v>0.58947368421099999</v>
      </c>
      <c r="H171" t="s">
        <v>0</v>
      </c>
      <c r="I171">
        <v>0</v>
      </c>
      <c r="J171">
        <v>0</v>
      </c>
      <c r="K171">
        <v>1</v>
      </c>
      <c r="L171">
        <v>2</v>
      </c>
      <c r="N171" s="1" t="str">
        <f t="shared" si="2"/>
        <v>03/14/16 12:00 PM Bat</v>
      </c>
    </row>
    <row r="172" spans="1:14" ht="15" hidden="1" customHeight="1" x14ac:dyDescent="0.25">
      <c r="A172" s="1">
        <v>42444.4375</v>
      </c>
      <c r="B172" t="s">
        <v>81</v>
      </c>
      <c r="C172" t="s">
        <v>5</v>
      </c>
      <c r="D172">
        <v>129</v>
      </c>
      <c r="E172">
        <v>1</v>
      </c>
      <c r="F172">
        <v>0.9375</v>
      </c>
      <c r="G172">
        <v>1.06666666667</v>
      </c>
      <c r="H172" t="s">
        <v>0</v>
      </c>
      <c r="I172">
        <v>0</v>
      </c>
      <c r="J172">
        <v>0</v>
      </c>
      <c r="K172">
        <v>0</v>
      </c>
      <c r="L172">
        <v>1</v>
      </c>
      <c r="N172" s="1" t="str">
        <f t="shared" si="2"/>
        <v>03/15/16 10:30 AM Bat</v>
      </c>
    </row>
    <row r="173" spans="1:14" ht="15" hidden="1" customHeight="1" x14ac:dyDescent="0.25">
      <c r="A173" s="1">
        <v>42490.267361111109</v>
      </c>
      <c r="B173" t="s">
        <v>41</v>
      </c>
      <c r="C173" t="s">
        <v>11</v>
      </c>
      <c r="D173">
        <v>208.5</v>
      </c>
      <c r="E173">
        <v>0.5</v>
      </c>
      <c r="F173">
        <v>2.89236111111</v>
      </c>
      <c r="G173">
        <v>0.17286914765899999</v>
      </c>
      <c r="H173" t="s">
        <v>0</v>
      </c>
      <c r="I173">
        <v>1.0659722222262644</v>
      </c>
      <c r="J173">
        <v>0</v>
      </c>
      <c r="K173">
        <v>1</v>
      </c>
      <c r="L173">
        <v>6</v>
      </c>
      <c r="N173" s="1" t="str">
        <f t="shared" si="2"/>
        <v>04/30/16 06:25 AM OSL</v>
      </c>
    </row>
    <row r="174" spans="1:14" ht="15" hidden="1" customHeight="1" x14ac:dyDescent="0.25">
      <c r="A174" s="1">
        <v>42490.267361111109</v>
      </c>
      <c r="B174" t="s">
        <v>41</v>
      </c>
      <c r="C174" t="s">
        <v>12</v>
      </c>
      <c r="D174">
        <v>95.5</v>
      </c>
      <c r="E174">
        <v>1</v>
      </c>
      <c r="F174">
        <v>2.89236111111</v>
      </c>
      <c r="G174">
        <v>0.34573829531799999</v>
      </c>
      <c r="H174" t="s">
        <v>0</v>
      </c>
      <c r="I174">
        <v>1.0659722222262644</v>
      </c>
      <c r="J174">
        <v>0</v>
      </c>
      <c r="K174">
        <v>1</v>
      </c>
      <c r="L174">
        <v>6</v>
      </c>
      <c r="N174" s="1" t="str">
        <f t="shared" si="2"/>
        <v>04/30/16 06:25 AM OSL</v>
      </c>
    </row>
    <row r="175" spans="1:14" ht="15" hidden="1" customHeight="1" x14ac:dyDescent="0.25">
      <c r="A175" s="1">
        <v>42490.267361111109</v>
      </c>
      <c r="B175" t="s">
        <v>41</v>
      </c>
      <c r="C175" t="s">
        <v>19</v>
      </c>
      <c r="D175">
        <v>92.4</v>
      </c>
      <c r="E175">
        <v>1.2</v>
      </c>
      <c r="F175">
        <v>2.89236111111</v>
      </c>
      <c r="G175">
        <v>0.41488595438199999</v>
      </c>
      <c r="H175" t="s">
        <v>0</v>
      </c>
      <c r="I175">
        <v>1.0659722222262644</v>
      </c>
      <c r="J175">
        <v>0</v>
      </c>
      <c r="K175">
        <v>1</v>
      </c>
      <c r="L175">
        <v>6</v>
      </c>
      <c r="N175" s="1" t="str">
        <f t="shared" si="2"/>
        <v>04/30/16 06:25 AM OSL</v>
      </c>
    </row>
    <row r="176" spans="1:14" ht="15" hidden="1" customHeight="1" x14ac:dyDescent="0.25">
      <c r="A176" s="1">
        <v>42490.267361111109</v>
      </c>
      <c r="B176" t="s">
        <v>41</v>
      </c>
      <c r="C176" t="s">
        <v>22</v>
      </c>
      <c r="D176">
        <v>88</v>
      </c>
      <c r="E176">
        <v>0.9</v>
      </c>
      <c r="F176">
        <v>2.89236111111</v>
      </c>
      <c r="G176">
        <v>0.31116446578599999</v>
      </c>
      <c r="H176" t="s">
        <v>0</v>
      </c>
      <c r="I176">
        <v>1.0659722222262644</v>
      </c>
      <c r="J176">
        <v>0</v>
      </c>
      <c r="K176">
        <v>1</v>
      </c>
      <c r="L176">
        <v>6</v>
      </c>
      <c r="N176" s="1" t="str">
        <f t="shared" si="2"/>
        <v>04/30/16 06:25 AM OSL</v>
      </c>
    </row>
    <row r="177" spans="1:14" ht="15" hidden="1" customHeight="1" x14ac:dyDescent="0.25">
      <c r="A177" s="1">
        <v>42490.267361111109</v>
      </c>
      <c r="B177" t="s">
        <v>41</v>
      </c>
      <c r="C177" t="s">
        <v>25</v>
      </c>
      <c r="D177">
        <v>148.6</v>
      </c>
      <c r="E177">
        <v>2.4</v>
      </c>
      <c r="F177">
        <v>2.89236111111</v>
      </c>
      <c r="G177">
        <v>0.82977190876399998</v>
      </c>
      <c r="H177" t="s">
        <v>0</v>
      </c>
      <c r="I177">
        <v>1.0659722222262644</v>
      </c>
      <c r="J177">
        <v>0</v>
      </c>
      <c r="K177">
        <v>1</v>
      </c>
      <c r="L177">
        <v>6</v>
      </c>
      <c r="N177" s="1" t="str">
        <f t="shared" si="2"/>
        <v>04/30/16 06:25 AM OSL</v>
      </c>
    </row>
    <row r="178" spans="1:14" ht="15" hidden="1" customHeight="1" x14ac:dyDescent="0.25">
      <c r="A178" s="1">
        <v>42490.267361111109</v>
      </c>
      <c r="B178" t="s">
        <v>41</v>
      </c>
      <c r="C178" t="s">
        <v>28</v>
      </c>
      <c r="D178">
        <v>140.5</v>
      </c>
      <c r="E178">
        <v>1.7</v>
      </c>
      <c r="F178">
        <v>2.89236111111</v>
      </c>
      <c r="G178">
        <v>0.58775510204100001</v>
      </c>
      <c r="H178" t="s">
        <v>0</v>
      </c>
      <c r="I178">
        <v>1.0659722222262644</v>
      </c>
      <c r="J178">
        <v>0</v>
      </c>
      <c r="K178">
        <v>1</v>
      </c>
      <c r="L178">
        <v>6</v>
      </c>
      <c r="N178" s="1" t="str">
        <f t="shared" si="2"/>
        <v>04/30/16 06:25 AM OSL</v>
      </c>
    </row>
    <row r="179" spans="1:14" ht="15" customHeight="1" x14ac:dyDescent="0.25">
      <c r="A179" s="1">
        <v>42490.645833333336</v>
      </c>
      <c r="B179" t="s">
        <v>41</v>
      </c>
      <c r="C179" t="s">
        <v>28</v>
      </c>
      <c r="D179">
        <v>138.80000000000001</v>
      </c>
      <c r="E179">
        <v>1.7</v>
      </c>
      <c r="F179">
        <v>0.173611111111</v>
      </c>
      <c r="G179">
        <v>9.7919999999999998</v>
      </c>
      <c r="H179" t="s">
        <v>0</v>
      </c>
      <c r="I179">
        <v>1.0659722222262644</v>
      </c>
      <c r="J179">
        <v>0</v>
      </c>
      <c r="K179">
        <v>1</v>
      </c>
      <c r="L179">
        <v>6</v>
      </c>
      <c r="N179" s="1" t="str">
        <f t="shared" si="2"/>
        <v>04/30/16 03:30 PM OSL</v>
      </c>
    </row>
    <row r="180" spans="1:14" ht="15" hidden="1" customHeight="1" x14ac:dyDescent="0.25">
      <c r="A180" s="1">
        <v>42491.333333333336</v>
      </c>
      <c r="B180" t="s">
        <v>83</v>
      </c>
      <c r="C180" t="s">
        <v>28</v>
      </c>
      <c r="D180">
        <v>140.5</v>
      </c>
      <c r="E180">
        <v>1.7</v>
      </c>
      <c r="F180">
        <v>0.66666666666700003</v>
      </c>
      <c r="G180">
        <v>2.5499999999999998</v>
      </c>
      <c r="H180" t="s">
        <v>0</v>
      </c>
      <c r="I180">
        <v>0</v>
      </c>
      <c r="J180">
        <v>0</v>
      </c>
      <c r="K180">
        <v>0</v>
      </c>
      <c r="L180">
        <v>1</v>
      </c>
      <c r="N180" s="1" t="str">
        <f t="shared" si="2"/>
        <v>05/01/16 08:00 AM Osl</v>
      </c>
    </row>
    <row r="181" spans="1:14" ht="15" hidden="1" customHeight="1" x14ac:dyDescent="0.25">
      <c r="A181" s="1">
        <v>42503.336805555555</v>
      </c>
      <c r="B181" t="s">
        <v>42</v>
      </c>
      <c r="C181" t="s">
        <v>16</v>
      </c>
      <c r="D181">
        <v>92</v>
      </c>
      <c r="E181">
        <v>0.5</v>
      </c>
      <c r="F181">
        <v>2.01111111111</v>
      </c>
      <c r="G181">
        <v>0.24861878453</v>
      </c>
      <c r="H181" t="s">
        <v>0</v>
      </c>
      <c r="I181">
        <v>0</v>
      </c>
      <c r="J181">
        <v>0</v>
      </c>
      <c r="K181">
        <v>0</v>
      </c>
      <c r="L181">
        <v>2</v>
      </c>
      <c r="N181" s="1" t="str">
        <f t="shared" si="2"/>
        <v>05/13/16 08:05 AM ina</v>
      </c>
    </row>
    <row r="182" spans="1:14" ht="15" hidden="1" customHeight="1" x14ac:dyDescent="0.25">
      <c r="A182" s="1">
        <v>42503.336805555555</v>
      </c>
      <c r="B182" t="s">
        <v>42</v>
      </c>
      <c r="C182" t="s">
        <v>13</v>
      </c>
      <c r="D182">
        <v>62.5</v>
      </c>
      <c r="E182">
        <v>0.8</v>
      </c>
      <c r="F182">
        <v>2.01111111111</v>
      </c>
      <c r="G182">
        <v>0.39779005524900002</v>
      </c>
      <c r="H182" t="s">
        <v>0</v>
      </c>
      <c r="I182">
        <v>0</v>
      </c>
      <c r="J182">
        <v>0</v>
      </c>
      <c r="K182">
        <v>0</v>
      </c>
      <c r="L182">
        <v>2</v>
      </c>
      <c r="N182" s="1" t="str">
        <f t="shared" si="2"/>
        <v>05/13/16 08:05 AM ina</v>
      </c>
    </row>
    <row r="183" spans="1:14" ht="15" hidden="1" customHeight="1" x14ac:dyDescent="0.25">
      <c r="A183" s="1">
        <v>42508.329861111109</v>
      </c>
      <c r="B183" t="s">
        <v>42</v>
      </c>
      <c r="C183" t="s">
        <v>16</v>
      </c>
      <c r="D183">
        <v>89.7</v>
      </c>
      <c r="E183">
        <v>2.2999999999999998</v>
      </c>
      <c r="F183">
        <v>1.02986111111</v>
      </c>
      <c r="G183">
        <v>2.2333108563700002</v>
      </c>
      <c r="H183" t="s">
        <v>0</v>
      </c>
      <c r="I183">
        <v>0</v>
      </c>
      <c r="J183">
        <v>0</v>
      </c>
      <c r="K183">
        <v>0</v>
      </c>
      <c r="L183">
        <v>2</v>
      </c>
      <c r="N183" s="1" t="str">
        <f t="shared" si="2"/>
        <v>05/18/16 07:55 AM ina</v>
      </c>
    </row>
    <row r="184" spans="1:14" ht="15" hidden="1" customHeight="1" x14ac:dyDescent="0.25">
      <c r="A184" s="1">
        <v>42508.329861111109</v>
      </c>
      <c r="B184" t="s">
        <v>42</v>
      </c>
      <c r="C184" t="s">
        <v>13</v>
      </c>
      <c r="D184">
        <v>60</v>
      </c>
      <c r="E184">
        <v>2.5</v>
      </c>
      <c r="F184">
        <v>1.02986111111</v>
      </c>
      <c r="G184">
        <v>2.4275118004</v>
      </c>
      <c r="H184" t="s">
        <v>0</v>
      </c>
      <c r="I184">
        <v>0</v>
      </c>
      <c r="J184">
        <v>0</v>
      </c>
      <c r="K184">
        <v>0</v>
      </c>
      <c r="L184">
        <v>2</v>
      </c>
      <c r="N184" s="1" t="str">
        <f t="shared" si="2"/>
        <v>05/18/16 07:55 AM ina</v>
      </c>
    </row>
    <row r="185" spans="1:14" ht="15" hidden="1" customHeight="1" x14ac:dyDescent="0.25">
      <c r="A185" s="1">
        <v>42509.448611111111</v>
      </c>
      <c r="B185" t="s">
        <v>42</v>
      </c>
      <c r="C185" t="s">
        <v>16</v>
      </c>
      <c r="D185">
        <v>89</v>
      </c>
      <c r="E185">
        <v>0.7</v>
      </c>
      <c r="F185">
        <v>1.1187499999999999</v>
      </c>
      <c r="G185">
        <v>0.62569832402199999</v>
      </c>
      <c r="H185" t="s">
        <v>0</v>
      </c>
      <c r="I185">
        <v>2.8847222222248092</v>
      </c>
      <c r="J185">
        <v>0</v>
      </c>
      <c r="K185">
        <v>3</v>
      </c>
      <c r="L185">
        <v>3</v>
      </c>
      <c r="N185" s="1" t="str">
        <f t="shared" si="2"/>
        <v>05/19/16 10:46 AM ina</v>
      </c>
    </row>
    <row r="186" spans="1:14" ht="15" hidden="1" customHeight="1" x14ac:dyDescent="0.25">
      <c r="A186" s="1">
        <v>42509.448611111111</v>
      </c>
      <c r="B186" t="s">
        <v>42</v>
      </c>
      <c r="C186" t="s">
        <v>17</v>
      </c>
      <c r="D186">
        <v>75.3</v>
      </c>
      <c r="E186">
        <v>2.4</v>
      </c>
      <c r="F186">
        <v>1.1187499999999999</v>
      </c>
      <c r="G186">
        <v>2.14525139665</v>
      </c>
      <c r="H186" t="s">
        <v>0</v>
      </c>
      <c r="I186">
        <v>2.8847222222248092</v>
      </c>
      <c r="J186">
        <v>0</v>
      </c>
      <c r="K186">
        <v>3</v>
      </c>
      <c r="L186">
        <v>3</v>
      </c>
      <c r="N186" s="1" t="str">
        <f t="shared" si="2"/>
        <v>05/19/16 10:46 AM ina</v>
      </c>
    </row>
    <row r="187" spans="1:14" ht="15" hidden="1" customHeight="1" x14ac:dyDescent="0.25">
      <c r="A187" s="1">
        <v>42509.448611111111</v>
      </c>
      <c r="B187" t="s">
        <v>42</v>
      </c>
      <c r="C187" t="s">
        <v>43</v>
      </c>
      <c r="D187">
        <v>29.5</v>
      </c>
      <c r="E187">
        <v>0.5</v>
      </c>
      <c r="F187">
        <v>1.1187499999999999</v>
      </c>
      <c r="G187">
        <v>0.44692737430200002</v>
      </c>
      <c r="H187" t="s">
        <v>0</v>
      </c>
      <c r="I187">
        <v>2.8847222222248092</v>
      </c>
      <c r="J187">
        <v>0</v>
      </c>
      <c r="K187">
        <v>3</v>
      </c>
      <c r="L187">
        <v>3</v>
      </c>
      <c r="N187" s="1" t="str">
        <f t="shared" si="2"/>
        <v>05/19/16 10:46 AM ina</v>
      </c>
    </row>
    <row r="188" spans="1:14" ht="15" hidden="1" customHeight="1" x14ac:dyDescent="0.25">
      <c r="A188" s="1">
        <v>42509.625</v>
      </c>
      <c r="B188" t="s">
        <v>42</v>
      </c>
      <c r="C188" t="s">
        <v>16</v>
      </c>
      <c r="D188">
        <v>88.5</v>
      </c>
      <c r="E188">
        <v>0.5</v>
      </c>
      <c r="F188">
        <v>0.17638888888900001</v>
      </c>
      <c r="G188">
        <v>2.8346456692899999</v>
      </c>
      <c r="H188" t="s">
        <v>0</v>
      </c>
      <c r="I188">
        <v>2.7083333333357587</v>
      </c>
      <c r="J188">
        <v>0</v>
      </c>
      <c r="K188">
        <v>2</v>
      </c>
      <c r="L188">
        <v>2</v>
      </c>
      <c r="N188" s="1" t="str">
        <f t="shared" si="2"/>
        <v>05/19/16 03:00 PM ina</v>
      </c>
    </row>
    <row r="189" spans="1:14" ht="15" hidden="1" customHeight="1" x14ac:dyDescent="0.25">
      <c r="A189" s="1">
        <v>42510.454861111109</v>
      </c>
      <c r="B189" t="s">
        <v>87</v>
      </c>
      <c r="C189" t="s">
        <v>16</v>
      </c>
      <c r="D189">
        <v>110.4</v>
      </c>
      <c r="E189">
        <v>1.6</v>
      </c>
      <c r="F189">
        <v>1.78819444444</v>
      </c>
      <c r="G189">
        <v>0.89475728155300005</v>
      </c>
      <c r="H189" t="s">
        <v>0</v>
      </c>
      <c r="I189">
        <v>2.0451388888905058</v>
      </c>
      <c r="J189">
        <v>0</v>
      </c>
      <c r="K189">
        <v>2</v>
      </c>
      <c r="L189">
        <v>2</v>
      </c>
      <c r="N189" s="1" t="str">
        <f t="shared" si="2"/>
        <v>05/20/16 10:55 AM Lpa</v>
      </c>
    </row>
    <row r="190" spans="1:14" ht="15" hidden="1" customHeight="1" x14ac:dyDescent="0.25">
      <c r="A190" s="1">
        <v>42511.291666666664</v>
      </c>
      <c r="B190" t="s">
        <v>87</v>
      </c>
      <c r="C190" t="s">
        <v>13</v>
      </c>
      <c r="D190">
        <v>144.19999999999999</v>
      </c>
      <c r="E190">
        <v>0.8</v>
      </c>
      <c r="F190">
        <v>0.64583333333299997</v>
      </c>
      <c r="G190">
        <v>1.2387096774199999</v>
      </c>
      <c r="H190" t="s">
        <v>0</v>
      </c>
      <c r="I190">
        <v>1.2083333333357587</v>
      </c>
      <c r="J190">
        <v>0</v>
      </c>
      <c r="K190">
        <v>1</v>
      </c>
      <c r="L190">
        <v>1</v>
      </c>
      <c r="N190" s="1" t="str">
        <f t="shared" si="2"/>
        <v>05/21/16 07:00 AM Lpa</v>
      </c>
    </row>
    <row r="191" spans="1:14" ht="15" hidden="1" customHeight="1" x14ac:dyDescent="0.25">
      <c r="A191" s="1">
        <v>42511.302777777775</v>
      </c>
      <c r="B191" t="s">
        <v>42</v>
      </c>
      <c r="C191" t="s">
        <v>13</v>
      </c>
      <c r="D191">
        <v>59.1</v>
      </c>
      <c r="E191">
        <v>0.9</v>
      </c>
      <c r="F191">
        <v>0.67777777777799997</v>
      </c>
      <c r="G191">
        <v>1.32786885246</v>
      </c>
      <c r="H191" t="s">
        <v>0</v>
      </c>
      <c r="I191">
        <v>1.0305555555605679</v>
      </c>
      <c r="J191">
        <v>0</v>
      </c>
      <c r="K191">
        <v>1</v>
      </c>
      <c r="L191">
        <v>1</v>
      </c>
      <c r="N191" s="1" t="str">
        <f t="shared" si="2"/>
        <v>05/21/16 07:16 AM ina</v>
      </c>
    </row>
    <row r="192" spans="1:14" ht="15" hidden="1" customHeight="1" x14ac:dyDescent="0.25">
      <c r="A192" s="1">
        <v>42511.472222222219</v>
      </c>
      <c r="B192" t="s">
        <v>87</v>
      </c>
      <c r="C192" t="s">
        <v>13</v>
      </c>
      <c r="D192">
        <v>144.80000000000001</v>
      </c>
      <c r="E192">
        <v>0.6</v>
      </c>
      <c r="F192">
        <v>0.180555555556</v>
      </c>
      <c r="G192">
        <v>3.3230769230799999</v>
      </c>
      <c r="H192" t="s">
        <v>0</v>
      </c>
      <c r="I192">
        <v>1.0277777777810115</v>
      </c>
      <c r="J192">
        <v>0</v>
      </c>
      <c r="K192">
        <v>0</v>
      </c>
      <c r="L192">
        <v>1</v>
      </c>
      <c r="N192" s="1" t="str">
        <f t="shared" si="2"/>
        <v>05/21/16 11:20 AM Lpa</v>
      </c>
    </row>
    <row r="193" spans="1:14" ht="15" hidden="1" customHeight="1" x14ac:dyDescent="0.25">
      <c r="A193" s="1">
        <v>42511.61041666667</v>
      </c>
      <c r="B193" t="s">
        <v>42</v>
      </c>
      <c r="C193" t="s">
        <v>13</v>
      </c>
      <c r="D193">
        <v>59.6</v>
      </c>
      <c r="E193">
        <v>0.6</v>
      </c>
      <c r="F193">
        <v>0.14513888888900001</v>
      </c>
      <c r="G193">
        <v>4.13397129187</v>
      </c>
      <c r="H193" t="s">
        <v>0</v>
      </c>
      <c r="I193">
        <v>0.72291666666569654</v>
      </c>
      <c r="J193">
        <v>0</v>
      </c>
      <c r="K193">
        <v>0</v>
      </c>
      <c r="L193">
        <v>1</v>
      </c>
      <c r="N193" s="1" t="str">
        <f t="shared" si="2"/>
        <v>05/21/16 02:39 PM ina</v>
      </c>
    </row>
    <row r="194" spans="1:14" ht="15" hidden="1" customHeight="1" x14ac:dyDescent="0.25">
      <c r="A194" s="1">
        <v>42514.625</v>
      </c>
      <c r="B194" t="s">
        <v>18</v>
      </c>
      <c r="C194" t="s">
        <v>16</v>
      </c>
      <c r="D194">
        <v>90.4</v>
      </c>
      <c r="E194">
        <v>2</v>
      </c>
      <c r="F194">
        <v>6.7916666666700003</v>
      </c>
      <c r="G194">
        <v>0.294478527607</v>
      </c>
      <c r="H194" t="s">
        <v>0</v>
      </c>
      <c r="I194">
        <v>1.7083333333357587</v>
      </c>
      <c r="J194">
        <v>0</v>
      </c>
      <c r="K194">
        <v>2</v>
      </c>
      <c r="L194">
        <v>3</v>
      </c>
      <c r="N194" s="1" t="str">
        <f t="shared" si="2"/>
        <v>05/24/16 03:00 PM imu</v>
      </c>
    </row>
    <row r="195" spans="1:14" ht="15" hidden="1" customHeight="1" x14ac:dyDescent="0.25">
      <c r="A195" s="1">
        <v>42514.625</v>
      </c>
      <c r="B195" t="s">
        <v>18</v>
      </c>
      <c r="C195" t="s">
        <v>13</v>
      </c>
      <c r="D195">
        <v>140.4</v>
      </c>
      <c r="E195">
        <v>2.4</v>
      </c>
      <c r="F195">
        <v>6.7916666666700003</v>
      </c>
      <c r="G195">
        <v>0.35337423312900001</v>
      </c>
      <c r="H195" t="s">
        <v>0</v>
      </c>
      <c r="I195">
        <v>1.7083333333357587</v>
      </c>
      <c r="J195">
        <v>0</v>
      </c>
      <c r="K195">
        <v>2</v>
      </c>
      <c r="L195">
        <v>3</v>
      </c>
      <c r="N195" s="1" t="str">
        <f t="shared" ref="N195:N250" si="3">TEXT(A195,"mm/dd/yy HH:MM AM/PM")&amp;" "&amp;B195</f>
        <v>05/24/16 03:00 PM imu</v>
      </c>
    </row>
    <row r="196" spans="1:14" ht="15" hidden="1" customHeight="1" x14ac:dyDescent="0.25">
      <c r="A196" s="1">
        <v>42515.333333333336</v>
      </c>
      <c r="B196" t="s">
        <v>84</v>
      </c>
      <c r="C196" t="s">
        <v>5</v>
      </c>
      <c r="D196">
        <v>129</v>
      </c>
      <c r="E196">
        <v>1.7</v>
      </c>
      <c r="F196">
        <v>0.66666666666700003</v>
      </c>
      <c r="G196">
        <v>2.5499999999999998</v>
      </c>
      <c r="H196" t="s">
        <v>0</v>
      </c>
      <c r="I196">
        <v>1</v>
      </c>
      <c r="J196">
        <v>0</v>
      </c>
      <c r="K196">
        <v>1</v>
      </c>
      <c r="L196">
        <v>1</v>
      </c>
      <c r="N196" s="1" t="str">
        <f t="shared" si="3"/>
        <v>05/25/16 08:00 AM Imu</v>
      </c>
    </row>
    <row r="197" spans="1:14" ht="15" hidden="1" customHeight="1" x14ac:dyDescent="0.25">
      <c r="A197" s="1">
        <v>42515.666666666664</v>
      </c>
      <c r="B197" t="s">
        <v>84</v>
      </c>
      <c r="C197" t="s">
        <v>5</v>
      </c>
      <c r="D197">
        <v>130</v>
      </c>
      <c r="E197">
        <v>1</v>
      </c>
      <c r="F197">
        <v>0.33333333333300003</v>
      </c>
      <c r="G197">
        <v>3</v>
      </c>
      <c r="H197" t="s">
        <v>0</v>
      </c>
      <c r="I197">
        <v>0.66666666667151731</v>
      </c>
      <c r="J197">
        <v>0</v>
      </c>
      <c r="K197">
        <v>0</v>
      </c>
      <c r="L197">
        <v>1</v>
      </c>
      <c r="N197" s="1" t="str">
        <f t="shared" si="3"/>
        <v>05/25/16 04:00 PM Imu</v>
      </c>
    </row>
    <row r="198" spans="1:14" ht="15" hidden="1" customHeight="1" x14ac:dyDescent="0.25">
      <c r="A198" s="1">
        <v>42528.365972222222</v>
      </c>
      <c r="B198" t="s">
        <v>42</v>
      </c>
      <c r="C198" t="s">
        <v>13</v>
      </c>
      <c r="D198">
        <v>57.5</v>
      </c>
      <c r="E198">
        <v>1.7</v>
      </c>
      <c r="F198">
        <v>4.0465277777799997</v>
      </c>
      <c r="G198">
        <v>0.420113265831</v>
      </c>
      <c r="H198" t="s">
        <v>0</v>
      </c>
      <c r="I198">
        <v>1.1131944444423425</v>
      </c>
      <c r="J198">
        <v>0</v>
      </c>
      <c r="K198">
        <v>0</v>
      </c>
      <c r="L198">
        <v>1</v>
      </c>
      <c r="N198" s="1" t="str">
        <f t="shared" si="3"/>
        <v>06/07/16 08:47 AM ina</v>
      </c>
    </row>
    <row r="199" spans="1:14" ht="15" hidden="1" customHeight="1" x14ac:dyDescent="0.25">
      <c r="A199" s="1">
        <v>42530.451388888891</v>
      </c>
      <c r="B199" t="s">
        <v>42</v>
      </c>
      <c r="C199" t="s">
        <v>16</v>
      </c>
      <c r="D199">
        <v>89</v>
      </c>
      <c r="E199">
        <v>1</v>
      </c>
      <c r="F199">
        <v>0.98888888888899995</v>
      </c>
      <c r="G199">
        <v>1.0112359550600001</v>
      </c>
      <c r="H199" t="s">
        <v>0</v>
      </c>
      <c r="I199">
        <v>1.8611111111094942</v>
      </c>
      <c r="J199">
        <v>0</v>
      </c>
      <c r="K199">
        <v>3</v>
      </c>
      <c r="L199">
        <v>2</v>
      </c>
      <c r="N199" s="1" t="str">
        <f t="shared" si="3"/>
        <v>06/09/16 10:50 AM ina</v>
      </c>
    </row>
    <row r="200" spans="1:14" ht="15" customHeight="1" x14ac:dyDescent="0.25">
      <c r="A200" s="1">
        <v>42530.616666666669</v>
      </c>
      <c r="B200" t="s">
        <v>42</v>
      </c>
      <c r="C200" t="s">
        <v>13</v>
      </c>
      <c r="D200">
        <v>59.3</v>
      </c>
      <c r="E200">
        <v>2</v>
      </c>
      <c r="F200">
        <v>0.16527777777800001</v>
      </c>
      <c r="G200">
        <v>12.100840336099999</v>
      </c>
      <c r="H200" t="s">
        <v>0</v>
      </c>
      <c r="I200">
        <v>1.6958333333313931</v>
      </c>
      <c r="J200">
        <v>0</v>
      </c>
      <c r="K200">
        <v>2</v>
      </c>
      <c r="L200">
        <v>2</v>
      </c>
      <c r="N200" s="1" t="str">
        <f t="shared" si="3"/>
        <v>06/09/16 02:48 PM ina</v>
      </c>
    </row>
    <row r="201" spans="1:14" ht="15" hidden="1" customHeight="1" x14ac:dyDescent="0.25">
      <c r="A201" s="1">
        <v>42531.395833333336</v>
      </c>
      <c r="B201" t="s">
        <v>14</v>
      </c>
      <c r="C201" t="s">
        <v>13</v>
      </c>
      <c r="D201">
        <v>51.5</v>
      </c>
      <c r="E201">
        <v>0.5</v>
      </c>
      <c r="F201">
        <v>2.9444444444400002</v>
      </c>
      <c r="G201">
        <v>0.16981132075499999</v>
      </c>
      <c r="H201" t="s">
        <v>0</v>
      </c>
      <c r="I201">
        <v>0</v>
      </c>
      <c r="J201">
        <v>0</v>
      </c>
      <c r="K201">
        <v>0</v>
      </c>
      <c r="L201">
        <v>3</v>
      </c>
      <c r="N201" s="1" t="str">
        <f t="shared" si="3"/>
        <v>06/10/16 09:30 AM lab</v>
      </c>
    </row>
    <row r="202" spans="1:14" ht="15" hidden="1" customHeight="1" x14ac:dyDescent="0.25">
      <c r="A202" s="1">
        <v>42531.395833333336</v>
      </c>
      <c r="B202" t="s">
        <v>14</v>
      </c>
      <c r="C202" t="s">
        <v>17</v>
      </c>
      <c r="D202">
        <v>86</v>
      </c>
      <c r="E202">
        <v>1</v>
      </c>
      <c r="F202">
        <v>2.9444444444400002</v>
      </c>
      <c r="G202">
        <v>0.33962264150900001</v>
      </c>
      <c r="H202" t="s">
        <v>0</v>
      </c>
      <c r="I202">
        <v>0</v>
      </c>
      <c r="J202">
        <v>0</v>
      </c>
      <c r="K202">
        <v>0</v>
      </c>
      <c r="L202">
        <v>3</v>
      </c>
      <c r="N202" s="1" t="str">
        <f t="shared" si="3"/>
        <v>06/10/16 09:30 AM lab</v>
      </c>
    </row>
    <row r="203" spans="1:14" ht="15" hidden="1" customHeight="1" x14ac:dyDescent="0.25">
      <c r="A203" s="1">
        <v>42531.395833333336</v>
      </c>
      <c r="B203" t="s">
        <v>14</v>
      </c>
      <c r="C203" t="s">
        <v>15</v>
      </c>
      <c r="D203">
        <v>118</v>
      </c>
      <c r="E203">
        <v>1</v>
      </c>
      <c r="F203">
        <v>2.9444444444400002</v>
      </c>
      <c r="G203">
        <v>0.33962264150900001</v>
      </c>
      <c r="H203" t="s">
        <v>0</v>
      </c>
      <c r="I203">
        <v>0</v>
      </c>
      <c r="J203">
        <v>0</v>
      </c>
      <c r="K203">
        <v>0</v>
      </c>
      <c r="L203">
        <v>3</v>
      </c>
      <c r="N203" s="1" t="str">
        <f t="shared" si="3"/>
        <v>06/10/16 09:30 AM lab</v>
      </c>
    </row>
    <row r="204" spans="1:14" ht="15" hidden="1" customHeight="1" x14ac:dyDescent="0.25">
      <c r="A204" s="1">
        <v>42531.450694444444</v>
      </c>
      <c r="B204" t="s">
        <v>42</v>
      </c>
      <c r="C204" t="s">
        <v>16</v>
      </c>
      <c r="D204">
        <v>89.5</v>
      </c>
      <c r="E204">
        <v>0.5</v>
      </c>
      <c r="F204">
        <v>0.83402777777799997</v>
      </c>
      <c r="G204">
        <v>0.59950041631999995</v>
      </c>
      <c r="H204" t="s">
        <v>0</v>
      </c>
      <c r="I204">
        <v>0.86180555555620231</v>
      </c>
      <c r="J204">
        <v>0</v>
      </c>
      <c r="K204">
        <v>0</v>
      </c>
      <c r="L204">
        <v>2</v>
      </c>
      <c r="N204" s="1" t="str">
        <f t="shared" si="3"/>
        <v>06/10/16 10:49 AM ina</v>
      </c>
    </row>
    <row r="205" spans="1:14" ht="15" hidden="1" customHeight="1" x14ac:dyDescent="0.25">
      <c r="A205" s="1">
        <v>42531.450694444444</v>
      </c>
      <c r="B205" t="s">
        <v>42</v>
      </c>
      <c r="C205" t="s">
        <v>13</v>
      </c>
      <c r="D205">
        <v>57.5</v>
      </c>
      <c r="E205">
        <v>1.8</v>
      </c>
      <c r="F205">
        <v>0.83402777777799997</v>
      </c>
      <c r="G205">
        <v>2.15820149875</v>
      </c>
      <c r="H205" t="s">
        <v>0</v>
      </c>
      <c r="I205">
        <v>0.86180555555620231</v>
      </c>
      <c r="J205">
        <v>0</v>
      </c>
      <c r="K205">
        <v>0</v>
      </c>
      <c r="L205">
        <v>2</v>
      </c>
      <c r="N205" s="1" t="str">
        <f t="shared" si="3"/>
        <v>06/10/16 10:49 AM ina</v>
      </c>
    </row>
    <row r="206" spans="1:14" ht="15" hidden="1" customHeight="1" x14ac:dyDescent="0.25">
      <c r="A206" s="1">
        <v>42538.277777777781</v>
      </c>
      <c r="B206" t="s">
        <v>1</v>
      </c>
      <c r="C206" t="s">
        <v>19</v>
      </c>
      <c r="D206">
        <v>72.400000000000006</v>
      </c>
      <c r="E206">
        <v>0.6</v>
      </c>
      <c r="F206">
        <v>2.9881944444399999</v>
      </c>
      <c r="G206">
        <v>0.200790146409</v>
      </c>
      <c r="H206" t="s">
        <v>0</v>
      </c>
      <c r="I206">
        <v>0</v>
      </c>
      <c r="J206">
        <v>0</v>
      </c>
      <c r="K206">
        <v>0</v>
      </c>
      <c r="L206">
        <v>1</v>
      </c>
      <c r="N206" s="1" t="str">
        <f t="shared" si="3"/>
        <v>06/17/16 06:40 AM MAM</v>
      </c>
    </row>
    <row r="207" spans="1:14" ht="15" hidden="1" customHeight="1" x14ac:dyDescent="0.25">
      <c r="A207" s="1">
        <v>42538.313888888886</v>
      </c>
      <c r="B207" t="s">
        <v>20</v>
      </c>
      <c r="C207" t="s">
        <v>11</v>
      </c>
      <c r="D207">
        <v>89.6</v>
      </c>
      <c r="E207">
        <v>0.7</v>
      </c>
      <c r="F207">
        <v>2.01736111111</v>
      </c>
      <c r="G207">
        <v>0.34698795180699998</v>
      </c>
      <c r="H207" t="s">
        <v>0</v>
      </c>
      <c r="I207">
        <v>0</v>
      </c>
      <c r="J207">
        <v>0</v>
      </c>
      <c r="K207">
        <v>0</v>
      </c>
      <c r="L207">
        <v>2</v>
      </c>
      <c r="N207" s="1" t="str">
        <f t="shared" si="3"/>
        <v>06/17/16 07:32 AM INA</v>
      </c>
    </row>
    <row r="208" spans="1:14" ht="15" hidden="1" customHeight="1" x14ac:dyDescent="0.25">
      <c r="A208" s="1">
        <v>42538.313888888886</v>
      </c>
      <c r="B208" t="s">
        <v>20</v>
      </c>
      <c r="C208" t="s">
        <v>22</v>
      </c>
      <c r="D208">
        <v>17</v>
      </c>
      <c r="E208">
        <v>0.5</v>
      </c>
      <c r="F208">
        <v>2.01736111111</v>
      </c>
      <c r="G208">
        <v>0.24784853700500001</v>
      </c>
      <c r="H208" t="s">
        <v>0</v>
      </c>
      <c r="I208">
        <v>0</v>
      </c>
      <c r="J208">
        <v>0</v>
      </c>
      <c r="K208">
        <v>0</v>
      </c>
      <c r="L208">
        <v>2</v>
      </c>
      <c r="N208" s="1" t="str">
        <f t="shared" si="3"/>
        <v>06/17/16 07:32 AM INA</v>
      </c>
    </row>
    <row r="209" spans="1:14" ht="15" hidden="1" customHeight="1" x14ac:dyDescent="0.25">
      <c r="A209" s="1">
        <v>42538.419444444444</v>
      </c>
      <c r="B209" t="s">
        <v>9</v>
      </c>
      <c r="C209" t="s">
        <v>12</v>
      </c>
      <c r="D209">
        <v>213</v>
      </c>
      <c r="E209">
        <v>1</v>
      </c>
      <c r="F209">
        <v>2.9541666666699999</v>
      </c>
      <c r="G209">
        <v>0.33850493653000002</v>
      </c>
      <c r="H209" t="s">
        <v>0</v>
      </c>
      <c r="I209">
        <v>1.8930555555562023</v>
      </c>
      <c r="J209">
        <v>0</v>
      </c>
      <c r="K209">
        <v>2</v>
      </c>
      <c r="L209">
        <v>1</v>
      </c>
      <c r="N209" s="1" t="str">
        <f t="shared" si="3"/>
        <v>06/17/16 10:04 AM BAY</v>
      </c>
    </row>
    <row r="210" spans="1:14" ht="15" hidden="1" customHeight="1" x14ac:dyDescent="0.25">
      <c r="A210" s="1">
        <v>42538.447916666664</v>
      </c>
      <c r="B210" t="s">
        <v>21</v>
      </c>
      <c r="C210" t="s">
        <v>19</v>
      </c>
      <c r="D210">
        <v>85</v>
      </c>
      <c r="E210">
        <v>2</v>
      </c>
      <c r="F210">
        <v>3.0520833333300001</v>
      </c>
      <c r="G210">
        <v>0.65529010238899998</v>
      </c>
      <c r="H210" t="s">
        <v>0</v>
      </c>
      <c r="I210">
        <v>1.8645833333357587</v>
      </c>
      <c r="J210">
        <v>0</v>
      </c>
      <c r="K210">
        <v>1</v>
      </c>
      <c r="L210">
        <v>2</v>
      </c>
      <c r="N210" s="1" t="str">
        <f t="shared" si="3"/>
        <v>06/17/16 10:45 AM LAB</v>
      </c>
    </row>
    <row r="211" spans="1:14" ht="15" hidden="1" customHeight="1" x14ac:dyDescent="0.25">
      <c r="A211" s="1">
        <v>42538.475694444445</v>
      </c>
      <c r="B211" t="s">
        <v>23</v>
      </c>
      <c r="C211" t="s">
        <v>22</v>
      </c>
      <c r="D211">
        <v>99.1</v>
      </c>
      <c r="E211">
        <v>1</v>
      </c>
      <c r="F211">
        <v>2.98263888889</v>
      </c>
      <c r="G211">
        <v>0.335273573923</v>
      </c>
      <c r="H211" t="s">
        <v>0</v>
      </c>
      <c r="I211">
        <v>0</v>
      </c>
      <c r="J211">
        <v>0</v>
      </c>
      <c r="K211">
        <v>0</v>
      </c>
      <c r="L211">
        <v>1</v>
      </c>
      <c r="N211" s="1" t="str">
        <f t="shared" si="3"/>
        <v>06/17/16 11:25 AM LAY</v>
      </c>
    </row>
    <row r="212" spans="1:14" ht="15" hidden="1" customHeight="1" x14ac:dyDescent="0.25">
      <c r="A212" s="1">
        <v>42538.652083333334</v>
      </c>
      <c r="B212" t="s">
        <v>9</v>
      </c>
      <c r="C212" t="s">
        <v>12</v>
      </c>
      <c r="D212">
        <v>212</v>
      </c>
      <c r="E212">
        <v>1</v>
      </c>
      <c r="F212">
        <v>0.232638888889</v>
      </c>
      <c r="G212">
        <v>4.2985074626899999</v>
      </c>
      <c r="H212" t="s">
        <v>0</v>
      </c>
      <c r="I212">
        <v>1.6604166666656965</v>
      </c>
      <c r="J212">
        <v>0</v>
      </c>
      <c r="K212">
        <v>1</v>
      </c>
      <c r="L212">
        <v>1</v>
      </c>
      <c r="N212" s="1" t="str">
        <f t="shared" si="3"/>
        <v>06/17/16 03:39 PM BAY</v>
      </c>
    </row>
    <row r="213" spans="1:14" ht="15" hidden="1" customHeight="1" x14ac:dyDescent="0.25">
      <c r="A213" s="1">
        <v>42539.309027777781</v>
      </c>
      <c r="B213" t="s">
        <v>9</v>
      </c>
      <c r="C213" t="s">
        <v>12</v>
      </c>
      <c r="D213">
        <v>213</v>
      </c>
      <c r="E213">
        <v>1</v>
      </c>
      <c r="F213">
        <v>0.65694444444400002</v>
      </c>
      <c r="G213">
        <v>1.5221987315000001</v>
      </c>
      <c r="H213" t="s">
        <v>0</v>
      </c>
      <c r="I213">
        <v>1.0034722222189885</v>
      </c>
      <c r="J213">
        <v>0</v>
      </c>
      <c r="K213">
        <v>0</v>
      </c>
      <c r="L213">
        <v>1</v>
      </c>
      <c r="N213" s="1" t="str">
        <f t="shared" si="3"/>
        <v>06/18/16 07:25 AM BAY</v>
      </c>
    </row>
    <row r="214" spans="1:14" ht="15" hidden="1" customHeight="1" x14ac:dyDescent="0.25">
      <c r="A214" s="1">
        <v>42539.3125</v>
      </c>
      <c r="B214" t="s">
        <v>21</v>
      </c>
      <c r="C214" t="s">
        <v>12</v>
      </c>
      <c r="D214">
        <v>51.2</v>
      </c>
      <c r="E214">
        <v>0.8</v>
      </c>
      <c r="F214">
        <v>0.86458333333299997</v>
      </c>
      <c r="G214">
        <v>0.92530120481900002</v>
      </c>
      <c r="H214" t="s">
        <v>0</v>
      </c>
      <c r="I214">
        <v>1</v>
      </c>
      <c r="J214">
        <v>0</v>
      </c>
      <c r="K214">
        <v>0</v>
      </c>
      <c r="L214">
        <v>1</v>
      </c>
      <c r="N214" s="1" t="str">
        <f t="shared" si="3"/>
        <v>06/18/16 07:30 AM LAB</v>
      </c>
    </row>
    <row r="215" spans="1:14" ht="15" hidden="1" customHeight="1" x14ac:dyDescent="0.25">
      <c r="A215" s="1">
        <v>42543.3125</v>
      </c>
      <c r="B215" t="s">
        <v>24</v>
      </c>
      <c r="C215" t="s">
        <v>28</v>
      </c>
      <c r="D215">
        <v>252.9</v>
      </c>
      <c r="E215">
        <v>1</v>
      </c>
      <c r="F215">
        <v>0.66666666666700003</v>
      </c>
      <c r="G215">
        <v>1.5</v>
      </c>
      <c r="H215" t="s">
        <v>0</v>
      </c>
      <c r="I215">
        <v>5.3333333333357587</v>
      </c>
      <c r="J215">
        <v>1</v>
      </c>
      <c r="K215">
        <v>3</v>
      </c>
      <c r="L215">
        <v>3</v>
      </c>
      <c r="N215" s="1" t="str">
        <f t="shared" si="3"/>
        <v>06/22/16 07:30 AM MES</v>
      </c>
    </row>
    <row r="216" spans="1:14" ht="15" hidden="1" customHeight="1" x14ac:dyDescent="0.25">
      <c r="A216" s="1">
        <v>42543.666666666664</v>
      </c>
      <c r="B216" t="s">
        <v>24</v>
      </c>
      <c r="C216" t="s">
        <v>45</v>
      </c>
      <c r="D216">
        <v>30</v>
      </c>
      <c r="E216">
        <v>1</v>
      </c>
      <c r="F216">
        <v>1.1875</v>
      </c>
      <c r="G216">
        <v>0.84210526315800005</v>
      </c>
      <c r="H216" t="s">
        <v>0</v>
      </c>
      <c r="I216">
        <v>1.9791666666715173</v>
      </c>
      <c r="J216">
        <v>0</v>
      </c>
      <c r="K216">
        <v>2</v>
      </c>
      <c r="L216">
        <v>2</v>
      </c>
      <c r="N216" s="1" t="str">
        <f t="shared" si="3"/>
        <v>06/22/16 04:00 PM MES</v>
      </c>
    </row>
    <row r="217" spans="1:14" ht="15" hidden="1" customHeight="1" x14ac:dyDescent="0.25">
      <c r="A217" s="1">
        <v>42543.666666666664</v>
      </c>
      <c r="B217" t="s">
        <v>24</v>
      </c>
      <c r="C217" t="s">
        <v>44</v>
      </c>
      <c r="D217">
        <v>29</v>
      </c>
      <c r="E217">
        <v>1</v>
      </c>
      <c r="F217">
        <v>1.1875</v>
      </c>
      <c r="G217">
        <v>0.84210526315800005</v>
      </c>
      <c r="H217" t="s">
        <v>0</v>
      </c>
      <c r="I217">
        <v>1.9791666666715173</v>
      </c>
      <c r="J217">
        <v>0</v>
      </c>
      <c r="K217">
        <v>2</v>
      </c>
      <c r="L217">
        <v>2</v>
      </c>
      <c r="N217" s="1" t="str">
        <f t="shared" si="3"/>
        <v>06/22/16 04:00 PM MES</v>
      </c>
    </row>
    <row r="218" spans="1:14" ht="15" hidden="1" customHeight="1" x14ac:dyDescent="0.25">
      <c r="A218" s="1">
        <v>42544.3125</v>
      </c>
      <c r="B218" t="s">
        <v>24</v>
      </c>
      <c r="C218" t="s">
        <v>28</v>
      </c>
      <c r="D218">
        <v>254.2</v>
      </c>
      <c r="E218">
        <v>1</v>
      </c>
      <c r="F218">
        <v>0.64583333333299997</v>
      </c>
      <c r="G218">
        <v>1.54838709677</v>
      </c>
      <c r="H218" t="s">
        <v>0</v>
      </c>
      <c r="I218">
        <v>4.3333333333357587</v>
      </c>
      <c r="J218">
        <v>1</v>
      </c>
      <c r="K218">
        <v>2</v>
      </c>
      <c r="L218">
        <v>3</v>
      </c>
      <c r="N218" s="1" t="str">
        <f t="shared" si="3"/>
        <v>06/23/16 07:30 AM MES</v>
      </c>
    </row>
    <row r="219" spans="1:14" ht="15" hidden="1" customHeight="1" x14ac:dyDescent="0.25">
      <c r="A219" s="1">
        <v>42544.3125</v>
      </c>
      <c r="B219" t="s">
        <v>24</v>
      </c>
      <c r="C219" t="s">
        <v>45</v>
      </c>
      <c r="D219">
        <v>29</v>
      </c>
      <c r="E219">
        <v>1</v>
      </c>
      <c r="F219">
        <v>0.64583333333299997</v>
      </c>
      <c r="G219">
        <v>1.54838709677</v>
      </c>
      <c r="H219" t="s">
        <v>0</v>
      </c>
      <c r="I219">
        <v>1.3333333333357587</v>
      </c>
      <c r="J219">
        <v>0</v>
      </c>
      <c r="K219">
        <v>0</v>
      </c>
      <c r="L219">
        <v>2</v>
      </c>
      <c r="N219" s="1" t="str">
        <f t="shared" si="3"/>
        <v>06/23/16 07:30 AM MES</v>
      </c>
    </row>
    <row r="220" spans="1:14" ht="15" hidden="1" customHeight="1" x14ac:dyDescent="0.25">
      <c r="A220" s="1">
        <v>42544.3125</v>
      </c>
      <c r="B220" t="s">
        <v>24</v>
      </c>
      <c r="C220" t="s">
        <v>44</v>
      </c>
      <c r="D220">
        <v>30</v>
      </c>
      <c r="E220">
        <v>1</v>
      </c>
      <c r="F220">
        <v>0.64583333333299997</v>
      </c>
      <c r="G220">
        <v>1.54838709677</v>
      </c>
      <c r="H220" t="s">
        <v>0</v>
      </c>
      <c r="I220">
        <v>1.3333333333357587</v>
      </c>
      <c r="J220">
        <v>0</v>
      </c>
      <c r="K220">
        <v>0</v>
      </c>
      <c r="L220">
        <v>2</v>
      </c>
      <c r="N220" s="1" t="str">
        <f t="shared" si="3"/>
        <v>06/23/16 07:30 AM MES</v>
      </c>
    </row>
    <row r="221" spans="1:14" ht="15" hidden="1" customHeight="1" x14ac:dyDescent="0.25">
      <c r="A221" s="1">
        <v>42544.4375</v>
      </c>
      <c r="B221" t="s">
        <v>21</v>
      </c>
      <c r="C221" t="s">
        <v>22</v>
      </c>
      <c r="D221">
        <v>118</v>
      </c>
      <c r="E221">
        <v>1</v>
      </c>
      <c r="F221">
        <v>2.0208333333300001</v>
      </c>
      <c r="G221">
        <v>0.49484536082500002</v>
      </c>
      <c r="H221" t="s">
        <v>0</v>
      </c>
      <c r="I221">
        <v>0</v>
      </c>
      <c r="J221">
        <v>0</v>
      </c>
      <c r="K221">
        <v>0</v>
      </c>
      <c r="L221">
        <v>1</v>
      </c>
      <c r="N221" s="1" t="str">
        <f t="shared" si="3"/>
        <v>06/23/16 10:30 AM LAB</v>
      </c>
    </row>
    <row r="222" spans="1:14" ht="15" hidden="1" customHeight="1" x14ac:dyDescent="0.25">
      <c r="A222" s="1">
        <v>42545.354166666664</v>
      </c>
      <c r="B222" t="s">
        <v>24</v>
      </c>
      <c r="C222" t="s">
        <v>28</v>
      </c>
      <c r="D222">
        <v>255.9</v>
      </c>
      <c r="E222">
        <v>0.7</v>
      </c>
      <c r="F222">
        <v>4.1666666666699999E-2</v>
      </c>
      <c r="G222">
        <v>16.8</v>
      </c>
      <c r="H222" t="s">
        <v>0</v>
      </c>
      <c r="I222">
        <v>3.2916666666715173</v>
      </c>
      <c r="J222">
        <v>0</v>
      </c>
      <c r="K222">
        <v>0</v>
      </c>
      <c r="L222">
        <v>3</v>
      </c>
      <c r="N222" s="1" t="str">
        <f t="shared" si="3"/>
        <v>06/24/16 08:30 AM MES</v>
      </c>
    </row>
    <row r="223" spans="1:14" ht="15" hidden="1" customHeight="1" x14ac:dyDescent="0.25">
      <c r="A223" s="1">
        <v>42545.364583333336</v>
      </c>
      <c r="B223" t="s">
        <v>46</v>
      </c>
      <c r="C223" t="s">
        <v>19</v>
      </c>
      <c r="D223">
        <v>72.400000000000006</v>
      </c>
      <c r="E223">
        <v>0.6</v>
      </c>
      <c r="F223">
        <v>2.92361111111</v>
      </c>
      <c r="G223">
        <v>0.20522565320700001</v>
      </c>
      <c r="H223" t="s">
        <v>0</v>
      </c>
      <c r="I223">
        <v>0</v>
      </c>
      <c r="J223">
        <v>0</v>
      </c>
      <c r="K223">
        <v>0</v>
      </c>
      <c r="L223">
        <v>1</v>
      </c>
      <c r="N223" s="1" t="str">
        <f t="shared" si="3"/>
        <v>06/24/16 08:45 AM IME</v>
      </c>
    </row>
    <row r="224" spans="1:14" ht="15" hidden="1" customHeight="1" x14ac:dyDescent="0.25">
      <c r="A224" s="1">
        <v>42549.729166666664</v>
      </c>
      <c r="B224" t="s">
        <v>26</v>
      </c>
      <c r="C224" t="s">
        <v>16</v>
      </c>
      <c r="D224">
        <v>74.400000000000006</v>
      </c>
      <c r="E224">
        <v>2.9</v>
      </c>
      <c r="F224">
        <v>0.41666666666699997</v>
      </c>
      <c r="G224">
        <v>6.96</v>
      </c>
      <c r="H224" t="s">
        <v>0</v>
      </c>
      <c r="I224">
        <v>3.5833333333357587</v>
      </c>
      <c r="J224">
        <v>1</v>
      </c>
      <c r="K224">
        <v>4</v>
      </c>
      <c r="L224">
        <v>4</v>
      </c>
      <c r="N224" s="1" t="str">
        <f t="shared" si="3"/>
        <v>06/28/16 05:30 PM bar</v>
      </c>
    </row>
    <row r="225" spans="1:14" ht="15" hidden="1" customHeight="1" x14ac:dyDescent="0.25">
      <c r="A225" s="1">
        <v>42549.729166666664</v>
      </c>
      <c r="B225" t="s">
        <v>26</v>
      </c>
      <c r="C225" t="s">
        <v>13</v>
      </c>
      <c r="D225">
        <v>87.4</v>
      </c>
      <c r="E225">
        <v>0.9</v>
      </c>
      <c r="F225">
        <v>0.41666666666699997</v>
      </c>
      <c r="G225">
        <v>2.16</v>
      </c>
      <c r="H225" t="s">
        <v>0</v>
      </c>
      <c r="I225">
        <v>3.5833333333357587</v>
      </c>
      <c r="J225">
        <v>1</v>
      </c>
      <c r="K225">
        <v>4</v>
      </c>
      <c r="L225">
        <v>4</v>
      </c>
      <c r="N225" s="1" t="str">
        <f t="shared" si="3"/>
        <v>06/28/16 05:30 PM bar</v>
      </c>
    </row>
    <row r="226" spans="1:14" ht="15" hidden="1" customHeight="1" x14ac:dyDescent="0.25">
      <c r="A226" s="1">
        <v>42549.354166666664</v>
      </c>
      <c r="B226" t="s">
        <v>24</v>
      </c>
      <c r="C226" t="s">
        <v>12</v>
      </c>
      <c r="D226">
        <v>307.89999999999998</v>
      </c>
      <c r="E226">
        <v>2.2000000000000002</v>
      </c>
      <c r="F226">
        <v>1.5</v>
      </c>
      <c r="G226">
        <v>1.4666666666699999</v>
      </c>
      <c r="H226" t="s">
        <v>0</v>
      </c>
      <c r="I226">
        <v>1.125</v>
      </c>
      <c r="J226">
        <v>0</v>
      </c>
      <c r="K226">
        <v>0</v>
      </c>
      <c r="L226">
        <v>3</v>
      </c>
      <c r="N226" s="1" t="str">
        <f t="shared" si="3"/>
        <v>06/28/16 08:30 AM MES</v>
      </c>
    </row>
    <row r="227" spans="1:14" ht="15" hidden="1" customHeight="1" x14ac:dyDescent="0.25">
      <c r="A227" s="1">
        <v>42549.354166666664</v>
      </c>
      <c r="B227" t="s">
        <v>24</v>
      </c>
      <c r="C227" t="s">
        <v>25</v>
      </c>
      <c r="D227">
        <v>214.4</v>
      </c>
      <c r="E227">
        <v>0.8</v>
      </c>
      <c r="F227">
        <v>1.5</v>
      </c>
      <c r="G227">
        <v>0.53333333333300004</v>
      </c>
      <c r="H227" t="s">
        <v>0</v>
      </c>
      <c r="I227">
        <v>1.125</v>
      </c>
      <c r="J227">
        <v>0</v>
      </c>
      <c r="K227">
        <v>0</v>
      </c>
      <c r="L227">
        <v>3</v>
      </c>
      <c r="N227" s="1" t="str">
        <f t="shared" si="3"/>
        <v>06/28/16 08:30 AM MES</v>
      </c>
    </row>
    <row r="228" spans="1:14" ht="15" hidden="1" customHeight="1" x14ac:dyDescent="0.25">
      <c r="A228" s="1">
        <v>42550.399305555555</v>
      </c>
      <c r="B228" t="s">
        <v>26</v>
      </c>
      <c r="C228" t="s">
        <v>16</v>
      </c>
      <c r="D228">
        <v>77.3</v>
      </c>
      <c r="E228">
        <v>2.9</v>
      </c>
      <c r="F228">
        <v>0.67013888888899997</v>
      </c>
      <c r="G228">
        <v>4.3274611398999996</v>
      </c>
      <c r="H228" t="s">
        <v>0</v>
      </c>
      <c r="I228">
        <v>2.9131944444452529</v>
      </c>
      <c r="J228">
        <v>1</v>
      </c>
      <c r="K228">
        <v>2</v>
      </c>
      <c r="L228">
        <v>4</v>
      </c>
      <c r="N228" s="1" t="str">
        <f t="shared" si="3"/>
        <v>06/29/16 09:35 AM bar</v>
      </c>
    </row>
    <row r="229" spans="1:14" ht="15" hidden="1" customHeight="1" x14ac:dyDescent="0.25">
      <c r="A229" s="1">
        <v>42550.399305555555</v>
      </c>
      <c r="B229" t="s">
        <v>26</v>
      </c>
      <c r="C229" t="s">
        <v>13</v>
      </c>
      <c r="D229">
        <v>88.2</v>
      </c>
      <c r="E229">
        <v>0.8</v>
      </c>
      <c r="F229">
        <v>0.67013888888899997</v>
      </c>
      <c r="G229">
        <v>1.1937823834200001</v>
      </c>
      <c r="H229" t="s">
        <v>0</v>
      </c>
      <c r="I229">
        <v>2.9131944444452529</v>
      </c>
      <c r="J229">
        <v>1</v>
      </c>
      <c r="K229">
        <v>2</v>
      </c>
      <c r="L229">
        <v>4</v>
      </c>
      <c r="N229" s="1" t="str">
        <f t="shared" si="3"/>
        <v>06/29/16 09:35 AM bar</v>
      </c>
    </row>
    <row r="230" spans="1:14" ht="15" hidden="1" customHeight="1" x14ac:dyDescent="0.25">
      <c r="A230" s="1">
        <v>42550.729166666664</v>
      </c>
      <c r="B230" t="s">
        <v>26</v>
      </c>
      <c r="C230" t="s">
        <v>13</v>
      </c>
      <c r="D230">
        <v>87.3</v>
      </c>
      <c r="E230">
        <v>1</v>
      </c>
      <c r="F230">
        <v>0.214583333333</v>
      </c>
      <c r="G230">
        <v>4.66019417476</v>
      </c>
      <c r="H230" t="s">
        <v>0</v>
      </c>
      <c r="I230">
        <v>2.5833333333357587</v>
      </c>
      <c r="J230">
        <v>0</v>
      </c>
      <c r="K230">
        <v>0</v>
      </c>
      <c r="L230">
        <v>3</v>
      </c>
      <c r="N230" s="1" t="str">
        <f t="shared" si="3"/>
        <v>06/29/16 05:30 PM bar</v>
      </c>
    </row>
    <row r="231" spans="1:14" ht="15" hidden="1" customHeight="1" x14ac:dyDescent="0.25">
      <c r="A231" s="1">
        <v>42550.729166666664</v>
      </c>
      <c r="B231" t="s">
        <v>26</v>
      </c>
      <c r="C231" t="s">
        <v>17</v>
      </c>
      <c r="D231">
        <v>91.4</v>
      </c>
      <c r="E231">
        <v>0.9</v>
      </c>
      <c r="F231">
        <v>0.214583333333</v>
      </c>
      <c r="G231">
        <v>4.1941747572799999</v>
      </c>
      <c r="H231" t="s">
        <v>0</v>
      </c>
      <c r="I231">
        <v>2.5833333333357587</v>
      </c>
      <c r="J231">
        <v>0</v>
      </c>
      <c r="K231">
        <v>0</v>
      </c>
      <c r="L231">
        <v>3</v>
      </c>
      <c r="N231" s="1" t="str">
        <f t="shared" si="3"/>
        <v>06/29/16 05:30 PM bar</v>
      </c>
    </row>
    <row r="232" spans="1:14" ht="15" hidden="1" customHeight="1" x14ac:dyDescent="0.25">
      <c r="A232" s="1">
        <v>42552</v>
      </c>
      <c r="B232" t="s">
        <v>23</v>
      </c>
      <c r="C232" t="s">
        <v>11</v>
      </c>
      <c r="D232">
        <v>84.2</v>
      </c>
      <c r="E232">
        <v>2.2000000000000002</v>
      </c>
      <c r="F232">
        <v>2.5208333333300001</v>
      </c>
      <c r="G232">
        <v>0.87272727272700001</v>
      </c>
      <c r="H232" t="s">
        <v>0</v>
      </c>
      <c r="I232">
        <v>0</v>
      </c>
      <c r="J232">
        <v>0</v>
      </c>
      <c r="K232">
        <v>0</v>
      </c>
      <c r="L232">
        <v>2</v>
      </c>
      <c r="N232" s="1" t="str">
        <f t="shared" si="3"/>
        <v>07/01/16 12:00 AM LAY</v>
      </c>
    </row>
    <row r="233" spans="1:14" ht="15" hidden="1" customHeight="1" x14ac:dyDescent="0.25">
      <c r="A233" s="1">
        <v>42552</v>
      </c>
      <c r="B233" t="s">
        <v>23</v>
      </c>
      <c r="C233" t="s">
        <v>19</v>
      </c>
      <c r="D233">
        <v>65.3</v>
      </c>
      <c r="E233">
        <v>0.8</v>
      </c>
      <c r="F233">
        <v>2.5208333333300001</v>
      </c>
      <c r="G233">
        <v>0.31735537190099999</v>
      </c>
      <c r="H233" t="s">
        <v>0</v>
      </c>
      <c r="I233">
        <v>0</v>
      </c>
      <c r="J233">
        <v>0</v>
      </c>
      <c r="K233">
        <v>0</v>
      </c>
      <c r="L233">
        <v>2</v>
      </c>
      <c r="N233" s="1" t="str">
        <f t="shared" si="3"/>
        <v>07/01/16 12:00 AM LAY</v>
      </c>
    </row>
    <row r="234" spans="1:14" ht="15" hidden="1" customHeight="1" x14ac:dyDescent="0.25">
      <c r="A234" s="1">
        <v>42552.333333333336</v>
      </c>
      <c r="B234" t="s">
        <v>27</v>
      </c>
      <c r="C234" t="s">
        <v>11</v>
      </c>
      <c r="D234">
        <v>87</v>
      </c>
      <c r="E234">
        <v>2</v>
      </c>
      <c r="F234">
        <v>3</v>
      </c>
      <c r="G234">
        <v>0.66666666666700003</v>
      </c>
      <c r="H234" t="s">
        <v>0</v>
      </c>
      <c r="I234">
        <v>1.9791666666642413</v>
      </c>
      <c r="J234">
        <v>0</v>
      </c>
      <c r="K234">
        <v>1</v>
      </c>
      <c r="L234">
        <v>1</v>
      </c>
      <c r="N234" s="1" t="str">
        <f t="shared" si="3"/>
        <v>07/01/16 08:00 AM SIB</v>
      </c>
    </row>
    <row r="235" spans="1:14" ht="15" hidden="1" customHeight="1" x14ac:dyDescent="0.25">
      <c r="A235" s="1">
        <v>42552.354166666664</v>
      </c>
      <c r="B235" t="s">
        <v>24</v>
      </c>
      <c r="C235" t="s">
        <v>12</v>
      </c>
      <c r="D235">
        <v>309.3</v>
      </c>
      <c r="E235">
        <v>1.4</v>
      </c>
      <c r="F235">
        <v>1.875</v>
      </c>
      <c r="G235">
        <v>0.74666666666699999</v>
      </c>
      <c r="H235" t="s">
        <v>0</v>
      </c>
      <c r="I235">
        <v>3.9583333333357587</v>
      </c>
      <c r="J235">
        <v>0</v>
      </c>
      <c r="K235">
        <v>3</v>
      </c>
      <c r="L235">
        <v>4</v>
      </c>
      <c r="N235" s="1" t="str">
        <f t="shared" si="3"/>
        <v>07/01/16 08:30 AM MES</v>
      </c>
    </row>
    <row r="236" spans="1:14" ht="15" hidden="1" customHeight="1" x14ac:dyDescent="0.25">
      <c r="A236" s="1">
        <v>42552.354166666664</v>
      </c>
      <c r="B236" t="s">
        <v>24</v>
      </c>
      <c r="C236" t="s">
        <v>22</v>
      </c>
      <c r="D236">
        <v>144.69999999999999</v>
      </c>
      <c r="E236">
        <v>1.2</v>
      </c>
      <c r="F236">
        <v>1.875</v>
      </c>
      <c r="G236">
        <v>0.64</v>
      </c>
      <c r="H236" t="s">
        <v>0</v>
      </c>
      <c r="I236">
        <v>3.9583333333357587</v>
      </c>
      <c r="J236">
        <v>0</v>
      </c>
      <c r="K236">
        <v>3</v>
      </c>
      <c r="L236">
        <v>4</v>
      </c>
      <c r="N236" s="1" t="str">
        <f t="shared" si="3"/>
        <v>07/01/16 08:30 AM MES</v>
      </c>
    </row>
    <row r="237" spans="1:14" ht="15" hidden="1" customHeight="1" x14ac:dyDescent="0.25">
      <c r="A237" s="1">
        <v>42552.354166666664</v>
      </c>
      <c r="B237" t="s">
        <v>24</v>
      </c>
      <c r="C237" t="s">
        <v>25</v>
      </c>
      <c r="D237">
        <v>215.5</v>
      </c>
      <c r="E237">
        <v>1.1000000000000001</v>
      </c>
      <c r="F237">
        <v>1.875</v>
      </c>
      <c r="G237">
        <v>0.58666666666699996</v>
      </c>
      <c r="H237" t="s">
        <v>0</v>
      </c>
      <c r="I237">
        <v>3.9583333333357587</v>
      </c>
      <c r="J237">
        <v>0</v>
      </c>
      <c r="K237">
        <v>3</v>
      </c>
      <c r="L237">
        <v>4</v>
      </c>
      <c r="N237" s="1" t="str">
        <f t="shared" si="3"/>
        <v>07/01/16 08:30 AM MES</v>
      </c>
    </row>
    <row r="238" spans="1:14" ht="15" hidden="1" customHeight="1" x14ac:dyDescent="0.25">
      <c r="A238" s="1">
        <v>42552.354166666664</v>
      </c>
      <c r="B238" t="s">
        <v>24</v>
      </c>
      <c r="C238" t="s">
        <v>28</v>
      </c>
      <c r="D238">
        <v>262.60000000000002</v>
      </c>
      <c r="E238">
        <v>2.2000000000000002</v>
      </c>
      <c r="F238">
        <v>1.875</v>
      </c>
      <c r="G238">
        <v>1.17333333333</v>
      </c>
      <c r="H238" t="s">
        <v>0</v>
      </c>
      <c r="I238">
        <v>3.9583333333357587</v>
      </c>
      <c r="J238">
        <v>0</v>
      </c>
      <c r="K238">
        <v>3</v>
      </c>
      <c r="L238">
        <v>4</v>
      </c>
      <c r="N238" s="1" t="str">
        <f t="shared" si="3"/>
        <v>07/01/16 08:30 AM MES</v>
      </c>
    </row>
    <row r="239" spans="1:14" ht="15" hidden="1" customHeight="1" x14ac:dyDescent="0.25">
      <c r="A239" s="1">
        <v>42552.355555555558</v>
      </c>
      <c r="B239" t="s">
        <v>20</v>
      </c>
      <c r="C239" t="s">
        <v>19</v>
      </c>
      <c r="D239">
        <v>72.599999999999994</v>
      </c>
      <c r="E239">
        <v>0.6</v>
      </c>
      <c r="F239">
        <v>2.0555555555599998</v>
      </c>
      <c r="G239">
        <v>0.29189189189199999</v>
      </c>
      <c r="H239" t="s">
        <v>0</v>
      </c>
      <c r="I239">
        <v>0</v>
      </c>
      <c r="J239">
        <v>0</v>
      </c>
      <c r="K239">
        <v>0</v>
      </c>
      <c r="L239">
        <v>2</v>
      </c>
      <c r="N239" s="1" t="str">
        <f t="shared" si="3"/>
        <v>07/01/16 08:32 AM INA</v>
      </c>
    </row>
    <row r="240" spans="1:14" ht="15" hidden="1" customHeight="1" x14ac:dyDescent="0.25">
      <c r="A240" s="1">
        <v>42553.309027777781</v>
      </c>
      <c r="B240" t="s">
        <v>27</v>
      </c>
      <c r="C240" t="s">
        <v>11</v>
      </c>
      <c r="D240">
        <v>89</v>
      </c>
      <c r="E240">
        <v>2</v>
      </c>
      <c r="F240">
        <v>0.975694444444</v>
      </c>
      <c r="G240">
        <v>2.0498220640599998</v>
      </c>
      <c r="H240" t="s">
        <v>0</v>
      </c>
      <c r="I240">
        <v>1.0034722222189885</v>
      </c>
      <c r="J240">
        <v>0</v>
      </c>
      <c r="K240">
        <v>0</v>
      </c>
      <c r="L240">
        <v>1</v>
      </c>
      <c r="N240" s="1" t="str">
        <f t="shared" si="3"/>
        <v>07/02/16 07:25 AM SIB</v>
      </c>
    </row>
    <row r="241" spans="1:14" ht="15" hidden="1" customHeight="1" x14ac:dyDescent="0.25">
      <c r="A241" s="1">
        <v>42554.5625</v>
      </c>
      <c r="B241" t="s">
        <v>24</v>
      </c>
      <c r="C241" t="s">
        <v>12</v>
      </c>
      <c r="D241">
        <v>310</v>
      </c>
      <c r="E241">
        <v>0.7</v>
      </c>
      <c r="F241">
        <v>2.2083333333300001</v>
      </c>
      <c r="G241">
        <v>0.316981132075</v>
      </c>
      <c r="H241" t="s">
        <v>0</v>
      </c>
      <c r="I241">
        <v>1.75</v>
      </c>
      <c r="J241">
        <v>0</v>
      </c>
      <c r="K241">
        <v>1</v>
      </c>
      <c r="L241">
        <v>3</v>
      </c>
      <c r="N241" s="1" t="str">
        <f t="shared" si="3"/>
        <v>07/03/16 01:30 PM MES</v>
      </c>
    </row>
    <row r="242" spans="1:14" ht="15" hidden="1" customHeight="1" x14ac:dyDescent="0.25">
      <c r="A242" s="1">
        <v>42554.5625</v>
      </c>
      <c r="B242" t="s">
        <v>24</v>
      </c>
      <c r="C242" t="s">
        <v>25</v>
      </c>
      <c r="D242">
        <v>216.1</v>
      </c>
      <c r="E242">
        <v>0.6</v>
      </c>
      <c r="F242">
        <v>2.2083333333300001</v>
      </c>
      <c r="G242">
        <v>0.27169811320800002</v>
      </c>
      <c r="H242" t="s">
        <v>0</v>
      </c>
      <c r="I242">
        <v>1.75</v>
      </c>
      <c r="J242">
        <v>0</v>
      </c>
      <c r="K242">
        <v>1</v>
      </c>
      <c r="L242">
        <v>3</v>
      </c>
      <c r="N242" s="1" t="str">
        <f t="shared" si="3"/>
        <v>07/03/16 01:30 PM MES</v>
      </c>
    </row>
    <row r="243" spans="1:14" ht="15" hidden="1" customHeight="1" x14ac:dyDescent="0.25">
      <c r="A243" s="1">
        <v>42554.5625</v>
      </c>
      <c r="B243" t="s">
        <v>24</v>
      </c>
      <c r="C243" t="s">
        <v>28</v>
      </c>
      <c r="D243">
        <v>264</v>
      </c>
      <c r="E243">
        <v>1.4</v>
      </c>
      <c r="F243">
        <v>2.2083333333300001</v>
      </c>
      <c r="G243">
        <v>0.63396226415099999</v>
      </c>
      <c r="H243" t="s">
        <v>0</v>
      </c>
      <c r="I243">
        <v>1.75</v>
      </c>
      <c r="J243">
        <v>0</v>
      </c>
      <c r="K243">
        <v>1</v>
      </c>
      <c r="L243">
        <v>3</v>
      </c>
      <c r="N243" s="1" t="str">
        <f t="shared" si="3"/>
        <v>07/03/16 01:30 PM MES</v>
      </c>
    </row>
    <row r="244" spans="1:14" ht="15" hidden="1" customHeight="1" x14ac:dyDescent="0.25">
      <c r="A244" s="1">
        <v>42555.260416666664</v>
      </c>
      <c r="B244" t="s">
        <v>46</v>
      </c>
      <c r="C244" t="s">
        <v>11</v>
      </c>
      <c r="D244">
        <v>107</v>
      </c>
      <c r="E244">
        <v>1</v>
      </c>
      <c r="F244">
        <v>2.84375</v>
      </c>
      <c r="G244">
        <v>0.35164835164800001</v>
      </c>
      <c r="H244" t="s">
        <v>0</v>
      </c>
      <c r="I244">
        <v>0</v>
      </c>
      <c r="J244">
        <v>0</v>
      </c>
      <c r="K244">
        <v>0</v>
      </c>
      <c r="L244">
        <v>1</v>
      </c>
      <c r="N244" s="1" t="str">
        <f t="shared" si="3"/>
        <v>07/04/16 06:15 AM IME</v>
      </c>
    </row>
    <row r="245" spans="1:14" ht="15" hidden="1" customHeight="1" x14ac:dyDescent="0.25">
      <c r="A245" s="1">
        <v>42555.291666666664</v>
      </c>
      <c r="B245" t="s">
        <v>23</v>
      </c>
      <c r="C245" t="s">
        <v>19</v>
      </c>
      <c r="D245">
        <v>64.5</v>
      </c>
      <c r="E245">
        <v>0.5</v>
      </c>
      <c r="F245">
        <v>0.98958333333299997</v>
      </c>
      <c r="G245">
        <v>0.50526315789499998</v>
      </c>
      <c r="H245" t="s">
        <v>0</v>
      </c>
      <c r="I245">
        <v>2.0208333333357587</v>
      </c>
      <c r="J245">
        <v>0</v>
      </c>
      <c r="K245">
        <v>2</v>
      </c>
      <c r="L245">
        <v>1</v>
      </c>
      <c r="N245" s="1" t="str">
        <f t="shared" si="3"/>
        <v>07/04/16 07:00 AM LAY</v>
      </c>
    </row>
    <row r="246" spans="1:14" ht="15" hidden="1" customHeight="1" x14ac:dyDescent="0.25">
      <c r="A246" s="1">
        <v>42555.458333333336</v>
      </c>
      <c r="B246" t="s">
        <v>23</v>
      </c>
      <c r="C246" t="s">
        <v>19</v>
      </c>
      <c r="D246">
        <v>65</v>
      </c>
      <c r="E246">
        <v>0.5</v>
      </c>
      <c r="F246">
        <v>0.166666666667</v>
      </c>
      <c r="G246">
        <v>3</v>
      </c>
      <c r="H246" t="s">
        <v>0</v>
      </c>
      <c r="I246">
        <v>1.8541666666642413</v>
      </c>
      <c r="J246">
        <v>0</v>
      </c>
      <c r="K246">
        <v>1</v>
      </c>
      <c r="L246">
        <v>1</v>
      </c>
      <c r="N246" s="1" t="str">
        <f t="shared" si="3"/>
        <v>07/04/16 11:00 AM LAY</v>
      </c>
    </row>
    <row r="247" spans="1:14" ht="15" hidden="1" customHeight="1" x14ac:dyDescent="0.25">
      <c r="A247" s="1">
        <v>42556.291666666664</v>
      </c>
      <c r="B247" t="s">
        <v>23</v>
      </c>
      <c r="C247" t="s">
        <v>19</v>
      </c>
      <c r="D247">
        <v>64.5</v>
      </c>
      <c r="E247">
        <v>0.5</v>
      </c>
      <c r="F247">
        <v>0.65972222222200005</v>
      </c>
      <c r="G247">
        <v>0.75789473684200004</v>
      </c>
      <c r="H247" t="s">
        <v>0</v>
      </c>
      <c r="I247">
        <v>1.0208333333357587</v>
      </c>
      <c r="J247">
        <v>0</v>
      </c>
      <c r="K247">
        <v>0</v>
      </c>
      <c r="L247">
        <v>1</v>
      </c>
      <c r="N247" s="1" t="str">
        <f t="shared" si="3"/>
        <v>07/05/16 07:00 AM LAY</v>
      </c>
    </row>
    <row r="248" spans="1:14" ht="15" hidden="1" customHeight="1" x14ac:dyDescent="0.25">
      <c r="A248" s="1">
        <v>42558.263888888891</v>
      </c>
      <c r="B248" t="s">
        <v>47</v>
      </c>
      <c r="C248" t="s">
        <v>19</v>
      </c>
      <c r="D248">
        <v>56.5</v>
      </c>
      <c r="E248">
        <v>0.5</v>
      </c>
      <c r="F248">
        <v>1.9506944444400001</v>
      </c>
      <c r="G248">
        <v>0.256318974724</v>
      </c>
      <c r="H248" t="s">
        <v>0</v>
      </c>
      <c r="I248">
        <v>0</v>
      </c>
      <c r="J248">
        <v>0</v>
      </c>
      <c r="K248">
        <v>0</v>
      </c>
      <c r="L248">
        <v>2</v>
      </c>
      <c r="N248" s="1" t="str">
        <f t="shared" si="3"/>
        <v>07/07/16 06:20 AM HIN</v>
      </c>
    </row>
    <row r="249" spans="1:14" ht="15" hidden="1" customHeight="1" x14ac:dyDescent="0.25">
      <c r="A249" s="1">
        <v>42559.295138888891</v>
      </c>
      <c r="B249" t="s">
        <v>20</v>
      </c>
      <c r="C249" t="s">
        <v>12</v>
      </c>
      <c r="D249">
        <v>58.3</v>
      </c>
      <c r="E249">
        <v>0.6</v>
      </c>
      <c r="F249">
        <v>2.92916666667</v>
      </c>
      <c r="G249">
        <v>0.20483641536300001</v>
      </c>
      <c r="H249" t="s">
        <v>0</v>
      </c>
      <c r="I249">
        <v>0</v>
      </c>
      <c r="J249">
        <v>0</v>
      </c>
      <c r="K249">
        <v>0</v>
      </c>
      <c r="L249">
        <v>2</v>
      </c>
      <c r="N249" s="1" t="str">
        <f t="shared" si="3"/>
        <v>07/08/16 07:05 AM INA</v>
      </c>
    </row>
    <row r="250" spans="1:14" ht="15" hidden="1" customHeight="1" x14ac:dyDescent="0.25">
      <c r="A250" s="1">
        <v>42563.333333333336</v>
      </c>
      <c r="B250" t="s">
        <v>47</v>
      </c>
      <c r="C250" t="s">
        <v>11</v>
      </c>
      <c r="D250">
        <v>55.5</v>
      </c>
      <c r="E250">
        <v>0.5</v>
      </c>
      <c r="F250">
        <v>0.96527777777799995</v>
      </c>
      <c r="G250">
        <v>0.51798561151099998</v>
      </c>
      <c r="H250" t="s">
        <v>0</v>
      </c>
      <c r="I250">
        <v>0</v>
      </c>
      <c r="J250">
        <v>0</v>
      </c>
      <c r="K250">
        <v>0</v>
      </c>
      <c r="L250">
        <v>2</v>
      </c>
      <c r="N250" s="1" t="str">
        <f t="shared" si="3"/>
        <v>07/12/16 08:00 AM HIN</v>
      </c>
    </row>
    <row r="252" spans="1:14" x14ac:dyDescent="0.25">
      <c r="A252" s="2" t="s">
        <v>94</v>
      </c>
      <c r="B252">
        <f>COUNT(A2:A250)</f>
        <v>249</v>
      </c>
    </row>
    <row r="253" spans="1:14" x14ac:dyDescent="0.25">
      <c r="A253" s="3" t="s">
        <v>95</v>
      </c>
      <c r="B253">
        <f>SUMPRODUCT(1/COUNTIF(N2:N250,N2:N250))</f>
        <v>151.00000000000009</v>
      </c>
    </row>
    <row r="254" spans="1:14" x14ac:dyDescent="0.25">
      <c r="A254" s="3" t="s">
        <v>96</v>
      </c>
      <c r="B254">
        <f>AVERAGE(I2:I250)</f>
        <v>3.8127342704152896</v>
      </c>
    </row>
    <row r="255" spans="1:14" x14ac:dyDescent="0.25">
      <c r="A255" s="3" t="s">
        <v>97</v>
      </c>
      <c r="B255">
        <f>MAX(I2:I250)</f>
        <v>16.5</v>
      </c>
      <c r="C255" s="1">
        <v>42261.333333333336</v>
      </c>
      <c r="D255" t="s">
        <v>64</v>
      </c>
      <c r="E255" t="s">
        <v>53</v>
      </c>
      <c r="F255">
        <v>2.2000000000000002</v>
      </c>
    </row>
    <row r="256" spans="1:14" x14ac:dyDescent="0.25">
      <c r="A256" s="2" t="s">
        <v>98</v>
      </c>
      <c r="B256">
        <f>AVERAGE(G2:G250)</f>
        <v>2.5286811220611205</v>
      </c>
    </row>
    <row r="257" spans="1:7" x14ac:dyDescent="0.25">
      <c r="A257" s="2" t="s">
        <v>102</v>
      </c>
      <c r="B257">
        <f>MAX(G2:G250)</f>
        <v>20.571428571399998</v>
      </c>
      <c r="C257" s="1">
        <v>42262.4375</v>
      </c>
      <c r="D257" t="s">
        <v>64</v>
      </c>
      <c r="E257" t="s">
        <v>53</v>
      </c>
      <c r="F257">
        <v>1</v>
      </c>
      <c r="G257">
        <f>0.0486111111111*24</f>
        <v>1.1666666666664001</v>
      </c>
    </row>
    <row r="258" spans="1:7" x14ac:dyDescent="0.25">
      <c r="A258" s="2" t="s">
        <v>99</v>
      </c>
      <c r="B258">
        <f>AVERAGE(J2:J250)</f>
        <v>1.5742971887550201</v>
      </c>
    </row>
    <row r="259" spans="1:7" x14ac:dyDescent="0.25">
      <c r="A259" s="2" t="s">
        <v>100</v>
      </c>
      <c r="B259">
        <f>AVERAGE(K2:K250)</f>
        <v>5.5582329317269075</v>
      </c>
    </row>
    <row r="260" spans="1:7" x14ac:dyDescent="0.25">
      <c r="A260" s="2" t="s">
        <v>101</v>
      </c>
      <c r="B260">
        <f>AVERAGE(L2:L250)</f>
        <v>3.3092369477911645</v>
      </c>
    </row>
  </sheetData>
  <autoFilter ref="A1:L250">
    <filterColumn colId="1">
      <filters>
        <filter val="bar"/>
        <filter val="Bat"/>
        <filter val="BAY"/>
        <filter val="Blc"/>
        <filter val="CAR"/>
        <filter val="Cud"/>
        <filter val="Gaa"/>
        <filter val="HIN"/>
        <filter val="IME"/>
        <filter val="imu"/>
        <filter val="Ina"/>
        <filter val="Lab"/>
        <filter val="Lay"/>
        <filter val="Lpa"/>
        <filter val="MAM"/>
        <filter val="Man"/>
        <filter val="OSL"/>
        <filter val="Pange"/>
        <filter val="Par"/>
        <filter val="SIB"/>
        <filter val="Tue"/>
      </filters>
    </filterColumn>
    <filterColumn colId="6">
      <filters>
        <filter val="12.10084034"/>
        <filter val="16.2"/>
        <filter val="9.792"/>
      </filters>
    </filterColumn>
  </autoFilter>
  <sortState ref="A2:L527">
    <sortCondition ref="A527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 Sheet</vt:lpstr>
      <vt:lpstr>Figures</vt:lpstr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Leodegario U. Lorenzo II</dc:creator>
  <cp:lastModifiedBy>Leodegario U. Lorenzo II</cp:lastModifiedBy>
  <dcterms:created xsi:type="dcterms:W3CDTF">2016-07-13T09:02:33Z</dcterms:created>
  <dcterms:modified xsi:type="dcterms:W3CDTF">2016-07-18T09:03:14Z</dcterms:modified>
</cp:coreProperties>
</file>