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kinjz\Shade_Tree\once-a-week-ordering\"/>
    </mc:Choice>
  </mc:AlternateContent>
  <bookViews>
    <workbookView xWindow="480" yWindow="90" windowWidth="16335" windowHeight="10830"/>
  </bookViews>
  <sheets>
    <sheet name="Sheet1" sheetId="1" r:id="rId1"/>
    <sheet name="max" sheetId="2" r:id="rId2"/>
    <sheet name="max_rx_cnt_x_mean_rx" sheetId="3" r:id="rId3"/>
  </sheets>
  <definedNames>
    <definedName name="_xlnm._FilterDatabase" localSheetId="0" hidden="1">Sheet1!$A$3:$AM$3</definedName>
  </definedNames>
  <calcPr calcId="162913" calcOnSave="0"/>
</workbook>
</file>

<file path=xl/calcChain.xml><?xml version="1.0" encoding="utf-8"?>
<calcChain xmlns="http://schemas.openxmlformats.org/spreadsheetml/2006/main">
  <c r="AG138" i="1" l="1"/>
  <c r="AI138" i="1" s="1"/>
  <c r="AG225" i="1"/>
  <c r="AI225" i="1" s="1"/>
  <c r="AG253" i="1"/>
  <c r="AI253" i="1" s="1"/>
  <c r="AG40" i="1"/>
  <c r="AI40" i="1" s="1"/>
  <c r="AG23" i="1"/>
  <c r="AI23" i="1" s="1"/>
  <c r="AG36" i="1"/>
  <c r="AI36" i="1" s="1"/>
  <c r="AG22" i="1"/>
  <c r="AI22" i="1" s="1"/>
  <c r="AG133" i="1"/>
  <c r="AI133" i="1" s="1"/>
  <c r="AG168" i="1"/>
  <c r="AI168" i="1" s="1"/>
  <c r="AG229" i="1"/>
  <c r="AI229" i="1" s="1"/>
  <c r="AG195" i="1"/>
  <c r="AI195" i="1" s="1"/>
  <c r="AG163" i="1"/>
  <c r="AI163" i="1" s="1"/>
  <c r="AG37" i="1"/>
  <c r="AI37" i="1" s="1"/>
  <c r="AG86" i="1"/>
  <c r="AI86" i="1" s="1"/>
  <c r="AG46" i="1"/>
  <c r="AI46" i="1" s="1"/>
  <c r="AG13" i="1"/>
  <c r="AI13" i="1" s="1"/>
  <c r="AG212" i="1"/>
  <c r="AI212" i="1" s="1"/>
  <c r="AG167" i="1"/>
  <c r="AI167" i="1" s="1"/>
  <c r="AG166" i="1"/>
  <c r="AI166" i="1" s="1"/>
  <c r="AG5" i="1"/>
  <c r="AI5" i="1" s="1"/>
  <c r="AG213" i="1"/>
  <c r="AI213" i="1" s="1"/>
  <c r="AG134" i="1"/>
  <c r="AI134" i="1" s="1"/>
  <c r="AG214" i="1"/>
  <c r="AI214" i="1" s="1"/>
  <c r="AG215" i="1"/>
  <c r="AI215" i="1" s="1"/>
  <c r="AG226" i="1"/>
  <c r="AI226" i="1" s="1"/>
  <c r="AG96" i="1"/>
  <c r="AI96" i="1" s="1"/>
  <c r="AG90" i="1"/>
  <c r="AI90" i="1" s="1"/>
  <c r="AG250" i="1"/>
  <c r="AI250" i="1" s="1"/>
  <c r="AG230" i="1"/>
  <c r="AI230" i="1" s="1"/>
  <c r="AG204" i="1"/>
  <c r="AI204" i="1" s="1"/>
  <c r="AG85" i="1"/>
  <c r="AI85" i="1" s="1"/>
  <c r="AG252" i="1"/>
  <c r="AI252" i="1" s="1"/>
  <c r="AG228" i="1"/>
  <c r="AI228" i="1" s="1"/>
  <c r="AG221" i="1"/>
  <c r="AI221" i="1" s="1"/>
  <c r="AG132" i="1"/>
  <c r="AI132" i="1" s="1"/>
  <c r="AG193" i="1"/>
  <c r="AI193" i="1" s="1"/>
  <c r="AG160" i="1"/>
  <c r="AI160" i="1" s="1"/>
  <c r="AG82" i="1"/>
  <c r="AI82" i="1" s="1"/>
  <c r="AG125" i="1"/>
  <c r="AI125" i="1" s="1"/>
  <c r="AG179" i="1"/>
  <c r="AI179" i="1" s="1"/>
  <c r="AG181" i="1"/>
  <c r="AI181" i="1" s="1"/>
  <c r="AG129" i="1"/>
  <c r="AI129" i="1" s="1"/>
  <c r="AG127" i="1"/>
  <c r="AI127" i="1" s="1"/>
  <c r="AG80" i="1"/>
  <c r="AI80" i="1" s="1"/>
  <c r="AG21" i="1"/>
  <c r="AI21" i="1" s="1"/>
  <c r="AG182" i="1"/>
  <c r="AI182" i="1" s="1"/>
  <c r="AG19" i="1"/>
  <c r="AI19" i="1" s="1"/>
  <c r="AG219" i="1"/>
  <c r="AI219" i="1" s="1"/>
  <c r="AG206" i="1"/>
  <c r="AI206" i="1" s="1"/>
  <c r="AG177" i="1"/>
  <c r="AI177" i="1" s="1"/>
  <c r="AG66" i="1"/>
  <c r="AI66" i="1" s="1"/>
  <c r="AG131" i="1"/>
  <c r="AI131" i="1" s="1"/>
  <c r="AG190" i="1"/>
  <c r="AI190" i="1" s="1"/>
  <c r="AG130" i="1"/>
  <c r="AI130" i="1" s="1"/>
  <c r="AG188" i="1"/>
  <c r="AI188" i="1" s="1"/>
  <c r="AG124" i="1"/>
  <c r="AI124" i="1" s="1"/>
  <c r="AG162" i="1"/>
  <c r="AI162" i="1" s="1"/>
  <c r="AG126" i="1"/>
  <c r="AI126" i="1" s="1"/>
  <c r="AG79" i="1"/>
  <c r="AI79" i="1" s="1"/>
  <c r="AG28" i="1"/>
  <c r="AI28" i="1" s="1"/>
  <c r="AG81" i="1"/>
  <c r="AI81" i="1" s="1"/>
  <c r="AG67" i="1"/>
  <c r="AI67" i="1" s="1"/>
  <c r="AG116" i="1"/>
  <c r="AI116" i="1" s="1"/>
  <c r="AG233" i="1"/>
  <c r="AI233" i="1" s="1"/>
  <c r="AG119" i="1"/>
  <c r="AI119" i="1" s="1"/>
  <c r="AG110" i="1"/>
  <c r="AI110" i="1" s="1"/>
  <c r="AG25" i="1"/>
  <c r="AI25" i="1" s="1"/>
  <c r="AG45" i="1"/>
  <c r="AI45" i="1" s="1"/>
  <c r="AG34" i="1"/>
  <c r="AI34" i="1" s="1"/>
  <c r="AG183" i="1"/>
  <c r="AI183" i="1" s="1"/>
  <c r="AG33" i="1"/>
  <c r="AI33" i="1" s="1"/>
  <c r="AG29" i="1"/>
  <c r="AI29" i="1" s="1"/>
  <c r="AG26" i="1"/>
  <c r="AI26" i="1" s="1"/>
  <c r="AG35" i="1"/>
  <c r="AI35" i="1" s="1"/>
  <c r="AG78" i="1"/>
  <c r="AI78" i="1" s="1"/>
  <c r="AG154" i="1"/>
  <c r="AI154" i="1" s="1"/>
  <c r="AG77" i="1"/>
  <c r="AI77" i="1" s="1"/>
  <c r="AG137" i="1"/>
  <c r="AI137" i="1" s="1"/>
  <c r="AG71" i="1"/>
  <c r="AI71" i="1" s="1"/>
  <c r="AG87" i="1"/>
  <c r="AI87" i="1" s="1"/>
  <c r="AG72" i="1"/>
  <c r="AI72" i="1" s="1"/>
  <c r="AG175" i="1"/>
  <c r="AI175" i="1" s="1"/>
  <c r="AG68" i="1"/>
  <c r="AI68" i="1" s="1"/>
  <c r="AG145" i="1"/>
  <c r="AI145" i="1" s="1"/>
  <c r="AG50" i="1"/>
  <c r="AI50" i="1" s="1"/>
  <c r="AG248" i="1"/>
  <c r="AI248" i="1" s="1"/>
  <c r="AG56" i="1"/>
  <c r="AI56" i="1" s="1"/>
  <c r="AG10" i="1"/>
  <c r="AI10" i="1" s="1"/>
  <c r="AG59" i="1"/>
  <c r="AI59" i="1" s="1"/>
  <c r="AG17" i="1"/>
  <c r="AI17" i="1" s="1"/>
  <c r="AG15" i="1"/>
  <c r="AI15" i="1" s="1"/>
  <c r="AG39" i="1"/>
  <c r="AI39" i="1" s="1"/>
  <c r="AG76" i="1"/>
  <c r="AI76" i="1" s="1"/>
  <c r="AG54" i="1"/>
  <c r="AI54" i="1" s="1"/>
  <c r="AG16" i="1"/>
  <c r="AI16" i="1" s="1"/>
  <c r="AG24" i="1"/>
  <c r="AI24" i="1" s="1"/>
  <c r="AG52" i="1"/>
  <c r="AI52" i="1" s="1"/>
  <c r="AG247" i="1"/>
  <c r="AI247" i="1" s="1"/>
  <c r="AG111" i="1"/>
  <c r="AI111" i="1" s="1"/>
  <c r="AG115" i="1"/>
  <c r="AI115" i="1" s="1"/>
  <c r="AG75" i="1"/>
  <c r="AI75" i="1" s="1"/>
  <c r="AG153" i="1"/>
  <c r="AI153" i="1" s="1"/>
  <c r="AG172" i="1"/>
  <c r="AI172" i="1" s="1"/>
  <c r="AG44" i="1"/>
  <c r="AI44" i="1" s="1"/>
  <c r="AG61" i="1"/>
  <c r="AI61" i="1" s="1"/>
  <c r="AG176" i="1"/>
  <c r="AI176" i="1" s="1"/>
  <c r="AG57" i="1"/>
  <c r="AI57" i="1" s="1"/>
  <c r="AG238" i="1"/>
  <c r="AI238" i="1" s="1"/>
  <c r="AG4" i="1"/>
  <c r="AI4" i="1" s="1"/>
  <c r="AG14" i="1"/>
  <c r="AI14" i="1" s="1"/>
  <c r="AG49" i="1"/>
  <c r="AI49" i="1" s="1"/>
  <c r="AG93" i="1"/>
  <c r="AI93" i="1" s="1"/>
  <c r="AG58" i="1"/>
  <c r="AI58" i="1" s="1"/>
  <c r="AG60" i="1"/>
  <c r="AI60" i="1" s="1"/>
  <c r="AG194" i="1"/>
  <c r="AI194" i="1" s="1"/>
  <c r="AG224" i="1"/>
  <c r="AI224" i="1" s="1"/>
  <c r="AG192" i="1"/>
  <c r="AI192" i="1" s="1"/>
  <c r="AG83" i="1"/>
  <c r="AI83" i="1" s="1"/>
  <c r="AG234" i="1"/>
  <c r="AI234" i="1" s="1"/>
  <c r="AG187" i="1"/>
  <c r="AI187" i="1" s="1"/>
  <c r="AG128" i="1"/>
  <c r="AI128" i="1" s="1"/>
  <c r="AG161" i="1"/>
  <c r="AI161" i="1" s="1"/>
  <c r="AG123" i="1"/>
  <c r="AI123" i="1" s="1"/>
  <c r="AG156" i="1"/>
  <c r="AI156" i="1" s="1"/>
  <c r="AG118" i="1"/>
  <c r="AI118" i="1" s="1"/>
  <c r="AG157" i="1"/>
  <c r="AI157" i="1" s="1"/>
  <c r="AG114" i="1"/>
  <c r="AI114" i="1" s="1"/>
  <c r="AG97" i="1"/>
  <c r="AI97" i="1" s="1"/>
  <c r="AG152" i="1"/>
  <c r="AI152" i="1" s="1"/>
  <c r="AG103" i="1"/>
  <c r="AI103" i="1" s="1"/>
  <c r="AG102" i="1"/>
  <c r="AI102" i="1" s="1"/>
  <c r="AG27" i="1"/>
  <c r="AI27" i="1" s="1"/>
  <c r="AG107" i="1"/>
  <c r="AI107" i="1" s="1"/>
  <c r="AG121" i="1"/>
  <c r="AI121" i="1" s="1"/>
  <c r="AG117" i="1"/>
  <c r="AI117" i="1" s="1"/>
  <c r="AG105" i="1"/>
  <c r="AI105" i="1" s="1"/>
  <c r="AG55" i="1"/>
  <c r="AI55" i="1" s="1"/>
  <c r="AG20" i="1"/>
  <c r="AI20" i="1" s="1"/>
  <c r="AG122" i="1"/>
  <c r="AI122" i="1" s="1"/>
  <c r="AG74" i="1"/>
  <c r="AI74" i="1" s="1"/>
  <c r="AG254" i="1"/>
  <c r="AI254" i="1" s="1"/>
  <c r="AG101" i="1"/>
  <c r="AI101" i="1" s="1"/>
  <c r="AG155" i="1"/>
  <c r="AI155" i="1" s="1"/>
  <c r="AG18" i="1"/>
  <c r="AI18" i="1" s="1"/>
  <c r="AG88" i="1"/>
  <c r="AI88" i="1" s="1"/>
  <c r="AG9" i="1"/>
  <c r="AI9" i="1" s="1"/>
  <c r="AG8" i="1"/>
  <c r="AI8" i="1" s="1"/>
  <c r="AG92" i="1"/>
  <c r="AI92" i="1" s="1"/>
  <c r="AG38" i="1"/>
  <c r="AI38" i="1" s="1"/>
  <c r="AG112" i="1"/>
  <c r="AI112" i="1" s="1"/>
  <c r="AG6" i="1"/>
  <c r="AI6" i="1" s="1"/>
  <c r="AG94" i="1"/>
  <c r="AI94" i="1" s="1"/>
  <c r="AG143" i="1"/>
  <c r="AI143" i="1" s="1"/>
  <c r="AG108" i="1"/>
  <c r="AI108" i="1" s="1"/>
  <c r="AG12" i="1"/>
  <c r="AI12" i="1" s="1"/>
  <c r="AG70" i="1"/>
  <c r="AI70" i="1" s="1"/>
  <c r="AG113" i="1"/>
  <c r="AI113" i="1" s="1"/>
  <c r="AG7" i="1"/>
  <c r="AI7" i="1" s="1"/>
  <c r="AG146" i="1"/>
  <c r="AI146" i="1" s="1"/>
  <c r="AG91" i="1"/>
  <c r="AI91" i="1" s="1"/>
  <c r="AG173" i="1"/>
  <c r="AI173" i="1" s="1"/>
  <c r="AG147" i="1"/>
  <c r="AI147" i="1" s="1"/>
  <c r="AG150" i="1"/>
  <c r="AI150" i="1" s="1"/>
  <c r="AG135" i="1"/>
  <c r="AI135" i="1" s="1"/>
  <c r="AG62" i="1"/>
  <c r="AI62" i="1" s="1"/>
  <c r="AG63" i="1"/>
  <c r="AI63" i="1" s="1"/>
  <c r="AG64" i="1"/>
  <c r="AI64" i="1" s="1"/>
  <c r="AG65" i="1"/>
  <c r="AI65" i="1" s="1"/>
  <c r="AG11" i="1"/>
  <c r="AI11" i="1" s="1"/>
  <c r="AG47" i="1"/>
  <c r="AI47" i="1" s="1"/>
  <c r="AG48" i="1"/>
  <c r="AI48" i="1" s="1"/>
  <c r="AG42" i="1"/>
  <c r="AI42" i="1" s="1"/>
  <c r="AG41" i="1"/>
  <c r="AI41" i="1" s="1"/>
  <c r="AG235" i="1"/>
  <c r="AI235" i="1" s="1"/>
  <c r="AG223" i="1"/>
  <c r="AI223" i="1" s="1"/>
  <c r="AG191" i="1"/>
  <c r="AI191" i="1" s="1"/>
  <c r="AG84" i="1"/>
  <c r="AI84" i="1" s="1"/>
  <c r="AG189" i="1"/>
  <c r="AI189" i="1" s="1"/>
  <c r="AG186" i="1"/>
  <c r="AI186" i="1" s="1"/>
  <c r="AG246" i="1"/>
  <c r="AI246" i="1" s="1"/>
  <c r="AG185" i="1"/>
  <c r="AI185" i="1" s="1"/>
  <c r="AG210" i="1"/>
  <c r="AI210" i="1" s="1"/>
  <c r="AG180" i="1"/>
  <c r="AI180" i="1" s="1"/>
  <c r="AG158" i="1"/>
  <c r="AI158" i="1" s="1"/>
  <c r="AG209" i="1"/>
  <c r="AI209" i="1" s="1"/>
  <c r="AG151" i="1"/>
  <c r="AI151" i="1" s="1"/>
  <c r="AG245" i="1"/>
  <c r="AI245" i="1" s="1"/>
  <c r="AG120" i="1"/>
  <c r="AI120" i="1" s="1"/>
  <c r="AG142" i="1"/>
  <c r="AI142" i="1" s="1"/>
  <c r="AG104" i="1"/>
  <c r="AI104" i="1" s="1"/>
  <c r="AG148" i="1"/>
  <c r="AI148" i="1" s="1"/>
  <c r="AG207" i="1"/>
  <c r="AI207" i="1" s="1"/>
  <c r="AG205" i="1"/>
  <c r="AI205" i="1" s="1"/>
  <c r="AG32" i="1"/>
  <c r="AI32" i="1" s="1"/>
  <c r="AG95" i="1"/>
  <c r="AI95" i="1" s="1"/>
  <c r="AG220" i="1"/>
  <c r="AI220" i="1" s="1"/>
  <c r="AG69" i="1"/>
  <c r="AI69" i="1" s="1"/>
  <c r="AG141" i="1"/>
  <c r="AI141" i="1" s="1"/>
  <c r="AG169" i="1"/>
  <c r="AI169" i="1" s="1"/>
  <c r="AG218" i="1"/>
  <c r="AI218" i="1" s="1"/>
  <c r="AG217" i="1"/>
  <c r="AI217" i="1" s="1"/>
  <c r="AG149" i="1"/>
  <c r="AI149" i="1" s="1"/>
  <c r="AG241" i="1"/>
  <c r="AI241" i="1" s="1"/>
  <c r="AG109" i="1"/>
  <c r="AI109" i="1" s="1"/>
  <c r="AG144" i="1"/>
  <c r="AI144" i="1" s="1"/>
  <c r="AG43" i="1"/>
  <c r="AI43" i="1" s="1"/>
  <c r="AG106" i="1"/>
  <c r="AI106" i="1" s="1"/>
  <c r="AG164" i="1"/>
  <c r="AI164" i="1" s="1"/>
  <c r="AG99" i="1"/>
  <c r="AI99" i="1" s="1"/>
  <c r="AG98" i="1"/>
  <c r="AI98" i="1" s="1"/>
  <c r="AG208" i="1"/>
  <c r="AI208" i="1" s="1"/>
  <c r="AG184" i="1"/>
  <c r="AI184" i="1" s="1"/>
  <c r="AG100" i="1"/>
  <c r="AI100" i="1" s="1"/>
  <c r="AG232" i="1"/>
  <c r="AI232" i="1" s="1"/>
  <c r="AG216" i="1"/>
  <c r="AI216" i="1" s="1"/>
  <c r="AG249" i="1"/>
  <c r="AI249" i="1" s="1"/>
  <c r="AG200" i="1"/>
  <c r="AI200" i="1" s="1"/>
  <c r="AG199" i="1"/>
  <c r="AI199" i="1" s="1"/>
  <c r="AG170" i="1"/>
  <c r="AI170" i="1" s="1"/>
  <c r="AG73" i="1"/>
  <c r="AI73" i="1" s="1"/>
  <c r="AG31" i="1"/>
  <c r="AI31" i="1" s="1"/>
  <c r="AG236" i="1"/>
  <c r="AI236" i="1" s="1"/>
  <c r="AG30" i="1"/>
  <c r="AI30" i="1" s="1"/>
  <c r="AG165" i="1"/>
  <c r="AI165" i="1" s="1"/>
  <c r="AG140" i="1"/>
  <c r="AI140" i="1" s="1"/>
  <c r="AG139" i="1"/>
  <c r="AI139" i="1" s="1"/>
  <c r="AG53" i="1"/>
  <c r="AI53" i="1" s="1"/>
  <c r="AG222" i="1"/>
  <c r="AI222" i="1" s="1"/>
  <c r="AG251" i="1"/>
  <c r="AI251" i="1" s="1"/>
  <c r="AG198" i="1"/>
  <c r="AI198" i="1" s="1"/>
  <c r="AG178" i="1"/>
  <c r="AI178" i="1" s="1"/>
  <c r="AG211" i="1"/>
  <c r="AI211" i="1" s="1"/>
  <c r="AG196" i="1"/>
  <c r="AI196" i="1" s="1"/>
  <c r="AG51" i="1"/>
  <c r="AI51" i="1" s="1"/>
  <c r="AG174" i="1"/>
  <c r="AI174" i="1" s="1"/>
  <c r="AG242" i="1"/>
  <c r="AI242" i="1" s="1"/>
  <c r="AG201" i="1"/>
  <c r="AI201" i="1" s="1"/>
  <c r="AG171" i="1"/>
  <c r="AI171" i="1" s="1"/>
  <c r="AG244" i="1"/>
  <c r="AI244" i="1" s="1"/>
  <c r="AG240" i="1"/>
  <c r="AI240" i="1" s="1"/>
  <c r="AG136" i="1"/>
  <c r="AI136" i="1" s="1"/>
  <c r="AG227" i="1"/>
  <c r="AI227" i="1" s="1"/>
  <c r="AG197" i="1"/>
  <c r="AI197" i="1" s="1"/>
  <c r="AG239" i="1"/>
  <c r="AI239" i="1" s="1"/>
  <c r="AG202" i="1"/>
  <c r="AI202" i="1" s="1"/>
  <c r="AG159" i="1"/>
  <c r="AI159" i="1" s="1"/>
  <c r="AG203" i="1"/>
  <c r="AI203" i="1" s="1"/>
  <c r="AG243" i="1"/>
  <c r="AI243" i="1" s="1"/>
  <c r="AG256" i="1"/>
  <c r="AI256" i="1" s="1"/>
  <c r="AG255" i="1"/>
  <c r="AI255" i="1" s="1"/>
  <c r="AG231" i="1"/>
  <c r="AI231" i="1" s="1"/>
  <c r="AG237" i="1"/>
  <c r="AI237" i="1" s="1"/>
  <c r="AG257" i="1"/>
  <c r="AI257" i="1" s="1"/>
  <c r="AG89" i="1"/>
  <c r="AI89" i="1" s="1"/>
  <c r="AJ177" i="1" l="1"/>
  <c r="AJ127" i="1"/>
  <c r="AH87" i="1"/>
  <c r="AJ154" i="1"/>
  <c r="AH22" i="1"/>
  <c r="AJ15" i="1"/>
  <c r="AJ14" i="1"/>
  <c r="AJ33" i="1"/>
  <c r="AJ176" i="1"/>
  <c r="AJ54" i="1"/>
  <c r="AJ71" i="1"/>
  <c r="AJ68" i="1"/>
  <c r="AJ58" i="1"/>
  <c r="AJ130" i="1"/>
  <c r="AJ147" i="1"/>
  <c r="AJ124" i="1"/>
  <c r="AJ108" i="1"/>
  <c r="AJ118" i="1"/>
  <c r="AH48" i="1"/>
  <c r="AH94" i="1"/>
  <c r="AH248" i="1"/>
  <c r="AH88" i="1"/>
  <c r="AJ102" i="1"/>
  <c r="AJ91" i="1"/>
  <c r="AJ55" i="1"/>
  <c r="AJ106" i="1"/>
  <c r="AH180" i="1"/>
  <c r="AJ184" i="1"/>
  <c r="AJ236" i="1"/>
  <c r="AH246" i="1"/>
  <c r="AJ198" i="1"/>
  <c r="AJ136" i="1"/>
  <c r="AJ203" i="1"/>
  <c r="AJ243" i="1"/>
  <c r="AH86" i="1"/>
  <c r="AH89" i="1"/>
  <c r="AH37" i="1"/>
  <c r="AH61" i="1"/>
  <c r="AJ16" i="1"/>
  <c r="AJ24" i="1"/>
  <c r="AJ145" i="1"/>
  <c r="AH34" i="1"/>
  <c r="AJ131" i="1"/>
  <c r="AJ7" i="1"/>
  <c r="AH107" i="1"/>
  <c r="AJ27" i="1"/>
  <c r="AH143" i="1"/>
  <c r="AJ113" i="1"/>
  <c r="AJ123" i="1"/>
  <c r="AJ109" i="1"/>
  <c r="AJ157" i="1"/>
  <c r="AJ36" i="1"/>
  <c r="AH189" i="1"/>
  <c r="AH223" i="1"/>
  <c r="AJ230" i="1"/>
  <c r="AH53" i="1"/>
  <c r="AJ249" i="1"/>
  <c r="AH51" i="1"/>
  <c r="AJ171" i="1"/>
  <c r="AJ253" i="1"/>
  <c r="AH159" i="1"/>
  <c r="AH225" i="1"/>
  <c r="AJ228" i="1"/>
  <c r="AJ182" i="1"/>
  <c r="AJ153" i="1"/>
  <c r="AH46" i="1"/>
  <c r="AJ79" i="1"/>
  <c r="AJ76" i="1"/>
  <c r="AJ75" i="1"/>
  <c r="AJ5" i="1"/>
  <c r="AJ56" i="1"/>
  <c r="AH57" i="1"/>
  <c r="AJ116" i="1"/>
  <c r="AH115" i="1"/>
  <c r="AJ135" i="1"/>
  <c r="AH62" i="1"/>
  <c r="AJ122" i="1"/>
  <c r="AJ128" i="1"/>
  <c r="AJ12" i="1"/>
  <c r="AJ114" i="1"/>
  <c r="AJ224" i="1"/>
  <c r="AH42" i="1"/>
  <c r="AJ8" i="1"/>
  <c r="AH121" i="1"/>
  <c r="AH18" i="1"/>
  <c r="AJ101" i="1"/>
  <c r="AH164" i="1"/>
  <c r="AJ191" i="1"/>
  <c r="AH185" i="1"/>
  <c r="AJ141" i="1"/>
  <c r="AH151" i="1"/>
  <c r="AJ245" i="1"/>
  <c r="AJ186" i="1"/>
  <c r="AJ120" i="1"/>
  <c r="AH241" i="1"/>
  <c r="AH216" i="1"/>
  <c r="AH208" i="1"/>
  <c r="AJ165" i="1"/>
  <c r="AH222" i="1"/>
  <c r="AH251" i="1"/>
  <c r="AJ196" i="1"/>
  <c r="AJ211" i="1"/>
  <c r="AJ240" i="1"/>
  <c r="AH244" i="1"/>
  <c r="AJ168" i="1"/>
  <c r="AH256" i="1"/>
  <c r="AH221" i="1"/>
  <c r="AH28" i="1"/>
  <c r="AH137" i="1"/>
  <c r="AH247" i="1"/>
  <c r="AJ17" i="1"/>
  <c r="AJ38" i="1"/>
  <c r="AJ152" i="1"/>
  <c r="AH99" i="1"/>
  <c r="AH158" i="1"/>
  <c r="AH73" i="1"/>
  <c r="AJ257" i="1"/>
  <c r="AH133" i="1"/>
  <c r="AJ138" i="1"/>
  <c r="AJ229" i="1"/>
  <c r="AH21" i="1"/>
  <c r="AJ23" i="1"/>
  <c r="AJ40" i="1"/>
  <c r="AJ195" i="1"/>
  <c r="AH83" i="1"/>
  <c r="AJ194" i="1"/>
  <c r="AH13" i="1"/>
  <c r="AH220" i="1"/>
  <c r="AJ81" i="1"/>
  <c r="AH212" i="1"/>
  <c r="AH167" i="1"/>
  <c r="AH166" i="1"/>
  <c r="AJ219" i="1"/>
  <c r="AJ250" i="1"/>
  <c r="AJ90" i="1"/>
  <c r="AJ213" i="1"/>
  <c r="AJ215" i="1"/>
  <c r="AJ4" i="1"/>
  <c r="AJ74" i="1"/>
  <c r="AJ49" i="1"/>
  <c r="AJ78" i="1"/>
  <c r="AJ52" i="1"/>
  <c r="AJ77" i="1"/>
  <c r="AJ25" i="1"/>
  <c r="AJ125" i="1"/>
  <c r="AJ35" i="1"/>
  <c r="AJ50" i="1"/>
  <c r="AJ119" i="1"/>
  <c r="AJ110" i="1"/>
  <c r="AJ67" i="1"/>
  <c r="AH103" i="1"/>
  <c r="AJ161" i="1"/>
  <c r="AJ160" i="1"/>
  <c r="AH100" i="1"/>
  <c r="AH192" i="1"/>
  <c r="AJ187" i="1"/>
  <c r="AJ97" i="1"/>
  <c r="AJ179" i="1"/>
  <c r="AJ45" i="1"/>
  <c r="AJ72" i="1"/>
  <c r="AH59" i="1"/>
  <c r="AJ39" i="1"/>
  <c r="AH162" i="1"/>
  <c r="AJ105" i="1"/>
  <c r="AJ148" i="1"/>
  <c r="AJ175" i="1"/>
  <c r="AJ234" i="1"/>
  <c r="AH234" i="1"/>
  <c r="AJ181" i="1"/>
  <c r="AH116" i="1"/>
  <c r="AJ155" i="1"/>
  <c r="AH155" i="1"/>
  <c r="AH209" i="1"/>
  <c r="AJ188" i="1"/>
  <c r="AH142" i="1"/>
  <c r="AH134" i="1"/>
  <c r="AJ199" i="1"/>
  <c r="AH60" i="1"/>
  <c r="AJ112" i="1"/>
  <c r="AJ31" i="1"/>
  <c r="AJ70" i="1"/>
  <c r="AH69" i="1"/>
  <c r="AJ93" i="1"/>
  <c r="AH197" i="1"/>
  <c r="AJ206" i="1"/>
  <c r="AH255" i="1"/>
  <c r="AH178" i="1"/>
  <c r="AJ217" i="1"/>
  <c r="AH204" i="1"/>
  <c r="AH150" i="1"/>
  <c r="AJ190" i="1"/>
  <c r="AH235" i="1"/>
  <c r="AH111" i="1"/>
  <c r="AJ174" i="1"/>
  <c r="AH146" i="1"/>
  <c r="AH149" i="1"/>
  <c r="AH242" i="1"/>
  <c r="AJ202" i="1"/>
  <c r="AH172" i="1"/>
  <c r="AH200" i="1"/>
  <c r="AJ233" i="1"/>
  <c r="AH252" i="1"/>
  <c r="AJ237" i="1"/>
  <c r="AH173" i="1"/>
  <c r="AJ144" i="1"/>
  <c r="AJ227" i="1"/>
  <c r="AH232" i="1"/>
  <c r="AJ170" i="1"/>
  <c r="AH254" i="1"/>
  <c r="AH210" i="1"/>
  <c r="AJ140" i="1"/>
  <c r="AJ98" i="1"/>
  <c r="AJ139" i="1"/>
  <c r="AH231" i="1"/>
  <c r="AJ193" i="1"/>
  <c r="AH65" i="1"/>
  <c r="AJ238" i="1"/>
  <c r="AH239" i="1"/>
  <c r="AJ63" i="1"/>
  <c r="AH64" i="1"/>
  <c r="AC89" i="1"/>
  <c r="AE89" i="1" s="1"/>
  <c r="AC253" i="1"/>
  <c r="AC22" i="1"/>
  <c r="AC138" i="1"/>
  <c r="AC28" i="1"/>
  <c r="AC229" i="1"/>
  <c r="AC21" i="1"/>
  <c r="AC257" i="1"/>
  <c r="AC225" i="1"/>
  <c r="AC23" i="1"/>
  <c r="AC86" i="1"/>
  <c r="AC40" i="1"/>
  <c r="AC133" i="1"/>
  <c r="AC195" i="1"/>
  <c r="AC83" i="1"/>
  <c r="AC194" i="1"/>
  <c r="AC13" i="1"/>
  <c r="AC36" i="1"/>
  <c r="AC37" i="1"/>
  <c r="AC168" i="1"/>
  <c r="AC220" i="1"/>
  <c r="AC81" i="1"/>
  <c r="AC34" i="1"/>
  <c r="AC163" i="1"/>
  <c r="AC212" i="1"/>
  <c r="AC5" i="1"/>
  <c r="AC167" i="1"/>
  <c r="AC159" i="1"/>
  <c r="AC166" i="1"/>
  <c r="AC219" i="1"/>
  <c r="AC92" i="1"/>
  <c r="AC182" i="1"/>
  <c r="AC226" i="1"/>
  <c r="AC214" i="1"/>
  <c r="AC80" i="1"/>
  <c r="AC250" i="1"/>
  <c r="AC44" i="1"/>
  <c r="AC90" i="1"/>
  <c r="AC96" i="1"/>
  <c r="AC12" i="1"/>
  <c r="AC85" i="1"/>
  <c r="AC213" i="1"/>
  <c r="AC218" i="1"/>
  <c r="AC215" i="1"/>
  <c r="AC132" i="1"/>
  <c r="AC186" i="1"/>
  <c r="AC20" i="1"/>
  <c r="AC122" i="1"/>
  <c r="AC29" i="1"/>
  <c r="AC17" i="1"/>
  <c r="AC10" i="1"/>
  <c r="AC8" i="1"/>
  <c r="AC9" i="1"/>
  <c r="AC24" i="1"/>
  <c r="AC6" i="1"/>
  <c r="AC4" i="1"/>
  <c r="AC84" i="1"/>
  <c r="AC74" i="1"/>
  <c r="AC126" i="1"/>
  <c r="AC27" i="1"/>
  <c r="AC26" i="1"/>
  <c r="AC15" i="1"/>
  <c r="AC32" i="1"/>
  <c r="AC49" i="1"/>
  <c r="AC82" i="1"/>
  <c r="AC68" i="1"/>
  <c r="AC33" i="1"/>
  <c r="AC71" i="1"/>
  <c r="AC78" i="1"/>
  <c r="AC52" i="1"/>
  <c r="AC77" i="1"/>
  <c r="AC25" i="1"/>
  <c r="AC125" i="1"/>
  <c r="AC35" i="1"/>
  <c r="AC130" i="1"/>
  <c r="AC101" i="1"/>
  <c r="AC55" i="1"/>
  <c r="AC157" i="1"/>
  <c r="AC79" i="1"/>
  <c r="AC50" i="1"/>
  <c r="AC119" i="1"/>
  <c r="AC120" i="1"/>
  <c r="AC110" i="1"/>
  <c r="AC67" i="1"/>
  <c r="AC114" i="1"/>
  <c r="AC104" i="1"/>
  <c r="AC103" i="1"/>
  <c r="AC102" i="1"/>
  <c r="AC222" i="1"/>
  <c r="AC161" i="1"/>
  <c r="AC124" i="1"/>
  <c r="AC160" i="1"/>
  <c r="AC185" i="1"/>
  <c r="AC118" i="1"/>
  <c r="AC100" i="1"/>
  <c r="AC131" i="1"/>
  <c r="AC192" i="1"/>
  <c r="AC224" i="1"/>
  <c r="AC187" i="1"/>
  <c r="AC123" i="1"/>
  <c r="AC158" i="1"/>
  <c r="AC128" i="1"/>
  <c r="AC151" i="1"/>
  <c r="AC156" i="1"/>
  <c r="AC180" i="1"/>
  <c r="AC191" i="1"/>
  <c r="AC97" i="1"/>
  <c r="AC19" i="1"/>
  <c r="AC7" i="1"/>
  <c r="AC11" i="1"/>
  <c r="AC87" i="1"/>
  <c r="AC129" i="1"/>
  <c r="AC18" i="1"/>
  <c r="AC16" i="1"/>
  <c r="AC14" i="1"/>
  <c r="AC76" i="1"/>
  <c r="AC208" i="1"/>
  <c r="AC179" i="1"/>
  <c r="AC46" i="1"/>
  <c r="AC183" i="1"/>
  <c r="AC121" i="1"/>
  <c r="AC45" i="1"/>
  <c r="AC72" i="1"/>
  <c r="AC38" i="1"/>
  <c r="AC59" i="1"/>
  <c r="AC39" i="1"/>
  <c r="AC41" i="1"/>
  <c r="AC154" i="1"/>
  <c r="AC127" i="1"/>
  <c r="AC56" i="1"/>
  <c r="AC54" i="1"/>
  <c r="AC117" i="1"/>
  <c r="AC48" i="1"/>
  <c r="AC47" i="1"/>
  <c r="AC162" i="1"/>
  <c r="AC105" i="1"/>
  <c r="AC107" i="1"/>
  <c r="AC152" i="1"/>
  <c r="AC148" i="1"/>
  <c r="AC175" i="1"/>
  <c r="AC137" i="1"/>
  <c r="AC234" i="1"/>
  <c r="AC88" i="1"/>
  <c r="AC181" i="1"/>
  <c r="AC116" i="1"/>
  <c r="AC155" i="1"/>
  <c r="AC95" i="1"/>
  <c r="AC184" i="1"/>
  <c r="AC209" i="1"/>
  <c r="AC188" i="1"/>
  <c r="AC142" i="1"/>
  <c r="AC228" i="1"/>
  <c r="AC134" i="1"/>
  <c r="AC211" i="1"/>
  <c r="AC205" i="1"/>
  <c r="AC207" i="1"/>
  <c r="AC216" i="1"/>
  <c r="AC199" i="1"/>
  <c r="AC60" i="1"/>
  <c r="AC247" i="1"/>
  <c r="AC248" i="1"/>
  <c r="AC249" i="1"/>
  <c r="AC112" i="1"/>
  <c r="AC31" i="1"/>
  <c r="AC30" i="1"/>
  <c r="AC75" i="1"/>
  <c r="AC73" i="1"/>
  <c r="AC70" i="1"/>
  <c r="AC69" i="1"/>
  <c r="AC93" i="1"/>
  <c r="AC43" i="1"/>
  <c r="AC42" i="1"/>
  <c r="AC58" i="1"/>
  <c r="AC61" i="1"/>
  <c r="AC153" i="1"/>
  <c r="AC115" i="1"/>
  <c r="AC113" i="1"/>
  <c r="AC57" i="1"/>
  <c r="AC106" i="1"/>
  <c r="AC197" i="1"/>
  <c r="AC196" i="1"/>
  <c r="AC221" i="1"/>
  <c r="AC136" i="1"/>
  <c r="AC66" i="1"/>
  <c r="AC177" i="1"/>
  <c r="AC251" i="1"/>
  <c r="AC165" i="1"/>
  <c r="AC164" i="1"/>
  <c r="AC206" i="1"/>
  <c r="AC255" i="1"/>
  <c r="AC230" i="1"/>
  <c r="AC178" i="1"/>
  <c r="AC176" i="1"/>
  <c r="AC94" i="1"/>
  <c r="AC91" i="1"/>
  <c r="AC99" i="1"/>
  <c r="AC243" i="1"/>
  <c r="AC244" i="1"/>
  <c r="AC217" i="1"/>
  <c r="AC204" i="1"/>
  <c r="AC236" i="1"/>
  <c r="AC150" i="1"/>
  <c r="AC190" i="1"/>
  <c r="AC241" i="1"/>
  <c r="AC240" i="1"/>
  <c r="AC235" i="1"/>
  <c r="AC245" i="1"/>
  <c r="AC111" i="1"/>
  <c r="AC174" i="1"/>
  <c r="AC146" i="1"/>
  <c r="AC147" i="1"/>
  <c r="AC149" i="1"/>
  <c r="AC135" i="1"/>
  <c r="AC242" i="1"/>
  <c r="AC202" i="1"/>
  <c r="AC172" i="1"/>
  <c r="AC108" i="1"/>
  <c r="AC200" i="1"/>
  <c r="AC233" i="1"/>
  <c r="AC252" i="1"/>
  <c r="AC237" i="1"/>
  <c r="AC201" i="1"/>
  <c r="AC109" i="1"/>
  <c r="AC143" i="1"/>
  <c r="AC171" i="1"/>
  <c r="AC173" i="1"/>
  <c r="AC144" i="1"/>
  <c r="AC256" i="1"/>
  <c r="AC227" i="1"/>
  <c r="AC232" i="1"/>
  <c r="AC170" i="1"/>
  <c r="AC254" i="1"/>
  <c r="AC145" i="1"/>
  <c r="AC223" i="1"/>
  <c r="AC141" i="1"/>
  <c r="AC210" i="1"/>
  <c r="AC198" i="1"/>
  <c r="AC246" i="1"/>
  <c r="AC140" i="1"/>
  <c r="AC53" i="1"/>
  <c r="AC98" i="1"/>
  <c r="AC51" i="1"/>
  <c r="AC139" i="1"/>
  <c r="AC231" i="1"/>
  <c r="AC169" i="1"/>
  <c r="AC189" i="1"/>
  <c r="AC193" i="1"/>
  <c r="AC65" i="1"/>
  <c r="AC203" i="1"/>
  <c r="AC62" i="1"/>
  <c r="AC238" i="1"/>
  <c r="AC239" i="1"/>
  <c r="AC63" i="1"/>
  <c r="AC64" i="1"/>
  <c r="AK111" i="1" l="1"/>
  <c r="AL111" i="1" s="1"/>
  <c r="AM111" i="1"/>
  <c r="AK21" i="1"/>
  <c r="AL21" i="1" s="1"/>
  <c r="AM21" i="1"/>
  <c r="AK65" i="1"/>
  <c r="AL65" i="1" s="1"/>
  <c r="AM65" i="1"/>
  <c r="AK200" i="1"/>
  <c r="AL200" i="1" s="1"/>
  <c r="AM200" i="1"/>
  <c r="AK235" i="1"/>
  <c r="AL235" i="1" s="1"/>
  <c r="AM235" i="1"/>
  <c r="AK197" i="1"/>
  <c r="AL197" i="1" s="1"/>
  <c r="AM197" i="1"/>
  <c r="AK134" i="1"/>
  <c r="AL134" i="1" s="1"/>
  <c r="AM134" i="1"/>
  <c r="AK234" i="1"/>
  <c r="AL234" i="1" s="1"/>
  <c r="AM234" i="1"/>
  <c r="AK220" i="1"/>
  <c r="AL220" i="1" s="1"/>
  <c r="AM220" i="1"/>
  <c r="AK244" i="1"/>
  <c r="AL244" i="1" s="1"/>
  <c r="AM244" i="1"/>
  <c r="AK216" i="1"/>
  <c r="AL216" i="1" s="1"/>
  <c r="AM216" i="1"/>
  <c r="AK57" i="1"/>
  <c r="AL57" i="1" s="1"/>
  <c r="AM57" i="1"/>
  <c r="AK53" i="1"/>
  <c r="AL53" i="1" s="1"/>
  <c r="AM53" i="1"/>
  <c r="AK232" i="1"/>
  <c r="AL232" i="1" s="1"/>
  <c r="AM232" i="1"/>
  <c r="AK172" i="1"/>
  <c r="AL172" i="1" s="1"/>
  <c r="AM172" i="1"/>
  <c r="AK142" i="1"/>
  <c r="AL142" i="1" s="1"/>
  <c r="AM142" i="1"/>
  <c r="AK103" i="1"/>
  <c r="AL103" i="1" s="1"/>
  <c r="AM103" i="1"/>
  <c r="AK13" i="1"/>
  <c r="AL13" i="1" s="1"/>
  <c r="AM13" i="1"/>
  <c r="AK241" i="1"/>
  <c r="AL241" i="1" s="1"/>
  <c r="AM241" i="1"/>
  <c r="AK164" i="1"/>
  <c r="AL164" i="1" s="1"/>
  <c r="AM164" i="1"/>
  <c r="AK143" i="1"/>
  <c r="AL143" i="1" s="1"/>
  <c r="AM143" i="1"/>
  <c r="AK254" i="1"/>
  <c r="AL254" i="1" s="1"/>
  <c r="AM254" i="1"/>
  <c r="AK231" i="1"/>
  <c r="AL231" i="1" s="1"/>
  <c r="AM231" i="1"/>
  <c r="AK150" i="1"/>
  <c r="AL150" i="1" s="1"/>
  <c r="AM150" i="1"/>
  <c r="AK69" i="1"/>
  <c r="AL69" i="1" s="1"/>
  <c r="AM69" i="1"/>
  <c r="AK133" i="1"/>
  <c r="AL133" i="1" s="1"/>
  <c r="AM133" i="1"/>
  <c r="AK247" i="1"/>
  <c r="AL247" i="1" s="1"/>
  <c r="AM247" i="1"/>
  <c r="AK225" i="1"/>
  <c r="AL225" i="1" s="1"/>
  <c r="AM225" i="1"/>
  <c r="AK223" i="1"/>
  <c r="AL223" i="1" s="1"/>
  <c r="AM223" i="1"/>
  <c r="AK61" i="1"/>
  <c r="AL61" i="1" s="1"/>
  <c r="AM61" i="1"/>
  <c r="AK246" i="1"/>
  <c r="AL246" i="1" s="1"/>
  <c r="AM246" i="1"/>
  <c r="AK88" i="1"/>
  <c r="AL88" i="1" s="1"/>
  <c r="AM88" i="1"/>
  <c r="AK242" i="1"/>
  <c r="AL242" i="1" s="1"/>
  <c r="AM242" i="1"/>
  <c r="AK204" i="1"/>
  <c r="AL204" i="1" s="1"/>
  <c r="AM204" i="1"/>
  <c r="AK209" i="1"/>
  <c r="AL209" i="1" s="1"/>
  <c r="AM209" i="1"/>
  <c r="AK83" i="1"/>
  <c r="AL83" i="1" s="1"/>
  <c r="AM83" i="1"/>
  <c r="AK137" i="1"/>
  <c r="AL137" i="1" s="1"/>
  <c r="AM137" i="1"/>
  <c r="AK18" i="1"/>
  <c r="AL18" i="1" s="1"/>
  <c r="AM18" i="1"/>
  <c r="AK159" i="1"/>
  <c r="AL159" i="1" s="1"/>
  <c r="AM159" i="1"/>
  <c r="AK189" i="1"/>
  <c r="AL189" i="1" s="1"/>
  <c r="AM189" i="1"/>
  <c r="AK107" i="1"/>
  <c r="AL107" i="1" s="1"/>
  <c r="AM107" i="1"/>
  <c r="AK37" i="1"/>
  <c r="AL37" i="1" s="1"/>
  <c r="AM37" i="1"/>
  <c r="AK248" i="1"/>
  <c r="AL248" i="1" s="1"/>
  <c r="AM248" i="1"/>
  <c r="AK22" i="1"/>
  <c r="AL22" i="1" s="1"/>
  <c r="AM22" i="1"/>
  <c r="AK64" i="1"/>
  <c r="AL64" i="1" s="1"/>
  <c r="AM64" i="1"/>
  <c r="AK173" i="1"/>
  <c r="AL173" i="1" s="1"/>
  <c r="AM173" i="1"/>
  <c r="AK149" i="1"/>
  <c r="AL149" i="1" s="1"/>
  <c r="AM149" i="1"/>
  <c r="AK155" i="1"/>
  <c r="AL155" i="1" s="1"/>
  <c r="AM155" i="1"/>
  <c r="AK166" i="1"/>
  <c r="AL166" i="1" s="1"/>
  <c r="AM166" i="1"/>
  <c r="AK73" i="1"/>
  <c r="AL73" i="1" s="1"/>
  <c r="AM73" i="1"/>
  <c r="AK28" i="1"/>
  <c r="AL28" i="1" s="1"/>
  <c r="AM28" i="1"/>
  <c r="AK251" i="1"/>
  <c r="AL251" i="1" s="1"/>
  <c r="AM251" i="1"/>
  <c r="AK121" i="1"/>
  <c r="AL121" i="1" s="1"/>
  <c r="AM121" i="1"/>
  <c r="AK62" i="1"/>
  <c r="AL62" i="1" s="1"/>
  <c r="AM62" i="1"/>
  <c r="AK89" i="1"/>
  <c r="AL89" i="1" s="1"/>
  <c r="AM89" i="1"/>
  <c r="AK94" i="1"/>
  <c r="AL94" i="1" s="1"/>
  <c r="AM94" i="1"/>
  <c r="AK178" i="1"/>
  <c r="AL178" i="1" s="1"/>
  <c r="AM178" i="1"/>
  <c r="AK192" i="1"/>
  <c r="AL192" i="1" s="1"/>
  <c r="AM192" i="1"/>
  <c r="AK167" i="1"/>
  <c r="AL167" i="1" s="1"/>
  <c r="AM167" i="1"/>
  <c r="AK158" i="1"/>
  <c r="AL158" i="1" s="1"/>
  <c r="AM158" i="1"/>
  <c r="AK221" i="1"/>
  <c r="AL221" i="1" s="1"/>
  <c r="AM221" i="1"/>
  <c r="AK151" i="1"/>
  <c r="AL151" i="1" s="1"/>
  <c r="AM151" i="1"/>
  <c r="AK86" i="1"/>
  <c r="AL86" i="1" s="1"/>
  <c r="AM86" i="1"/>
  <c r="AK180" i="1"/>
  <c r="AL180" i="1" s="1"/>
  <c r="AM180" i="1"/>
  <c r="AK48" i="1"/>
  <c r="AL48" i="1" s="1"/>
  <c r="AM48" i="1"/>
  <c r="AK87" i="1"/>
  <c r="AL87" i="1" s="1"/>
  <c r="AM87" i="1"/>
  <c r="AK146" i="1"/>
  <c r="AL146" i="1" s="1"/>
  <c r="AM146" i="1"/>
  <c r="AK162" i="1"/>
  <c r="AL162" i="1" s="1"/>
  <c r="AM162" i="1"/>
  <c r="AK222" i="1"/>
  <c r="AL222" i="1" s="1"/>
  <c r="AM222" i="1"/>
  <c r="AK239" i="1"/>
  <c r="AL239" i="1" s="1"/>
  <c r="AM239" i="1"/>
  <c r="AK210" i="1"/>
  <c r="AL210" i="1" s="1"/>
  <c r="AM210" i="1"/>
  <c r="AK252" i="1"/>
  <c r="AL252" i="1" s="1"/>
  <c r="AM252" i="1"/>
  <c r="AK255" i="1"/>
  <c r="AL255" i="1" s="1"/>
  <c r="AM255" i="1"/>
  <c r="AK60" i="1"/>
  <c r="AL60" i="1" s="1"/>
  <c r="AM60" i="1"/>
  <c r="AK116" i="1"/>
  <c r="AL116" i="1" s="1"/>
  <c r="AM116" i="1"/>
  <c r="AK100" i="1"/>
  <c r="AL100" i="1" s="1"/>
  <c r="AM100" i="1"/>
  <c r="AK212" i="1"/>
  <c r="AL212" i="1" s="1"/>
  <c r="AM212" i="1"/>
  <c r="AK99" i="1"/>
  <c r="AL99" i="1" s="1"/>
  <c r="AM99" i="1"/>
  <c r="AK256" i="1"/>
  <c r="AL256" i="1" s="1"/>
  <c r="AM256" i="1"/>
  <c r="AK42" i="1"/>
  <c r="AL42" i="1" s="1"/>
  <c r="AM42" i="1"/>
  <c r="AK115" i="1"/>
  <c r="AL115" i="1" s="1"/>
  <c r="AM115" i="1"/>
  <c r="AK46" i="1"/>
  <c r="AL46" i="1" s="1"/>
  <c r="AM46" i="1"/>
  <c r="AK51" i="1"/>
  <c r="AL51" i="1" s="1"/>
  <c r="AM51" i="1"/>
  <c r="AK34" i="1"/>
  <c r="AL34" i="1" s="1"/>
  <c r="AM34" i="1"/>
  <c r="AK59" i="1"/>
  <c r="AL59" i="1" s="1"/>
  <c r="AM59" i="1"/>
  <c r="AK208" i="1"/>
  <c r="AL208" i="1" s="1"/>
  <c r="AM208" i="1"/>
  <c r="AK185" i="1"/>
  <c r="AL185" i="1" s="1"/>
  <c r="AM185" i="1"/>
  <c r="AD198" i="1"/>
  <c r="AF198" i="1" s="1"/>
  <c r="AE198" i="1"/>
  <c r="AD196" i="1"/>
  <c r="AF196" i="1" s="1"/>
  <c r="AE196" i="1"/>
  <c r="AD208" i="1"/>
  <c r="AF208" i="1" s="1"/>
  <c r="AE208" i="1"/>
  <c r="AE78" i="1"/>
  <c r="AD78" i="1"/>
  <c r="AF78" i="1" s="1"/>
  <c r="AD220" i="1"/>
  <c r="AF220" i="1" s="1"/>
  <c r="AE220" i="1"/>
  <c r="AD64" i="1"/>
  <c r="AF64" i="1" s="1"/>
  <c r="AE64" i="1"/>
  <c r="AD189" i="1"/>
  <c r="AF189" i="1" s="1"/>
  <c r="AE189" i="1"/>
  <c r="AE246" i="1"/>
  <c r="AD246" i="1"/>
  <c r="AF246" i="1" s="1"/>
  <c r="AD232" i="1"/>
  <c r="AF232" i="1" s="1"/>
  <c r="AE232" i="1"/>
  <c r="AD201" i="1"/>
  <c r="AF201" i="1" s="1"/>
  <c r="AE201" i="1"/>
  <c r="AE242" i="1"/>
  <c r="AD242" i="1"/>
  <c r="AF242" i="1" s="1"/>
  <c r="AD235" i="1"/>
  <c r="AF235" i="1" s="1"/>
  <c r="AE235" i="1"/>
  <c r="AE244" i="1"/>
  <c r="AD244" i="1"/>
  <c r="AF244" i="1" s="1"/>
  <c r="AE255" i="1"/>
  <c r="AD255" i="1"/>
  <c r="AF255" i="1" s="1"/>
  <c r="AE221" i="1"/>
  <c r="AD221" i="1"/>
  <c r="AF221" i="1" s="1"/>
  <c r="AD61" i="1"/>
  <c r="AF61" i="1" s="1"/>
  <c r="AE61" i="1"/>
  <c r="AD75" i="1"/>
  <c r="AF75" i="1" s="1"/>
  <c r="AE75" i="1"/>
  <c r="AD199" i="1"/>
  <c r="AF199" i="1" s="1"/>
  <c r="AE199" i="1"/>
  <c r="AD188" i="1"/>
  <c r="AF188" i="1" s="1"/>
  <c r="AE188" i="1"/>
  <c r="AD234" i="1"/>
  <c r="AF234" i="1" s="1"/>
  <c r="AE234" i="1"/>
  <c r="AD47" i="1"/>
  <c r="AF47" i="1" s="1"/>
  <c r="AE47" i="1"/>
  <c r="AD39" i="1"/>
  <c r="AF39" i="1" s="1"/>
  <c r="AE39" i="1"/>
  <c r="AD179" i="1"/>
  <c r="AF179" i="1" s="1"/>
  <c r="AE179" i="1"/>
  <c r="AD11" i="1"/>
  <c r="AF11" i="1" s="1"/>
  <c r="AE11" i="1"/>
  <c r="AE128" i="1"/>
  <c r="AD128" i="1"/>
  <c r="AF128" i="1" s="1"/>
  <c r="AD118" i="1"/>
  <c r="AF118" i="1" s="1"/>
  <c r="AE118" i="1"/>
  <c r="AD104" i="1"/>
  <c r="AF104" i="1" s="1"/>
  <c r="AE104" i="1"/>
  <c r="AE157" i="1"/>
  <c r="AD157" i="1"/>
  <c r="AF157" i="1" s="1"/>
  <c r="AD52" i="1"/>
  <c r="AF52" i="1" s="1"/>
  <c r="AE52" i="1"/>
  <c r="AD15" i="1"/>
  <c r="AF15" i="1" s="1"/>
  <c r="AE15" i="1"/>
  <c r="AD24" i="1"/>
  <c r="AF24" i="1" s="1"/>
  <c r="AE24" i="1"/>
  <c r="AE186" i="1"/>
  <c r="AD186" i="1"/>
  <c r="AF186" i="1" s="1"/>
  <c r="AD90" i="1"/>
  <c r="AF90" i="1" s="1"/>
  <c r="AE90" i="1"/>
  <c r="AD219" i="1"/>
  <c r="AF219" i="1" s="1"/>
  <c r="AE219" i="1"/>
  <c r="AD81" i="1"/>
  <c r="AF81" i="1" s="1"/>
  <c r="AE81" i="1"/>
  <c r="AD195" i="1"/>
  <c r="AF195" i="1" s="1"/>
  <c r="AE195" i="1"/>
  <c r="AD229" i="1"/>
  <c r="AF229" i="1" s="1"/>
  <c r="AE229" i="1"/>
  <c r="AJ43" i="1"/>
  <c r="AJ95" i="1"/>
  <c r="AD237" i="1"/>
  <c r="AF237" i="1" s="1"/>
  <c r="AE237" i="1"/>
  <c r="AD209" i="1"/>
  <c r="AF209" i="1" s="1"/>
  <c r="AE209" i="1"/>
  <c r="AD114" i="1"/>
  <c r="AF114" i="1" s="1"/>
  <c r="AE114" i="1"/>
  <c r="AE133" i="1"/>
  <c r="AD133" i="1"/>
  <c r="AF133" i="1" s="1"/>
  <c r="AD239" i="1"/>
  <c r="AF239" i="1" s="1"/>
  <c r="AE239" i="1"/>
  <c r="AE231" i="1"/>
  <c r="AD231" i="1"/>
  <c r="AF231" i="1" s="1"/>
  <c r="AD210" i="1"/>
  <c r="AF210" i="1" s="1"/>
  <c r="AE210" i="1"/>
  <c r="AD256" i="1"/>
  <c r="AF256" i="1" s="1"/>
  <c r="AE256" i="1"/>
  <c r="AD252" i="1"/>
  <c r="AF252" i="1" s="1"/>
  <c r="AE252" i="1"/>
  <c r="AD149" i="1"/>
  <c r="AF149" i="1" s="1"/>
  <c r="AE149" i="1"/>
  <c r="AD241" i="1"/>
  <c r="AF241" i="1" s="1"/>
  <c r="AE241" i="1"/>
  <c r="AD99" i="1"/>
  <c r="AF99" i="1" s="1"/>
  <c r="AE99" i="1"/>
  <c r="AD164" i="1"/>
  <c r="AF164" i="1" s="1"/>
  <c r="AE164" i="1"/>
  <c r="AD197" i="1"/>
  <c r="AF197" i="1" s="1"/>
  <c r="AE197" i="1"/>
  <c r="AD42" i="1"/>
  <c r="AF42" i="1" s="1"/>
  <c r="AE42" i="1"/>
  <c r="AD31" i="1"/>
  <c r="AF31" i="1" s="1"/>
  <c r="AE31" i="1"/>
  <c r="AD207" i="1"/>
  <c r="AF207" i="1" s="1"/>
  <c r="AE207" i="1"/>
  <c r="AD184" i="1"/>
  <c r="AF184" i="1" s="1"/>
  <c r="AE184" i="1"/>
  <c r="AD175" i="1"/>
  <c r="AF175" i="1" s="1"/>
  <c r="AE175" i="1"/>
  <c r="AD117" i="1"/>
  <c r="AF117" i="1" s="1"/>
  <c r="AE117" i="1"/>
  <c r="AD38" i="1"/>
  <c r="AF38" i="1" s="1"/>
  <c r="AE38" i="1"/>
  <c r="AD76" i="1"/>
  <c r="AF76" i="1" s="1"/>
  <c r="AE76" i="1"/>
  <c r="AD19" i="1"/>
  <c r="AF19" i="1" s="1"/>
  <c r="AE19" i="1"/>
  <c r="AD123" i="1"/>
  <c r="AF123" i="1" s="1"/>
  <c r="AE123" i="1"/>
  <c r="AD160" i="1"/>
  <c r="AF160" i="1" s="1"/>
  <c r="AE160" i="1"/>
  <c r="AD67" i="1"/>
  <c r="AF67" i="1" s="1"/>
  <c r="AE67" i="1"/>
  <c r="AD101" i="1"/>
  <c r="AF101" i="1" s="1"/>
  <c r="AE101" i="1"/>
  <c r="AD71" i="1"/>
  <c r="AF71" i="1" s="1"/>
  <c r="AE71" i="1"/>
  <c r="AD27" i="1"/>
  <c r="AF27" i="1" s="1"/>
  <c r="AE27" i="1"/>
  <c r="AD8" i="1"/>
  <c r="AF8" i="1" s="1"/>
  <c r="AE8" i="1"/>
  <c r="AD215" i="1"/>
  <c r="AF215" i="1" s="1"/>
  <c r="AE215" i="1"/>
  <c r="AE250" i="1"/>
  <c r="AD250" i="1"/>
  <c r="AF250" i="1" s="1"/>
  <c r="AD159" i="1"/>
  <c r="AF159" i="1" s="1"/>
  <c r="AE159" i="1"/>
  <c r="AD168" i="1"/>
  <c r="AF168" i="1" s="1"/>
  <c r="AE168" i="1"/>
  <c r="AD40" i="1"/>
  <c r="AF40" i="1" s="1"/>
  <c r="AE40" i="1"/>
  <c r="AE138" i="1"/>
  <c r="AD138" i="1"/>
  <c r="AF138" i="1" s="1"/>
  <c r="AJ207" i="1"/>
  <c r="AJ214" i="1"/>
  <c r="AE240" i="1"/>
  <c r="AD240" i="1"/>
  <c r="AF240" i="1" s="1"/>
  <c r="AD48" i="1"/>
  <c r="AF48" i="1" s="1"/>
  <c r="AE48" i="1"/>
  <c r="AD9" i="1"/>
  <c r="AF9" i="1" s="1"/>
  <c r="AE9" i="1"/>
  <c r="AD238" i="1"/>
  <c r="AF238" i="1" s="1"/>
  <c r="AE238" i="1"/>
  <c r="AD139" i="1"/>
  <c r="AF139" i="1" s="1"/>
  <c r="AE139" i="1"/>
  <c r="AD141" i="1"/>
  <c r="AF141" i="1" s="1"/>
  <c r="AE141" i="1"/>
  <c r="AD144" i="1"/>
  <c r="AF144" i="1" s="1"/>
  <c r="AE144" i="1"/>
  <c r="AD233" i="1"/>
  <c r="AF233" i="1" s="1"/>
  <c r="AE233" i="1"/>
  <c r="AD147" i="1"/>
  <c r="AF147" i="1" s="1"/>
  <c r="AE147" i="1"/>
  <c r="AE190" i="1"/>
  <c r="AD190" i="1"/>
  <c r="AF190" i="1" s="1"/>
  <c r="AD91" i="1"/>
  <c r="AF91" i="1" s="1"/>
  <c r="AE91" i="1"/>
  <c r="AD165" i="1"/>
  <c r="AF165" i="1" s="1"/>
  <c r="AE165" i="1"/>
  <c r="AD106" i="1"/>
  <c r="AF106" i="1" s="1"/>
  <c r="AE106" i="1"/>
  <c r="AD43" i="1"/>
  <c r="AF43" i="1" s="1"/>
  <c r="AE43" i="1"/>
  <c r="AD112" i="1"/>
  <c r="AF112" i="1" s="1"/>
  <c r="AE112" i="1"/>
  <c r="AD205" i="1"/>
  <c r="AF205" i="1" s="1"/>
  <c r="AE205" i="1"/>
  <c r="AD95" i="1"/>
  <c r="AF95" i="1" s="1"/>
  <c r="AE95" i="1"/>
  <c r="AD148" i="1"/>
  <c r="AF148" i="1" s="1"/>
  <c r="AE148" i="1"/>
  <c r="AD54" i="1"/>
  <c r="AF54" i="1" s="1"/>
  <c r="AE54" i="1"/>
  <c r="AD72" i="1"/>
  <c r="AF72" i="1" s="1"/>
  <c r="AE72" i="1"/>
  <c r="AD14" i="1"/>
  <c r="AF14" i="1" s="1"/>
  <c r="AE14" i="1"/>
  <c r="AD97" i="1"/>
  <c r="AF97" i="1" s="1"/>
  <c r="AE97" i="1"/>
  <c r="AD187" i="1"/>
  <c r="AF187" i="1" s="1"/>
  <c r="AE187" i="1"/>
  <c r="AD124" i="1"/>
  <c r="AF124" i="1" s="1"/>
  <c r="AE124" i="1"/>
  <c r="AD110" i="1"/>
  <c r="AF110" i="1" s="1"/>
  <c r="AE110" i="1"/>
  <c r="AD130" i="1"/>
  <c r="AF130" i="1" s="1"/>
  <c r="AE130" i="1"/>
  <c r="AD33" i="1"/>
  <c r="AF33" i="1" s="1"/>
  <c r="AE33" i="1"/>
  <c r="AD126" i="1"/>
  <c r="AF126" i="1" s="1"/>
  <c r="AE126" i="1"/>
  <c r="AD10" i="1"/>
  <c r="AF10" i="1" s="1"/>
  <c r="AE10" i="1"/>
  <c r="AD218" i="1"/>
  <c r="AF218" i="1" s="1"/>
  <c r="AE218" i="1"/>
  <c r="AD80" i="1"/>
  <c r="AF80" i="1" s="1"/>
  <c r="AE80" i="1"/>
  <c r="AE167" i="1"/>
  <c r="AD167" i="1"/>
  <c r="AF167" i="1" s="1"/>
  <c r="AD37" i="1"/>
  <c r="AF37" i="1" s="1"/>
  <c r="AE37" i="1"/>
  <c r="AE86" i="1"/>
  <c r="AD86" i="1"/>
  <c r="AF86" i="1" s="1"/>
  <c r="AD22" i="1"/>
  <c r="AF22" i="1" s="1"/>
  <c r="AE22" i="1"/>
  <c r="AJ48" i="1"/>
  <c r="AJ183" i="1"/>
  <c r="AJ19" i="1"/>
  <c r="AE169" i="1"/>
  <c r="AD169" i="1"/>
  <c r="AF169" i="1" s="1"/>
  <c r="AD206" i="1"/>
  <c r="AF206" i="1" s="1"/>
  <c r="AE206" i="1"/>
  <c r="AD137" i="1"/>
  <c r="AF137" i="1" s="1"/>
  <c r="AE137" i="1"/>
  <c r="AD185" i="1"/>
  <c r="AF185" i="1" s="1"/>
  <c r="AE185" i="1"/>
  <c r="AE44" i="1"/>
  <c r="AD44" i="1"/>
  <c r="AF44" i="1" s="1"/>
  <c r="AD62" i="1"/>
  <c r="AF62" i="1" s="1"/>
  <c r="AE62" i="1"/>
  <c r="AD223" i="1"/>
  <c r="AF223" i="1" s="1"/>
  <c r="AE223" i="1"/>
  <c r="AD173" i="1"/>
  <c r="AF173" i="1" s="1"/>
  <c r="AE173" i="1"/>
  <c r="AD200" i="1"/>
  <c r="AF200" i="1" s="1"/>
  <c r="AE200" i="1"/>
  <c r="AD146" i="1"/>
  <c r="AF146" i="1" s="1"/>
  <c r="AE146" i="1"/>
  <c r="AE150" i="1"/>
  <c r="AD150" i="1"/>
  <c r="AF150" i="1" s="1"/>
  <c r="AD94" i="1"/>
  <c r="AF94" i="1" s="1"/>
  <c r="AE94" i="1"/>
  <c r="AD251" i="1"/>
  <c r="AF251" i="1" s="1"/>
  <c r="AE251" i="1"/>
  <c r="AD57" i="1"/>
  <c r="AF57" i="1" s="1"/>
  <c r="AE57" i="1"/>
  <c r="AD93" i="1"/>
  <c r="AF93" i="1" s="1"/>
  <c r="AE93" i="1"/>
  <c r="AD249" i="1"/>
  <c r="AF249" i="1" s="1"/>
  <c r="AE249" i="1"/>
  <c r="AD211" i="1"/>
  <c r="AF211" i="1" s="1"/>
  <c r="AE211" i="1"/>
  <c r="AD155" i="1"/>
  <c r="AF155" i="1" s="1"/>
  <c r="AE155" i="1"/>
  <c r="AD152" i="1"/>
  <c r="AF152" i="1" s="1"/>
  <c r="AE152" i="1"/>
  <c r="AD56" i="1"/>
  <c r="AF56" i="1" s="1"/>
  <c r="AE56" i="1"/>
  <c r="AD45" i="1"/>
  <c r="AF45" i="1" s="1"/>
  <c r="AE45" i="1"/>
  <c r="AD16" i="1"/>
  <c r="AF16" i="1" s="1"/>
  <c r="AE16" i="1"/>
  <c r="AD191" i="1"/>
  <c r="AF191" i="1" s="1"/>
  <c r="AE191" i="1"/>
  <c r="AD224" i="1"/>
  <c r="AF224" i="1" s="1"/>
  <c r="AE224" i="1"/>
  <c r="AD161" i="1"/>
  <c r="AF161" i="1" s="1"/>
  <c r="AE161" i="1"/>
  <c r="AD120" i="1"/>
  <c r="AF120" i="1" s="1"/>
  <c r="AE120" i="1"/>
  <c r="AD35" i="1"/>
  <c r="AF35" i="1" s="1"/>
  <c r="AE35" i="1"/>
  <c r="AD68" i="1"/>
  <c r="AF68" i="1" s="1"/>
  <c r="AE68" i="1"/>
  <c r="AD74" i="1"/>
  <c r="AF74" i="1" s="1"/>
  <c r="AE74" i="1"/>
  <c r="AD17" i="1"/>
  <c r="AF17" i="1" s="1"/>
  <c r="AE17" i="1"/>
  <c r="AD213" i="1"/>
  <c r="AF213" i="1" s="1"/>
  <c r="AE213" i="1"/>
  <c r="AD214" i="1"/>
  <c r="AF214" i="1" s="1"/>
  <c r="AE214" i="1"/>
  <c r="AD5" i="1"/>
  <c r="AF5" i="1" s="1"/>
  <c r="AE5" i="1"/>
  <c r="AD36" i="1"/>
  <c r="AF36" i="1" s="1"/>
  <c r="AE36" i="1"/>
  <c r="AD23" i="1"/>
  <c r="AF23" i="1" s="1"/>
  <c r="AE23" i="1"/>
  <c r="AD253" i="1"/>
  <c r="AF253" i="1" s="1"/>
  <c r="AE253" i="1"/>
  <c r="AH30" i="1"/>
  <c r="AH41" i="1"/>
  <c r="AD227" i="1"/>
  <c r="AF227" i="1" s="1"/>
  <c r="AE227" i="1"/>
  <c r="AD30" i="1"/>
  <c r="AF30" i="1" s="1"/>
  <c r="AE30" i="1"/>
  <c r="AD7" i="1"/>
  <c r="AF7" i="1" s="1"/>
  <c r="AE7" i="1"/>
  <c r="AD26" i="1"/>
  <c r="AF26" i="1" s="1"/>
  <c r="AE26" i="1"/>
  <c r="AD51" i="1"/>
  <c r="AF51" i="1" s="1"/>
  <c r="AE51" i="1"/>
  <c r="AD203" i="1"/>
  <c r="AF203" i="1" s="1"/>
  <c r="AE203" i="1"/>
  <c r="AD98" i="1"/>
  <c r="AF98" i="1" s="1"/>
  <c r="AE98" i="1"/>
  <c r="AD145" i="1"/>
  <c r="AF145" i="1" s="1"/>
  <c r="AE145" i="1"/>
  <c r="AE171" i="1"/>
  <c r="AD171" i="1"/>
  <c r="AF171" i="1" s="1"/>
  <c r="AD108" i="1"/>
  <c r="AF108" i="1" s="1"/>
  <c r="AE108" i="1"/>
  <c r="AD174" i="1"/>
  <c r="AF174" i="1" s="1"/>
  <c r="AE174" i="1"/>
  <c r="AD236" i="1"/>
  <c r="AF236" i="1" s="1"/>
  <c r="AE236" i="1"/>
  <c r="AD176" i="1"/>
  <c r="AF176" i="1" s="1"/>
  <c r="AE176" i="1"/>
  <c r="AD177" i="1"/>
  <c r="AF177" i="1" s="1"/>
  <c r="AE177" i="1"/>
  <c r="AD113" i="1"/>
  <c r="AF113" i="1" s="1"/>
  <c r="AE113" i="1"/>
  <c r="AE69" i="1"/>
  <c r="AD69" i="1"/>
  <c r="AF69" i="1" s="1"/>
  <c r="AD248" i="1"/>
  <c r="AF248" i="1" s="1"/>
  <c r="AE248" i="1"/>
  <c r="AD134" i="1"/>
  <c r="AF134" i="1" s="1"/>
  <c r="AE134" i="1"/>
  <c r="AD116" i="1"/>
  <c r="AF116" i="1" s="1"/>
  <c r="AE116" i="1"/>
  <c r="AD107" i="1"/>
  <c r="AF107" i="1" s="1"/>
  <c r="AE107" i="1"/>
  <c r="AD127" i="1"/>
  <c r="AF127" i="1" s="1"/>
  <c r="AE127" i="1"/>
  <c r="AD121" i="1"/>
  <c r="AF121" i="1" s="1"/>
  <c r="AE121" i="1"/>
  <c r="AD18" i="1"/>
  <c r="AF18" i="1" s="1"/>
  <c r="AE18" i="1"/>
  <c r="AD180" i="1"/>
  <c r="AF180" i="1" s="1"/>
  <c r="AE180" i="1"/>
  <c r="AD192" i="1"/>
  <c r="AF192" i="1" s="1"/>
  <c r="AE192" i="1"/>
  <c r="AD222" i="1"/>
  <c r="AF222" i="1" s="1"/>
  <c r="AE222" i="1"/>
  <c r="AD119" i="1"/>
  <c r="AF119" i="1" s="1"/>
  <c r="AE119" i="1"/>
  <c r="AD125" i="1"/>
  <c r="AF125" i="1" s="1"/>
  <c r="AE125" i="1"/>
  <c r="AD82" i="1"/>
  <c r="AF82" i="1" s="1"/>
  <c r="AE82" i="1"/>
  <c r="AD84" i="1"/>
  <c r="AF84" i="1" s="1"/>
  <c r="AE84" i="1"/>
  <c r="AD29" i="1"/>
  <c r="AF29" i="1" s="1"/>
  <c r="AE29" i="1"/>
  <c r="AD85" i="1"/>
  <c r="AF85" i="1" s="1"/>
  <c r="AE85" i="1"/>
  <c r="AD226" i="1"/>
  <c r="AF226" i="1" s="1"/>
  <c r="AE226" i="1"/>
  <c r="AE212" i="1"/>
  <c r="AD212" i="1"/>
  <c r="AF212" i="1" s="1"/>
  <c r="AD13" i="1"/>
  <c r="AF13" i="1" s="1"/>
  <c r="AE13" i="1"/>
  <c r="AD225" i="1"/>
  <c r="AF225" i="1" s="1"/>
  <c r="AE225" i="1"/>
  <c r="AH66" i="1"/>
  <c r="AJ11" i="1"/>
  <c r="AD63" i="1"/>
  <c r="AF63" i="1" s="1"/>
  <c r="AE63" i="1"/>
  <c r="AE243" i="1"/>
  <c r="AD243" i="1"/>
  <c r="AF243" i="1" s="1"/>
  <c r="AD216" i="1"/>
  <c r="AF216" i="1" s="1"/>
  <c r="AE216" i="1"/>
  <c r="AE158" i="1"/>
  <c r="AD158" i="1"/>
  <c r="AF158" i="1" s="1"/>
  <c r="AE132" i="1"/>
  <c r="AD132" i="1"/>
  <c r="AF132" i="1" s="1"/>
  <c r="AD53" i="1"/>
  <c r="AF53" i="1" s="1"/>
  <c r="AE53" i="1"/>
  <c r="AD143" i="1"/>
  <c r="AF143" i="1" s="1"/>
  <c r="AE143" i="1"/>
  <c r="AD204" i="1"/>
  <c r="AF204" i="1" s="1"/>
  <c r="AE204" i="1"/>
  <c r="AD178" i="1"/>
  <c r="AF178" i="1" s="1"/>
  <c r="AE178" i="1"/>
  <c r="AE115" i="1"/>
  <c r="AD115" i="1"/>
  <c r="AF115" i="1" s="1"/>
  <c r="AD70" i="1"/>
  <c r="AF70" i="1" s="1"/>
  <c r="AE70" i="1"/>
  <c r="AD247" i="1"/>
  <c r="AF247" i="1" s="1"/>
  <c r="AE247" i="1"/>
  <c r="AD228" i="1"/>
  <c r="AF228" i="1" s="1"/>
  <c r="AE228" i="1"/>
  <c r="AD181" i="1"/>
  <c r="AF181" i="1" s="1"/>
  <c r="AE181" i="1"/>
  <c r="AD105" i="1"/>
  <c r="AF105" i="1" s="1"/>
  <c r="AE105" i="1"/>
  <c r="AD154" i="1"/>
  <c r="AF154" i="1" s="1"/>
  <c r="AE154" i="1"/>
  <c r="AD183" i="1"/>
  <c r="AF183" i="1" s="1"/>
  <c r="AE183" i="1"/>
  <c r="AD129" i="1"/>
  <c r="AF129" i="1" s="1"/>
  <c r="AE129" i="1"/>
  <c r="AD156" i="1"/>
  <c r="AF156" i="1" s="1"/>
  <c r="AE156" i="1"/>
  <c r="AD131" i="1"/>
  <c r="AF131" i="1" s="1"/>
  <c r="AE131" i="1"/>
  <c r="AD102" i="1"/>
  <c r="AF102" i="1" s="1"/>
  <c r="AE102" i="1"/>
  <c r="AD50" i="1"/>
  <c r="AF50" i="1" s="1"/>
  <c r="AE50" i="1"/>
  <c r="AD25" i="1"/>
  <c r="AF25" i="1" s="1"/>
  <c r="AE25" i="1"/>
  <c r="AD49" i="1"/>
  <c r="AF49" i="1" s="1"/>
  <c r="AE49" i="1"/>
  <c r="AE4" i="1"/>
  <c r="AD4" i="1"/>
  <c r="AF4" i="1" s="1"/>
  <c r="AD122" i="1"/>
  <c r="AF122" i="1" s="1"/>
  <c r="AE122" i="1"/>
  <c r="AD12" i="1"/>
  <c r="AF12" i="1" s="1"/>
  <c r="AE12" i="1"/>
  <c r="AD182" i="1"/>
  <c r="AF182" i="1" s="1"/>
  <c r="AE182" i="1"/>
  <c r="AD163" i="1"/>
  <c r="AF163" i="1" s="1"/>
  <c r="AE163" i="1"/>
  <c r="AD194" i="1"/>
  <c r="AF194" i="1" s="1"/>
  <c r="AE194" i="1"/>
  <c r="AD257" i="1"/>
  <c r="AF257" i="1" s="1"/>
  <c r="AE257" i="1"/>
  <c r="AD135" i="1"/>
  <c r="AF135" i="1" s="1"/>
  <c r="AE135" i="1"/>
  <c r="AD58" i="1"/>
  <c r="AF58" i="1" s="1"/>
  <c r="AE58" i="1"/>
  <c r="AD59" i="1"/>
  <c r="AF59" i="1" s="1"/>
  <c r="AE59" i="1"/>
  <c r="AD55" i="1"/>
  <c r="AF55" i="1" s="1"/>
  <c r="AE55" i="1"/>
  <c r="AE166" i="1"/>
  <c r="AD166" i="1"/>
  <c r="AF166" i="1" s="1"/>
  <c r="AD28" i="1"/>
  <c r="AF28" i="1" s="1"/>
  <c r="AE28" i="1"/>
  <c r="AD65" i="1"/>
  <c r="AF65" i="1" s="1"/>
  <c r="AE65" i="1"/>
  <c r="AD254" i="1"/>
  <c r="AF254" i="1" s="1"/>
  <c r="AE254" i="1"/>
  <c r="AD172" i="1"/>
  <c r="AF172" i="1" s="1"/>
  <c r="AE172" i="1"/>
  <c r="AD111" i="1"/>
  <c r="AF111" i="1" s="1"/>
  <c r="AE111" i="1"/>
  <c r="AD66" i="1"/>
  <c r="AF66" i="1" s="1"/>
  <c r="AE66" i="1"/>
  <c r="AD193" i="1"/>
  <c r="AF193" i="1" s="1"/>
  <c r="AE193" i="1"/>
  <c r="AD140" i="1"/>
  <c r="AF140" i="1" s="1"/>
  <c r="AE140" i="1"/>
  <c r="AD170" i="1"/>
  <c r="AF170" i="1" s="1"/>
  <c r="AE170" i="1"/>
  <c r="AD109" i="1"/>
  <c r="AF109" i="1" s="1"/>
  <c r="AE109" i="1"/>
  <c r="AD202" i="1"/>
  <c r="AF202" i="1" s="1"/>
  <c r="AE202" i="1"/>
  <c r="AD245" i="1"/>
  <c r="AF245" i="1" s="1"/>
  <c r="AE245" i="1"/>
  <c r="AE217" i="1"/>
  <c r="AD217" i="1"/>
  <c r="AF217" i="1" s="1"/>
  <c r="AD230" i="1"/>
  <c r="AF230" i="1" s="1"/>
  <c r="AE230" i="1"/>
  <c r="AD136" i="1"/>
  <c r="AF136" i="1" s="1"/>
  <c r="AE136" i="1"/>
  <c r="AD153" i="1"/>
  <c r="AF153" i="1" s="1"/>
  <c r="AE153" i="1"/>
  <c r="AE73" i="1"/>
  <c r="AD73" i="1"/>
  <c r="AF73" i="1" s="1"/>
  <c r="AD60" i="1"/>
  <c r="AF60" i="1" s="1"/>
  <c r="AE60" i="1"/>
  <c r="AD142" i="1"/>
  <c r="AF142" i="1" s="1"/>
  <c r="AE142" i="1"/>
  <c r="AD88" i="1"/>
  <c r="AF88" i="1" s="1"/>
  <c r="AE88" i="1"/>
  <c r="AD162" i="1"/>
  <c r="AF162" i="1" s="1"/>
  <c r="AE162" i="1"/>
  <c r="AD41" i="1"/>
  <c r="AF41" i="1" s="1"/>
  <c r="AE41" i="1"/>
  <c r="AD46" i="1"/>
  <c r="AF46" i="1" s="1"/>
  <c r="AE46" i="1"/>
  <c r="AD87" i="1"/>
  <c r="AF87" i="1" s="1"/>
  <c r="AE87" i="1"/>
  <c r="AD151" i="1"/>
  <c r="AF151" i="1" s="1"/>
  <c r="AE151" i="1"/>
  <c r="AD100" i="1"/>
  <c r="AF100" i="1" s="1"/>
  <c r="AE100" i="1"/>
  <c r="AD103" i="1"/>
  <c r="AF103" i="1" s="1"/>
  <c r="AE103" i="1"/>
  <c r="AD79" i="1"/>
  <c r="AF79" i="1" s="1"/>
  <c r="AE79" i="1"/>
  <c r="AD77" i="1"/>
  <c r="AF77" i="1" s="1"/>
  <c r="AE77" i="1"/>
  <c r="AD32" i="1"/>
  <c r="AF32" i="1" s="1"/>
  <c r="AE32" i="1"/>
  <c r="AD6" i="1"/>
  <c r="AF6" i="1" s="1"/>
  <c r="AE6" i="1"/>
  <c r="AD20" i="1"/>
  <c r="AF20" i="1" s="1"/>
  <c r="AE20" i="1"/>
  <c r="AE96" i="1"/>
  <c r="AD96" i="1"/>
  <c r="AF96" i="1" s="1"/>
  <c r="AD92" i="1"/>
  <c r="AF92" i="1" s="1"/>
  <c r="AE92" i="1"/>
  <c r="AD34" i="1"/>
  <c r="AF34" i="1" s="1"/>
  <c r="AE34" i="1"/>
  <c r="AD83" i="1"/>
  <c r="AF83" i="1" s="1"/>
  <c r="AE83" i="1"/>
  <c r="AD21" i="1"/>
  <c r="AF21" i="1" s="1"/>
  <c r="AE21" i="1"/>
  <c r="AH201" i="1"/>
  <c r="AJ169" i="1"/>
  <c r="AJ163" i="1"/>
  <c r="AJ156" i="1"/>
  <c r="AJ117" i="1"/>
  <c r="AJ205" i="1"/>
  <c r="AJ104" i="1"/>
  <c r="AJ47" i="1"/>
  <c r="AJ129" i="1"/>
  <c r="AJ159" i="1"/>
  <c r="AH240" i="1"/>
  <c r="AJ247" i="1"/>
  <c r="AJ209" i="1"/>
  <c r="AH109" i="1"/>
  <c r="AH131" i="1"/>
  <c r="AJ158" i="1"/>
  <c r="AH198" i="1"/>
  <c r="AH93" i="1"/>
  <c r="AJ121" i="1"/>
  <c r="AH97" i="1"/>
  <c r="AH104" i="1"/>
  <c r="AH230" i="1"/>
  <c r="AH233" i="1"/>
  <c r="AH179" i="1"/>
  <c r="AH75" i="1"/>
  <c r="AH127" i="1"/>
  <c r="AH45" i="1"/>
  <c r="AH7" i="1"/>
  <c r="AJ192" i="1"/>
  <c r="AH124" i="1"/>
  <c r="AH195" i="1"/>
  <c r="AH238" i="1"/>
  <c r="AH190" i="1"/>
  <c r="AH206" i="1"/>
  <c r="AH153" i="1"/>
  <c r="AJ69" i="1"/>
  <c r="AH141" i="1"/>
  <c r="AH237" i="1"/>
  <c r="AH245" i="1"/>
  <c r="AH181" i="1"/>
  <c r="AH40" i="1"/>
  <c r="AH165" i="1"/>
  <c r="AH58" i="1"/>
  <c r="AH54" i="1"/>
  <c r="AH191" i="1"/>
  <c r="AH25" i="1"/>
  <c r="AH43" i="1"/>
  <c r="AJ248" i="1"/>
  <c r="AH205" i="1"/>
  <c r="AH128" i="1"/>
  <c r="AH67" i="1"/>
  <c r="AH52" i="1"/>
  <c r="AH122" i="1"/>
  <c r="AD89" i="1"/>
  <c r="AF89" i="1" s="1"/>
  <c r="AJ30" i="1"/>
  <c r="AJ107" i="1"/>
  <c r="AJ180" i="1"/>
  <c r="AH71" i="1"/>
  <c r="AH186" i="1"/>
  <c r="AH182" i="1"/>
  <c r="AH63" i="1"/>
  <c r="AH140" i="1"/>
  <c r="AJ137" i="1"/>
  <c r="AJ59" i="1"/>
  <c r="AH183" i="1"/>
  <c r="AH215" i="1"/>
  <c r="AH219" i="1"/>
  <c r="AH194" i="1"/>
  <c r="AH169" i="1"/>
  <c r="AH227" i="1"/>
  <c r="AH135" i="1"/>
  <c r="AH243" i="1"/>
  <c r="AH196" i="1"/>
  <c r="AH112" i="1"/>
  <c r="AH228" i="1"/>
  <c r="AH16" i="1"/>
  <c r="AH11" i="1"/>
  <c r="AH187" i="1"/>
  <c r="AH102" i="1"/>
  <c r="AH157" i="1"/>
  <c r="AH90" i="1"/>
  <c r="AH81" i="1"/>
  <c r="AH229" i="1"/>
  <c r="AH203" i="1"/>
  <c r="AH145" i="1"/>
  <c r="AH108" i="1"/>
  <c r="AH236" i="1"/>
  <c r="AH177" i="1"/>
  <c r="AH249" i="1"/>
  <c r="AH199" i="1"/>
  <c r="AH95" i="1"/>
  <c r="AH105" i="1"/>
  <c r="AJ208" i="1"/>
  <c r="AJ18" i="1"/>
  <c r="AH224" i="1"/>
  <c r="AH118" i="1"/>
  <c r="AJ103" i="1"/>
  <c r="AH120" i="1"/>
  <c r="AH68" i="1"/>
  <c r="AH27" i="1"/>
  <c r="AH213" i="1"/>
  <c r="AH5" i="1"/>
  <c r="AH23" i="1"/>
  <c r="AH139" i="1"/>
  <c r="AH144" i="1"/>
  <c r="AH147" i="1"/>
  <c r="AH91" i="1"/>
  <c r="AH106" i="1"/>
  <c r="AH211" i="1"/>
  <c r="AH188" i="1"/>
  <c r="AH148" i="1"/>
  <c r="AH154" i="1"/>
  <c r="AH161" i="1"/>
  <c r="AH101" i="1"/>
  <c r="AH8" i="1"/>
  <c r="AH250" i="1"/>
  <c r="AH168" i="1"/>
  <c r="AH138" i="1"/>
  <c r="AH193" i="1"/>
  <c r="AH170" i="1"/>
  <c r="AH202" i="1"/>
  <c r="AH217" i="1"/>
  <c r="AH136" i="1"/>
  <c r="AJ216" i="1"/>
  <c r="AJ134" i="1"/>
  <c r="AH152" i="1"/>
  <c r="AH47" i="1"/>
  <c r="AH72" i="1"/>
  <c r="AH129" i="1"/>
  <c r="AJ185" i="1"/>
  <c r="AJ222" i="1"/>
  <c r="AH50" i="1"/>
  <c r="AH49" i="1"/>
  <c r="AH12" i="1"/>
  <c r="AH163" i="1"/>
  <c r="AH257" i="1"/>
  <c r="AH98" i="1"/>
  <c r="AH171" i="1"/>
  <c r="AH174" i="1"/>
  <c r="AH176" i="1"/>
  <c r="AH113" i="1"/>
  <c r="AH70" i="1"/>
  <c r="AH56" i="1"/>
  <c r="AH39" i="1"/>
  <c r="AH14" i="1"/>
  <c r="AH156" i="1"/>
  <c r="AH35" i="1"/>
  <c r="AH17" i="1"/>
  <c r="AH214" i="1"/>
  <c r="AH36" i="1"/>
  <c r="AH253" i="1"/>
  <c r="AH114" i="1"/>
  <c r="AH119" i="1"/>
  <c r="AH55" i="1"/>
  <c r="AH125" i="1"/>
  <c r="AH78" i="1"/>
  <c r="AH82" i="1"/>
  <c r="AJ82" i="1"/>
  <c r="AH24" i="1"/>
  <c r="AH29" i="1"/>
  <c r="AJ29" i="1"/>
  <c r="AH226" i="1"/>
  <c r="AJ226" i="1"/>
  <c r="AH74" i="1"/>
  <c r="AH9" i="1"/>
  <c r="AJ9" i="1"/>
  <c r="AH44" i="1"/>
  <c r="AJ44" i="1"/>
  <c r="AH32" i="1"/>
  <c r="AJ32" i="1"/>
  <c r="AH20" i="1"/>
  <c r="AJ20" i="1"/>
  <c r="AH92" i="1"/>
  <c r="AJ92" i="1"/>
  <c r="AH218" i="1"/>
  <c r="AJ218" i="1"/>
  <c r="AJ64" i="1"/>
  <c r="AJ239" i="1"/>
  <c r="AJ62" i="1"/>
  <c r="AJ65" i="1"/>
  <c r="AJ189" i="1"/>
  <c r="AJ231" i="1"/>
  <c r="AJ51" i="1"/>
  <c r="AJ53" i="1"/>
  <c r="AJ246" i="1"/>
  <c r="AJ210" i="1"/>
  <c r="AJ223" i="1"/>
  <c r="AJ254" i="1"/>
  <c r="AJ232" i="1"/>
  <c r="AJ256" i="1"/>
  <c r="AJ173" i="1"/>
  <c r="AJ143" i="1"/>
  <c r="AJ201" i="1"/>
  <c r="AJ252" i="1"/>
  <c r="AJ200" i="1"/>
  <c r="AJ172" i="1"/>
  <c r="AJ242" i="1"/>
  <c r="AJ149" i="1"/>
  <c r="AJ146" i="1"/>
  <c r="AJ111" i="1"/>
  <c r="AJ235" i="1"/>
  <c r="AJ241" i="1"/>
  <c r="AJ150" i="1"/>
  <c r="AJ204" i="1"/>
  <c r="AJ244" i="1"/>
  <c r="AJ99" i="1"/>
  <c r="AJ94" i="1"/>
  <c r="AJ178" i="1"/>
  <c r="AJ255" i="1"/>
  <c r="AJ164" i="1"/>
  <c r="AJ251" i="1"/>
  <c r="AJ66" i="1"/>
  <c r="AJ221" i="1"/>
  <c r="AJ197" i="1"/>
  <c r="AJ57" i="1"/>
  <c r="AJ115" i="1"/>
  <c r="AJ61" i="1"/>
  <c r="AJ42" i="1"/>
  <c r="AJ73" i="1"/>
  <c r="AJ60" i="1"/>
  <c r="AJ142" i="1"/>
  <c r="AJ88" i="1"/>
  <c r="AJ162" i="1"/>
  <c r="AJ41" i="1"/>
  <c r="AJ46" i="1"/>
  <c r="AJ87" i="1"/>
  <c r="AJ151" i="1"/>
  <c r="AJ100" i="1"/>
  <c r="AH110" i="1"/>
  <c r="AH79" i="1"/>
  <c r="AH130" i="1"/>
  <c r="AH77" i="1"/>
  <c r="AH33" i="1"/>
  <c r="AH15" i="1"/>
  <c r="AH84" i="1"/>
  <c r="AJ84" i="1"/>
  <c r="AH85" i="1"/>
  <c r="AJ85" i="1"/>
  <c r="AH31" i="1"/>
  <c r="AH207" i="1"/>
  <c r="AH184" i="1"/>
  <c r="AH175" i="1"/>
  <c r="AH117" i="1"/>
  <c r="AH38" i="1"/>
  <c r="AH76" i="1"/>
  <c r="AH19" i="1"/>
  <c r="AH123" i="1"/>
  <c r="AH160" i="1"/>
  <c r="AH4" i="1"/>
  <c r="AH10" i="1"/>
  <c r="AJ10" i="1"/>
  <c r="AH80" i="1"/>
  <c r="AJ80" i="1"/>
  <c r="AH126" i="1"/>
  <c r="AJ126" i="1"/>
  <c r="AH26" i="1"/>
  <c r="AJ26" i="1"/>
  <c r="AH132" i="1"/>
  <c r="AJ132" i="1"/>
  <c r="AH6" i="1"/>
  <c r="AJ6" i="1"/>
  <c r="AH96" i="1"/>
  <c r="AJ96" i="1"/>
  <c r="AJ166" i="1"/>
  <c r="AJ167" i="1"/>
  <c r="AJ212" i="1"/>
  <c r="AJ34" i="1"/>
  <c r="AJ220" i="1"/>
  <c r="AJ37" i="1"/>
  <c r="AJ13" i="1"/>
  <c r="AJ83" i="1"/>
  <c r="AJ133" i="1"/>
  <c r="AJ86" i="1"/>
  <c r="AJ225" i="1"/>
  <c r="AJ21" i="1"/>
  <c r="AJ28" i="1"/>
  <c r="AJ22" i="1"/>
  <c r="AJ89" i="1"/>
  <c r="AK80" i="1" l="1"/>
  <c r="AL80" i="1" s="1"/>
  <c r="AM80" i="1"/>
  <c r="AK176" i="1"/>
  <c r="AL176" i="1" s="1"/>
  <c r="AM176" i="1"/>
  <c r="AK203" i="1"/>
  <c r="AL203" i="1" s="1"/>
  <c r="AM203" i="1"/>
  <c r="AK7" i="1"/>
  <c r="AL7" i="1" s="1"/>
  <c r="AM7" i="1"/>
  <c r="AK96" i="1"/>
  <c r="AL96" i="1" s="1"/>
  <c r="AM96" i="1"/>
  <c r="AK19" i="1"/>
  <c r="AL19" i="1" s="1"/>
  <c r="AM19" i="1"/>
  <c r="AK12" i="1"/>
  <c r="AL12" i="1" s="1"/>
  <c r="AM12" i="1"/>
  <c r="AK138" i="1"/>
  <c r="AL138" i="1" s="1"/>
  <c r="AM138" i="1"/>
  <c r="AK5" i="1"/>
  <c r="AL5" i="1" s="1"/>
  <c r="AM5" i="1"/>
  <c r="AK227" i="1"/>
  <c r="AL227" i="1" s="1"/>
  <c r="AM227" i="1"/>
  <c r="AK237" i="1"/>
  <c r="AL237" i="1" s="1"/>
  <c r="AM237" i="1"/>
  <c r="AK76" i="1"/>
  <c r="AL76" i="1" s="1"/>
  <c r="AM76" i="1"/>
  <c r="AK85" i="1"/>
  <c r="AL85" i="1" s="1"/>
  <c r="AM85" i="1"/>
  <c r="AK110" i="1"/>
  <c r="AL110" i="1" s="1"/>
  <c r="AM110" i="1"/>
  <c r="AK92" i="1"/>
  <c r="AL92" i="1" s="1"/>
  <c r="AM92" i="1"/>
  <c r="AK9" i="1"/>
  <c r="AL9" i="1" s="1"/>
  <c r="AM9" i="1"/>
  <c r="AK82" i="1"/>
  <c r="AL82" i="1" s="1"/>
  <c r="AM82" i="1"/>
  <c r="AK214" i="1"/>
  <c r="AL214" i="1" s="1"/>
  <c r="AM214" i="1"/>
  <c r="AK113" i="1"/>
  <c r="AL113" i="1" s="1"/>
  <c r="AM113" i="1"/>
  <c r="AK49" i="1"/>
  <c r="AL49" i="1" s="1"/>
  <c r="AM49" i="1"/>
  <c r="AK168" i="1"/>
  <c r="AL168" i="1" s="1"/>
  <c r="AM168" i="1"/>
  <c r="AK211" i="1"/>
  <c r="AL211" i="1" s="1"/>
  <c r="AM211" i="1"/>
  <c r="AK213" i="1"/>
  <c r="AL213" i="1" s="1"/>
  <c r="AM213" i="1"/>
  <c r="AK145" i="1"/>
  <c r="AL145" i="1" s="1"/>
  <c r="AM145" i="1"/>
  <c r="AK11" i="1"/>
  <c r="AL11" i="1" s="1"/>
  <c r="AM11" i="1"/>
  <c r="AK169" i="1"/>
  <c r="AL169" i="1" s="1"/>
  <c r="AM169" i="1"/>
  <c r="AK63" i="1"/>
  <c r="AL63" i="1" s="1"/>
  <c r="AM63" i="1"/>
  <c r="AK122" i="1"/>
  <c r="AL122" i="1" s="1"/>
  <c r="AM122" i="1"/>
  <c r="AK191" i="1"/>
  <c r="AL191" i="1" s="1"/>
  <c r="AM191" i="1"/>
  <c r="AK141" i="1"/>
  <c r="AL141" i="1" s="1"/>
  <c r="AM141" i="1"/>
  <c r="AK104" i="1"/>
  <c r="AL104" i="1" s="1"/>
  <c r="AM104" i="1"/>
  <c r="AK66" i="1"/>
  <c r="AL66" i="1" s="1"/>
  <c r="AM66" i="1"/>
  <c r="AK78" i="1"/>
  <c r="AL78" i="1" s="1"/>
  <c r="AM78" i="1"/>
  <c r="AK106" i="1"/>
  <c r="AL106" i="1" s="1"/>
  <c r="AM106" i="1"/>
  <c r="AK52" i="1"/>
  <c r="AL52" i="1" s="1"/>
  <c r="AM52" i="1"/>
  <c r="AK117" i="1"/>
  <c r="AL117" i="1" s="1"/>
  <c r="AM117" i="1"/>
  <c r="AK84" i="1"/>
  <c r="AL84" i="1" s="1"/>
  <c r="AM84" i="1"/>
  <c r="AK20" i="1"/>
  <c r="AL20" i="1" s="1"/>
  <c r="AM20" i="1"/>
  <c r="AK125" i="1"/>
  <c r="AL125" i="1" s="1"/>
  <c r="AM125" i="1"/>
  <c r="AK35" i="1"/>
  <c r="AL35" i="1" s="1"/>
  <c r="AM35" i="1"/>
  <c r="AK174" i="1"/>
  <c r="AL174" i="1" s="1"/>
  <c r="AM174" i="1"/>
  <c r="AK136" i="1"/>
  <c r="AL136" i="1" s="1"/>
  <c r="AM136" i="1"/>
  <c r="AK8" i="1"/>
  <c r="AL8" i="1" s="1"/>
  <c r="AM8" i="1"/>
  <c r="AK91" i="1"/>
  <c r="AL91" i="1" s="1"/>
  <c r="AM91" i="1"/>
  <c r="AK68" i="1"/>
  <c r="AL68" i="1" s="1"/>
  <c r="AM68" i="1"/>
  <c r="AK95" i="1"/>
  <c r="AL95" i="1" s="1"/>
  <c r="AM95" i="1"/>
  <c r="AK229" i="1"/>
  <c r="AL229" i="1" s="1"/>
  <c r="AM229" i="1"/>
  <c r="AK228" i="1"/>
  <c r="AL228" i="1" s="1"/>
  <c r="AM228" i="1"/>
  <c r="AK219" i="1"/>
  <c r="AL219" i="1" s="1"/>
  <c r="AM219" i="1"/>
  <c r="AK186" i="1"/>
  <c r="AL186" i="1" s="1"/>
  <c r="AM186" i="1"/>
  <c r="AK67" i="1"/>
  <c r="AL67" i="1" s="1"/>
  <c r="AM67" i="1"/>
  <c r="AK58" i="1"/>
  <c r="AL58" i="1" s="1"/>
  <c r="AM58" i="1"/>
  <c r="AK153" i="1"/>
  <c r="AL153" i="1" s="1"/>
  <c r="AM153" i="1"/>
  <c r="AK45" i="1"/>
  <c r="AL45" i="1" s="1"/>
  <c r="AM45" i="1"/>
  <c r="AK240" i="1"/>
  <c r="AL240" i="1" s="1"/>
  <c r="AM240" i="1"/>
  <c r="AK30" i="1"/>
  <c r="AL30" i="1" s="1"/>
  <c r="AM30" i="1"/>
  <c r="AK38" i="1"/>
  <c r="AL38" i="1" s="1"/>
  <c r="AM38" i="1"/>
  <c r="AK27" i="1"/>
  <c r="AL27" i="1" s="1"/>
  <c r="AM27" i="1"/>
  <c r="AK132" i="1"/>
  <c r="AL132" i="1" s="1"/>
  <c r="AM132" i="1"/>
  <c r="AK15" i="1"/>
  <c r="AL15" i="1" s="1"/>
  <c r="AM15" i="1"/>
  <c r="AK55" i="1"/>
  <c r="AL55" i="1" s="1"/>
  <c r="AM55" i="1"/>
  <c r="AK156" i="1"/>
  <c r="AL156" i="1" s="1"/>
  <c r="AM156" i="1"/>
  <c r="AK217" i="1"/>
  <c r="AL217" i="1" s="1"/>
  <c r="AM217" i="1"/>
  <c r="AK101" i="1"/>
  <c r="AL101" i="1" s="1"/>
  <c r="AM101" i="1"/>
  <c r="AK147" i="1"/>
  <c r="AL147" i="1" s="1"/>
  <c r="AM147" i="1"/>
  <c r="AK120" i="1"/>
  <c r="AL120" i="1" s="1"/>
  <c r="AM120" i="1"/>
  <c r="AK199" i="1"/>
  <c r="AL199" i="1" s="1"/>
  <c r="AM199" i="1"/>
  <c r="AK81" i="1"/>
  <c r="AL81" i="1" s="1"/>
  <c r="AM81" i="1"/>
  <c r="AK112" i="1"/>
  <c r="AL112" i="1" s="1"/>
  <c r="AM112" i="1"/>
  <c r="AK215" i="1"/>
  <c r="AL215" i="1" s="1"/>
  <c r="AM215" i="1"/>
  <c r="AK71" i="1"/>
  <c r="AL71" i="1" s="1"/>
  <c r="AM71" i="1"/>
  <c r="AK128" i="1"/>
  <c r="AL128" i="1" s="1"/>
  <c r="AM128" i="1"/>
  <c r="AK165" i="1"/>
  <c r="AL165" i="1" s="1"/>
  <c r="AM165" i="1"/>
  <c r="AK206" i="1"/>
  <c r="AL206" i="1" s="1"/>
  <c r="AM206" i="1"/>
  <c r="AK127" i="1"/>
  <c r="AL127" i="1" s="1"/>
  <c r="AM127" i="1"/>
  <c r="AK93" i="1"/>
  <c r="AL93" i="1" s="1"/>
  <c r="AM93" i="1"/>
  <c r="AK6" i="1"/>
  <c r="AL6" i="1" s="1"/>
  <c r="AM6" i="1"/>
  <c r="AK17" i="1"/>
  <c r="AL17" i="1" s="1"/>
  <c r="AM17" i="1"/>
  <c r="AK105" i="1"/>
  <c r="AL105" i="1" s="1"/>
  <c r="AM105" i="1"/>
  <c r="AK54" i="1"/>
  <c r="AL54" i="1" s="1"/>
  <c r="AM54" i="1"/>
  <c r="AK10" i="1"/>
  <c r="AL10" i="1" s="1"/>
  <c r="AM10" i="1"/>
  <c r="AK175" i="1"/>
  <c r="AL175" i="1" s="1"/>
  <c r="AM175" i="1"/>
  <c r="AK226" i="1"/>
  <c r="AL226" i="1" s="1"/>
  <c r="AM226" i="1"/>
  <c r="AK171" i="1"/>
  <c r="AL171" i="1" s="1"/>
  <c r="AM171" i="1"/>
  <c r="AK4" i="1"/>
  <c r="AL4" i="1" s="1"/>
  <c r="AM4" i="1"/>
  <c r="AK184" i="1"/>
  <c r="AL184" i="1" s="1"/>
  <c r="AM184" i="1"/>
  <c r="AK33" i="1"/>
  <c r="AL33" i="1" s="1"/>
  <c r="AM33" i="1"/>
  <c r="AK32" i="1"/>
  <c r="AL32" i="1" s="1"/>
  <c r="AM32" i="1"/>
  <c r="AK119" i="1"/>
  <c r="AL119" i="1" s="1"/>
  <c r="AM119" i="1"/>
  <c r="AK14" i="1"/>
  <c r="AL14" i="1" s="1"/>
  <c r="AM14" i="1"/>
  <c r="AK98" i="1"/>
  <c r="AL98" i="1" s="1"/>
  <c r="AM98" i="1"/>
  <c r="AK129" i="1"/>
  <c r="AL129" i="1" s="1"/>
  <c r="AM129" i="1"/>
  <c r="AK202" i="1"/>
  <c r="AL202" i="1" s="1"/>
  <c r="AM202" i="1"/>
  <c r="AK161" i="1"/>
  <c r="AL161" i="1" s="1"/>
  <c r="AM161" i="1"/>
  <c r="AK144" i="1"/>
  <c r="AL144" i="1" s="1"/>
  <c r="AM144" i="1"/>
  <c r="AK249" i="1"/>
  <c r="AL249" i="1" s="1"/>
  <c r="AM249" i="1"/>
  <c r="AK90" i="1"/>
  <c r="AL90" i="1" s="1"/>
  <c r="AM90" i="1"/>
  <c r="AK196" i="1"/>
  <c r="AL196" i="1" s="1"/>
  <c r="AM196" i="1"/>
  <c r="AK183" i="1"/>
  <c r="AL183" i="1" s="1"/>
  <c r="AM183" i="1"/>
  <c r="AK205" i="1"/>
  <c r="AL205" i="1" s="1"/>
  <c r="AM205" i="1"/>
  <c r="AK40" i="1"/>
  <c r="AL40" i="1" s="1"/>
  <c r="AM40" i="1"/>
  <c r="AK190" i="1"/>
  <c r="AL190" i="1" s="1"/>
  <c r="AM190" i="1"/>
  <c r="AK75" i="1"/>
  <c r="AL75" i="1" s="1"/>
  <c r="AM75" i="1"/>
  <c r="AK198" i="1"/>
  <c r="AL198" i="1" s="1"/>
  <c r="AM198" i="1"/>
  <c r="AK201" i="1"/>
  <c r="AL201" i="1" s="1"/>
  <c r="AM201" i="1"/>
  <c r="AK74" i="1"/>
  <c r="AL74" i="1" s="1"/>
  <c r="AM74" i="1"/>
  <c r="AK194" i="1"/>
  <c r="AL194" i="1" s="1"/>
  <c r="AM194" i="1"/>
  <c r="AK26" i="1"/>
  <c r="AL26" i="1" s="1"/>
  <c r="AM26" i="1"/>
  <c r="AK77" i="1"/>
  <c r="AL77" i="1" s="1"/>
  <c r="AM77" i="1"/>
  <c r="AK29" i="1"/>
  <c r="AL29" i="1" s="1"/>
  <c r="AM29" i="1"/>
  <c r="AK39" i="1"/>
  <c r="AL39" i="1" s="1"/>
  <c r="AM39" i="1"/>
  <c r="AK72" i="1"/>
  <c r="AL72" i="1" s="1"/>
  <c r="AM72" i="1"/>
  <c r="AK154" i="1"/>
  <c r="AL154" i="1" s="1"/>
  <c r="AM154" i="1"/>
  <c r="AK177" i="1"/>
  <c r="AL177" i="1" s="1"/>
  <c r="AM177" i="1"/>
  <c r="AK243" i="1"/>
  <c r="AL243" i="1" s="1"/>
  <c r="AM243" i="1"/>
  <c r="AK181" i="1"/>
  <c r="AL181" i="1" s="1"/>
  <c r="AM181" i="1"/>
  <c r="AK179" i="1"/>
  <c r="AL179" i="1" s="1"/>
  <c r="AM179" i="1"/>
  <c r="AK50" i="1"/>
  <c r="AL50" i="1" s="1"/>
  <c r="AM50" i="1"/>
  <c r="AK16" i="1"/>
  <c r="AL16" i="1" s="1"/>
  <c r="AM16" i="1"/>
  <c r="AK97" i="1"/>
  <c r="AL97" i="1" s="1"/>
  <c r="AM97" i="1"/>
  <c r="AK41" i="1"/>
  <c r="AL41" i="1" s="1"/>
  <c r="AM41" i="1"/>
  <c r="AK160" i="1"/>
  <c r="AL160" i="1" s="1"/>
  <c r="AM160" i="1"/>
  <c r="AK207" i="1"/>
  <c r="AL207" i="1" s="1"/>
  <c r="AM207" i="1"/>
  <c r="AK114" i="1"/>
  <c r="AL114" i="1" s="1"/>
  <c r="AM114" i="1"/>
  <c r="AK257" i="1"/>
  <c r="AL257" i="1" s="1"/>
  <c r="AM257" i="1"/>
  <c r="AK170" i="1"/>
  <c r="AL170" i="1" s="1"/>
  <c r="AM170" i="1"/>
  <c r="AK139" i="1"/>
  <c r="AL139" i="1" s="1"/>
  <c r="AM139" i="1"/>
  <c r="AK118" i="1"/>
  <c r="AL118" i="1" s="1"/>
  <c r="AM118" i="1"/>
  <c r="AK157" i="1"/>
  <c r="AL157" i="1" s="1"/>
  <c r="AM157" i="1"/>
  <c r="AK238" i="1"/>
  <c r="AL238" i="1" s="1"/>
  <c r="AM238" i="1"/>
  <c r="AK123" i="1"/>
  <c r="AL123" i="1" s="1"/>
  <c r="AM123" i="1"/>
  <c r="AK31" i="1"/>
  <c r="AL31" i="1" s="1"/>
  <c r="AM31" i="1"/>
  <c r="AK130" i="1"/>
  <c r="AL130" i="1" s="1"/>
  <c r="AM130" i="1"/>
  <c r="AK218" i="1"/>
  <c r="AL218" i="1" s="1"/>
  <c r="AM218" i="1"/>
  <c r="AK44" i="1"/>
  <c r="AL44" i="1" s="1"/>
  <c r="AM44" i="1"/>
  <c r="AK24" i="1"/>
  <c r="AL24" i="1" s="1"/>
  <c r="AM24" i="1"/>
  <c r="AK253" i="1"/>
  <c r="AL253" i="1" s="1"/>
  <c r="AM253" i="1"/>
  <c r="AK56" i="1"/>
  <c r="AL56" i="1" s="1"/>
  <c r="AM56" i="1"/>
  <c r="AK163" i="1"/>
  <c r="AL163" i="1" s="1"/>
  <c r="AM163" i="1"/>
  <c r="AK47" i="1"/>
  <c r="AL47" i="1" s="1"/>
  <c r="AM47" i="1"/>
  <c r="AK193" i="1"/>
  <c r="AL193" i="1" s="1"/>
  <c r="AM193" i="1"/>
  <c r="AK148" i="1"/>
  <c r="AL148" i="1" s="1"/>
  <c r="AM148" i="1"/>
  <c r="AK23" i="1"/>
  <c r="AL23" i="1" s="1"/>
  <c r="AM23" i="1"/>
  <c r="AK224" i="1"/>
  <c r="AL224" i="1" s="1"/>
  <c r="AM224" i="1"/>
  <c r="AK236" i="1"/>
  <c r="AL236" i="1" s="1"/>
  <c r="AM236" i="1"/>
  <c r="AK102" i="1"/>
  <c r="AL102" i="1" s="1"/>
  <c r="AM102" i="1"/>
  <c r="AK135" i="1"/>
  <c r="AL135" i="1" s="1"/>
  <c r="AM135" i="1"/>
  <c r="AK43" i="1"/>
  <c r="AL43" i="1" s="1"/>
  <c r="AM43" i="1"/>
  <c r="AK245" i="1"/>
  <c r="AL245" i="1" s="1"/>
  <c r="AM245" i="1"/>
  <c r="AK195" i="1"/>
  <c r="AL195" i="1" s="1"/>
  <c r="AM195" i="1"/>
  <c r="AK233" i="1"/>
  <c r="AL233" i="1" s="1"/>
  <c r="AM233" i="1"/>
  <c r="AK131" i="1"/>
  <c r="AL131" i="1" s="1"/>
  <c r="AM131" i="1"/>
  <c r="AK250" i="1"/>
  <c r="AL250" i="1" s="1"/>
  <c r="AM250" i="1"/>
  <c r="AK182" i="1"/>
  <c r="AL182" i="1" s="1"/>
  <c r="AM182" i="1"/>
  <c r="AK126" i="1"/>
  <c r="AL126" i="1" s="1"/>
  <c r="AM126" i="1"/>
  <c r="AK79" i="1"/>
  <c r="AL79" i="1" s="1"/>
  <c r="AM79" i="1"/>
  <c r="AK36" i="1"/>
  <c r="AL36" i="1" s="1"/>
  <c r="AM36" i="1"/>
  <c r="AK70" i="1"/>
  <c r="AL70" i="1" s="1"/>
  <c r="AM70" i="1"/>
  <c r="AK152" i="1"/>
  <c r="AL152" i="1" s="1"/>
  <c r="AM152" i="1"/>
  <c r="AK188" i="1"/>
  <c r="AL188" i="1" s="1"/>
  <c r="AM188" i="1"/>
  <c r="AK108" i="1"/>
  <c r="AL108" i="1" s="1"/>
  <c r="AM108" i="1"/>
  <c r="AK187" i="1"/>
  <c r="AL187" i="1" s="1"/>
  <c r="AM187" i="1"/>
  <c r="AK140" i="1"/>
  <c r="AL140" i="1" s="1"/>
  <c r="AM140" i="1"/>
  <c r="AK25" i="1"/>
  <c r="AL25" i="1" s="1"/>
  <c r="AM25" i="1"/>
  <c r="AK124" i="1"/>
  <c r="AL124" i="1" s="1"/>
  <c r="AM124" i="1"/>
  <c r="AK230" i="1"/>
  <c r="AL230" i="1" s="1"/>
  <c r="AM230" i="1"/>
  <c r="AK109" i="1"/>
  <c r="AL109" i="1" s="1"/>
  <c r="AM109" i="1"/>
</calcChain>
</file>

<file path=xl/sharedStrings.xml><?xml version="1.0" encoding="utf-8"?>
<sst xmlns="http://schemas.openxmlformats.org/spreadsheetml/2006/main" count="558" uniqueCount="295">
  <si>
    <t>pp_info</t>
  </si>
  <si>
    <t>per_clinic</t>
  </si>
  <si>
    <t>units_per_rx</t>
  </si>
  <si>
    <t>rx_units_per_day</t>
  </si>
  <si>
    <t>gcsn_totals</t>
  </si>
  <si>
    <t>ndc</t>
  </si>
  <si>
    <t>desc</t>
  </si>
  <si>
    <t>pkg_size</t>
  </si>
  <si>
    <t>units</t>
  </si>
  <si>
    <t>reorder_point</t>
  </si>
  <si>
    <t>reorder_qty</t>
  </si>
  <si>
    <t>reorder_qoh_desired</t>
  </si>
  <si>
    <t>rx_count</t>
  </si>
  <si>
    <t>tot_units</t>
  </si>
  <si>
    <t>qoh</t>
  </si>
  <si>
    <t>mean</t>
  </si>
  <si>
    <t>25%</t>
  </si>
  <si>
    <t>50%</t>
  </si>
  <si>
    <t>75%</t>
  </si>
  <si>
    <t>max</t>
  </si>
  <si>
    <t>count</t>
  </si>
  <si>
    <t>std</t>
  </si>
  <si>
    <t>min</t>
  </si>
  <si>
    <t>rx_cnt_mean</t>
  </si>
  <si>
    <t>rx_cnt_max</t>
  </si>
  <si>
    <t>gcsn</t>
  </si>
  <si>
    <t>AMIODARONE HCL 200 MG TABLEZYD</t>
  </si>
  <si>
    <t>HYDRALAZINE 50 MG TABLET PLI</t>
  </si>
  <si>
    <t>CLONIDINE HCL 0.1 MG TABLETACT</t>
  </si>
  <si>
    <t>LISINOPRIL 10 MG TABLET SAN</t>
  </si>
  <si>
    <t>LISINOPRIL 20 MG TABLET SAN</t>
  </si>
  <si>
    <t>LISINOPRIL 40 MG TABLET MYL</t>
  </si>
  <si>
    <t>LISINOPRIL 5 MG TABLET SAN</t>
  </si>
  <si>
    <t>NITROGLYCERIN 0.4 MG TABLETDR.</t>
  </si>
  <si>
    <t>VERAPAMIL 120 MG TABLET WAT</t>
  </si>
  <si>
    <t>VERAPAMIL 80 MG TABLET WAT</t>
  </si>
  <si>
    <t>DILTIAZEM 120 MG TABLET TEV</t>
  </si>
  <si>
    <t>K-TAB ER 10 MEQ TABLET ABB</t>
  </si>
  <si>
    <t>K-TAB ER 20 MEQ TABLET ABB</t>
  </si>
  <si>
    <t>MAGNESIUM OXIDE 400 MG TABLPPI</t>
  </si>
  <si>
    <t>FERROUS SULFATE 325 MG TABLMAJ</t>
  </si>
  <si>
    <t>GLYBURIDE 2.5 MG TABLET TEV</t>
  </si>
  <si>
    <t>GLYBURIDE 5 MG TABLET TEV</t>
  </si>
  <si>
    <t>DEXTROSE 50%-WATER VIAL HOS</t>
  </si>
  <si>
    <t>VITAMIN C 500 MG TABLET MAJ</t>
  </si>
  <si>
    <t>VIT D2 1.25 MG (50,000 UNITCAR</t>
  </si>
  <si>
    <t>CALCITRIOL 0.25 MCG CAPSULEROX</t>
  </si>
  <si>
    <t>CYANOCOBALAMIN 1,000 MCG/MLAPP</t>
  </si>
  <si>
    <t>VITAMIN B-12 100 MCG TABLETMAJ</t>
  </si>
  <si>
    <t>VITAMIN B-12 1,000 MCG TABLMAJ</t>
  </si>
  <si>
    <t>FOLIC ACID 1 MG TABLET QUA</t>
  </si>
  <si>
    <t>NIACIN 500 MG TABLET MAJ</t>
  </si>
  <si>
    <t>VITAMIN B-6 100 MG TABLET MAJ</t>
  </si>
  <si>
    <t>VITAMIN B-1 100 MG TABLET MAJ</t>
  </si>
  <si>
    <t>MULTIVITAMINS TABLET RUG</t>
  </si>
  <si>
    <t>ALLOPURINOL 100 MG TABLET NOR</t>
  </si>
  <si>
    <t>ALLOPURINOL 300 MG TABLET NOR</t>
  </si>
  <si>
    <t>SODIUM BICARB 650 MG TABLETRIS</t>
  </si>
  <si>
    <t>MISOPROSTOL 200 MCG TABLET GAV</t>
  </si>
  <si>
    <t>DOC-Q-LACE 100 MG SOFTGEL QUA</t>
  </si>
  <si>
    <t>MEDROXYPROGESTERONE 10 MG TBRR</t>
  </si>
  <si>
    <t>MEDROXYPROGESTERONE 5 MG TABRR</t>
  </si>
  <si>
    <t>NORETHINDRONE 0.35 MG TABLEMYL</t>
  </si>
  <si>
    <t>LIDOCAINE HCL 1% VIAL HOS</t>
  </si>
  <si>
    <t>HALOPERIDOL 1 MG TABLET SAN</t>
  </si>
  <si>
    <t>ASPIRIN 325 MG TABLET VAL</t>
  </si>
  <si>
    <t>MAPAP 325 MG TABLET MAJ</t>
  </si>
  <si>
    <t>MAPAP 500 MG TABLET MAJ</t>
  </si>
  <si>
    <t>NALTREXONE 50 MG TABLET MCK</t>
  </si>
  <si>
    <t>PHENYTOIN SOD EXT 100 MG CASUN</t>
  </si>
  <si>
    <t>DIVALPROEX SOD DR 250 MG TASUN</t>
  </si>
  <si>
    <t>DIVALPROEX SOD DR 500 MG TASUN</t>
  </si>
  <si>
    <t>CARBAMAZEPINE 200 MG TABLETTOR</t>
  </si>
  <si>
    <t>TRIHEXYPHENIDYL 2 MG TABLETWAT</t>
  </si>
  <si>
    <t>TRIHEXYPHENIDYL 5 MG TABLETPAK</t>
  </si>
  <si>
    <t>MECLIZINE 12.5 MG CAPLET RUG</t>
  </si>
  <si>
    <t>MECLIZINE 25 MG TABLET AMN</t>
  </si>
  <si>
    <t>TRAVEL SICKNESS 25 MG TAB CRUG</t>
  </si>
  <si>
    <t>PYRIDOSTIGMINE BR 60 MG TABGLO</t>
  </si>
  <si>
    <t>HYOSCYAMINE 0.125 MG TAB SLACE</t>
  </si>
  <si>
    <t>OXYBUTYNIN 5 MG TABLET UPS</t>
  </si>
  <si>
    <t>ALBUTEROL SUL 2.5 MG/3 ML SWAT</t>
  </si>
  <si>
    <t>PROPRANOLOL 10 MG TABLET MYL</t>
  </si>
  <si>
    <t>PROPRANOLOL 20 MG TABLET MYL</t>
  </si>
  <si>
    <t>METOPROLOL TARTRATE 100 MG MAJ</t>
  </si>
  <si>
    <t>METOPROLOL TARTRATE 50 MG TAUR</t>
  </si>
  <si>
    <t>ATENOLOL 100 MG TABLET SAN</t>
  </si>
  <si>
    <t>ATENOLOL 50 MG TABLET SAN</t>
  </si>
  <si>
    <t>METOCLOPRAMIDE 10 MG TABLETTEV</t>
  </si>
  <si>
    <t>GEMFIBROZIL 600 MG TABLET NOR</t>
  </si>
  <si>
    <t>LOVASTATIN 20 MG TABLET SAN</t>
  </si>
  <si>
    <t>LOVASTATIN 40 MG TABLET ACT</t>
  </si>
  <si>
    <t>COUMADIN 2 MG TABLET DUP</t>
  </si>
  <si>
    <t>COUMADIN 5 MG TABLET DUP</t>
  </si>
  <si>
    <t>SYNTHROID 25 MCG TABLET ABB</t>
  </si>
  <si>
    <t>SYNTHROID 50 MCG TABLET ABB</t>
  </si>
  <si>
    <t>SYNTHROID 75 MCG TABLET ABB</t>
  </si>
  <si>
    <t>SYNTHROID 100 MCG TABLET ABB</t>
  </si>
  <si>
    <t>SYNTHROID 125 MCG TABLET ABB</t>
  </si>
  <si>
    <t>METHIMAZOLE 10 MG TABLET SAN</t>
  </si>
  <si>
    <t>METHIMAZOLE 5 MG TABLET SAN</t>
  </si>
  <si>
    <t>PREDNISONE 1 MG TABLET CAD</t>
  </si>
  <si>
    <t>PREDNISONE 10 MG TABLET QUA</t>
  </si>
  <si>
    <t>PREDNISONE 5 MG TABLET CAD</t>
  </si>
  <si>
    <t>DEXAMETHASONE 0.5 MG TABLETROX</t>
  </si>
  <si>
    <t>SPIRONOLACTONE 25 MG TABLETMPC</t>
  </si>
  <si>
    <t>SPIRONOLACTONE 50 MG TABLETITP</t>
  </si>
  <si>
    <t>MICONAZOLE 100 MG VAG SUPP G+W</t>
  </si>
  <si>
    <t>NYSTATIN 100,000 UNIT/GM CRPER</t>
  </si>
  <si>
    <t>NYSTOP 100,000 UNITS/GM POWPAD</t>
  </si>
  <si>
    <t>KETOCONAZOLE 2% CREAM FOU</t>
  </si>
  <si>
    <t>CLOTRIMAZOLE 1% CREAM MAJ</t>
  </si>
  <si>
    <t>HYDROCORTISONE 1% CREAM QUA</t>
  </si>
  <si>
    <t>HYDROCORTISONE 2.5% CREAM PER</t>
  </si>
  <si>
    <t>BETAMETHASONE DP 0.05% CRM FOU</t>
  </si>
  <si>
    <t>FLUOCINONIDE 0.05% CREAM TAR</t>
  </si>
  <si>
    <t>SILVADENE 1% CREAM MON</t>
  </si>
  <si>
    <t>TRIPLE ANTIBIOTIC OINTMENT G+W</t>
  </si>
  <si>
    <t>CLINDAMYCIN PH 1% GEL FOU</t>
  </si>
  <si>
    <t>MUPIROCIN 2% OINTMENT TAR</t>
  </si>
  <si>
    <t>SM EYE DROPS VAL</t>
  </si>
  <si>
    <t>TIMOLOL 0.5% EYE DROPS AKO</t>
  </si>
  <si>
    <t>TROPICAMIDE 1% EYE DROPS FAL</t>
  </si>
  <si>
    <t>PREDNISOLONE AC 1% EYE DROPFAL</t>
  </si>
  <si>
    <t>ARTIFICIAL TEARS 1.4 % DROPRUG</t>
  </si>
  <si>
    <t>ERYTHROMYCIN 0.5% EYE OINTMAKO</t>
  </si>
  <si>
    <t>HYDROCHLOROTHIAZIDE 25 MG TACC</t>
  </si>
  <si>
    <t>FUROSEMIDE 20 MG TABLET SAN</t>
  </si>
  <si>
    <t>FUROSEMIDE 40 MG TABLET SAN</t>
  </si>
  <si>
    <t>FUROSEMIDE 80 MG TABLET SAN</t>
  </si>
  <si>
    <t>METOLAZONE 2.5 MG TABLET MYL</t>
  </si>
  <si>
    <t>INDOMETHACIN 50 MG CAPSULE GLN</t>
  </si>
  <si>
    <t>IBUPROFEN 200 MG TABLET MAJ</t>
  </si>
  <si>
    <t>IBUPROFEN 400 MG TABLET ITP</t>
  </si>
  <si>
    <t>IBUPROFEN 600 MG TABLET ITP</t>
  </si>
  <si>
    <t>IBUPROFEN 800 MG TABLET ITP</t>
  </si>
  <si>
    <t>NAPROXEN 375 MG TABLET AMN</t>
  </si>
  <si>
    <t>NAPROXEN 500 MG TABLET GLN</t>
  </si>
  <si>
    <t>AMOXICILLIN 500 MG CAPSULE SAN</t>
  </si>
  <si>
    <t>CEPHALEXIN 250 MG CAPSULE ASC</t>
  </si>
  <si>
    <t>CEFTRIAXONE 250 MG VIAL HOS</t>
  </si>
  <si>
    <t>CLINDAMYCIN HCL 150 MG CAPSWAT</t>
  </si>
  <si>
    <t>SULFAMETHOXAZOLE-TMP SS TABMPC</t>
  </si>
  <si>
    <t>SULFAMETHOXAZOLE-TMP DS TABMPC</t>
  </si>
  <si>
    <t>NITROFURANTOIN MCR 100 MG CALV</t>
  </si>
  <si>
    <t>NITROFURANTOIN MCR 50 MG CATEV</t>
  </si>
  <si>
    <t>CIPROFLOXACIN HCL 250 MG TAWSW</t>
  </si>
  <si>
    <t>CIPROFLOXACIN HCL 500 MG TACAR</t>
  </si>
  <si>
    <t>NYSTATIN 100,000 UNIT/ML SUQUA</t>
  </si>
  <si>
    <t>METRONIDAZOLE 250 MG TABLETPLI</t>
  </si>
  <si>
    <t>METRONIDAZOLE 500 MG TABLETPLI</t>
  </si>
  <si>
    <t>PNEUMOVAX 23 SYRINGE MSD</t>
  </si>
  <si>
    <t>BANOPHEN 25 MG CAPSULE MAJ</t>
  </si>
  <si>
    <t>RANITIDINE 150 MG TABLET ITP</t>
  </si>
  <si>
    <t>AZATHIOPRINE 50 MG TABLET CAM</t>
  </si>
  <si>
    <t>METFORMIN HCL 500 MG TABLETHER</t>
  </si>
  <si>
    <t>PERMETHRIN 5% CREAM REN</t>
  </si>
  <si>
    <t>FLUCONAZOLE 100 MG TABLET HAR</t>
  </si>
  <si>
    <t>COUMADIN 1 MG TABLET DUP</t>
  </si>
  <si>
    <t>CIPROFLOXACIN 0.3% EYE DROPFAL</t>
  </si>
  <si>
    <t>ATENOLOL 25 MG TABLET SAN</t>
  </si>
  <si>
    <t>DOXYCYCLINE MONO 100 MG CAPPAR</t>
  </si>
  <si>
    <t>AQUAPHOR 41% ORIGINAL OINTMBEI</t>
  </si>
  <si>
    <t>PRAVASTATIN SODIUM 20 MG TADRL</t>
  </si>
  <si>
    <t>CLARITHROMYCIN 500 MG TABLEAUR</t>
  </si>
  <si>
    <t>ONDANSETRON HCL 4 MG TABLETGLN</t>
  </si>
  <si>
    <t>ACYCLOVIR 400 MG TABLET CAR</t>
  </si>
  <si>
    <t>SIMVASTATIN 10 MG TABLET ZYD</t>
  </si>
  <si>
    <t>SIMVASTATIN 20 MG TABLET NOR</t>
  </si>
  <si>
    <t>SIMVASTATIN 40 MG TABLET NOR</t>
  </si>
  <si>
    <t>ISOSORBIDE MN 20 MG TABLET ACT</t>
  </si>
  <si>
    <t>GLYBURIDE MICRO 3 MG TABLETWSW</t>
  </si>
  <si>
    <t>DOXYCYCLINE MONO 50 MG CAP G+W</t>
  </si>
  <si>
    <t>URINARY PAIN RLF 95 MG TVAL</t>
  </si>
  <si>
    <t>AMLODIPINE BESYLATE 2.5 MG ASC</t>
  </si>
  <si>
    <t>AMLODIPINE BESYLATE 5 MG TAQUA</t>
  </si>
  <si>
    <t>AMLODIPINE BESYLATE 10 MG TASC</t>
  </si>
  <si>
    <t>TRI-LINYAH TABLET NOR</t>
  </si>
  <si>
    <t>ASPIRIN EC 81 MG TABLET RUG</t>
  </si>
  <si>
    <t>LAMOTRIGINE 100 MG TABLET ZYD</t>
  </si>
  <si>
    <t>LAMOTRIGINE 25 MG TABLET AV</t>
  </si>
  <si>
    <t>FLUTICASONE PROP 50 MCG SPRAPO</t>
  </si>
  <si>
    <t>TERBINAFINE HCL 250 MG TABLNOR</t>
  </si>
  <si>
    <t>LORATADINE 10 MG TABLET PER</t>
  </si>
  <si>
    <t>CARVEDILOL 25 MG TABLET TEV</t>
  </si>
  <si>
    <t>SENNA 8.6 MG TABLET MAJ</t>
  </si>
  <si>
    <t>PRAVASTATIN SODIUM 40 MG TADRL</t>
  </si>
  <si>
    <t>TORSEMIDE 20 MG TABLET PLI</t>
  </si>
  <si>
    <t>GABAPENTIN 100 MG CAPSULE NOR</t>
  </si>
  <si>
    <t>GABAPENTIN 300 MG CAPSULE NOR</t>
  </si>
  <si>
    <t>CLOBETASOL 0.05% GEL PER</t>
  </si>
  <si>
    <t>FLUCONAZOLE 150 MG TABLET GLN</t>
  </si>
  <si>
    <t>CARVEDILOL 12.5 MG TABLET GLN</t>
  </si>
  <si>
    <t>SUMATRIPTAN SUCC 50 MG TABLNOR</t>
  </si>
  <si>
    <t>LAMOTRIGINE 200 MG TABLET AV</t>
  </si>
  <si>
    <t>TERAZOSIN 1 MG CAPSULE SAN</t>
  </si>
  <si>
    <t>TERAZOSIN 2 MG CAPSULE SAN</t>
  </si>
  <si>
    <t>TERAZOSIN 5 MG CAPSULE SAN</t>
  </si>
  <si>
    <t>LOSARTAN POTASSIUM 25 MG TAAUR</t>
  </si>
  <si>
    <t>LOSARTAN POTASSIUM 50 MG TATOR</t>
  </si>
  <si>
    <t>ISOSORBIDE MN ER 30 MG TABLQUA</t>
  </si>
  <si>
    <t>AMOX-CLAV 875-125 MG TABLETNOR</t>
  </si>
  <si>
    <t>GLIMEPIRIDE 1 MG TABLET ACC</t>
  </si>
  <si>
    <t>GLIMEPIRIDE 2 MG TABLET ACC</t>
  </si>
  <si>
    <t>GLIMEPIRIDE 4 MG TABLET TEV</t>
  </si>
  <si>
    <t>TOPIRAMATE 50 MG TABLET CAM</t>
  </si>
  <si>
    <t>AZITHROMYCIN 250 MG TABLET PLI</t>
  </si>
  <si>
    <t>HUMALOG 100 UNITS/ML VIAL LIL</t>
  </si>
  <si>
    <t>TAMSULOSIN HCL 0.4 MG CAPSUAUR</t>
  </si>
  <si>
    <t>BRIMONIDINE 0.2% EYE DROP BAU</t>
  </si>
  <si>
    <t>ENOXAPARIN 80 MG/0.8 ML SYRKAN</t>
  </si>
  <si>
    <t>CARVEDILOL 3.125 MG TABLET GLN</t>
  </si>
  <si>
    <t>CARVEDILOL 6.25 MG TABLET GLN</t>
  </si>
  <si>
    <t>MELOXICAM 7.5 MG TABLET CAR</t>
  </si>
  <si>
    <t>MELOXICAM 15 MG TABLET LOR</t>
  </si>
  <si>
    <t>HYDROCHLOROTHIAZIDE 12.5 MGCAD</t>
  </si>
  <si>
    <t>TOPIRAMATE 25 MG TABLET SUN</t>
  </si>
  <si>
    <t>LEVOFLOXACIN 500 MG TABLET MAJ</t>
  </si>
  <si>
    <t>ATORVASTATIN 10 MG TABLET APO</t>
  </si>
  <si>
    <t>ATORVASTATIN 20 MG TABLET APO</t>
  </si>
  <si>
    <t>ATORVASTATIN 40 MG TABLET APO</t>
  </si>
  <si>
    <t>AVIANE-28 TABLET BRR</t>
  </si>
  <si>
    <t>OMEPRAZOLE DR 20 MG CAPSULESAN</t>
  </si>
  <si>
    <t>METHOTREXATE 2.5 MG TABLET MYL</t>
  </si>
  <si>
    <t>CLOPIDOGREL 75 MG TABLET APO</t>
  </si>
  <si>
    <t>MONTELUKAST SOD 10 MG TABLECAM</t>
  </si>
  <si>
    <t>LOSARTAN POTASSIUM 100 MG TAUR</t>
  </si>
  <si>
    <t>VIORELE 28 DAY TABLET GLN</t>
  </si>
  <si>
    <t>SIMVASTATIN 80 MG TABLET NOR</t>
  </si>
  <si>
    <t>METFORMIN HCL 1,000 MG TABLAUR</t>
  </si>
  <si>
    <t>FINASTERIDE 5 MG TABLET AUR</t>
  </si>
  <si>
    <t>GABAPENTIN 600 MG TABLET GLN</t>
  </si>
  <si>
    <t>GAVILAX POWDER GAV</t>
  </si>
  <si>
    <t>KETOTIFEN FUM 0.025% EYE DRAKO</t>
  </si>
  <si>
    <t>OMEPRAZOLE DR 40 MG CAPSULEKRE</t>
  </si>
  <si>
    <t>FENOFIBRATE 134 MG CAPSULE MYL</t>
  </si>
  <si>
    <t>OXCARBAZEPINE 150 MG TABLETSUN</t>
  </si>
  <si>
    <t>LEVETIRACETAM 250 MG TABLETNOR</t>
  </si>
  <si>
    <t>ATORVASTATIN 80 MG TABLET APO</t>
  </si>
  <si>
    <t>AMITRIPTYLINE HCL 10 MG TABNOR</t>
  </si>
  <si>
    <t>AMITRIPTYLINE HCL 25 MG TABNOR</t>
  </si>
  <si>
    <t>CITALOPRAM HBR 20 MG TABLETTOR</t>
  </si>
  <si>
    <t>CITALOPRAM HBR 40 MG TABLETTOR</t>
  </si>
  <si>
    <t>CITALOPRAM HBR 10 MG TABLETAUR</t>
  </si>
  <si>
    <t>FLUOXETINE HCL 20 MG CAPSULAUR</t>
  </si>
  <si>
    <t>FLUOXETINE HCL 40 MG CAPSULAUR</t>
  </si>
  <si>
    <t>SERTRALINE HCL 25 MG TABLETCAM</t>
  </si>
  <si>
    <t>SERTRALINE HCL 50 MG TABLETNOR</t>
  </si>
  <si>
    <t>SERTRALINE HCL 100 MG TABLEAUR</t>
  </si>
  <si>
    <t>BUPROPION HCL 75 MG TABLET APO</t>
  </si>
  <si>
    <t>BUPROPION HCL 100 MG TABLETAPO</t>
  </si>
  <si>
    <t>BUPROPION HCL SR 150 MG TABDR.</t>
  </si>
  <si>
    <t>BUPROPION HCL SR 100 MG TABSAN</t>
  </si>
  <si>
    <t>TRAZODONE 50 MG TABLET AV</t>
  </si>
  <si>
    <t>TRAZODONE 100 MG TABLET QUA</t>
  </si>
  <si>
    <t>VENLAFAXINE HCL ER 37.5 MG TEV</t>
  </si>
  <si>
    <t>VENLAFAXINE HCL ER 150 MG CTEV</t>
  </si>
  <si>
    <t>MIRTAZAPINE 15 MG TABLET UDL</t>
  </si>
  <si>
    <t>METFORMIN HCL ER 500 MG TABASC</t>
  </si>
  <si>
    <t>DEX4 GLUCOSE 4 GM TABLET CHCAN</t>
  </si>
  <si>
    <t>NEOMYC-BACIT-POLYMIX EYE OIBAU</t>
  </si>
  <si>
    <t>NEOMYCIN-POLYMYXIN-HC EAR SFAL</t>
  </si>
  <si>
    <t>PROBENECID-COLCHICINE TABS RIS</t>
  </si>
  <si>
    <t>METOPROLOL TARTRATE 25 MG TMAJ</t>
  </si>
  <si>
    <t>MARCAINE 0.25% VIAL HOS</t>
  </si>
  <si>
    <t>PLAN B ONE-STEP 1.5 MG TABLDMD</t>
  </si>
  <si>
    <t>OYSTER SHELL 500-VIT D3 200MAJ</t>
  </si>
  <si>
    <t>SILDENAFIL 20 MG TABLET TEV</t>
  </si>
  <si>
    <t>CALCIUM CARBONATE 648 MG TARUG</t>
  </si>
  <si>
    <t>FERROUS GLUCONATE 324 MG TAPAD</t>
  </si>
  <si>
    <t>PULMICORT 90 MCG FLEXHALER AST</t>
  </si>
  <si>
    <t>PULMICORT 180 MCG FLEXHALERAST</t>
  </si>
  <si>
    <t>GAVILYTE-G SOLUTION GAV</t>
  </si>
  <si>
    <t>RECOMBIVAX HB 5 MCG/0.5 ML MSD</t>
  </si>
  <si>
    <t>ADACEL TDAP SYRINGE ATP</t>
  </si>
  <si>
    <t>VAQTA 25 UNITS/0.5 ML VIAL MSD</t>
  </si>
  <si>
    <t>VITAMIN D3 2,000 UNIT TABLEMAJ</t>
  </si>
  <si>
    <t>GLUCAGEN DIAGNOSTIC 1 MG VIB-I</t>
  </si>
  <si>
    <t>PRENATAL TABLET MC</t>
  </si>
  <si>
    <t>PARAGARD T 380-A IUD DMD</t>
  </si>
  <si>
    <t>TA</t>
  </si>
  <si>
    <t>ML</t>
  </si>
  <si>
    <t>CA</t>
  </si>
  <si>
    <t>EA</t>
  </si>
  <si>
    <t>GM</t>
  </si>
  <si>
    <t>NEW VALUES</t>
  </si>
  <si>
    <t xml:space="preserve">Reorder Point </t>
  </si>
  <si>
    <t>Desired Stock</t>
  </si>
  <si>
    <t>DELTA</t>
  </si>
  <si>
    <t>Reorder Point</t>
  </si>
  <si>
    <t>MAX</t>
  </si>
  <si>
    <t>Reorder now?</t>
  </si>
  <si>
    <t>RECONSIDER PP?</t>
  </si>
  <si>
    <t>Desired stock (pkg)</t>
  </si>
  <si>
    <t>MEAN RX * Max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</si>
</sst>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1" fillId="0" borderId="1" xfId="0" applyFont="1" applyFill="1" applyBorder="1" applyAlignment="1" applyProtection="1">
      <alignment horizontal="center" vertical="top"/>
    </xf>
    <xf numFmtId="0" fontId="1" fillId="2" borderId="1" xfId="0" applyFont="1" applyFill="1" applyBorder="1" applyAlignment="1" applyProtection="1">
      <alignment horizontal="center" vertical="top"/>
    </xf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Fill="1" applyBorder="1" applyAlignment="1" applyProtection="1">
      <alignment horizontal="center" vertical="top"/>
    </xf>
    <xf numFmtId="0" fontId="1" fillId="0" borderId="12" xfId="0" applyFont="1" applyFill="1" applyBorder="1" applyAlignment="1" applyProtection="1">
      <alignment horizontal="center" vertical="top"/>
    </xf>
    <xf numFmtId="0" fontId="1" fillId="0" borderId="12" xfId="0" applyFont="1" applyFill="1" applyBorder="1" applyAlignment="1" applyProtection="1">
      <alignment horizontal="left" vertical="top"/>
    </xf>
    <xf numFmtId="0" fontId="1" fillId="0" borderId="13" xfId="0" applyFont="1" applyFill="1" applyBorder="1" applyAlignment="1" applyProtection="1">
      <alignment horizontal="center" vertical="top"/>
    </xf>
    <xf numFmtId="0" fontId="1" fillId="0" borderId="14" xfId="0" applyFont="1" applyFill="1" applyBorder="1" applyAlignment="1" applyProtection="1">
      <alignment horizontal="center" vertical="top"/>
    </xf>
    <xf numFmtId="0" fontId="1" fillId="0" borderId="15" xfId="0" applyFont="1" applyFill="1" applyBorder="1" applyAlignment="1" applyProtection="1">
      <alignment horizontal="center" vertical="top"/>
    </xf>
    <xf numFmtId="0" fontId="0" fillId="0" borderId="0" xfId="0" applyBorder="1" applyAlignment="1">
      <alignment horizontal="center"/>
    </xf>
    <xf numFmtId="0" fontId="3" fillId="0" borderId="15" xfId="0" applyFont="1" applyFill="1" applyBorder="1" applyAlignment="1" applyProtection="1">
      <alignment horizontal="center"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top"/>
    </xf>
    <xf numFmtId="0" fontId="1" fillId="2" borderId="1" xfId="0" applyFont="1" applyFill="1" applyBorder="1" applyAlignment="1" applyProtection="1">
      <alignment horizontal="center" vertical="top"/>
    </xf>
    <xf numFmtId="0" fontId="1" fillId="0" borderId="2" xfId="0" applyFont="1" applyFill="1" applyBorder="1" applyAlignment="1" applyProtection="1">
      <alignment horizontal="center" vertical="top"/>
    </xf>
    <xf numFmtId="0" fontId="6" fillId="0" borderId="0" xfId="2"/>
    <xf numFmtId="0" fontId="7" fillId="3" borderId="3" xfId="1" applyFont="1" applyBorder="1" applyAlignment="1">
      <alignment horizontal="center"/>
    </xf>
    <xf numFmtId="0" fontId="7" fillId="3" borderId="4" xfId="1" applyFont="1" applyBorder="1" applyAlignment="1">
      <alignment horizontal="center"/>
    </xf>
    <xf numFmtId="0" fontId="7" fillId="3" borderId="5" xfId="1" applyFont="1" applyBorder="1" applyAlignment="1">
      <alignment horizontal="center"/>
    </xf>
    <xf numFmtId="0" fontId="1" fillId="0" borderId="0" xfId="0" applyFont="1"/>
    <xf numFmtId="0" fontId="1" fillId="0" borderId="16" xfId="0" applyFont="1" applyFill="1" applyBorder="1" applyAlignment="1" applyProtection="1">
      <alignment horizontal="center" vertical="top"/>
    </xf>
    <xf numFmtId="0" fontId="1" fillId="0" borderId="9" xfId="0" applyFont="1" applyFill="1" applyBorder="1" applyAlignment="1" applyProtection="1">
      <alignment horizontal="center" vertical="top"/>
    </xf>
    <xf numFmtId="0" fontId="1" fillId="0" borderId="10" xfId="0" applyFont="1" applyFill="1" applyBorder="1" applyAlignment="1" applyProtection="1">
      <alignment horizontal="center" vertical="top"/>
    </xf>
  </cellXfs>
  <cellStyles count="3">
    <cellStyle name="Good" xfId="1" builtinId="26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257"/>
  <sheetViews>
    <sheetView tabSelected="1" workbookViewId="0">
      <pane xSplit="5" ySplit="3" topLeftCell="AD4" activePane="bottomRight" state="frozen"/>
      <selection pane="topRight" activeCell="F1" sqref="F1"/>
      <selection pane="bottomLeft" activeCell="A4" sqref="A4"/>
      <selection pane="bottomRight" activeCell="AG2" sqref="AG2"/>
    </sheetView>
  </sheetViews>
  <sheetFormatPr defaultRowHeight="12.75" x14ac:dyDescent="0.2"/>
  <cols>
    <col min="1" max="1" width="6" bestFit="1" customWidth="1"/>
    <col min="2" max="2" width="12" bestFit="1" customWidth="1"/>
    <col min="3" max="3" width="38.5703125" bestFit="1" customWidth="1"/>
    <col min="4" max="4" width="8.85546875" bestFit="1" customWidth="1"/>
    <col min="5" max="5" width="5.28515625" bestFit="1" customWidth="1"/>
    <col min="6" max="6" width="11.7109375" style="5" customWidth="1"/>
    <col min="7" max="7" width="5.28515625" customWidth="1"/>
    <col min="8" max="8" width="7.85546875" customWidth="1"/>
    <col min="9" max="9" width="8.85546875" bestFit="1" customWidth="1"/>
    <col min="10" max="10" width="8.5703125" bestFit="1" customWidth="1"/>
    <col min="11" max="11" width="9" bestFit="1" customWidth="1"/>
    <col min="12" max="12" width="12" bestFit="1" customWidth="1"/>
    <col min="13" max="13" width="7" bestFit="1" customWidth="1"/>
    <col min="14" max="14" width="6" bestFit="1" customWidth="1"/>
    <col min="15" max="15" width="7" bestFit="1" customWidth="1"/>
    <col min="16" max="16" width="5" bestFit="1" customWidth="1"/>
    <col min="17" max="18" width="12" bestFit="1" customWidth="1"/>
    <col min="19" max="19" width="6" bestFit="1" customWidth="1"/>
    <col min="20" max="21" width="12" bestFit="1" customWidth="1"/>
    <col min="22" max="22" width="5" bestFit="1" customWidth="1"/>
    <col min="23" max="23" width="7" bestFit="1" customWidth="1"/>
    <col min="24" max="24" width="6" bestFit="1" customWidth="1"/>
    <col min="25" max="25" width="7" bestFit="1" customWidth="1"/>
    <col min="26" max="26" width="5" style="5" bestFit="1" customWidth="1"/>
    <col min="27" max="27" width="5.7109375" customWidth="1"/>
    <col min="28" max="28" width="7" customWidth="1"/>
    <col min="29" max="29" width="13.28515625" customWidth="1"/>
    <col min="31" max="31" width="13.7109375" bestFit="1" customWidth="1"/>
    <col min="32" max="32" width="13.5703125" bestFit="1" customWidth="1"/>
    <col min="33" max="33" width="14.28515625" bestFit="1" customWidth="1"/>
    <col min="34" max="34" width="13.5703125" bestFit="1" customWidth="1"/>
    <col min="35" max="35" width="13.5703125" customWidth="1"/>
    <col min="36" max="36" width="13.7109375" bestFit="1" customWidth="1"/>
    <col min="37" max="37" width="13.5703125" style="7" bestFit="1" customWidth="1"/>
    <col min="38" max="38" width="13.5703125" customWidth="1"/>
    <col min="39" max="39" width="19.85546875" bestFit="1" customWidth="1"/>
  </cols>
  <sheetData>
    <row r="1" spans="1:39" ht="21" x14ac:dyDescent="0.35">
      <c r="AC1" s="21" t="s">
        <v>290</v>
      </c>
      <c r="AD1" s="22"/>
      <c r="AE1" s="22"/>
      <c r="AF1" s="22"/>
      <c r="AG1" s="30" t="s">
        <v>294</v>
      </c>
      <c r="AH1" s="31"/>
      <c r="AI1" s="31"/>
      <c r="AJ1" s="31"/>
      <c r="AK1" s="31"/>
      <c r="AL1" s="32"/>
    </row>
    <row r="2" spans="1:39" x14ac:dyDescent="0.2">
      <c r="A2" s="1"/>
      <c r="B2" s="1" t="s">
        <v>0</v>
      </c>
      <c r="C2" s="1"/>
      <c r="D2" s="1"/>
      <c r="E2" s="1"/>
      <c r="F2" s="4"/>
      <c r="G2" s="1"/>
      <c r="H2" s="1"/>
      <c r="I2" s="26" t="s">
        <v>4</v>
      </c>
      <c r="J2" s="26"/>
      <c r="K2" s="26"/>
      <c r="L2" s="26" t="s">
        <v>2</v>
      </c>
      <c r="M2" s="26"/>
      <c r="N2" s="26"/>
      <c r="O2" s="26"/>
      <c r="P2" s="26"/>
      <c r="Q2" s="26" t="s">
        <v>3</v>
      </c>
      <c r="R2" s="26"/>
      <c r="S2" s="26" t="s">
        <v>1</v>
      </c>
      <c r="T2" s="26"/>
      <c r="U2" s="26"/>
      <c r="V2" s="26"/>
      <c r="W2" s="26"/>
      <c r="X2" s="26"/>
      <c r="Y2" s="26"/>
      <c r="Z2" s="27"/>
      <c r="AA2" s="26"/>
      <c r="AB2" s="28"/>
      <c r="AC2" s="23" t="s">
        <v>285</v>
      </c>
      <c r="AD2" s="24"/>
      <c r="AE2" s="24" t="s">
        <v>288</v>
      </c>
      <c r="AF2" s="24"/>
      <c r="AG2" s="6" t="s">
        <v>285</v>
      </c>
      <c r="AH2" s="19">
        <v>1.2</v>
      </c>
      <c r="AI2" s="19"/>
      <c r="AJ2" s="24" t="s">
        <v>288</v>
      </c>
      <c r="AK2" s="24"/>
      <c r="AL2" s="25"/>
    </row>
    <row r="3" spans="1:39" ht="13.5" thickBot="1" x14ac:dyDescent="0.25">
      <c r="A3" s="14" t="s">
        <v>25</v>
      </c>
      <c r="B3" s="14" t="s">
        <v>5</v>
      </c>
      <c r="C3" s="14" t="s">
        <v>6</v>
      </c>
      <c r="D3" s="14" t="s">
        <v>7</v>
      </c>
      <c r="E3" s="14" t="s">
        <v>8</v>
      </c>
      <c r="F3" s="15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4" t="s">
        <v>15</v>
      </c>
      <c r="R3" s="14" t="s">
        <v>19</v>
      </c>
      <c r="S3" s="14" t="s">
        <v>20</v>
      </c>
      <c r="T3" s="14" t="s">
        <v>15</v>
      </c>
      <c r="U3" s="14" t="s">
        <v>21</v>
      </c>
      <c r="V3" s="14" t="s">
        <v>22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23</v>
      </c>
      <c r="AB3" s="16" t="s">
        <v>24</v>
      </c>
      <c r="AC3" s="17" t="s">
        <v>286</v>
      </c>
      <c r="AD3" s="18" t="s">
        <v>287</v>
      </c>
      <c r="AE3" s="18" t="s">
        <v>289</v>
      </c>
      <c r="AF3" s="34" t="s">
        <v>287</v>
      </c>
      <c r="AG3" s="17" t="s">
        <v>286</v>
      </c>
      <c r="AH3" s="18" t="s">
        <v>287</v>
      </c>
      <c r="AI3" s="20" t="s">
        <v>291</v>
      </c>
      <c r="AJ3" s="34" t="s">
        <v>289</v>
      </c>
      <c r="AK3" s="35" t="s">
        <v>287</v>
      </c>
      <c r="AL3" s="36" t="s">
        <v>293</v>
      </c>
      <c r="AM3" s="33" t="s">
        <v>292</v>
      </c>
    </row>
    <row r="4" spans="1:39" ht="15.75" thickTop="1" x14ac:dyDescent="0.25">
      <c r="A4" s="13">
        <v>566</v>
      </c>
      <c r="B4" s="2">
        <v>591034310</v>
      </c>
      <c r="C4" s="2" t="s">
        <v>35</v>
      </c>
      <c r="D4" s="2">
        <v>1000</v>
      </c>
      <c r="E4" s="2" t="s">
        <v>280</v>
      </c>
      <c r="F4" s="2">
        <v>90</v>
      </c>
      <c r="G4" s="2">
        <v>90</v>
      </c>
      <c r="H4" s="2">
        <v>0</v>
      </c>
      <c r="I4" s="2">
        <v>0</v>
      </c>
      <c r="J4" s="2">
        <v>0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9">
        <f>Z4*2</f>
        <v>0</v>
      </c>
      <c r="AD4" s="7">
        <f>MAX(AC4,$G4,$H4)</f>
        <v>90</v>
      </c>
      <c r="AE4" s="7">
        <f>AC4-$F4</f>
        <v>-90</v>
      </c>
      <c r="AF4" s="7">
        <f>AD4-MAX($G4,$H4)</f>
        <v>0</v>
      </c>
      <c r="AG4" s="9">
        <f>_xlfn.CEILING.MATH(L4*AB4*IF(I4&gt;=2,2,IF(OR(E4="CA",E4="TA"),$AH$2,1)))</f>
        <v>0</v>
      </c>
      <c r="AH4" s="7">
        <f>MAX(AG4,$G4,$H4)</f>
        <v>90</v>
      </c>
      <c r="AI4" s="7">
        <f>MAX(_xlfn.CEILING.MATH((AG4-K4)/D4),0)</f>
        <v>0</v>
      </c>
      <c r="AJ4" s="7">
        <f>AG4-$F4</f>
        <v>-90</v>
      </c>
      <c r="AK4" s="7">
        <f>AH4-MAX($G4,$H4)</f>
        <v>0</v>
      </c>
      <c r="AL4" s="8">
        <f>AK4/D4</f>
        <v>0</v>
      </c>
      <c r="AM4" s="29">
        <f>AH4/D4</f>
        <v>0.09</v>
      </c>
    </row>
    <row r="5" spans="1:39" ht="15" x14ac:dyDescent="0.25">
      <c r="A5" s="1">
        <v>17872</v>
      </c>
      <c r="B5" s="2">
        <v>42291036610</v>
      </c>
      <c r="C5" s="2" t="s">
        <v>180</v>
      </c>
      <c r="D5" s="2">
        <v>1000</v>
      </c>
      <c r="E5" s="2" t="s">
        <v>280</v>
      </c>
      <c r="F5" s="2">
        <v>90</v>
      </c>
      <c r="G5" s="2">
        <v>90</v>
      </c>
      <c r="H5" s="2">
        <v>0</v>
      </c>
      <c r="I5" s="2">
        <v>2</v>
      </c>
      <c r="J5" s="2">
        <v>140</v>
      </c>
      <c r="K5" s="2">
        <v>860</v>
      </c>
      <c r="L5" s="2">
        <v>70</v>
      </c>
      <c r="M5" s="2">
        <v>56</v>
      </c>
      <c r="N5" s="2">
        <v>70</v>
      </c>
      <c r="O5" s="2">
        <v>84</v>
      </c>
      <c r="P5" s="2">
        <v>98</v>
      </c>
      <c r="Q5" s="2">
        <v>1.2944444444444443</v>
      </c>
      <c r="R5" s="2">
        <v>1.5</v>
      </c>
      <c r="S5" s="2">
        <v>2</v>
      </c>
      <c r="T5" s="2">
        <v>70</v>
      </c>
      <c r="U5" s="2">
        <v>39.597979746446661</v>
      </c>
      <c r="V5" s="2">
        <v>42</v>
      </c>
      <c r="W5" s="2">
        <v>56</v>
      </c>
      <c r="X5" s="2">
        <v>70</v>
      </c>
      <c r="Y5" s="2">
        <v>84</v>
      </c>
      <c r="Z5" s="2">
        <v>98</v>
      </c>
      <c r="AA5" s="2">
        <v>1</v>
      </c>
      <c r="AB5" s="2">
        <v>1</v>
      </c>
      <c r="AC5" s="9">
        <f>Z5*2</f>
        <v>196</v>
      </c>
      <c r="AD5" s="7">
        <f>MAX(AC5,$G5,$H5)</f>
        <v>196</v>
      </c>
      <c r="AE5" s="7">
        <f>AC5-$F5</f>
        <v>106</v>
      </c>
      <c r="AF5" s="7">
        <f>AD5-MAX($G5,$H5)</f>
        <v>106</v>
      </c>
      <c r="AG5" s="9">
        <f>_xlfn.CEILING.MATH(L5*AB5*IF(I5&gt;=2,2,IF(OR(E5="CA",E5="TA"),$AH$2,1)))</f>
        <v>140</v>
      </c>
      <c r="AH5" s="7">
        <f>MAX(AG5,$G5,$H5)</f>
        <v>140</v>
      </c>
      <c r="AI5" s="7">
        <f>MAX(_xlfn.CEILING.MATH((AG5-K5)/D5),0)</f>
        <v>0</v>
      </c>
      <c r="AJ5" s="7">
        <f>AG5-$F5</f>
        <v>50</v>
      </c>
      <c r="AK5" s="7">
        <f>AH5-MAX($G5,$H5)</f>
        <v>50</v>
      </c>
      <c r="AL5" s="8">
        <f>AK5/D5</f>
        <v>0.05</v>
      </c>
      <c r="AM5" s="29">
        <f>AH5/D5</f>
        <v>0.14000000000000001</v>
      </c>
    </row>
    <row r="6" spans="1:39" ht="15" x14ac:dyDescent="0.25">
      <c r="A6" s="3">
        <v>4731</v>
      </c>
      <c r="B6" s="2">
        <v>536101710</v>
      </c>
      <c r="C6" s="2" t="s">
        <v>75</v>
      </c>
      <c r="D6" s="2">
        <v>1000</v>
      </c>
      <c r="E6" s="2" t="s">
        <v>280</v>
      </c>
      <c r="F6" s="2">
        <v>90</v>
      </c>
      <c r="G6" s="2">
        <v>180</v>
      </c>
      <c r="H6" s="2">
        <v>0</v>
      </c>
      <c r="I6" s="2">
        <v>2</v>
      </c>
      <c r="J6" s="2">
        <v>90</v>
      </c>
      <c r="K6" s="2">
        <v>1410</v>
      </c>
      <c r="L6" s="2">
        <v>45</v>
      </c>
      <c r="M6" s="2">
        <v>37.5</v>
      </c>
      <c r="N6" s="2">
        <v>45</v>
      </c>
      <c r="O6" s="2">
        <v>52.5</v>
      </c>
      <c r="P6" s="2">
        <v>60</v>
      </c>
      <c r="Q6" s="2">
        <v>1.1666666666666667</v>
      </c>
      <c r="R6" s="2">
        <v>2</v>
      </c>
      <c r="S6" s="2">
        <v>2</v>
      </c>
      <c r="T6" s="2">
        <v>45</v>
      </c>
      <c r="U6" s="2">
        <v>21.213203435596427</v>
      </c>
      <c r="V6" s="2">
        <v>30</v>
      </c>
      <c r="W6" s="2">
        <v>37.5</v>
      </c>
      <c r="X6" s="2">
        <v>45</v>
      </c>
      <c r="Y6" s="2">
        <v>52.5</v>
      </c>
      <c r="Z6" s="2">
        <v>60</v>
      </c>
      <c r="AA6" s="2">
        <v>1</v>
      </c>
      <c r="AB6" s="2">
        <v>1</v>
      </c>
      <c r="AC6" s="9">
        <f>Z6*2</f>
        <v>120</v>
      </c>
      <c r="AD6" s="7">
        <f>MAX(AC6,$G6,$H6)</f>
        <v>180</v>
      </c>
      <c r="AE6" s="7">
        <f>AC6-$F6</f>
        <v>30</v>
      </c>
      <c r="AF6" s="7">
        <f>AD6-MAX($G6,$H6)</f>
        <v>0</v>
      </c>
      <c r="AG6" s="9">
        <f>_xlfn.CEILING.MATH(L6*AB6*IF(I6&gt;=2,2,IF(OR(E6="CA",E6="TA"),$AH$2,1)))</f>
        <v>90</v>
      </c>
      <c r="AH6" s="7">
        <f>MAX(AG6,$G6,$H6)</f>
        <v>180</v>
      </c>
      <c r="AI6" s="7">
        <f>MAX(_xlfn.CEILING.MATH((AG6-K6)/D6),0)</f>
        <v>0</v>
      </c>
      <c r="AJ6" s="7">
        <f>AG6-$F6</f>
        <v>0</v>
      </c>
      <c r="AK6" s="7">
        <f>AH6-MAX($G6,$H6)</f>
        <v>0</v>
      </c>
      <c r="AL6" s="8">
        <f>AK6/D6</f>
        <v>0</v>
      </c>
      <c r="AM6" s="29">
        <f>AH6/D6</f>
        <v>0.18</v>
      </c>
    </row>
    <row r="7" spans="1:39" ht="15" x14ac:dyDescent="0.25">
      <c r="A7" s="1">
        <v>3271</v>
      </c>
      <c r="B7" s="2">
        <v>555077904</v>
      </c>
      <c r="C7" s="2" t="s">
        <v>60</v>
      </c>
      <c r="D7" s="2">
        <v>500</v>
      </c>
      <c r="E7" s="2" t="s">
        <v>280</v>
      </c>
      <c r="F7" s="2">
        <v>30</v>
      </c>
      <c r="G7" s="2">
        <v>90</v>
      </c>
      <c r="H7" s="2">
        <v>0</v>
      </c>
      <c r="I7" s="2">
        <v>2</v>
      </c>
      <c r="J7" s="2">
        <v>42</v>
      </c>
      <c r="K7" s="2">
        <v>707</v>
      </c>
      <c r="L7" s="2">
        <v>21</v>
      </c>
      <c r="M7" s="2">
        <v>16.5</v>
      </c>
      <c r="N7" s="2">
        <v>21</v>
      </c>
      <c r="O7" s="2">
        <v>25.5</v>
      </c>
      <c r="P7" s="2">
        <v>30</v>
      </c>
      <c r="Q7" s="2">
        <v>1</v>
      </c>
      <c r="R7" s="2">
        <v>1</v>
      </c>
      <c r="S7" s="2">
        <v>2</v>
      </c>
      <c r="T7" s="2">
        <v>21</v>
      </c>
      <c r="U7" s="2">
        <v>12.727922061357855</v>
      </c>
      <c r="V7" s="2">
        <v>12</v>
      </c>
      <c r="W7" s="2">
        <v>16.5</v>
      </c>
      <c r="X7" s="2">
        <v>21</v>
      </c>
      <c r="Y7" s="2">
        <v>25.5</v>
      </c>
      <c r="Z7" s="2">
        <v>30</v>
      </c>
      <c r="AA7" s="2">
        <v>1</v>
      </c>
      <c r="AB7" s="2">
        <v>1</v>
      </c>
      <c r="AC7" s="9">
        <f>Z7*2</f>
        <v>60</v>
      </c>
      <c r="AD7" s="7">
        <f>MAX(AC7,$G7,$H7)</f>
        <v>90</v>
      </c>
      <c r="AE7" s="7">
        <f>AC7-$F7</f>
        <v>30</v>
      </c>
      <c r="AF7" s="7">
        <f>AD7-MAX($G7,$H7)</f>
        <v>0</v>
      </c>
      <c r="AG7" s="9">
        <f>_xlfn.CEILING.MATH(L7*AB7*IF(I7&gt;=2,2,IF(OR(E7="CA",E7="TA"),$AH$2,1)))</f>
        <v>42</v>
      </c>
      <c r="AH7" s="7">
        <f>MAX(AG7,$G7,$H7)</f>
        <v>90</v>
      </c>
      <c r="AI7" s="7">
        <f>MAX(_xlfn.CEILING.MATH((AG7-K7)/D7),0)</f>
        <v>0</v>
      </c>
      <c r="AJ7" s="7">
        <f>AG7-$F7</f>
        <v>12</v>
      </c>
      <c r="AK7" s="7">
        <f>AH7-MAX($G7,$H7)</f>
        <v>0</v>
      </c>
      <c r="AL7" s="8">
        <f>AK7/D7</f>
        <v>0</v>
      </c>
      <c r="AM7" s="29">
        <f>AH7/D7</f>
        <v>0.18</v>
      </c>
    </row>
    <row r="8" spans="1:39" ht="15" x14ac:dyDescent="0.25">
      <c r="A8" s="1">
        <v>2451</v>
      </c>
      <c r="B8" s="2">
        <v>904054480</v>
      </c>
      <c r="C8" s="2" t="s">
        <v>53</v>
      </c>
      <c r="D8" s="2">
        <v>1000</v>
      </c>
      <c r="E8" s="2" t="s">
        <v>280</v>
      </c>
      <c r="F8" s="2">
        <v>90</v>
      </c>
      <c r="G8" s="2">
        <v>180</v>
      </c>
      <c r="H8" s="2">
        <v>0</v>
      </c>
      <c r="I8" s="2">
        <v>6</v>
      </c>
      <c r="J8" s="2">
        <v>390</v>
      </c>
      <c r="K8" s="2">
        <v>1813</v>
      </c>
      <c r="L8" s="2">
        <v>65</v>
      </c>
      <c r="M8" s="2">
        <v>60</v>
      </c>
      <c r="N8" s="2">
        <v>60</v>
      </c>
      <c r="O8" s="2">
        <v>82.5</v>
      </c>
      <c r="P8" s="2">
        <v>90</v>
      </c>
      <c r="Q8" s="2">
        <v>1</v>
      </c>
      <c r="R8" s="2">
        <v>1</v>
      </c>
      <c r="S8" s="2">
        <v>6</v>
      </c>
      <c r="T8" s="2">
        <v>65</v>
      </c>
      <c r="U8" s="2">
        <v>22.583179581272429</v>
      </c>
      <c r="V8" s="2">
        <v>30</v>
      </c>
      <c r="W8" s="2">
        <v>60</v>
      </c>
      <c r="X8" s="2">
        <v>60</v>
      </c>
      <c r="Y8" s="2">
        <v>82.5</v>
      </c>
      <c r="Z8" s="2">
        <v>90</v>
      </c>
      <c r="AA8" s="2">
        <v>1</v>
      </c>
      <c r="AB8" s="2">
        <v>1</v>
      </c>
      <c r="AC8" s="9">
        <f>Z8*2</f>
        <v>180</v>
      </c>
      <c r="AD8" s="7">
        <f>MAX(AC8,$G8,$H8)</f>
        <v>180</v>
      </c>
      <c r="AE8" s="7">
        <f>AC8-$F8</f>
        <v>90</v>
      </c>
      <c r="AF8" s="7">
        <f>AD8-MAX($G8,$H8)</f>
        <v>0</v>
      </c>
      <c r="AG8" s="9">
        <f>_xlfn.CEILING.MATH(L8*AB8*IF(I8&gt;=2,2,IF(OR(E8="CA",E8="TA"),$AH$2,1)))</f>
        <v>130</v>
      </c>
      <c r="AH8" s="7">
        <f>MAX(AG8,$G8,$H8)</f>
        <v>180</v>
      </c>
      <c r="AI8" s="7">
        <f>MAX(_xlfn.CEILING.MATH((AG8-K8)/D8),0)</f>
        <v>0</v>
      </c>
      <c r="AJ8" s="7">
        <f>AG8-$F8</f>
        <v>40</v>
      </c>
      <c r="AK8" s="7">
        <f>AH8-MAX($G8,$H8)</f>
        <v>0</v>
      </c>
      <c r="AL8" s="8">
        <f>AK8/D8</f>
        <v>0</v>
      </c>
      <c r="AM8" s="29">
        <f>AH8/D8</f>
        <v>0.18</v>
      </c>
    </row>
    <row r="9" spans="1:39" ht="15" x14ac:dyDescent="0.25">
      <c r="A9" s="1">
        <v>5139</v>
      </c>
      <c r="B9" s="2">
        <v>781150610</v>
      </c>
      <c r="C9" s="2" t="s">
        <v>87</v>
      </c>
      <c r="D9" s="2">
        <v>1000</v>
      </c>
      <c r="E9" s="2" t="s">
        <v>280</v>
      </c>
      <c r="F9" s="2">
        <v>90</v>
      </c>
      <c r="G9" s="2">
        <v>180</v>
      </c>
      <c r="H9" s="2">
        <v>0</v>
      </c>
      <c r="I9" s="2">
        <v>4</v>
      </c>
      <c r="J9" s="2">
        <v>270</v>
      </c>
      <c r="K9" s="2">
        <v>1358</v>
      </c>
      <c r="L9" s="2">
        <v>67.5</v>
      </c>
      <c r="M9" s="2">
        <v>60</v>
      </c>
      <c r="N9" s="2">
        <v>60</v>
      </c>
      <c r="O9" s="2">
        <v>67.5</v>
      </c>
      <c r="P9" s="2">
        <v>90</v>
      </c>
      <c r="Q9" s="2">
        <v>1</v>
      </c>
      <c r="R9" s="2">
        <v>1</v>
      </c>
      <c r="S9" s="2">
        <v>4</v>
      </c>
      <c r="T9" s="2">
        <v>67.5</v>
      </c>
      <c r="U9" s="2">
        <v>15</v>
      </c>
      <c r="V9" s="2">
        <v>60</v>
      </c>
      <c r="W9" s="2">
        <v>60</v>
      </c>
      <c r="X9" s="2">
        <v>60</v>
      </c>
      <c r="Y9" s="2">
        <v>67.5</v>
      </c>
      <c r="Z9" s="2">
        <v>90</v>
      </c>
      <c r="AA9" s="2">
        <v>1</v>
      </c>
      <c r="AB9" s="2">
        <v>1</v>
      </c>
      <c r="AC9" s="9">
        <f>Z9*2</f>
        <v>180</v>
      </c>
      <c r="AD9" s="7">
        <f>MAX(AC9,$G9,$H9)</f>
        <v>180</v>
      </c>
      <c r="AE9" s="7">
        <f>AC9-$F9</f>
        <v>90</v>
      </c>
      <c r="AF9" s="7">
        <f>AD9-MAX($G9,$H9)</f>
        <v>0</v>
      </c>
      <c r="AG9" s="9">
        <f>_xlfn.CEILING.MATH(L9*AB9*IF(I9&gt;=2,2,IF(OR(E9="CA",E9="TA"),$AH$2,1)))</f>
        <v>135</v>
      </c>
      <c r="AH9" s="7">
        <f>MAX(AG9,$G9,$H9)</f>
        <v>180</v>
      </c>
      <c r="AI9" s="7">
        <f>MAX(_xlfn.CEILING.MATH((AG9-K9)/D9),0)</f>
        <v>0</v>
      </c>
      <c r="AJ9" s="7">
        <f>AG9-$F9</f>
        <v>45</v>
      </c>
      <c r="AK9" s="7">
        <f>AH9-MAX($G9,$H9)</f>
        <v>0</v>
      </c>
      <c r="AL9" s="8">
        <f>AK9/D9</f>
        <v>0</v>
      </c>
      <c r="AM9" s="29">
        <f>AH9/D9</f>
        <v>0.18</v>
      </c>
    </row>
    <row r="10" spans="1:39" ht="15" x14ac:dyDescent="0.25">
      <c r="A10" s="1">
        <v>15864</v>
      </c>
      <c r="B10" s="2">
        <v>781107810</v>
      </c>
      <c r="C10" s="2" t="s">
        <v>160</v>
      </c>
      <c r="D10" s="2">
        <v>1000</v>
      </c>
      <c r="E10" s="2" t="s">
        <v>280</v>
      </c>
      <c r="F10" s="2">
        <v>90</v>
      </c>
      <c r="G10" s="2">
        <v>180</v>
      </c>
      <c r="H10" s="2">
        <v>0</v>
      </c>
      <c r="I10" s="2">
        <v>3</v>
      </c>
      <c r="J10" s="2">
        <v>240</v>
      </c>
      <c r="K10" s="2">
        <v>905</v>
      </c>
      <c r="L10" s="2">
        <v>80</v>
      </c>
      <c r="M10" s="2">
        <v>75</v>
      </c>
      <c r="N10" s="2">
        <v>90</v>
      </c>
      <c r="O10" s="2">
        <v>90</v>
      </c>
      <c r="P10" s="2">
        <v>90</v>
      </c>
      <c r="Q10" s="2">
        <v>1</v>
      </c>
      <c r="R10" s="2">
        <v>1</v>
      </c>
      <c r="S10" s="2">
        <v>3</v>
      </c>
      <c r="T10" s="2">
        <v>80</v>
      </c>
      <c r="U10" s="2">
        <v>17.320508075688775</v>
      </c>
      <c r="V10" s="2">
        <v>60</v>
      </c>
      <c r="W10" s="2">
        <v>75</v>
      </c>
      <c r="X10" s="2">
        <v>90</v>
      </c>
      <c r="Y10" s="2">
        <v>90</v>
      </c>
      <c r="Z10" s="2">
        <v>90</v>
      </c>
      <c r="AA10" s="2">
        <v>1</v>
      </c>
      <c r="AB10" s="2">
        <v>1</v>
      </c>
      <c r="AC10" s="9">
        <f>Z10*2</f>
        <v>180</v>
      </c>
      <c r="AD10" s="7">
        <f>MAX(AC10,$G10,$H10)</f>
        <v>180</v>
      </c>
      <c r="AE10" s="7">
        <f>AC10-$F10</f>
        <v>90</v>
      </c>
      <c r="AF10" s="7">
        <f>AD10-MAX($G10,$H10)</f>
        <v>0</v>
      </c>
      <c r="AG10" s="9">
        <f>_xlfn.CEILING.MATH(L10*AB10*IF(I10&gt;=2,2,IF(OR(E10="CA",E10="TA"),$AH$2,1)))</f>
        <v>160</v>
      </c>
      <c r="AH10" s="7">
        <f>MAX(AG10,$G10,$H10)</f>
        <v>180</v>
      </c>
      <c r="AI10" s="7">
        <f>MAX(_xlfn.CEILING.MATH((AG10-K10)/D10),0)</f>
        <v>0</v>
      </c>
      <c r="AJ10" s="7">
        <f>AG10-$F10</f>
        <v>70</v>
      </c>
      <c r="AK10" s="7">
        <f>AH10-MAX($G10,$H10)</f>
        <v>0</v>
      </c>
      <c r="AL10" s="8">
        <f>AK10/D10</f>
        <v>0</v>
      </c>
      <c r="AM10" s="29">
        <f>AH10/D10</f>
        <v>0.18</v>
      </c>
    </row>
    <row r="11" spans="1:39" x14ac:dyDescent="0.2">
      <c r="A11" s="1">
        <v>9395</v>
      </c>
      <c r="B11" s="2">
        <v>53489014505</v>
      </c>
      <c r="C11" s="2" t="s">
        <v>142</v>
      </c>
      <c r="D11" s="2">
        <v>500</v>
      </c>
      <c r="E11" s="2" t="s">
        <v>280</v>
      </c>
      <c r="F11" s="2">
        <v>30</v>
      </c>
      <c r="G11" s="2">
        <v>100</v>
      </c>
      <c r="H11" s="2">
        <v>0</v>
      </c>
      <c r="I11" s="2">
        <v>0</v>
      </c>
      <c r="J11" s="2">
        <v>0</v>
      </c>
      <c r="K11" s="2">
        <v>500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9">
        <f>Z11*2</f>
        <v>0</v>
      </c>
      <c r="AD11" s="7">
        <f>MAX(AC11,$G11,$H11)</f>
        <v>100</v>
      </c>
      <c r="AE11" s="7">
        <f>AC11-$F11</f>
        <v>-30</v>
      </c>
      <c r="AF11" s="7">
        <f>AD11-MAX($G11,$H11)</f>
        <v>0</v>
      </c>
      <c r="AG11" s="9">
        <f>_xlfn.CEILING.MATH(L11*AB11*IF(I11&gt;=2,2,IF(OR(E11="CA",E11="TA"),$AH$2,1)))</f>
        <v>0</v>
      </c>
      <c r="AH11" s="7">
        <f>MAX(AG11,$G11,$H11)</f>
        <v>100</v>
      </c>
      <c r="AI11" s="7">
        <f>MAX(_xlfn.CEILING.MATH((AG11-K11)/D11),0)</f>
        <v>0</v>
      </c>
      <c r="AJ11" s="7">
        <f>AG11-$F11</f>
        <v>-30</v>
      </c>
      <c r="AK11" s="7">
        <f>AH11-MAX($G11,$H11)</f>
        <v>0</v>
      </c>
      <c r="AL11" s="8">
        <f>AK11/D11</f>
        <v>0</v>
      </c>
      <c r="AM11">
        <f>AH11/D11</f>
        <v>0.2</v>
      </c>
    </row>
    <row r="12" spans="1:39" x14ac:dyDescent="0.2">
      <c r="A12" s="1">
        <v>8996</v>
      </c>
      <c r="B12" s="2">
        <v>781261305</v>
      </c>
      <c r="C12" s="2" t="s">
        <v>138</v>
      </c>
      <c r="D12" s="2">
        <v>500</v>
      </c>
      <c r="E12" s="2" t="s">
        <v>282</v>
      </c>
      <c r="F12" s="2">
        <v>20</v>
      </c>
      <c r="G12" s="2">
        <v>100</v>
      </c>
      <c r="H12" s="2">
        <v>0</v>
      </c>
      <c r="I12" s="2">
        <v>9</v>
      </c>
      <c r="J12" s="2">
        <v>287</v>
      </c>
      <c r="K12" s="2">
        <v>716</v>
      </c>
      <c r="L12" s="2">
        <v>31.888888888888889</v>
      </c>
      <c r="M12" s="2">
        <v>20</v>
      </c>
      <c r="N12" s="2">
        <v>30</v>
      </c>
      <c r="O12" s="2">
        <v>42</v>
      </c>
      <c r="P12" s="2">
        <v>60</v>
      </c>
      <c r="Q12" s="2">
        <v>2.6666666666666665</v>
      </c>
      <c r="R12" s="2">
        <v>4</v>
      </c>
      <c r="S12" s="2">
        <v>9</v>
      </c>
      <c r="T12" s="2">
        <v>31.888888888888889</v>
      </c>
      <c r="U12" s="2">
        <v>17.207879332187076</v>
      </c>
      <c r="V12" s="2">
        <v>14</v>
      </c>
      <c r="W12" s="2">
        <v>20</v>
      </c>
      <c r="X12" s="2">
        <v>30</v>
      </c>
      <c r="Y12" s="2">
        <v>42</v>
      </c>
      <c r="Z12" s="2">
        <v>60</v>
      </c>
      <c r="AA12" s="2">
        <v>1</v>
      </c>
      <c r="AB12" s="2">
        <v>1</v>
      </c>
      <c r="AC12" s="9">
        <f>Z12*2</f>
        <v>120</v>
      </c>
      <c r="AD12" s="7">
        <f>MAX(AC12,$G12,$H12)</f>
        <v>120</v>
      </c>
      <c r="AE12" s="7">
        <f>AC12-$F12</f>
        <v>100</v>
      </c>
      <c r="AF12" s="7">
        <f>AD12-MAX($G12,$H12)</f>
        <v>20</v>
      </c>
      <c r="AG12" s="9">
        <f>_xlfn.CEILING.MATH(L12*AB12*IF(I12&gt;=2,2,IF(OR(E12="CA",E12="TA"),$AH$2,1)))</f>
        <v>64</v>
      </c>
      <c r="AH12" s="7">
        <f>MAX(AG12,$G12,$H12)</f>
        <v>100</v>
      </c>
      <c r="AI12" s="7">
        <f>MAX(_xlfn.CEILING.MATH((AG12-K12)/D12),0)</f>
        <v>0</v>
      </c>
      <c r="AJ12" s="7">
        <f>AG12-$F12</f>
        <v>44</v>
      </c>
      <c r="AK12" s="7">
        <f>AH12-MAX($G12,$H12)</f>
        <v>0</v>
      </c>
      <c r="AL12" s="8">
        <f>AK12/D12</f>
        <v>0</v>
      </c>
      <c r="AM12">
        <f>AH12/D12</f>
        <v>0.2</v>
      </c>
    </row>
    <row r="13" spans="1:39" x14ac:dyDescent="0.2">
      <c r="A13" s="1">
        <v>19964</v>
      </c>
      <c r="B13" s="2">
        <v>904643480</v>
      </c>
      <c r="C13" s="2" t="s">
        <v>185</v>
      </c>
      <c r="D13" s="2">
        <v>1000</v>
      </c>
      <c r="E13" s="2" t="s">
        <v>280</v>
      </c>
      <c r="F13" s="2">
        <v>90</v>
      </c>
      <c r="G13" s="2">
        <v>180</v>
      </c>
      <c r="H13" s="2">
        <v>0</v>
      </c>
      <c r="I13" s="2">
        <v>2</v>
      </c>
      <c r="J13" s="2">
        <v>244</v>
      </c>
      <c r="K13" s="2">
        <v>1514</v>
      </c>
      <c r="L13" s="2">
        <v>122</v>
      </c>
      <c r="M13" s="2">
        <v>93</v>
      </c>
      <c r="N13" s="2">
        <v>122</v>
      </c>
      <c r="O13" s="2">
        <v>151</v>
      </c>
      <c r="P13" s="2">
        <v>180</v>
      </c>
      <c r="Q13" s="2">
        <v>1.5333333333333332</v>
      </c>
      <c r="R13" s="2">
        <v>2</v>
      </c>
      <c r="S13" s="2">
        <v>2</v>
      </c>
      <c r="T13" s="2">
        <v>122</v>
      </c>
      <c r="U13" s="2">
        <v>82.024386617639507</v>
      </c>
      <c r="V13" s="2">
        <v>64</v>
      </c>
      <c r="W13" s="2">
        <v>93</v>
      </c>
      <c r="X13" s="2">
        <v>122</v>
      </c>
      <c r="Y13" s="2">
        <v>151</v>
      </c>
      <c r="Z13" s="2">
        <v>180</v>
      </c>
      <c r="AA13" s="2">
        <v>1</v>
      </c>
      <c r="AB13" s="2">
        <v>1</v>
      </c>
      <c r="AC13" s="9">
        <f>Z13*2</f>
        <v>360</v>
      </c>
      <c r="AD13" s="7">
        <f>MAX(AC13,$G13,$H13)</f>
        <v>360</v>
      </c>
      <c r="AE13" s="7">
        <f>AC13-$F13</f>
        <v>270</v>
      </c>
      <c r="AF13" s="7">
        <f>AD13-MAX($G13,$H13)</f>
        <v>180</v>
      </c>
      <c r="AG13" s="9">
        <f>_xlfn.CEILING.MATH(L13*AB13*IF(I13&gt;=2,2,IF(OR(E13="CA",E13="TA"),$AH$2,1)))</f>
        <v>244</v>
      </c>
      <c r="AH13" s="7">
        <f>MAX(AG13,$G13,$H13)</f>
        <v>244</v>
      </c>
      <c r="AI13" s="7">
        <f>MAX(_xlfn.CEILING.MATH((AG13-K13)/D13),0)</f>
        <v>0</v>
      </c>
      <c r="AJ13" s="7">
        <f>AG13-$F13</f>
        <v>154</v>
      </c>
      <c r="AK13" s="7">
        <f>AH13-MAX($G13,$H13)</f>
        <v>64</v>
      </c>
      <c r="AL13" s="8">
        <f>AK13/D13</f>
        <v>6.4000000000000001E-2</v>
      </c>
      <c r="AM13">
        <f>AH13/D13</f>
        <v>0.24399999999999999</v>
      </c>
    </row>
    <row r="14" spans="1:39" x14ac:dyDescent="0.2">
      <c r="A14" s="3">
        <v>22651</v>
      </c>
      <c r="B14" s="2">
        <v>781205305</v>
      </c>
      <c r="C14" s="2" t="s">
        <v>197</v>
      </c>
      <c r="D14" s="2">
        <v>500</v>
      </c>
      <c r="E14" s="2" t="s">
        <v>282</v>
      </c>
      <c r="F14" s="2">
        <v>90</v>
      </c>
      <c r="G14" s="2">
        <v>180</v>
      </c>
      <c r="H14" s="2">
        <v>0</v>
      </c>
      <c r="I14" s="2">
        <v>0</v>
      </c>
      <c r="J14" s="2">
        <v>0</v>
      </c>
      <c r="K14" s="2">
        <v>228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9">
        <f>Z14*2</f>
        <v>0</v>
      </c>
      <c r="AD14" s="7">
        <f>MAX(AC14,$G14,$H14)</f>
        <v>180</v>
      </c>
      <c r="AE14" s="7">
        <f>AC14-$F14</f>
        <v>-90</v>
      </c>
      <c r="AF14" s="7">
        <f>AD14-MAX($G14,$H14)</f>
        <v>0</v>
      </c>
      <c r="AG14" s="9">
        <f>_xlfn.CEILING.MATH(L14*AB14*IF(I14&gt;=2,2,IF(OR(E14="CA",E14="TA"),$AH$2,1)))</f>
        <v>0</v>
      </c>
      <c r="AH14" s="7">
        <f>MAX(AG14,$G14,$H14)</f>
        <v>180</v>
      </c>
      <c r="AI14" s="7">
        <f>MAX(_xlfn.CEILING.MATH((AG14-K14)/D14),0)</f>
        <v>0</v>
      </c>
      <c r="AJ14" s="7">
        <f>AG14-$F14</f>
        <v>-90</v>
      </c>
      <c r="AK14" s="7">
        <f>AH14-MAX($G14,$H14)</f>
        <v>0</v>
      </c>
      <c r="AL14" s="8">
        <f>AK14/D14</f>
        <v>0</v>
      </c>
      <c r="AM14">
        <f>AH14/D14</f>
        <v>0.36</v>
      </c>
    </row>
    <row r="15" spans="1:39" x14ac:dyDescent="0.2">
      <c r="A15" s="1">
        <v>38451</v>
      </c>
      <c r="B15" s="2">
        <v>31722072610</v>
      </c>
      <c r="C15" s="2" t="s">
        <v>225</v>
      </c>
      <c r="D15" s="2">
        <v>1000</v>
      </c>
      <c r="E15" s="2" t="s">
        <v>280</v>
      </c>
      <c r="F15" s="2">
        <v>180</v>
      </c>
      <c r="G15" s="2">
        <v>360</v>
      </c>
      <c r="H15" s="2">
        <v>0</v>
      </c>
      <c r="I15" s="2">
        <v>8</v>
      </c>
      <c r="J15" s="2">
        <v>615</v>
      </c>
      <c r="K15" s="2">
        <v>542</v>
      </c>
      <c r="L15" s="2">
        <v>76.875</v>
      </c>
      <c r="M15" s="2">
        <v>78.75</v>
      </c>
      <c r="N15" s="2">
        <v>90</v>
      </c>
      <c r="O15" s="2">
        <v>90</v>
      </c>
      <c r="P15" s="2">
        <v>90</v>
      </c>
      <c r="Q15" s="2">
        <v>1</v>
      </c>
      <c r="R15" s="2">
        <v>1</v>
      </c>
      <c r="S15" s="2">
        <v>8</v>
      </c>
      <c r="T15" s="2">
        <v>76.875</v>
      </c>
      <c r="U15" s="2">
        <v>24.631208426941392</v>
      </c>
      <c r="V15" s="2">
        <v>30</v>
      </c>
      <c r="W15" s="2">
        <v>78.75</v>
      </c>
      <c r="X15" s="2">
        <v>90</v>
      </c>
      <c r="Y15" s="2">
        <v>90</v>
      </c>
      <c r="Z15" s="2">
        <v>90</v>
      </c>
      <c r="AA15" s="2">
        <v>1</v>
      </c>
      <c r="AB15" s="2">
        <v>1</v>
      </c>
      <c r="AC15" s="9">
        <f>Z15*2</f>
        <v>180</v>
      </c>
      <c r="AD15" s="7">
        <f>MAX(AC15,$G15,$H15)</f>
        <v>360</v>
      </c>
      <c r="AE15" s="7">
        <f>AC15-$F15</f>
        <v>0</v>
      </c>
      <c r="AF15" s="7">
        <f>AD15-MAX($G15,$H15)</f>
        <v>0</v>
      </c>
      <c r="AG15" s="9">
        <f>_xlfn.CEILING.MATH(L15*AB15*IF(I15&gt;=2,2,IF(OR(E15="CA",E15="TA"),$AH$2,1)))</f>
        <v>154</v>
      </c>
      <c r="AH15" s="7">
        <f>MAX(AG15,$G15,$H15)</f>
        <v>360</v>
      </c>
      <c r="AI15" s="7">
        <f>MAX(_xlfn.CEILING.MATH((AG15-K15)/D15),0)</f>
        <v>0</v>
      </c>
      <c r="AJ15" s="7">
        <f>AG15-$F15</f>
        <v>-26</v>
      </c>
      <c r="AK15" s="7">
        <f>AH15-MAX($G15,$H15)</f>
        <v>0</v>
      </c>
      <c r="AL15" s="8">
        <f>AK15/D15</f>
        <v>0</v>
      </c>
      <c r="AM15">
        <f>AH15/D15</f>
        <v>0.36</v>
      </c>
    </row>
    <row r="16" spans="1:39" x14ac:dyDescent="0.2">
      <c r="A16" s="1">
        <v>22649</v>
      </c>
      <c r="B16" s="2">
        <v>781205105</v>
      </c>
      <c r="C16" s="2" t="s">
        <v>195</v>
      </c>
      <c r="D16" s="2">
        <v>500</v>
      </c>
      <c r="E16" s="2" t="s">
        <v>282</v>
      </c>
      <c r="F16" s="2">
        <v>90</v>
      </c>
      <c r="G16" s="2">
        <v>180</v>
      </c>
      <c r="H16" s="2">
        <v>0</v>
      </c>
      <c r="I16" s="2">
        <v>1</v>
      </c>
      <c r="J16" s="2">
        <v>90</v>
      </c>
      <c r="K16" s="2">
        <v>410</v>
      </c>
      <c r="L16" s="2">
        <v>90</v>
      </c>
      <c r="M16" s="2">
        <v>90</v>
      </c>
      <c r="N16" s="2">
        <v>90</v>
      </c>
      <c r="O16" s="2">
        <v>90</v>
      </c>
      <c r="P16" s="2">
        <v>90</v>
      </c>
      <c r="Q16" s="2">
        <v>2</v>
      </c>
      <c r="R16" s="2">
        <v>2</v>
      </c>
      <c r="S16" s="2">
        <v>1</v>
      </c>
      <c r="T16" s="2">
        <v>90</v>
      </c>
      <c r="U16" s="2">
        <v>0</v>
      </c>
      <c r="V16" s="2">
        <v>90</v>
      </c>
      <c r="W16" s="2">
        <v>90</v>
      </c>
      <c r="X16" s="2">
        <v>90</v>
      </c>
      <c r="Y16" s="2">
        <v>90</v>
      </c>
      <c r="Z16" s="2">
        <v>90</v>
      </c>
      <c r="AA16" s="2">
        <v>1</v>
      </c>
      <c r="AB16" s="2">
        <v>1</v>
      </c>
      <c r="AC16" s="9">
        <f>Z16*2</f>
        <v>180</v>
      </c>
      <c r="AD16" s="7">
        <f>MAX(AC16,$G16,$H16)</f>
        <v>180</v>
      </c>
      <c r="AE16" s="7">
        <f>AC16-$F16</f>
        <v>90</v>
      </c>
      <c r="AF16" s="7">
        <f>AD16-MAX($G16,$H16)</f>
        <v>0</v>
      </c>
      <c r="AG16" s="9">
        <f>_xlfn.CEILING.MATH(L16*AB16*IF(I16&gt;=2,2,IF(OR(E16="CA",E16="TA"),$AH$2,1)))</f>
        <v>108</v>
      </c>
      <c r="AH16" s="7">
        <f>MAX(AG16,$G16,$H16)</f>
        <v>180</v>
      </c>
      <c r="AI16" s="7">
        <f>MAX(_xlfn.CEILING.MATH((AG16-K16)/D16),0)</f>
        <v>0</v>
      </c>
      <c r="AJ16" s="7">
        <f>AG16-$F16</f>
        <v>18</v>
      </c>
      <c r="AK16" s="7">
        <f>AH16-MAX($G16,$H16)</f>
        <v>0</v>
      </c>
      <c r="AL16" s="8">
        <f>AK16/D16</f>
        <v>0</v>
      </c>
      <c r="AM16">
        <f>AH16/D16</f>
        <v>0.36</v>
      </c>
    </row>
    <row r="17" spans="1:39" x14ac:dyDescent="0.2">
      <c r="A17" s="1">
        <v>46242</v>
      </c>
      <c r="B17" s="2">
        <v>603616132</v>
      </c>
      <c r="C17" s="2" t="s">
        <v>254</v>
      </c>
      <c r="D17" s="2">
        <v>1000</v>
      </c>
      <c r="E17" s="2" t="s">
        <v>280</v>
      </c>
      <c r="F17" s="2">
        <v>90</v>
      </c>
      <c r="G17" s="2">
        <v>360</v>
      </c>
      <c r="H17" s="2">
        <v>0</v>
      </c>
      <c r="I17" s="2">
        <v>5</v>
      </c>
      <c r="J17" s="2">
        <v>394</v>
      </c>
      <c r="K17" s="2">
        <v>944</v>
      </c>
      <c r="L17" s="2">
        <v>78.8</v>
      </c>
      <c r="M17" s="2">
        <v>60</v>
      </c>
      <c r="N17" s="2">
        <v>60</v>
      </c>
      <c r="O17" s="2">
        <v>90</v>
      </c>
      <c r="P17" s="2">
        <v>135</v>
      </c>
      <c r="Q17" s="2">
        <v>1.2</v>
      </c>
      <c r="R17" s="2">
        <v>1.5</v>
      </c>
      <c r="S17" s="2">
        <v>5</v>
      </c>
      <c r="T17" s="2">
        <v>78.8</v>
      </c>
      <c r="U17" s="2">
        <v>34.924203641600762</v>
      </c>
      <c r="V17" s="2">
        <v>49</v>
      </c>
      <c r="W17" s="2">
        <v>60</v>
      </c>
      <c r="X17" s="2">
        <v>60</v>
      </c>
      <c r="Y17" s="2">
        <v>90</v>
      </c>
      <c r="Z17" s="2">
        <v>135</v>
      </c>
      <c r="AA17" s="2">
        <v>1</v>
      </c>
      <c r="AB17" s="2">
        <v>1</v>
      </c>
      <c r="AC17" s="9">
        <f>Z17*2</f>
        <v>270</v>
      </c>
      <c r="AD17" s="7">
        <f>MAX(AC17,$G17,$H17)</f>
        <v>360</v>
      </c>
      <c r="AE17" s="7">
        <f>AC17-$F17</f>
        <v>180</v>
      </c>
      <c r="AF17" s="7">
        <f>AD17-MAX($G17,$H17)</f>
        <v>0</v>
      </c>
      <c r="AG17" s="9">
        <f>_xlfn.CEILING.MATH(L17*AB17*IF(I17&gt;=2,2,IF(OR(E17="CA",E17="TA"),$AH$2,1)))</f>
        <v>158</v>
      </c>
      <c r="AH17" s="7">
        <f>MAX(AG17,$G17,$H17)</f>
        <v>360</v>
      </c>
      <c r="AI17" s="7">
        <f>MAX(_xlfn.CEILING.MATH((AG17-K17)/D17),0)</f>
        <v>0</v>
      </c>
      <c r="AJ17" s="7">
        <f>AG17-$F17</f>
        <v>68</v>
      </c>
      <c r="AK17" s="7">
        <f>AH17-MAX($G17,$H17)</f>
        <v>0</v>
      </c>
      <c r="AL17" s="8">
        <f>AK17/D17</f>
        <v>0</v>
      </c>
      <c r="AM17">
        <f>AH17/D17</f>
        <v>0.36</v>
      </c>
    </row>
    <row r="18" spans="1:39" x14ac:dyDescent="0.2">
      <c r="A18" s="1">
        <v>46204</v>
      </c>
      <c r="B18" s="2">
        <v>13668001105</v>
      </c>
      <c r="C18" s="2" t="s">
        <v>242</v>
      </c>
      <c r="D18" s="2">
        <v>500</v>
      </c>
      <c r="E18" s="2" t="s">
        <v>280</v>
      </c>
      <c r="F18" s="2">
        <v>90</v>
      </c>
      <c r="G18" s="2">
        <v>180</v>
      </c>
      <c r="H18" s="2">
        <v>0</v>
      </c>
      <c r="I18" s="2">
        <v>3</v>
      </c>
      <c r="J18" s="2">
        <v>240</v>
      </c>
      <c r="K18" s="2">
        <v>1077</v>
      </c>
      <c r="L18" s="2">
        <v>80</v>
      </c>
      <c r="M18" s="2">
        <v>75</v>
      </c>
      <c r="N18" s="2">
        <v>90</v>
      </c>
      <c r="O18" s="2">
        <v>90</v>
      </c>
      <c r="P18" s="2">
        <v>90</v>
      </c>
      <c r="Q18" s="2">
        <v>1</v>
      </c>
      <c r="R18" s="2">
        <v>1</v>
      </c>
      <c r="S18" s="2">
        <v>3</v>
      </c>
      <c r="T18" s="2">
        <v>80</v>
      </c>
      <c r="U18" s="2">
        <v>17.320508075688775</v>
      </c>
      <c r="V18" s="2">
        <v>60</v>
      </c>
      <c r="W18" s="2">
        <v>75</v>
      </c>
      <c r="X18" s="2">
        <v>90</v>
      </c>
      <c r="Y18" s="2">
        <v>90</v>
      </c>
      <c r="Z18" s="2">
        <v>90</v>
      </c>
      <c r="AA18" s="2">
        <v>1</v>
      </c>
      <c r="AB18" s="2">
        <v>1</v>
      </c>
      <c r="AC18" s="9">
        <f>Z18*2</f>
        <v>180</v>
      </c>
      <c r="AD18" s="7">
        <f>MAX(AC18,$G18,$H18)</f>
        <v>180</v>
      </c>
      <c r="AE18" s="7">
        <f>AC18-$F18</f>
        <v>90</v>
      </c>
      <c r="AF18" s="7">
        <f>AD18-MAX($G18,$H18)</f>
        <v>0</v>
      </c>
      <c r="AG18" s="9">
        <f>_xlfn.CEILING.MATH(L18*AB18*IF(I18&gt;=2,2,IF(OR(E18="CA",E18="TA"),$AH$2,1)))</f>
        <v>160</v>
      </c>
      <c r="AH18" s="7">
        <f>MAX(AG18,$G18,$H18)</f>
        <v>180</v>
      </c>
      <c r="AI18" s="7">
        <f>MAX(_xlfn.CEILING.MATH((AG18-K18)/D18),0)</f>
        <v>0</v>
      </c>
      <c r="AJ18" s="7">
        <f>AG18-$F18</f>
        <v>70</v>
      </c>
      <c r="AK18" s="7">
        <f>AH18-MAX($G18,$H18)</f>
        <v>0</v>
      </c>
      <c r="AL18" s="8">
        <f>AK18/D18</f>
        <v>0</v>
      </c>
      <c r="AM18">
        <f>AH18/D18</f>
        <v>0.36</v>
      </c>
    </row>
    <row r="19" spans="1:39" x14ac:dyDescent="0.2">
      <c r="A19" s="3">
        <v>266</v>
      </c>
      <c r="B19" s="2">
        <v>68382022705</v>
      </c>
      <c r="C19" s="2" t="s">
        <v>26</v>
      </c>
      <c r="D19" s="2">
        <v>500</v>
      </c>
      <c r="E19" s="2" t="s">
        <v>280</v>
      </c>
      <c r="F19" s="2">
        <v>20</v>
      </c>
      <c r="G19" s="2">
        <v>180</v>
      </c>
      <c r="H19" s="2">
        <v>0</v>
      </c>
      <c r="I19" s="2">
        <v>3</v>
      </c>
      <c r="J19" s="2">
        <v>210</v>
      </c>
      <c r="K19" s="2">
        <v>90</v>
      </c>
      <c r="L19" s="2">
        <v>70</v>
      </c>
      <c r="M19" s="2">
        <v>60</v>
      </c>
      <c r="N19" s="2">
        <v>90</v>
      </c>
      <c r="O19" s="2">
        <v>90</v>
      </c>
      <c r="P19" s="2">
        <v>90</v>
      </c>
      <c r="Q19" s="2">
        <v>1</v>
      </c>
      <c r="R19" s="2">
        <v>1</v>
      </c>
      <c r="S19" s="2">
        <v>3</v>
      </c>
      <c r="T19" s="2">
        <v>70</v>
      </c>
      <c r="U19" s="2">
        <v>34.641016151377549</v>
      </c>
      <c r="V19" s="2">
        <v>30</v>
      </c>
      <c r="W19" s="2">
        <v>60</v>
      </c>
      <c r="X19" s="2">
        <v>90</v>
      </c>
      <c r="Y19" s="2">
        <v>90</v>
      </c>
      <c r="Z19" s="2">
        <v>90</v>
      </c>
      <c r="AA19" s="2">
        <v>1</v>
      </c>
      <c r="AB19" s="2">
        <v>1</v>
      </c>
      <c r="AC19" s="9">
        <f>Z19*2</f>
        <v>180</v>
      </c>
      <c r="AD19" s="7">
        <f>MAX(AC19,$G19,$H19)</f>
        <v>180</v>
      </c>
      <c r="AE19" s="7">
        <f>AC19-$F19</f>
        <v>160</v>
      </c>
      <c r="AF19" s="7">
        <f>AD19-MAX($G19,$H19)</f>
        <v>0</v>
      </c>
      <c r="AG19" s="9">
        <f>_xlfn.CEILING.MATH(L19*AB19*IF(I19&gt;=2,2,IF(OR(E19="CA",E19="TA"),$AH$2,1)))</f>
        <v>140</v>
      </c>
      <c r="AH19" s="7">
        <f>MAX(AG19,$G19,$H19)</f>
        <v>180</v>
      </c>
      <c r="AI19" s="7">
        <f>MAX(_xlfn.CEILING.MATH((AG19-K19)/D19),0)</f>
        <v>1</v>
      </c>
      <c r="AJ19" s="7">
        <f>AG19-$F19</f>
        <v>120</v>
      </c>
      <c r="AK19" s="7">
        <f>AH19-MAX($G19,$H19)</f>
        <v>0</v>
      </c>
      <c r="AL19" s="8">
        <f>AK19/D19</f>
        <v>0</v>
      </c>
      <c r="AM19">
        <f>AH19/D19</f>
        <v>0.36</v>
      </c>
    </row>
    <row r="20" spans="1:39" x14ac:dyDescent="0.2">
      <c r="A20" s="3">
        <v>2661</v>
      </c>
      <c r="B20" s="2">
        <v>64980018210</v>
      </c>
      <c r="C20" s="2" t="s">
        <v>57</v>
      </c>
      <c r="D20" s="2">
        <v>1000</v>
      </c>
      <c r="E20" s="2" t="s">
        <v>280</v>
      </c>
      <c r="F20" s="2">
        <v>90</v>
      </c>
      <c r="G20" s="2">
        <v>360</v>
      </c>
      <c r="H20" s="2">
        <v>0</v>
      </c>
      <c r="I20" s="2">
        <v>2</v>
      </c>
      <c r="J20" s="2">
        <v>240</v>
      </c>
      <c r="K20" s="2">
        <v>1595</v>
      </c>
      <c r="L20" s="2">
        <v>120</v>
      </c>
      <c r="M20" s="2">
        <v>90</v>
      </c>
      <c r="N20" s="2">
        <v>120</v>
      </c>
      <c r="O20" s="2">
        <v>150</v>
      </c>
      <c r="P20" s="2">
        <v>180</v>
      </c>
      <c r="Q20" s="2">
        <v>2</v>
      </c>
      <c r="R20" s="2">
        <v>2</v>
      </c>
      <c r="S20" s="2">
        <v>2</v>
      </c>
      <c r="T20" s="2">
        <v>120</v>
      </c>
      <c r="U20" s="2">
        <v>84.852813742385706</v>
      </c>
      <c r="V20" s="2">
        <v>60</v>
      </c>
      <c r="W20" s="2">
        <v>90</v>
      </c>
      <c r="X20" s="2">
        <v>120</v>
      </c>
      <c r="Y20" s="2">
        <v>150</v>
      </c>
      <c r="Z20" s="2">
        <v>180</v>
      </c>
      <c r="AA20" s="2">
        <v>1</v>
      </c>
      <c r="AB20" s="2">
        <v>1</v>
      </c>
      <c r="AC20" s="9">
        <f>Z20*2</f>
        <v>360</v>
      </c>
      <c r="AD20" s="7">
        <f>MAX(AC20,$G20,$H20)</f>
        <v>360</v>
      </c>
      <c r="AE20" s="7">
        <f>AC20-$F20</f>
        <v>270</v>
      </c>
      <c r="AF20" s="7">
        <f>AD20-MAX($G20,$H20)</f>
        <v>0</v>
      </c>
      <c r="AG20" s="9">
        <f>_xlfn.CEILING.MATH(L20*AB20*IF(I20&gt;=2,2,IF(OR(E20="CA",E20="TA"),$AH$2,1)))</f>
        <v>240</v>
      </c>
      <c r="AH20" s="7">
        <f>MAX(AG20,$G20,$H20)</f>
        <v>360</v>
      </c>
      <c r="AI20" s="7">
        <f>MAX(_xlfn.CEILING.MATH((AG20-K20)/D20),0)</f>
        <v>0</v>
      </c>
      <c r="AJ20" s="7">
        <f>AG20-$F20</f>
        <v>150</v>
      </c>
      <c r="AK20" s="7">
        <f>AH20-MAX($G20,$H20)</f>
        <v>0</v>
      </c>
      <c r="AL20" s="8">
        <f>AK20/D20</f>
        <v>0</v>
      </c>
      <c r="AM20">
        <f>AH20/D20</f>
        <v>0.36</v>
      </c>
    </row>
    <row r="21" spans="1:39" x14ac:dyDescent="0.2">
      <c r="A21" s="1">
        <v>5124</v>
      </c>
      <c r="B21" s="2">
        <v>378018310</v>
      </c>
      <c r="C21" s="2" t="s">
        <v>83</v>
      </c>
      <c r="D21" s="2">
        <v>1000</v>
      </c>
      <c r="E21" s="2" t="s">
        <v>280</v>
      </c>
      <c r="F21" s="2">
        <v>180</v>
      </c>
      <c r="G21" s="2">
        <v>360</v>
      </c>
      <c r="H21" s="2">
        <v>0</v>
      </c>
      <c r="I21" s="2">
        <v>7</v>
      </c>
      <c r="J21" s="2">
        <v>1256</v>
      </c>
      <c r="K21" s="2">
        <v>200</v>
      </c>
      <c r="L21" s="2">
        <v>179.42857142857142</v>
      </c>
      <c r="M21" s="2">
        <v>105</v>
      </c>
      <c r="N21" s="2">
        <v>180</v>
      </c>
      <c r="O21" s="2">
        <v>240</v>
      </c>
      <c r="P21" s="2">
        <v>360</v>
      </c>
      <c r="Q21" s="2">
        <v>2.4285714285714284</v>
      </c>
      <c r="R21" s="2">
        <v>4</v>
      </c>
      <c r="S21" s="2">
        <v>7</v>
      </c>
      <c r="T21" s="2">
        <v>179.42857142857142</v>
      </c>
      <c r="U21" s="2">
        <v>119.59216410068728</v>
      </c>
      <c r="V21" s="2">
        <v>26</v>
      </c>
      <c r="W21" s="2">
        <v>105</v>
      </c>
      <c r="X21" s="2">
        <v>180</v>
      </c>
      <c r="Y21" s="2">
        <v>240</v>
      </c>
      <c r="Z21" s="2">
        <v>360</v>
      </c>
      <c r="AA21" s="2">
        <v>1</v>
      </c>
      <c r="AB21" s="2">
        <v>1</v>
      </c>
      <c r="AC21" s="9">
        <f>Z21*2</f>
        <v>720</v>
      </c>
      <c r="AD21" s="7">
        <f>MAX(AC21,$G21,$H21)</f>
        <v>720</v>
      </c>
      <c r="AE21" s="7">
        <f>AC21-$F21</f>
        <v>540</v>
      </c>
      <c r="AF21" s="7">
        <f>AD21-MAX($G21,$H21)</f>
        <v>360</v>
      </c>
      <c r="AG21" s="9">
        <f>_xlfn.CEILING.MATH(L21*AB21*IF(I21&gt;=2,2,IF(OR(E21="CA",E21="TA"),$AH$2,1)))</f>
        <v>359</v>
      </c>
      <c r="AH21" s="7">
        <f>MAX(AG21,$G21,$H21)</f>
        <v>360</v>
      </c>
      <c r="AI21" s="7">
        <f>MAX(_xlfn.CEILING.MATH((AG21-K21)/D21),0)</f>
        <v>1</v>
      </c>
      <c r="AJ21" s="7">
        <f>AG21-$F21</f>
        <v>179</v>
      </c>
      <c r="AK21" s="7">
        <f>AH21-MAX($G21,$H21)</f>
        <v>0</v>
      </c>
      <c r="AL21" s="8">
        <f>AK21/D21</f>
        <v>0</v>
      </c>
      <c r="AM21">
        <f>AH21/D21</f>
        <v>0.36</v>
      </c>
    </row>
    <row r="22" spans="1:39" x14ac:dyDescent="0.2">
      <c r="A22" s="1">
        <v>2151</v>
      </c>
      <c r="B22" s="2">
        <v>904052380</v>
      </c>
      <c r="C22" s="2" t="s">
        <v>44</v>
      </c>
      <c r="D22" s="2">
        <v>1000</v>
      </c>
      <c r="E22" s="2" t="s">
        <v>280</v>
      </c>
      <c r="F22" s="2">
        <v>90</v>
      </c>
      <c r="G22" s="2">
        <v>180</v>
      </c>
      <c r="H22" s="2">
        <v>0</v>
      </c>
      <c r="I22" s="2">
        <v>16</v>
      </c>
      <c r="J22" s="2">
        <v>1532</v>
      </c>
      <c r="K22" s="2">
        <v>640</v>
      </c>
      <c r="L22" s="2">
        <v>95.75</v>
      </c>
      <c r="M22" s="2">
        <v>44.25</v>
      </c>
      <c r="N22" s="2">
        <v>90</v>
      </c>
      <c r="O22" s="2">
        <v>107.75</v>
      </c>
      <c r="P22" s="2">
        <v>270</v>
      </c>
      <c r="Q22" s="2">
        <v>1.5025379409351927</v>
      </c>
      <c r="R22" s="2">
        <v>3</v>
      </c>
      <c r="S22" s="2">
        <v>13</v>
      </c>
      <c r="T22" s="2">
        <v>117.84615384615384</v>
      </c>
      <c r="U22" s="2">
        <v>84.689478049564642</v>
      </c>
      <c r="V22" s="2">
        <v>30</v>
      </c>
      <c r="W22" s="2">
        <v>90</v>
      </c>
      <c r="X22" s="2">
        <v>90</v>
      </c>
      <c r="Y22" s="2">
        <v>135</v>
      </c>
      <c r="Z22" s="2">
        <v>363</v>
      </c>
      <c r="AA22" s="2">
        <v>1.2307692307692308</v>
      </c>
      <c r="AB22" s="2">
        <v>2</v>
      </c>
      <c r="AC22" s="9">
        <f>Z22*2</f>
        <v>726</v>
      </c>
      <c r="AD22" s="7">
        <f>MAX(AC22,$G22,$H22)</f>
        <v>726</v>
      </c>
      <c r="AE22" s="7">
        <f>AC22-$F22</f>
        <v>636</v>
      </c>
      <c r="AF22" s="7">
        <f>AD22-MAX($G22,$H22)</f>
        <v>546</v>
      </c>
      <c r="AG22" s="9">
        <f>_xlfn.CEILING.MATH(L22*AB22*IF(I22&gt;=2,2,IF(OR(E22="CA",E22="TA"),$AH$2,1)))</f>
        <v>383</v>
      </c>
      <c r="AH22" s="7">
        <f>MAX(AG22,$G22,$H22)</f>
        <v>383</v>
      </c>
      <c r="AI22" s="7">
        <f>MAX(_xlfn.CEILING.MATH((AG22-K22)/D22),0)</f>
        <v>0</v>
      </c>
      <c r="AJ22" s="7">
        <f>AG22-$F22</f>
        <v>293</v>
      </c>
      <c r="AK22" s="7">
        <f>AH22-MAX($G22,$H22)</f>
        <v>203</v>
      </c>
      <c r="AL22" s="8">
        <f>AK22/D22</f>
        <v>0.20300000000000001</v>
      </c>
      <c r="AM22">
        <f>AH22/D22</f>
        <v>0.38300000000000001</v>
      </c>
    </row>
    <row r="23" spans="1:39" x14ac:dyDescent="0.2">
      <c r="A23" s="3">
        <v>8361</v>
      </c>
      <c r="B23" s="2">
        <v>65162018911</v>
      </c>
      <c r="C23" s="2" t="s">
        <v>136</v>
      </c>
      <c r="D23" s="2">
        <v>1000</v>
      </c>
      <c r="E23" s="2" t="s">
        <v>280</v>
      </c>
      <c r="F23" s="2">
        <v>300</v>
      </c>
      <c r="G23" s="2">
        <v>200</v>
      </c>
      <c r="H23" s="2">
        <v>0</v>
      </c>
      <c r="I23" s="2">
        <v>22</v>
      </c>
      <c r="J23" s="2">
        <v>2429</v>
      </c>
      <c r="K23" s="2">
        <v>1029</v>
      </c>
      <c r="L23" s="2">
        <v>110.40909090909091</v>
      </c>
      <c r="M23" s="2">
        <v>67.5</v>
      </c>
      <c r="N23" s="2">
        <v>90</v>
      </c>
      <c r="O23" s="2">
        <v>172.5</v>
      </c>
      <c r="P23" s="2">
        <v>180</v>
      </c>
      <c r="Q23" s="2">
        <v>1.5757575757575759</v>
      </c>
      <c r="R23" s="2">
        <v>2</v>
      </c>
      <c r="S23" s="2">
        <v>18</v>
      </c>
      <c r="T23" s="2">
        <v>134.94444444444446</v>
      </c>
      <c r="U23" s="2">
        <v>69.778196680812428</v>
      </c>
      <c r="V23" s="2">
        <v>28</v>
      </c>
      <c r="W23" s="2">
        <v>90</v>
      </c>
      <c r="X23" s="2">
        <v>133</v>
      </c>
      <c r="Y23" s="2">
        <v>180</v>
      </c>
      <c r="Z23" s="2">
        <v>270</v>
      </c>
      <c r="AA23" s="2">
        <v>1.2222222222222223</v>
      </c>
      <c r="AB23" s="2">
        <v>2</v>
      </c>
      <c r="AC23" s="9">
        <f>Z23*2</f>
        <v>540</v>
      </c>
      <c r="AD23" s="7">
        <f>MAX(AC23,$G23,$H23)</f>
        <v>540</v>
      </c>
      <c r="AE23" s="7">
        <f>AC23-$F23</f>
        <v>240</v>
      </c>
      <c r="AF23" s="7">
        <f>AD23-MAX($G23,$H23)</f>
        <v>340</v>
      </c>
      <c r="AG23" s="9">
        <f>_xlfn.CEILING.MATH(L23*AB23*IF(I23&gt;=2,2,IF(OR(E23="CA",E23="TA"),$AH$2,1)))</f>
        <v>442</v>
      </c>
      <c r="AH23" s="7">
        <f>MAX(AG23,$G23,$H23)</f>
        <v>442</v>
      </c>
      <c r="AI23" s="7">
        <f>MAX(_xlfn.CEILING.MATH((AG23-K23)/D23),0)</f>
        <v>0</v>
      </c>
      <c r="AJ23" s="7">
        <f>AG23-$F23</f>
        <v>142</v>
      </c>
      <c r="AK23" s="7">
        <f>AH23-MAX($G23,$H23)</f>
        <v>242</v>
      </c>
      <c r="AL23" s="8">
        <f>AK23/D23</f>
        <v>0.24199999999999999</v>
      </c>
      <c r="AM23">
        <f>AH23/D23</f>
        <v>0.442</v>
      </c>
    </row>
    <row r="24" spans="1:39" x14ac:dyDescent="0.2">
      <c r="A24" s="1">
        <v>4736</v>
      </c>
      <c r="B24" s="2">
        <v>536101810</v>
      </c>
      <c r="C24" s="2" t="s">
        <v>77</v>
      </c>
      <c r="D24" s="2">
        <v>1000</v>
      </c>
      <c r="E24" s="2" t="s">
        <v>280</v>
      </c>
      <c r="F24" s="2">
        <v>90</v>
      </c>
      <c r="G24" s="2">
        <v>450</v>
      </c>
      <c r="H24" s="2">
        <v>0</v>
      </c>
      <c r="I24" s="2">
        <v>2</v>
      </c>
      <c r="J24" s="2">
        <v>111</v>
      </c>
      <c r="K24" s="2">
        <v>889</v>
      </c>
      <c r="L24" s="2">
        <v>55.5</v>
      </c>
      <c r="M24" s="2">
        <v>53.25</v>
      </c>
      <c r="N24" s="2">
        <v>55.5</v>
      </c>
      <c r="O24" s="2">
        <v>57.75</v>
      </c>
      <c r="P24" s="2">
        <v>60</v>
      </c>
      <c r="Q24" s="2">
        <v>1.1416666666666666</v>
      </c>
      <c r="R24" s="2">
        <v>2</v>
      </c>
      <c r="S24" s="2">
        <v>2</v>
      </c>
      <c r="T24" s="2">
        <v>55.5</v>
      </c>
      <c r="U24" s="2">
        <v>6.3639610306789276</v>
      </c>
      <c r="V24" s="2">
        <v>51</v>
      </c>
      <c r="W24" s="2">
        <v>53.25</v>
      </c>
      <c r="X24" s="2">
        <v>55.5</v>
      </c>
      <c r="Y24" s="2">
        <v>57.75</v>
      </c>
      <c r="Z24" s="2">
        <v>60</v>
      </c>
      <c r="AA24" s="2">
        <v>1</v>
      </c>
      <c r="AB24" s="2">
        <v>1</v>
      </c>
      <c r="AC24" s="9">
        <f>Z24*2</f>
        <v>120</v>
      </c>
      <c r="AD24" s="7">
        <f>MAX(AC24,$G24,$H24)</f>
        <v>450</v>
      </c>
      <c r="AE24" s="7">
        <f>AC24-$F24</f>
        <v>30</v>
      </c>
      <c r="AF24" s="7">
        <f>AD24-MAX($G24,$H24)</f>
        <v>0</v>
      </c>
      <c r="AG24" s="9">
        <f>_xlfn.CEILING.MATH(L24*AB24*IF(I24&gt;=2,2,IF(OR(E24="CA",E24="TA"),$AH$2,1)))</f>
        <v>111</v>
      </c>
      <c r="AH24" s="7">
        <f>MAX(AG24,$G24,$H24)</f>
        <v>450</v>
      </c>
      <c r="AI24" s="7">
        <f>MAX(_xlfn.CEILING.MATH((AG24-K24)/D24),0)</f>
        <v>0</v>
      </c>
      <c r="AJ24" s="7">
        <f>AG24-$F24</f>
        <v>21</v>
      </c>
      <c r="AK24" s="7">
        <f>AH24-MAX($G24,$H24)</f>
        <v>0</v>
      </c>
      <c r="AL24" s="8">
        <f>AK24/D24</f>
        <v>0</v>
      </c>
      <c r="AM24">
        <f>AH24/D24</f>
        <v>0.45</v>
      </c>
    </row>
    <row r="25" spans="1:39" x14ac:dyDescent="0.2">
      <c r="A25" s="1">
        <v>6650</v>
      </c>
      <c r="B25" s="2">
        <v>74518219</v>
      </c>
      <c r="C25" s="2" t="s">
        <v>96</v>
      </c>
      <c r="D25" s="2">
        <v>1000</v>
      </c>
      <c r="E25" s="2" t="s">
        <v>280</v>
      </c>
      <c r="F25" s="2">
        <v>270</v>
      </c>
      <c r="G25" s="2">
        <v>450</v>
      </c>
      <c r="H25" s="2">
        <v>0</v>
      </c>
      <c r="I25" s="2">
        <v>14</v>
      </c>
      <c r="J25" s="2">
        <v>1238</v>
      </c>
      <c r="K25" s="2">
        <v>442</v>
      </c>
      <c r="L25" s="2">
        <v>88.428571428571431</v>
      </c>
      <c r="M25" s="2">
        <v>45</v>
      </c>
      <c r="N25" s="2">
        <v>62.5</v>
      </c>
      <c r="O25" s="2">
        <v>136.5</v>
      </c>
      <c r="P25" s="2">
        <v>193</v>
      </c>
      <c r="Q25" s="2">
        <v>1.5426303854875283</v>
      </c>
      <c r="R25" s="2">
        <v>2.1666666666666665</v>
      </c>
      <c r="S25" s="2">
        <v>12</v>
      </c>
      <c r="T25" s="2">
        <v>103.16666666666667</v>
      </c>
      <c r="U25" s="2">
        <v>64.717334102490142</v>
      </c>
      <c r="V25" s="2">
        <v>28</v>
      </c>
      <c r="W25" s="2">
        <v>57.5</v>
      </c>
      <c r="X25" s="2">
        <v>77.5</v>
      </c>
      <c r="Y25" s="2">
        <v>180</v>
      </c>
      <c r="Z25" s="2">
        <v>197</v>
      </c>
      <c r="AA25" s="2">
        <v>1.1666666666666667</v>
      </c>
      <c r="AB25" s="2">
        <v>2</v>
      </c>
      <c r="AC25" s="9">
        <f>Z25*2</f>
        <v>394</v>
      </c>
      <c r="AD25" s="7">
        <f>MAX(AC25,$G25,$H25)</f>
        <v>450</v>
      </c>
      <c r="AE25" s="7">
        <f>AC25-$F25</f>
        <v>124</v>
      </c>
      <c r="AF25" s="7">
        <f>AD25-MAX($G25,$H25)</f>
        <v>0</v>
      </c>
      <c r="AG25" s="9">
        <f>_xlfn.CEILING.MATH(L25*AB25*IF(I25&gt;=2,2,IF(OR(E25="CA",E25="TA"),$AH$2,1)))</f>
        <v>354</v>
      </c>
      <c r="AH25" s="7">
        <f>MAX(AG25,$G25,$H25)</f>
        <v>450</v>
      </c>
      <c r="AI25" s="7">
        <f>MAX(_xlfn.CEILING.MATH((AG25-K25)/D25),0)</f>
        <v>0</v>
      </c>
      <c r="AJ25" s="7">
        <f>AG25-$F25</f>
        <v>84</v>
      </c>
      <c r="AK25" s="7">
        <f>AH25-MAX($G25,$H25)</f>
        <v>0</v>
      </c>
      <c r="AL25" s="8">
        <f>AK25/D25</f>
        <v>0</v>
      </c>
      <c r="AM25">
        <f>AH25/D25</f>
        <v>0.45</v>
      </c>
    </row>
    <row r="26" spans="1:39" x14ac:dyDescent="0.2">
      <c r="A26" s="1">
        <v>6653</v>
      </c>
      <c r="B26" s="2">
        <v>74706819</v>
      </c>
      <c r="C26" s="2" t="s">
        <v>98</v>
      </c>
      <c r="D26" s="2">
        <v>1000</v>
      </c>
      <c r="E26" s="2" t="s">
        <v>280</v>
      </c>
      <c r="F26" s="2">
        <v>180</v>
      </c>
      <c r="G26" s="2">
        <v>450</v>
      </c>
      <c r="H26" s="2">
        <v>0</v>
      </c>
      <c r="I26" s="2">
        <v>10</v>
      </c>
      <c r="J26" s="2">
        <v>665</v>
      </c>
      <c r="K26" s="2">
        <v>345</v>
      </c>
      <c r="L26" s="2">
        <v>66.5</v>
      </c>
      <c r="M26" s="2">
        <v>48.75</v>
      </c>
      <c r="N26" s="2">
        <v>90</v>
      </c>
      <c r="O26" s="2">
        <v>90</v>
      </c>
      <c r="P26" s="2">
        <v>90</v>
      </c>
      <c r="Q26" s="2">
        <v>1</v>
      </c>
      <c r="R26" s="2">
        <v>1</v>
      </c>
      <c r="S26" s="2">
        <v>9</v>
      </c>
      <c r="T26" s="2">
        <v>73.888888888888886</v>
      </c>
      <c r="U26" s="2">
        <v>28.480012484391771</v>
      </c>
      <c r="V26" s="2">
        <v>10</v>
      </c>
      <c r="W26" s="2">
        <v>70</v>
      </c>
      <c r="X26" s="2">
        <v>90</v>
      </c>
      <c r="Y26" s="2">
        <v>90</v>
      </c>
      <c r="Z26" s="2">
        <v>90</v>
      </c>
      <c r="AA26" s="2">
        <v>1.1111111111111112</v>
      </c>
      <c r="AB26" s="2">
        <v>2</v>
      </c>
      <c r="AC26" s="9">
        <f>Z26*2</f>
        <v>180</v>
      </c>
      <c r="AD26" s="7">
        <f>MAX(AC26,$G26,$H26)</f>
        <v>450</v>
      </c>
      <c r="AE26" s="7">
        <f>AC26-$F26</f>
        <v>0</v>
      </c>
      <c r="AF26" s="7">
        <f>AD26-MAX($G26,$H26)</f>
        <v>0</v>
      </c>
      <c r="AG26" s="9">
        <f>_xlfn.CEILING.MATH(L26*AB26*IF(I26&gt;=2,2,IF(OR(E26="CA",E26="TA"),$AH$2,1)))</f>
        <v>266</v>
      </c>
      <c r="AH26" s="7">
        <f>MAX(AG26,$G26,$H26)</f>
        <v>450</v>
      </c>
      <c r="AI26" s="7">
        <f>MAX(_xlfn.CEILING.MATH((AG26-K26)/D26),0)</f>
        <v>0</v>
      </c>
      <c r="AJ26" s="7">
        <f>AG26-$F26</f>
        <v>86</v>
      </c>
      <c r="AK26" s="7">
        <f>AH26-MAX($G26,$H26)</f>
        <v>0</v>
      </c>
      <c r="AL26" s="8">
        <f>AK26/D26</f>
        <v>0</v>
      </c>
      <c r="AM26">
        <f>AH26/D26</f>
        <v>0.45</v>
      </c>
    </row>
    <row r="27" spans="1:39" x14ac:dyDescent="0.2">
      <c r="A27" s="1">
        <v>6648</v>
      </c>
      <c r="B27" s="2">
        <v>74434119</v>
      </c>
      <c r="C27" s="2" t="s">
        <v>94</v>
      </c>
      <c r="D27" s="2">
        <v>1000</v>
      </c>
      <c r="E27" s="2" t="s">
        <v>280</v>
      </c>
      <c r="F27" s="2">
        <v>180</v>
      </c>
      <c r="G27" s="2">
        <v>450</v>
      </c>
      <c r="H27" s="2">
        <v>0</v>
      </c>
      <c r="I27" s="2">
        <v>14</v>
      </c>
      <c r="J27" s="2">
        <v>1058</v>
      </c>
      <c r="K27" s="2">
        <v>1768</v>
      </c>
      <c r="L27" s="2">
        <v>75.571428571428569</v>
      </c>
      <c r="M27" s="2">
        <v>62</v>
      </c>
      <c r="N27" s="2">
        <v>90</v>
      </c>
      <c r="O27" s="2">
        <v>90</v>
      </c>
      <c r="P27" s="2">
        <v>90</v>
      </c>
      <c r="Q27" s="2">
        <v>1</v>
      </c>
      <c r="R27" s="2">
        <v>1</v>
      </c>
      <c r="S27" s="2">
        <v>12</v>
      </c>
      <c r="T27" s="2">
        <v>88.166666666666671</v>
      </c>
      <c r="U27" s="2">
        <v>38.898079722019766</v>
      </c>
      <c r="V27" s="2">
        <v>30</v>
      </c>
      <c r="W27" s="2">
        <v>84.5</v>
      </c>
      <c r="X27" s="2">
        <v>90</v>
      </c>
      <c r="Y27" s="2">
        <v>90</v>
      </c>
      <c r="Z27" s="2">
        <v>180</v>
      </c>
      <c r="AA27" s="2">
        <v>1.1666666666666667</v>
      </c>
      <c r="AB27" s="2">
        <v>2</v>
      </c>
      <c r="AC27" s="9">
        <f>Z27*2</f>
        <v>360</v>
      </c>
      <c r="AD27" s="7">
        <f>MAX(AC27,$G27,$H27)</f>
        <v>450</v>
      </c>
      <c r="AE27" s="7">
        <f>AC27-$F27</f>
        <v>180</v>
      </c>
      <c r="AF27" s="7">
        <f>AD27-MAX($G27,$H27)</f>
        <v>0</v>
      </c>
      <c r="AG27" s="9">
        <f>_xlfn.CEILING.MATH(L27*AB27*IF(I27&gt;=2,2,IF(OR(E27="CA",E27="TA"),$AH$2,1)))</f>
        <v>303</v>
      </c>
      <c r="AH27" s="7">
        <f>MAX(AG27,$G27,$H27)</f>
        <v>450</v>
      </c>
      <c r="AI27" s="7">
        <f>MAX(_xlfn.CEILING.MATH((AG27-K27)/D27),0)</f>
        <v>0</v>
      </c>
      <c r="AJ27" s="7">
        <f>AG27-$F27</f>
        <v>123</v>
      </c>
      <c r="AK27" s="7">
        <f>AH27-MAX($G27,$H27)</f>
        <v>0</v>
      </c>
      <c r="AL27" s="8">
        <f>AK27/D27</f>
        <v>0</v>
      </c>
      <c r="AM27">
        <f>AH27/D27</f>
        <v>0.45</v>
      </c>
    </row>
    <row r="28" spans="1:39" x14ac:dyDescent="0.2">
      <c r="A28" s="1">
        <v>17871</v>
      </c>
      <c r="B28" s="2">
        <v>68382000810</v>
      </c>
      <c r="C28" s="2" t="s">
        <v>179</v>
      </c>
      <c r="D28" s="2">
        <v>1000</v>
      </c>
      <c r="E28" s="2" t="s">
        <v>280</v>
      </c>
      <c r="F28" s="2">
        <v>270</v>
      </c>
      <c r="G28" s="2">
        <v>450</v>
      </c>
      <c r="H28" s="2">
        <v>0</v>
      </c>
      <c r="I28" s="2">
        <v>6</v>
      </c>
      <c r="J28" s="2">
        <v>1272</v>
      </c>
      <c r="K28" s="2">
        <v>451</v>
      </c>
      <c r="L28" s="2">
        <v>212</v>
      </c>
      <c r="M28" s="2">
        <v>90</v>
      </c>
      <c r="N28" s="2">
        <v>225</v>
      </c>
      <c r="O28" s="2">
        <v>270</v>
      </c>
      <c r="P28" s="2">
        <v>450</v>
      </c>
      <c r="Q28" s="2">
        <v>3.5</v>
      </c>
      <c r="R28" s="2">
        <v>6</v>
      </c>
      <c r="S28" s="2">
        <v>6</v>
      </c>
      <c r="T28" s="2">
        <v>212</v>
      </c>
      <c r="U28" s="2">
        <v>152.57784898208521</v>
      </c>
      <c r="V28" s="2">
        <v>42</v>
      </c>
      <c r="W28" s="2">
        <v>90</v>
      </c>
      <c r="X28" s="2">
        <v>225</v>
      </c>
      <c r="Y28" s="2">
        <v>270</v>
      </c>
      <c r="Z28" s="2">
        <v>450</v>
      </c>
      <c r="AA28" s="2">
        <v>1</v>
      </c>
      <c r="AB28" s="2">
        <v>1</v>
      </c>
      <c r="AC28" s="9">
        <f>Z28*2</f>
        <v>900</v>
      </c>
      <c r="AD28" s="7">
        <f>MAX(AC28,$G28,$H28)</f>
        <v>900</v>
      </c>
      <c r="AE28" s="7">
        <f>AC28-$F28</f>
        <v>630</v>
      </c>
      <c r="AF28" s="7">
        <f>AD28-MAX($G28,$H28)</f>
        <v>450</v>
      </c>
      <c r="AG28" s="9">
        <f>_xlfn.CEILING.MATH(L28*AB28*IF(I28&gt;=2,2,IF(OR(E28="CA",E28="TA"),$AH$2,1)))</f>
        <v>424</v>
      </c>
      <c r="AH28" s="7">
        <f>MAX(AG28,$G28,$H28)</f>
        <v>450</v>
      </c>
      <c r="AI28" s="7">
        <f>MAX(_xlfn.CEILING.MATH((AG28-K28)/D28),0)</f>
        <v>0</v>
      </c>
      <c r="AJ28" s="7">
        <f>AG28-$F28</f>
        <v>154</v>
      </c>
      <c r="AK28" s="7">
        <f>AH28-MAX($G28,$H28)</f>
        <v>0</v>
      </c>
      <c r="AL28" s="8">
        <f>AK28/D28</f>
        <v>0</v>
      </c>
      <c r="AM28">
        <f>AH28/D28</f>
        <v>0.45</v>
      </c>
    </row>
    <row r="29" spans="1:39" x14ac:dyDescent="0.2">
      <c r="A29" s="1">
        <v>16577</v>
      </c>
      <c r="B29" s="2">
        <v>68382006610</v>
      </c>
      <c r="C29" s="2" t="s">
        <v>167</v>
      </c>
      <c r="D29" s="2">
        <v>1000</v>
      </c>
      <c r="E29" s="2" t="s">
        <v>280</v>
      </c>
      <c r="F29" s="2">
        <v>90</v>
      </c>
      <c r="G29" s="2">
        <v>450</v>
      </c>
      <c r="H29" s="2">
        <v>0</v>
      </c>
      <c r="I29" s="2">
        <v>11</v>
      </c>
      <c r="J29" s="2">
        <v>812</v>
      </c>
      <c r="K29" s="2">
        <v>730</v>
      </c>
      <c r="L29" s="2">
        <v>73.818181818181813</v>
      </c>
      <c r="M29" s="2">
        <v>61</v>
      </c>
      <c r="N29" s="2">
        <v>90</v>
      </c>
      <c r="O29" s="2">
        <v>90</v>
      </c>
      <c r="P29" s="2">
        <v>90</v>
      </c>
      <c r="Q29" s="2">
        <v>1</v>
      </c>
      <c r="R29" s="2">
        <v>1</v>
      </c>
      <c r="S29" s="2">
        <v>9</v>
      </c>
      <c r="T29" s="2">
        <v>90.222222222222229</v>
      </c>
      <c r="U29" s="2">
        <v>45.171278977293134</v>
      </c>
      <c r="V29" s="2">
        <v>30</v>
      </c>
      <c r="W29" s="2">
        <v>90</v>
      </c>
      <c r="X29" s="2">
        <v>90</v>
      </c>
      <c r="Y29" s="2">
        <v>90</v>
      </c>
      <c r="Z29" s="2">
        <v>180</v>
      </c>
      <c r="AA29" s="2">
        <v>1.2222222222222223</v>
      </c>
      <c r="AB29" s="2">
        <v>2</v>
      </c>
      <c r="AC29" s="9">
        <f>Z29*2</f>
        <v>360</v>
      </c>
      <c r="AD29" s="7">
        <f>MAX(AC29,$G29,$H29)</f>
        <v>450</v>
      </c>
      <c r="AE29" s="7">
        <f>AC29-$F29</f>
        <v>270</v>
      </c>
      <c r="AF29" s="7">
        <f>AD29-MAX($G29,$H29)</f>
        <v>0</v>
      </c>
      <c r="AG29" s="9">
        <f>_xlfn.CEILING.MATH(L29*AB29*IF(I29&gt;=2,2,IF(OR(E29="CA",E29="TA"),$AH$2,1)))</f>
        <v>296</v>
      </c>
      <c r="AH29" s="7">
        <f>MAX(AG29,$G29,$H29)</f>
        <v>450</v>
      </c>
      <c r="AI29" s="7">
        <f>MAX(_xlfn.CEILING.MATH((AG29-K29)/D29),0)</f>
        <v>0</v>
      </c>
      <c r="AJ29" s="7">
        <f>AG29-$F29</f>
        <v>206</v>
      </c>
      <c r="AK29" s="7">
        <f>AH29-MAX($G29,$H29)</f>
        <v>0</v>
      </c>
      <c r="AL29" s="8">
        <f>AK29/D29</f>
        <v>0</v>
      </c>
      <c r="AM29">
        <f>AH29/D29</f>
        <v>0.45</v>
      </c>
    </row>
    <row r="30" spans="1:39" x14ac:dyDescent="0.2">
      <c r="A30" s="3">
        <v>9510</v>
      </c>
      <c r="B30" s="2">
        <v>61442022301</v>
      </c>
      <c r="C30" s="2" t="s">
        <v>147</v>
      </c>
      <c r="D30" s="2">
        <v>100</v>
      </c>
      <c r="E30" s="2" t="s">
        <v>280</v>
      </c>
      <c r="F30" s="2">
        <v>20</v>
      </c>
      <c r="G30" s="2">
        <v>50</v>
      </c>
      <c r="H30" s="2">
        <v>0</v>
      </c>
      <c r="I30" s="2">
        <v>1</v>
      </c>
      <c r="J30" s="2">
        <v>10</v>
      </c>
      <c r="K30" s="2">
        <v>400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  <c r="Q30" s="2">
        <v>1</v>
      </c>
      <c r="R30" s="2">
        <v>1</v>
      </c>
      <c r="S30" s="2">
        <v>1</v>
      </c>
      <c r="T30" s="2">
        <v>10</v>
      </c>
      <c r="U30" s="2">
        <v>0</v>
      </c>
      <c r="V30" s="2">
        <v>10</v>
      </c>
      <c r="W30" s="2">
        <v>10</v>
      </c>
      <c r="X30" s="2">
        <v>10</v>
      </c>
      <c r="Y30" s="2">
        <v>10</v>
      </c>
      <c r="Z30" s="2">
        <v>10</v>
      </c>
      <c r="AA30" s="2">
        <v>1</v>
      </c>
      <c r="AB30" s="2">
        <v>1</v>
      </c>
      <c r="AC30" s="9">
        <f>Z30*2</f>
        <v>20</v>
      </c>
      <c r="AD30" s="7">
        <f>MAX(AC30,$G30,$H30)</f>
        <v>50</v>
      </c>
      <c r="AE30" s="7">
        <f>AC30-$F30</f>
        <v>0</v>
      </c>
      <c r="AF30" s="7">
        <f>AD30-MAX($G30,$H30)</f>
        <v>0</v>
      </c>
      <c r="AG30" s="9">
        <f>_xlfn.CEILING.MATH(L30*AB30*IF(I30&gt;=2,2,IF(OR(E30="CA",E30="TA"),$AH$2,1)))</f>
        <v>12</v>
      </c>
      <c r="AH30" s="7">
        <f>MAX(AG30,$G30,$H30)</f>
        <v>50</v>
      </c>
      <c r="AI30" s="7">
        <f>MAX(_xlfn.CEILING.MATH((AG30-K30)/D30),0)</f>
        <v>0</v>
      </c>
      <c r="AJ30" s="7">
        <f>AG30-$F30</f>
        <v>-8</v>
      </c>
      <c r="AK30" s="7">
        <f>AH30-MAX($G30,$H30)</f>
        <v>0</v>
      </c>
      <c r="AL30" s="8">
        <f>AK30/D30</f>
        <v>0</v>
      </c>
      <c r="AM30">
        <f>AH30/D30</f>
        <v>0.5</v>
      </c>
    </row>
    <row r="31" spans="1:39" x14ac:dyDescent="0.2">
      <c r="A31" s="1">
        <v>9509</v>
      </c>
      <c r="B31" s="2">
        <v>143992701</v>
      </c>
      <c r="C31" s="2" t="s">
        <v>146</v>
      </c>
      <c r="D31" s="2">
        <v>100</v>
      </c>
      <c r="E31" s="2" t="s">
        <v>280</v>
      </c>
      <c r="F31" s="2">
        <v>20</v>
      </c>
      <c r="G31" s="2">
        <v>50</v>
      </c>
      <c r="H31" s="2">
        <v>0</v>
      </c>
      <c r="I31" s="2">
        <v>1</v>
      </c>
      <c r="J31" s="2">
        <v>14</v>
      </c>
      <c r="K31" s="2">
        <v>386</v>
      </c>
      <c r="L31" s="2">
        <v>14</v>
      </c>
      <c r="M31" s="2">
        <v>14</v>
      </c>
      <c r="N31" s="2">
        <v>14</v>
      </c>
      <c r="O31" s="2">
        <v>14</v>
      </c>
      <c r="P31" s="2">
        <v>14</v>
      </c>
      <c r="Q31" s="2">
        <v>2</v>
      </c>
      <c r="R31" s="2">
        <v>2</v>
      </c>
      <c r="S31" s="2">
        <v>1</v>
      </c>
      <c r="T31" s="2">
        <v>14</v>
      </c>
      <c r="U31" s="2">
        <v>0</v>
      </c>
      <c r="V31" s="2">
        <v>14</v>
      </c>
      <c r="W31" s="2">
        <v>14</v>
      </c>
      <c r="X31" s="2">
        <v>14</v>
      </c>
      <c r="Y31" s="2">
        <v>14</v>
      </c>
      <c r="Z31" s="2">
        <v>14</v>
      </c>
      <c r="AA31" s="2">
        <v>1</v>
      </c>
      <c r="AB31" s="2">
        <v>1</v>
      </c>
      <c r="AC31" s="9">
        <f>Z31*2</f>
        <v>28</v>
      </c>
      <c r="AD31" s="7">
        <f>MAX(AC31,$G31,$H31)</f>
        <v>50</v>
      </c>
      <c r="AE31" s="7">
        <f>AC31-$F31</f>
        <v>8</v>
      </c>
      <c r="AF31" s="7">
        <f>AD31-MAX($G31,$H31)</f>
        <v>0</v>
      </c>
      <c r="AG31" s="9">
        <f>_xlfn.CEILING.MATH(L31*AB31*IF(I31&gt;=2,2,IF(OR(E31="CA",E31="TA"),$AH$2,1)))</f>
        <v>17</v>
      </c>
      <c r="AH31" s="7">
        <f>MAX(AG31,$G31,$H31)</f>
        <v>50</v>
      </c>
      <c r="AI31" s="7">
        <f>MAX(_xlfn.CEILING.MATH((AG31-K31)/D31),0)</f>
        <v>0</v>
      </c>
      <c r="AJ31" s="7">
        <f>AG31-$F31</f>
        <v>-3</v>
      </c>
      <c r="AK31" s="7">
        <f>AH31-MAX($G31,$H31)</f>
        <v>0</v>
      </c>
      <c r="AL31" s="8">
        <f>AK31/D31</f>
        <v>0</v>
      </c>
      <c r="AM31">
        <f>AH31/D31</f>
        <v>0.5</v>
      </c>
    </row>
    <row r="32" spans="1:39" x14ac:dyDescent="0.2">
      <c r="A32" s="1">
        <v>1275</v>
      </c>
      <c r="B32" s="2">
        <v>74780419</v>
      </c>
      <c r="C32" s="2" t="s">
        <v>37</v>
      </c>
      <c r="D32" s="2">
        <v>1000</v>
      </c>
      <c r="E32" s="2" t="s">
        <v>280</v>
      </c>
      <c r="F32" s="2">
        <v>180</v>
      </c>
      <c r="G32" s="2">
        <v>500</v>
      </c>
      <c r="H32" s="2">
        <v>0</v>
      </c>
      <c r="I32" s="2">
        <v>7</v>
      </c>
      <c r="J32" s="2">
        <v>367</v>
      </c>
      <c r="K32" s="2">
        <v>2277</v>
      </c>
      <c r="L32" s="2">
        <v>52.428571428571431</v>
      </c>
      <c r="M32" s="2">
        <v>36</v>
      </c>
      <c r="N32" s="2">
        <v>55</v>
      </c>
      <c r="O32" s="2">
        <v>68</v>
      </c>
      <c r="P32" s="2">
        <v>90</v>
      </c>
      <c r="Q32" s="2">
        <v>0.92142857142857149</v>
      </c>
      <c r="R32" s="2">
        <v>1</v>
      </c>
      <c r="S32" s="2">
        <v>6</v>
      </c>
      <c r="T32" s="2">
        <v>61.166666666666664</v>
      </c>
      <c r="U32" s="2">
        <v>18.75544365422121</v>
      </c>
      <c r="V32" s="2">
        <v>41</v>
      </c>
      <c r="W32" s="2">
        <v>47.5</v>
      </c>
      <c r="X32" s="2">
        <v>57.5</v>
      </c>
      <c r="Y32" s="2">
        <v>72</v>
      </c>
      <c r="Z32" s="2">
        <v>90</v>
      </c>
      <c r="AA32" s="2">
        <v>1.1666666666666667</v>
      </c>
      <c r="AB32" s="2">
        <v>2</v>
      </c>
      <c r="AC32" s="9">
        <f>Z32*2</f>
        <v>180</v>
      </c>
      <c r="AD32" s="7">
        <f>MAX(AC32,$G32,$H32)</f>
        <v>500</v>
      </c>
      <c r="AE32" s="7">
        <f>AC32-$F32</f>
        <v>0</v>
      </c>
      <c r="AF32" s="7">
        <f>AD32-MAX($G32,$H32)</f>
        <v>0</v>
      </c>
      <c r="AG32" s="9">
        <f>_xlfn.CEILING.MATH(L32*AB32*IF(I32&gt;=2,2,IF(OR(E32="CA",E32="TA"),$AH$2,1)))</f>
        <v>210</v>
      </c>
      <c r="AH32" s="7">
        <f>MAX(AG32,$G32,$H32)</f>
        <v>500</v>
      </c>
      <c r="AI32" s="7">
        <f>MAX(_xlfn.CEILING.MATH((AG32-K32)/D32),0)</f>
        <v>0</v>
      </c>
      <c r="AJ32" s="7">
        <f>AG32-$F32</f>
        <v>30</v>
      </c>
      <c r="AK32" s="7">
        <f>AH32-MAX($G32,$H32)</f>
        <v>0</v>
      </c>
      <c r="AL32" s="8">
        <f>AK32/D32</f>
        <v>0</v>
      </c>
      <c r="AM32">
        <f>AH32/D32</f>
        <v>0.5</v>
      </c>
    </row>
    <row r="33" spans="1:39" x14ac:dyDescent="0.2">
      <c r="A33" s="1">
        <v>29156</v>
      </c>
      <c r="B33" s="2">
        <v>61442012610</v>
      </c>
      <c r="C33" s="2" t="s">
        <v>213</v>
      </c>
      <c r="D33" s="2">
        <v>1000</v>
      </c>
      <c r="E33" s="2" t="s">
        <v>280</v>
      </c>
      <c r="F33" s="2">
        <v>200</v>
      </c>
      <c r="G33" s="2">
        <v>500</v>
      </c>
      <c r="H33" s="2">
        <v>0</v>
      </c>
      <c r="I33" s="2">
        <v>17</v>
      </c>
      <c r="J33" s="2">
        <v>1364</v>
      </c>
      <c r="K33" s="2">
        <v>762</v>
      </c>
      <c r="L33" s="2">
        <v>80.235294117647058</v>
      </c>
      <c r="M33" s="2">
        <v>45</v>
      </c>
      <c r="N33" s="2">
        <v>60</v>
      </c>
      <c r="O33" s="2">
        <v>90</v>
      </c>
      <c r="P33" s="2">
        <v>180</v>
      </c>
      <c r="Q33" s="2">
        <v>1.2352941176470589</v>
      </c>
      <c r="R33" s="2">
        <v>2</v>
      </c>
      <c r="S33" s="2">
        <v>15</v>
      </c>
      <c r="T33" s="2">
        <v>90.933333333333337</v>
      </c>
      <c r="U33" s="2">
        <v>49.751477604283515</v>
      </c>
      <c r="V33" s="2">
        <v>30</v>
      </c>
      <c r="W33" s="2">
        <v>60</v>
      </c>
      <c r="X33" s="2">
        <v>90</v>
      </c>
      <c r="Y33" s="2">
        <v>105</v>
      </c>
      <c r="Z33" s="2">
        <v>194</v>
      </c>
      <c r="AA33" s="2">
        <v>1.1333333333333333</v>
      </c>
      <c r="AB33" s="2">
        <v>2</v>
      </c>
      <c r="AC33" s="9">
        <f>Z33*2</f>
        <v>388</v>
      </c>
      <c r="AD33" s="7">
        <f>MAX(AC33,$G33,$H33)</f>
        <v>500</v>
      </c>
      <c r="AE33" s="7">
        <f>AC33-$F33</f>
        <v>188</v>
      </c>
      <c r="AF33" s="7">
        <f>AD33-MAX($G33,$H33)</f>
        <v>0</v>
      </c>
      <c r="AG33" s="9">
        <f>_xlfn.CEILING.MATH(L33*AB33*IF(I33&gt;=2,2,IF(OR(E33="CA",E33="TA"),$AH$2,1)))</f>
        <v>321</v>
      </c>
      <c r="AH33" s="7">
        <f>MAX(AG33,$G33,$H33)</f>
        <v>500</v>
      </c>
      <c r="AI33" s="7">
        <f>MAX(_xlfn.CEILING.MATH((AG33-K33)/D33),0)</f>
        <v>0</v>
      </c>
      <c r="AJ33" s="7">
        <f>AG33-$F33</f>
        <v>121</v>
      </c>
      <c r="AK33" s="7">
        <f>AH33-MAX($G33,$H33)</f>
        <v>0</v>
      </c>
      <c r="AL33" s="8">
        <f>AK33/D33</f>
        <v>0</v>
      </c>
      <c r="AM33">
        <f>AH33/D33</f>
        <v>0.5</v>
      </c>
    </row>
    <row r="34" spans="1:39" x14ac:dyDescent="0.2">
      <c r="A34" s="1">
        <v>6753</v>
      </c>
      <c r="B34" s="2">
        <v>59746017210</v>
      </c>
      <c r="C34" s="2" t="s">
        <v>103</v>
      </c>
      <c r="D34" s="2">
        <v>1000</v>
      </c>
      <c r="E34" s="2" t="s">
        <v>280</v>
      </c>
      <c r="F34" s="2">
        <v>180</v>
      </c>
      <c r="G34" s="2">
        <v>500</v>
      </c>
      <c r="H34" s="2">
        <v>0</v>
      </c>
      <c r="I34" s="2">
        <v>12</v>
      </c>
      <c r="J34" s="2">
        <v>1045</v>
      </c>
      <c r="K34" s="2">
        <v>1248</v>
      </c>
      <c r="L34" s="2">
        <v>87.083333333333329</v>
      </c>
      <c r="M34" s="2">
        <v>28.25</v>
      </c>
      <c r="N34" s="2">
        <v>90</v>
      </c>
      <c r="O34" s="2">
        <v>108</v>
      </c>
      <c r="P34" s="2">
        <v>200</v>
      </c>
      <c r="Q34" s="2">
        <v>1.2351851851851852</v>
      </c>
      <c r="R34" s="2">
        <v>2</v>
      </c>
      <c r="S34" s="2">
        <v>11</v>
      </c>
      <c r="T34" s="2">
        <v>95</v>
      </c>
      <c r="U34" s="2">
        <v>91.095554227415505</v>
      </c>
      <c r="V34" s="2">
        <v>7</v>
      </c>
      <c r="W34" s="2">
        <v>26.5</v>
      </c>
      <c r="X34" s="2">
        <v>90</v>
      </c>
      <c r="Y34" s="2">
        <v>104</v>
      </c>
      <c r="Z34" s="2">
        <v>320</v>
      </c>
      <c r="AA34" s="2">
        <v>1.0909090909090908</v>
      </c>
      <c r="AB34" s="2">
        <v>2</v>
      </c>
      <c r="AC34" s="9">
        <f>Z34*2</f>
        <v>640</v>
      </c>
      <c r="AD34" s="7">
        <f>MAX(AC34,$G34,$H34)</f>
        <v>640</v>
      </c>
      <c r="AE34" s="7">
        <f>AC34-$F34</f>
        <v>460</v>
      </c>
      <c r="AF34" s="7">
        <f>AD34-MAX($G34,$H34)</f>
        <v>140</v>
      </c>
      <c r="AG34" s="9">
        <f>_xlfn.CEILING.MATH(L34*AB34*IF(I34&gt;=2,2,IF(OR(E34="CA",E34="TA"),$AH$2,1)))</f>
        <v>349</v>
      </c>
      <c r="AH34" s="7">
        <f>MAX(AG34,$G34,$H34)</f>
        <v>500</v>
      </c>
      <c r="AI34" s="7">
        <f>MAX(_xlfn.CEILING.MATH((AG34-K34)/D34),0)</f>
        <v>0</v>
      </c>
      <c r="AJ34" s="7">
        <f>AG34-$F34</f>
        <v>169</v>
      </c>
      <c r="AK34" s="7">
        <f>AH34-MAX($G34,$H34)</f>
        <v>0</v>
      </c>
      <c r="AL34" s="8">
        <f>AK34/D34</f>
        <v>0</v>
      </c>
      <c r="AM34">
        <f>AH34/D34</f>
        <v>0.5</v>
      </c>
    </row>
    <row r="35" spans="1:39" x14ac:dyDescent="0.2">
      <c r="A35" s="1">
        <v>29157</v>
      </c>
      <c r="B35" s="2">
        <v>29300012510</v>
      </c>
      <c r="C35" s="2" t="s">
        <v>214</v>
      </c>
      <c r="D35" s="2">
        <v>1000</v>
      </c>
      <c r="E35" s="2" t="s">
        <v>280</v>
      </c>
      <c r="F35" s="2">
        <v>270</v>
      </c>
      <c r="G35" s="2">
        <v>540</v>
      </c>
      <c r="H35" s="2">
        <v>0</v>
      </c>
      <c r="I35" s="2">
        <v>17</v>
      </c>
      <c r="J35" s="2">
        <v>1119</v>
      </c>
      <c r="K35" s="2">
        <v>767</v>
      </c>
      <c r="L35" s="2">
        <v>65.82352941176471</v>
      </c>
      <c r="M35" s="2">
        <v>45</v>
      </c>
      <c r="N35" s="2">
        <v>60</v>
      </c>
      <c r="O35" s="2">
        <v>90</v>
      </c>
      <c r="P35" s="2">
        <v>100</v>
      </c>
      <c r="Q35" s="2">
        <v>0.97058823529411764</v>
      </c>
      <c r="R35" s="2">
        <v>1</v>
      </c>
      <c r="S35" s="2">
        <v>14</v>
      </c>
      <c r="T35" s="2">
        <v>79.928571428571431</v>
      </c>
      <c r="U35" s="2">
        <v>47.215486842795528</v>
      </c>
      <c r="V35" s="2">
        <v>14</v>
      </c>
      <c r="W35" s="2">
        <v>33.75</v>
      </c>
      <c r="X35" s="2">
        <v>90</v>
      </c>
      <c r="Y35" s="2">
        <v>97.5</v>
      </c>
      <c r="Z35" s="2">
        <v>150</v>
      </c>
      <c r="AA35" s="2">
        <v>1.2142857142857142</v>
      </c>
      <c r="AB35" s="2">
        <v>2</v>
      </c>
      <c r="AC35" s="9">
        <f>Z35*2</f>
        <v>300</v>
      </c>
      <c r="AD35" s="7">
        <f>MAX(AC35,$G35,$H35)</f>
        <v>540</v>
      </c>
      <c r="AE35" s="7">
        <f>AC35-$F35</f>
        <v>30</v>
      </c>
      <c r="AF35" s="7">
        <f>AD35-MAX($G35,$H35)</f>
        <v>0</v>
      </c>
      <c r="AG35" s="9">
        <f>_xlfn.CEILING.MATH(L35*AB35*IF(I35&gt;=2,2,IF(OR(E35="CA",E35="TA"),$AH$2,1)))</f>
        <v>264</v>
      </c>
      <c r="AH35" s="7">
        <f>MAX(AG35,$G35,$H35)</f>
        <v>540</v>
      </c>
      <c r="AI35" s="7">
        <f>MAX(_xlfn.CEILING.MATH((AG35-K35)/D35),0)</f>
        <v>0</v>
      </c>
      <c r="AJ35" s="7">
        <f>AG35-$F35</f>
        <v>-6</v>
      </c>
      <c r="AK35" s="7">
        <f>AH35-MAX($G35,$H35)</f>
        <v>0</v>
      </c>
      <c r="AL35" s="8">
        <f>AK35/D35</f>
        <v>0</v>
      </c>
      <c r="AM35">
        <f>AH35/D35</f>
        <v>0.54</v>
      </c>
    </row>
    <row r="36" spans="1:39" x14ac:dyDescent="0.2">
      <c r="A36" s="1">
        <v>4581</v>
      </c>
      <c r="B36" s="2">
        <v>591533510</v>
      </c>
      <c r="C36" s="2" t="s">
        <v>73</v>
      </c>
      <c r="D36" s="2">
        <v>1000</v>
      </c>
      <c r="E36" s="2" t="s">
        <v>280</v>
      </c>
      <c r="F36" s="2">
        <v>180</v>
      </c>
      <c r="G36" s="2">
        <v>360</v>
      </c>
      <c r="H36" s="2">
        <v>0</v>
      </c>
      <c r="I36" s="2">
        <v>3</v>
      </c>
      <c r="J36" s="2">
        <v>450</v>
      </c>
      <c r="K36" s="2">
        <v>3175</v>
      </c>
      <c r="L36" s="2">
        <v>150</v>
      </c>
      <c r="M36" s="2">
        <v>135</v>
      </c>
      <c r="N36" s="2">
        <v>180</v>
      </c>
      <c r="O36" s="2">
        <v>180</v>
      </c>
      <c r="P36" s="2">
        <v>180</v>
      </c>
      <c r="Q36" s="2">
        <v>2</v>
      </c>
      <c r="R36" s="2">
        <v>2</v>
      </c>
      <c r="S36" s="2">
        <v>2</v>
      </c>
      <c r="T36" s="2">
        <v>225</v>
      </c>
      <c r="U36" s="2">
        <v>63.63961030678928</v>
      </c>
      <c r="V36" s="2">
        <v>180</v>
      </c>
      <c r="W36" s="2">
        <v>202.5</v>
      </c>
      <c r="X36" s="2">
        <v>225</v>
      </c>
      <c r="Y36" s="2">
        <v>247.5</v>
      </c>
      <c r="Z36" s="2">
        <v>270</v>
      </c>
      <c r="AA36" s="2">
        <v>1.5</v>
      </c>
      <c r="AB36" s="2">
        <v>2</v>
      </c>
      <c r="AC36" s="9">
        <f>Z36*2</f>
        <v>540</v>
      </c>
      <c r="AD36" s="7">
        <f>MAX(AC36,$G36,$H36)</f>
        <v>540</v>
      </c>
      <c r="AE36" s="7">
        <f>AC36-$F36</f>
        <v>360</v>
      </c>
      <c r="AF36" s="7">
        <f>AD36-MAX($G36,$H36)</f>
        <v>180</v>
      </c>
      <c r="AG36" s="9">
        <f>_xlfn.CEILING.MATH(L36*AB36*IF(I36&gt;=2,2,IF(OR(E36="CA",E36="TA"),$AH$2,1)))</f>
        <v>600</v>
      </c>
      <c r="AH36" s="7">
        <f>MAX(AG36,$G36,$H36)</f>
        <v>600</v>
      </c>
      <c r="AI36" s="7">
        <f>MAX(_xlfn.CEILING.MATH((AG36-K36)/D36),0)</f>
        <v>0</v>
      </c>
      <c r="AJ36" s="7">
        <f>AG36-$F36</f>
        <v>420</v>
      </c>
      <c r="AK36" s="7">
        <f>AH36-MAX($G36,$H36)</f>
        <v>240</v>
      </c>
      <c r="AL36" s="8">
        <f>AK36/D36</f>
        <v>0.24</v>
      </c>
      <c r="AM36">
        <f>AH36/D36</f>
        <v>0.6</v>
      </c>
    </row>
    <row r="37" spans="1:39" x14ac:dyDescent="0.2">
      <c r="A37" s="1">
        <v>26169</v>
      </c>
      <c r="B37" s="2">
        <v>31722027910</v>
      </c>
      <c r="C37" s="2" t="s">
        <v>205</v>
      </c>
      <c r="D37" s="2">
        <v>1000</v>
      </c>
      <c r="E37" s="2" t="s">
        <v>280</v>
      </c>
      <c r="F37" s="2">
        <v>360</v>
      </c>
      <c r="G37" s="2">
        <v>540</v>
      </c>
      <c r="H37" s="2">
        <v>0</v>
      </c>
      <c r="I37" s="2">
        <v>12</v>
      </c>
      <c r="J37" s="2">
        <v>1948</v>
      </c>
      <c r="K37" s="2">
        <v>584</v>
      </c>
      <c r="L37" s="2">
        <v>162.33333333333334</v>
      </c>
      <c r="M37" s="2">
        <v>105</v>
      </c>
      <c r="N37" s="2">
        <v>180</v>
      </c>
      <c r="O37" s="2">
        <v>195</v>
      </c>
      <c r="P37" s="2">
        <v>360</v>
      </c>
      <c r="Q37" s="2">
        <v>2.4166666666666665</v>
      </c>
      <c r="R37" s="2">
        <v>4</v>
      </c>
      <c r="S37" s="2">
        <v>11</v>
      </c>
      <c r="T37" s="2">
        <v>177.09090909090909</v>
      </c>
      <c r="U37" s="2">
        <v>104.59966973700686</v>
      </c>
      <c r="V37" s="2">
        <v>28</v>
      </c>
      <c r="W37" s="2">
        <v>90</v>
      </c>
      <c r="X37" s="2">
        <v>180</v>
      </c>
      <c r="Y37" s="2">
        <v>240</v>
      </c>
      <c r="Z37" s="2">
        <v>360</v>
      </c>
      <c r="AA37" s="2">
        <v>1.0909090909090908</v>
      </c>
      <c r="AB37" s="2">
        <v>2</v>
      </c>
      <c r="AC37" s="9">
        <f>Z37*2</f>
        <v>720</v>
      </c>
      <c r="AD37" s="7">
        <f>MAX(AC37,$G37,$H37)</f>
        <v>720</v>
      </c>
      <c r="AE37" s="7">
        <f>AC37-$F37</f>
        <v>360</v>
      </c>
      <c r="AF37" s="7">
        <f>AD37-MAX($G37,$H37)</f>
        <v>180</v>
      </c>
      <c r="AG37" s="9">
        <f>_xlfn.CEILING.MATH(L37*AB37*IF(I37&gt;=2,2,IF(OR(E37="CA",E37="TA"),$AH$2,1)))</f>
        <v>650</v>
      </c>
      <c r="AH37" s="7">
        <f>MAX(AG37,$G37,$H37)</f>
        <v>650</v>
      </c>
      <c r="AI37" s="7">
        <f>MAX(_xlfn.CEILING.MATH((AG37-K37)/D37),0)</f>
        <v>1</v>
      </c>
      <c r="AJ37" s="7">
        <f>AG37-$F37</f>
        <v>290</v>
      </c>
      <c r="AK37" s="7">
        <f>AH37-MAX($G37,$H37)</f>
        <v>110</v>
      </c>
      <c r="AL37" s="8">
        <f>AK37/D37</f>
        <v>0.11</v>
      </c>
      <c r="AM37">
        <f>AH37/D37</f>
        <v>0.65</v>
      </c>
    </row>
    <row r="38" spans="1:39" x14ac:dyDescent="0.2">
      <c r="A38" s="3">
        <v>46203</v>
      </c>
      <c r="B38" s="2">
        <v>13668001005</v>
      </c>
      <c r="C38" s="2" t="s">
        <v>241</v>
      </c>
      <c r="D38" s="2">
        <v>500</v>
      </c>
      <c r="E38" s="2" t="s">
        <v>280</v>
      </c>
      <c r="F38" s="2">
        <v>180</v>
      </c>
      <c r="G38" s="2">
        <v>360</v>
      </c>
      <c r="H38" s="2">
        <v>0</v>
      </c>
      <c r="I38" s="2">
        <v>7</v>
      </c>
      <c r="J38" s="2">
        <v>419</v>
      </c>
      <c r="K38" s="2">
        <v>767</v>
      </c>
      <c r="L38" s="2">
        <v>59.857142857142854</v>
      </c>
      <c r="M38" s="2">
        <v>37.5</v>
      </c>
      <c r="N38" s="2">
        <v>60</v>
      </c>
      <c r="O38" s="2">
        <v>90</v>
      </c>
      <c r="P38" s="2">
        <v>90</v>
      </c>
      <c r="Q38" s="2">
        <v>1</v>
      </c>
      <c r="R38" s="2">
        <v>1</v>
      </c>
      <c r="S38" s="2">
        <v>7</v>
      </c>
      <c r="T38" s="2">
        <v>59.857142857142854</v>
      </c>
      <c r="U38" s="2">
        <v>31.466535512236756</v>
      </c>
      <c r="V38" s="2">
        <v>14</v>
      </c>
      <c r="W38" s="2">
        <v>37.5</v>
      </c>
      <c r="X38" s="2">
        <v>60</v>
      </c>
      <c r="Y38" s="2">
        <v>90</v>
      </c>
      <c r="Z38" s="2">
        <v>90</v>
      </c>
      <c r="AA38" s="2">
        <v>1</v>
      </c>
      <c r="AB38" s="2">
        <v>1</v>
      </c>
      <c r="AC38" s="9">
        <f>Z38*2</f>
        <v>180</v>
      </c>
      <c r="AD38" s="7">
        <f>MAX(AC38,$G38,$H38)</f>
        <v>360</v>
      </c>
      <c r="AE38" s="7">
        <f>AC38-$F38</f>
        <v>0</v>
      </c>
      <c r="AF38" s="7">
        <f>AD38-MAX($G38,$H38)</f>
        <v>0</v>
      </c>
      <c r="AG38" s="9">
        <f>_xlfn.CEILING.MATH(L38*AB38*IF(I38&gt;=2,2,IF(OR(E38="CA",E38="TA"),$AH$2,1)))</f>
        <v>120</v>
      </c>
      <c r="AH38" s="7">
        <f>MAX(AG38,$G38,$H38)</f>
        <v>360</v>
      </c>
      <c r="AI38" s="7">
        <f>MAX(_xlfn.CEILING.MATH((AG38-K38)/D38),0)</f>
        <v>0</v>
      </c>
      <c r="AJ38" s="7">
        <f>AG38-$F38</f>
        <v>-60</v>
      </c>
      <c r="AK38" s="7">
        <f>AH38-MAX($G38,$H38)</f>
        <v>0</v>
      </c>
      <c r="AL38" s="8">
        <f>AK38/D38</f>
        <v>0</v>
      </c>
      <c r="AM38">
        <f>AH38/D38</f>
        <v>0.72</v>
      </c>
    </row>
    <row r="39" spans="1:39" x14ac:dyDescent="0.2">
      <c r="A39" s="1">
        <v>46206</v>
      </c>
      <c r="B39" s="2">
        <v>65862000505</v>
      </c>
      <c r="C39" s="2" t="s">
        <v>243</v>
      </c>
      <c r="D39" s="2">
        <v>500</v>
      </c>
      <c r="E39" s="2" t="s">
        <v>280</v>
      </c>
      <c r="F39" s="2">
        <v>180</v>
      </c>
      <c r="G39" s="2">
        <v>360</v>
      </c>
      <c r="H39" s="2">
        <v>0</v>
      </c>
      <c r="I39" s="2">
        <v>3</v>
      </c>
      <c r="J39" s="2">
        <v>220</v>
      </c>
      <c r="K39" s="2">
        <v>600</v>
      </c>
      <c r="L39" s="2">
        <v>73.333333333333329</v>
      </c>
      <c r="M39" s="2">
        <v>65</v>
      </c>
      <c r="N39" s="2">
        <v>70</v>
      </c>
      <c r="O39" s="2">
        <v>80</v>
      </c>
      <c r="P39" s="2">
        <v>90</v>
      </c>
      <c r="Q39" s="2">
        <v>1.5</v>
      </c>
      <c r="R39" s="2">
        <v>2.5</v>
      </c>
      <c r="S39" s="2">
        <v>3</v>
      </c>
      <c r="T39" s="2">
        <v>73.333333333333329</v>
      </c>
      <c r="U39" s="2">
        <v>15.275252316519467</v>
      </c>
      <c r="V39" s="2">
        <v>60</v>
      </c>
      <c r="W39" s="2">
        <v>65</v>
      </c>
      <c r="X39" s="2">
        <v>70</v>
      </c>
      <c r="Y39" s="2">
        <v>80</v>
      </c>
      <c r="Z39" s="2">
        <v>90</v>
      </c>
      <c r="AA39" s="2">
        <v>1</v>
      </c>
      <c r="AB39" s="2">
        <v>1</v>
      </c>
      <c r="AC39" s="9">
        <f>Z39*2</f>
        <v>180</v>
      </c>
      <c r="AD39" s="7">
        <f>MAX(AC39,$G39,$H39)</f>
        <v>360</v>
      </c>
      <c r="AE39" s="7">
        <f>AC39-$F39</f>
        <v>0</v>
      </c>
      <c r="AF39" s="7">
        <f>AD39-MAX($G39,$H39)</f>
        <v>0</v>
      </c>
      <c r="AG39" s="9">
        <f>_xlfn.CEILING.MATH(L39*AB39*IF(I39&gt;=2,2,IF(OR(E39="CA",E39="TA"),$AH$2,1)))</f>
        <v>147</v>
      </c>
      <c r="AH39" s="7">
        <f>MAX(AG39,$G39,$H39)</f>
        <v>360</v>
      </c>
      <c r="AI39" s="7">
        <f>MAX(_xlfn.CEILING.MATH((AG39-K39)/D39),0)</f>
        <v>0</v>
      </c>
      <c r="AJ39" s="7">
        <f>AG39-$F39</f>
        <v>-33</v>
      </c>
      <c r="AK39" s="7">
        <f>AH39-MAX($G39,$H39)</f>
        <v>0</v>
      </c>
      <c r="AL39" s="8">
        <f>AK39/D39</f>
        <v>0</v>
      </c>
      <c r="AM39">
        <f>AH39/D39</f>
        <v>0.72</v>
      </c>
    </row>
    <row r="40" spans="1:39" x14ac:dyDescent="0.2">
      <c r="A40" s="1">
        <v>346</v>
      </c>
      <c r="B40" s="2">
        <v>228212750</v>
      </c>
      <c r="C40" s="2" t="s">
        <v>28</v>
      </c>
      <c r="D40" s="2">
        <v>500</v>
      </c>
      <c r="E40" s="2" t="s">
        <v>280</v>
      </c>
      <c r="F40" s="2">
        <v>90</v>
      </c>
      <c r="G40" s="2">
        <v>90</v>
      </c>
      <c r="H40" s="2">
        <v>0</v>
      </c>
      <c r="I40" s="2">
        <v>2</v>
      </c>
      <c r="J40" s="2">
        <v>360</v>
      </c>
      <c r="K40" s="2">
        <v>160</v>
      </c>
      <c r="L40" s="2">
        <v>180</v>
      </c>
      <c r="M40" s="2">
        <v>180</v>
      </c>
      <c r="N40" s="2">
        <v>180</v>
      </c>
      <c r="O40" s="2">
        <v>180</v>
      </c>
      <c r="P40" s="2">
        <v>180</v>
      </c>
      <c r="Q40" s="2">
        <v>2</v>
      </c>
      <c r="R40" s="2">
        <v>2</v>
      </c>
      <c r="S40" s="2">
        <v>2</v>
      </c>
      <c r="T40" s="2">
        <v>180</v>
      </c>
      <c r="U40" s="2">
        <v>0</v>
      </c>
      <c r="V40" s="2">
        <v>180</v>
      </c>
      <c r="W40" s="2">
        <v>180</v>
      </c>
      <c r="X40" s="2">
        <v>180</v>
      </c>
      <c r="Y40" s="2">
        <v>180</v>
      </c>
      <c r="Z40" s="2">
        <v>180</v>
      </c>
      <c r="AA40" s="2">
        <v>1</v>
      </c>
      <c r="AB40" s="2">
        <v>1</v>
      </c>
      <c r="AC40" s="9">
        <f>Z40*2</f>
        <v>360</v>
      </c>
      <c r="AD40" s="7">
        <f>MAX(AC40,$G40,$H40)</f>
        <v>360</v>
      </c>
      <c r="AE40" s="7">
        <f>AC40-$F40</f>
        <v>270</v>
      </c>
      <c r="AF40" s="7">
        <f>AD40-MAX($G40,$H40)</f>
        <v>270</v>
      </c>
      <c r="AG40" s="9">
        <f>_xlfn.CEILING.MATH(L40*AB40*IF(I40&gt;=2,2,IF(OR(E40="CA",E40="TA"),$AH$2,1)))</f>
        <v>360</v>
      </c>
      <c r="AH40" s="7">
        <f>MAX(AG40,$G40,$H40)</f>
        <v>360</v>
      </c>
      <c r="AI40" s="7">
        <f>MAX(_xlfn.CEILING.MATH((AG40-K40)/D40),0)</f>
        <v>1</v>
      </c>
      <c r="AJ40" s="7">
        <f>AG40-$F40</f>
        <v>270</v>
      </c>
      <c r="AK40" s="7">
        <f>AH40-MAX($G40,$H40)</f>
        <v>270</v>
      </c>
      <c r="AL40" s="8">
        <f>AK40/D40</f>
        <v>0.54</v>
      </c>
      <c r="AM40">
        <f>AH40/D40</f>
        <v>0.72</v>
      </c>
    </row>
    <row r="41" spans="1:39" x14ac:dyDescent="0.2">
      <c r="A41" s="1">
        <v>46227</v>
      </c>
      <c r="B41" s="2">
        <v>31722021205</v>
      </c>
      <c r="C41" s="2" t="s">
        <v>246</v>
      </c>
      <c r="D41" s="2">
        <v>500</v>
      </c>
      <c r="E41" s="2" t="s">
        <v>280</v>
      </c>
      <c r="F41" s="2">
        <v>180</v>
      </c>
      <c r="G41" s="2">
        <v>450</v>
      </c>
      <c r="H41" s="2">
        <v>0</v>
      </c>
      <c r="I41" s="2">
        <v>0</v>
      </c>
      <c r="J41" s="2">
        <v>0</v>
      </c>
      <c r="K41" s="2">
        <v>968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9">
        <f>Z41*2</f>
        <v>0</v>
      </c>
      <c r="AD41" s="7">
        <f>MAX(AC41,$G41,$H41)</f>
        <v>450</v>
      </c>
      <c r="AE41" s="7">
        <f>AC41-$F41</f>
        <v>-180</v>
      </c>
      <c r="AF41" s="7">
        <f>AD41-MAX($G41,$H41)</f>
        <v>0</v>
      </c>
      <c r="AG41" s="9">
        <f>_xlfn.CEILING.MATH(L41*AB41*IF(I41&gt;=2,2,IF(OR(E41="CA",E41="TA"),$AH$2,1)))</f>
        <v>0</v>
      </c>
      <c r="AH41" s="7">
        <f>MAX(AG41,$G41,$H41)</f>
        <v>450</v>
      </c>
      <c r="AI41" s="7">
        <f>MAX(_xlfn.CEILING.MATH((AG41-K41)/D41),0)</f>
        <v>0</v>
      </c>
      <c r="AJ41" s="7">
        <f>AG41-$F41</f>
        <v>-180</v>
      </c>
      <c r="AK41" s="7">
        <f>AH41-MAX($G41,$H41)</f>
        <v>0</v>
      </c>
      <c r="AL41" s="8">
        <f>AK41/D41</f>
        <v>0</v>
      </c>
      <c r="AM41">
        <f>AH41/D41</f>
        <v>0.9</v>
      </c>
    </row>
    <row r="42" spans="1:39" x14ac:dyDescent="0.2">
      <c r="A42" s="1">
        <v>4518</v>
      </c>
      <c r="B42" s="2">
        <v>406117001</v>
      </c>
      <c r="C42" s="2" t="s">
        <v>68</v>
      </c>
      <c r="D42" s="2">
        <v>100</v>
      </c>
      <c r="E42" s="2" t="s">
        <v>280</v>
      </c>
      <c r="F42" s="2">
        <v>30</v>
      </c>
      <c r="G42" s="2">
        <v>90</v>
      </c>
      <c r="H42" s="2">
        <v>0</v>
      </c>
      <c r="I42" s="2">
        <v>0</v>
      </c>
      <c r="J42" s="2">
        <v>0</v>
      </c>
      <c r="K42" s="2">
        <v>155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9">
        <f>Z42*2</f>
        <v>0</v>
      </c>
      <c r="AD42" s="7">
        <f>MAX(AC42,$G42,$H42)</f>
        <v>90</v>
      </c>
      <c r="AE42" s="7">
        <f>AC42-$F42</f>
        <v>-30</v>
      </c>
      <c r="AF42" s="7">
        <f>AD42-MAX($G42,$H42)</f>
        <v>0</v>
      </c>
      <c r="AG42" s="9">
        <f>_xlfn.CEILING.MATH(L42*AB42*IF(I42&gt;=2,2,IF(OR(E42="CA",E42="TA"),$AH$2,1)))</f>
        <v>0</v>
      </c>
      <c r="AH42" s="7">
        <f>MAX(AG42,$G42,$H42)</f>
        <v>90</v>
      </c>
      <c r="AI42" s="7">
        <f>MAX(_xlfn.CEILING.MATH((AG42-K42)/D42),0)</f>
        <v>0</v>
      </c>
      <c r="AJ42" s="7">
        <f>AG42-$F42</f>
        <v>-30</v>
      </c>
      <c r="AK42" s="7">
        <f>AH42-MAX($G42,$H42)</f>
        <v>0</v>
      </c>
      <c r="AL42" s="8">
        <f>AK42/D42</f>
        <v>0</v>
      </c>
      <c r="AM42">
        <f>AH42/D42</f>
        <v>0.9</v>
      </c>
    </row>
    <row r="43" spans="1:39" x14ac:dyDescent="0.2">
      <c r="A43" s="1">
        <v>3273</v>
      </c>
      <c r="B43" s="2">
        <v>555087302</v>
      </c>
      <c r="C43" s="2" t="s">
        <v>61</v>
      </c>
      <c r="D43" s="2">
        <v>100</v>
      </c>
      <c r="E43" s="2" t="s">
        <v>280</v>
      </c>
      <c r="F43" s="2">
        <v>30</v>
      </c>
      <c r="G43" s="2">
        <v>90</v>
      </c>
      <c r="H43" s="2">
        <v>0</v>
      </c>
      <c r="I43" s="2">
        <v>0</v>
      </c>
      <c r="J43" s="2">
        <v>0</v>
      </c>
      <c r="K43" s="2">
        <v>200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9">
        <f>Z43*2</f>
        <v>0</v>
      </c>
      <c r="AD43" s="7">
        <f>MAX(AC43,$G43,$H43)</f>
        <v>90</v>
      </c>
      <c r="AE43" s="7">
        <f>AC43-$F43</f>
        <v>-30</v>
      </c>
      <c r="AF43" s="7">
        <f>AD43-MAX($G43,$H43)</f>
        <v>0</v>
      </c>
      <c r="AG43" s="9">
        <f>_xlfn.CEILING.MATH(L43*AB43*IF(I43&gt;=2,2,IF(OR(E43="CA",E43="TA"),$AH$2,1)))</f>
        <v>0</v>
      </c>
      <c r="AH43" s="7">
        <f>MAX(AG43,$G43,$H43)</f>
        <v>90</v>
      </c>
      <c r="AI43" s="7">
        <f>MAX(_xlfn.CEILING.MATH((AG43-K43)/D43),0)</f>
        <v>0</v>
      </c>
      <c r="AJ43" s="7">
        <f>AG43-$F43</f>
        <v>-30</v>
      </c>
      <c r="AK43" s="7">
        <f>AH43-MAX($G43,$H43)</f>
        <v>0</v>
      </c>
      <c r="AL43" s="8">
        <f>AK43/D43</f>
        <v>0</v>
      </c>
      <c r="AM43">
        <f>AH43/D43</f>
        <v>0.9</v>
      </c>
    </row>
    <row r="44" spans="1:39" x14ac:dyDescent="0.2">
      <c r="A44" s="1">
        <v>29928</v>
      </c>
      <c r="B44" s="2">
        <v>904635261</v>
      </c>
      <c r="C44" s="2" t="s">
        <v>217</v>
      </c>
      <c r="D44" s="2">
        <v>100</v>
      </c>
      <c r="E44" s="2" t="s">
        <v>280</v>
      </c>
      <c r="F44" s="2">
        <v>30</v>
      </c>
      <c r="G44" s="2">
        <v>90</v>
      </c>
      <c r="H44" s="2">
        <v>0</v>
      </c>
      <c r="I44" s="2">
        <v>10</v>
      </c>
      <c r="J44" s="2">
        <v>126</v>
      </c>
      <c r="K44" s="2">
        <v>74</v>
      </c>
      <c r="L44" s="2">
        <v>12.6</v>
      </c>
      <c r="M44" s="2">
        <v>7.75</v>
      </c>
      <c r="N44" s="2">
        <v>10</v>
      </c>
      <c r="O44" s="2">
        <v>10</v>
      </c>
      <c r="P44" s="2">
        <v>52</v>
      </c>
      <c r="Q44" s="2">
        <v>0.95</v>
      </c>
      <c r="R44" s="2">
        <v>1</v>
      </c>
      <c r="S44" s="2">
        <v>9</v>
      </c>
      <c r="T44" s="2">
        <v>14</v>
      </c>
      <c r="U44" s="2">
        <v>18.214005600086985</v>
      </c>
      <c r="V44" s="2">
        <v>3</v>
      </c>
      <c r="W44" s="2">
        <v>7</v>
      </c>
      <c r="X44" s="2">
        <v>10</v>
      </c>
      <c r="Y44" s="2">
        <v>10</v>
      </c>
      <c r="Z44" s="2">
        <v>62</v>
      </c>
      <c r="AA44" s="2">
        <v>1.1111111111111112</v>
      </c>
      <c r="AB44" s="2">
        <v>2</v>
      </c>
      <c r="AC44" s="9">
        <f>Z44*2</f>
        <v>124</v>
      </c>
      <c r="AD44" s="7">
        <f>MAX(AC44,$G44,$H44)</f>
        <v>124</v>
      </c>
      <c r="AE44" s="7">
        <f>AC44-$F44</f>
        <v>94</v>
      </c>
      <c r="AF44" s="7">
        <f>AD44-MAX($G44,$H44)</f>
        <v>34</v>
      </c>
      <c r="AG44" s="9">
        <f>_xlfn.CEILING.MATH(L44*AB44*IF(I44&gt;=2,2,IF(OR(E44="CA",E44="TA"),$AH$2,1)))</f>
        <v>51</v>
      </c>
      <c r="AH44" s="7">
        <f>MAX(AG44,$G44,$H44)</f>
        <v>90</v>
      </c>
      <c r="AI44" s="7">
        <f>MAX(_xlfn.CEILING.MATH((AG44-K44)/D44),0)</f>
        <v>0</v>
      </c>
      <c r="AJ44" s="7">
        <f>AG44-$F44</f>
        <v>21</v>
      </c>
      <c r="AK44" s="7">
        <f>AH44-MAX($G44,$H44)</f>
        <v>0</v>
      </c>
      <c r="AL44" s="8">
        <f>AK44/D44</f>
        <v>0</v>
      </c>
      <c r="AM44">
        <f>AH44/D44</f>
        <v>0.9</v>
      </c>
    </row>
    <row r="45" spans="1:39" x14ac:dyDescent="0.2">
      <c r="A45" s="1">
        <v>46229</v>
      </c>
      <c r="B45" s="2">
        <v>65862001305</v>
      </c>
      <c r="C45" s="2" t="s">
        <v>248</v>
      </c>
      <c r="D45" s="2">
        <v>500</v>
      </c>
      <c r="E45" s="2" t="s">
        <v>280</v>
      </c>
      <c r="F45" s="2">
        <v>180</v>
      </c>
      <c r="G45" s="2">
        <v>450</v>
      </c>
      <c r="H45" s="2">
        <v>0</v>
      </c>
      <c r="I45" s="2">
        <v>10</v>
      </c>
      <c r="J45" s="2">
        <v>591</v>
      </c>
      <c r="K45" s="2">
        <v>409</v>
      </c>
      <c r="L45" s="2">
        <v>59.1</v>
      </c>
      <c r="M45" s="2">
        <v>32.5</v>
      </c>
      <c r="N45" s="2">
        <v>75</v>
      </c>
      <c r="O45" s="2">
        <v>90</v>
      </c>
      <c r="P45" s="2">
        <v>90</v>
      </c>
      <c r="Q45" s="2">
        <v>1</v>
      </c>
      <c r="R45" s="2">
        <v>1</v>
      </c>
      <c r="S45" s="2">
        <v>8</v>
      </c>
      <c r="T45" s="2">
        <v>73.875</v>
      </c>
      <c r="U45" s="2">
        <v>38.731447171516841</v>
      </c>
      <c r="V45" s="2">
        <v>10</v>
      </c>
      <c r="W45" s="2">
        <v>52.5</v>
      </c>
      <c r="X45" s="2">
        <v>90</v>
      </c>
      <c r="Y45" s="2">
        <v>90</v>
      </c>
      <c r="Z45" s="2">
        <v>131</v>
      </c>
      <c r="AA45" s="2">
        <v>1.25</v>
      </c>
      <c r="AB45" s="2">
        <v>3</v>
      </c>
      <c r="AC45" s="9">
        <f>Z45*2</f>
        <v>262</v>
      </c>
      <c r="AD45" s="7">
        <f>MAX(AC45,$G45,$H45)</f>
        <v>450</v>
      </c>
      <c r="AE45" s="7">
        <f>AC45-$F45</f>
        <v>82</v>
      </c>
      <c r="AF45" s="7">
        <f>AD45-MAX($G45,$H45)</f>
        <v>0</v>
      </c>
      <c r="AG45" s="9">
        <f>_xlfn.CEILING.MATH(L45*AB45*IF(I45&gt;=2,2,IF(OR(E45="CA",E45="TA"),$AH$2,1)))</f>
        <v>355</v>
      </c>
      <c r="AH45" s="7">
        <f>MAX(AG45,$G45,$H45)</f>
        <v>450</v>
      </c>
      <c r="AI45" s="7">
        <f>MAX(_xlfn.CEILING.MATH((AG45-K45)/D45),0)</f>
        <v>0</v>
      </c>
      <c r="AJ45" s="7">
        <f>AG45-$F45</f>
        <v>175</v>
      </c>
      <c r="AK45" s="7">
        <f>AH45-MAX($G45,$H45)</f>
        <v>0</v>
      </c>
      <c r="AL45" s="8">
        <f>AK45/D45</f>
        <v>0</v>
      </c>
      <c r="AM45">
        <f>AH45/D45</f>
        <v>0.9</v>
      </c>
    </row>
    <row r="46" spans="1:39" x14ac:dyDescent="0.2">
      <c r="A46" s="1">
        <v>6461</v>
      </c>
      <c r="B46" s="2">
        <v>45963063504</v>
      </c>
      <c r="C46" s="2" t="s">
        <v>91</v>
      </c>
      <c r="D46" s="2">
        <v>500</v>
      </c>
      <c r="E46" s="2" t="s">
        <v>280</v>
      </c>
      <c r="F46" s="2">
        <v>180</v>
      </c>
      <c r="G46" s="2">
        <v>360</v>
      </c>
      <c r="H46" s="2">
        <v>0</v>
      </c>
      <c r="I46" s="2">
        <v>6</v>
      </c>
      <c r="J46" s="2">
        <v>690</v>
      </c>
      <c r="K46" s="2">
        <v>516</v>
      </c>
      <c r="L46" s="2">
        <v>115</v>
      </c>
      <c r="M46" s="2">
        <v>90</v>
      </c>
      <c r="N46" s="2">
        <v>90</v>
      </c>
      <c r="O46" s="2">
        <v>157.5</v>
      </c>
      <c r="P46" s="2">
        <v>180</v>
      </c>
      <c r="Q46" s="2">
        <v>1.3333333333333333</v>
      </c>
      <c r="R46" s="2">
        <v>2</v>
      </c>
      <c r="S46" s="2">
        <v>5</v>
      </c>
      <c r="T46" s="2">
        <v>138</v>
      </c>
      <c r="U46" s="2">
        <v>45.4972526643093</v>
      </c>
      <c r="V46" s="2">
        <v>90</v>
      </c>
      <c r="W46" s="2">
        <v>90</v>
      </c>
      <c r="X46" s="2">
        <v>150</v>
      </c>
      <c r="Y46" s="2">
        <v>180</v>
      </c>
      <c r="Z46" s="2">
        <v>180</v>
      </c>
      <c r="AA46" s="2">
        <v>1.2</v>
      </c>
      <c r="AB46" s="2">
        <v>2</v>
      </c>
      <c r="AC46" s="9">
        <f>Z46*2</f>
        <v>360</v>
      </c>
      <c r="AD46" s="7">
        <f>MAX(AC46,$G46,$H46)</f>
        <v>360</v>
      </c>
      <c r="AE46" s="7">
        <f>AC46-$F46</f>
        <v>180</v>
      </c>
      <c r="AF46" s="7">
        <f>AD46-MAX($G46,$H46)</f>
        <v>0</v>
      </c>
      <c r="AG46" s="9">
        <f>_xlfn.CEILING.MATH(L46*AB46*IF(I46&gt;=2,2,IF(OR(E46="CA",E46="TA"),$AH$2,1)))</f>
        <v>460</v>
      </c>
      <c r="AH46" s="7">
        <f>MAX(AG46,$G46,$H46)</f>
        <v>460</v>
      </c>
      <c r="AI46" s="7">
        <f>MAX(_xlfn.CEILING.MATH((AG46-K46)/D46),0)</f>
        <v>0</v>
      </c>
      <c r="AJ46" s="7">
        <f>AG46-$F46</f>
        <v>280</v>
      </c>
      <c r="AK46" s="7">
        <f>AH46-MAX($G46,$H46)</f>
        <v>100</v>
      </c>
      <c r="AL46" s="8">
        <f>AK46/D46</f>
        <v>0.2</v>
      </c>
      <c r="AM46">
        <f>AH46/D46</f>
        <v>0.92</v>
      </c>
    </row>
    <row r="47" spans="1:39" x14ac:dyDescent="0.2">
      <c r="A47" s="1">
        <v>4539</v>
      </c>
      <c r="B47" s="2">
        <v>62756079713</v>
      </c>
      <c r="C47" s="2" t="s">
        <v>70</v>
      </c>
      <c r="D47" s="2">
        <v>500</v>
      </c>
      <c r="E47" s="2" t="s">
        <v>280</v>
      </c>
      <c r="F47" s="2">
        <v>200</v>
      </c>
      <c r="G47" s="2">
        <v>500</v>
      </c>
      <c r="H47" s="2">
        <v>0</v>
      </c>
      <c r="I47" s="2">
        <v>0</v>
      </c>
      <c r="J47" s="2">
        <v>0</v>
      </c>
      <c r="K47" s="2">
        <v>500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9">
        <f>Z47*2</f>
        <v>0</v>
      </c>
      <c r="AD47" s="7">
        <f>MAX(AC47,$G47,$H47)</f>
        <v>500</v>
      </c>
      <c r="AE47" s="7">
        <f>AC47-$F47</f>
        <v>-200</v>
      </c>
      <c r="AF47" s="7">
        <f>AD47-MAX($G47,$H47)</f>
        <v>0</v>
      </c>
      <c r="AG47" s="9">
        <f>_xlfn.CEILING.MATH(L47*AB47*IF(I47&gt;=2,2,IF(OR(E47="CA",E47="TA"),$AH$2,1)))</f>
        <v>0</v>
      </c>
      <c r="AH47" s="7">
        <f>MAX(AG47,$G47,$H47)</f>
        <v>500</v>
      </c>
      <c r="AI47" s="7">
        <f>MAX(_xlfn.CEILING.MATH((AG47-K47)/D47),0)</f>
        <v>0</v>
      </c>
      <c r="AJ47" s="7">
        <f>AG47-$F47</f>
        <v>-200</v>
      </c>
      <c r="AK47" s="7">
        <f>AH47-MAX($G47,$H47)</f>
        <v>0</v>
      </c>
      <c r="AL47" s="8">
        <f>AK47/D47</f>
        <v>0</v>
      </c>
      <c r="AM47">
        <f>AH47/D47</f>
        <v>1</v>
      </c>
    </row>
    <row r="48" spans="1:39" x14ac:dyDescent="0.2">
      <c r="A48" s="1">
        <v>564</v>
      </c>
      <c r="B48" s="2">
        <v>591034505</v>
      </c>
      <c r="C48" s="2" t="s">
        <v>34</v>
      </c>
      <c r="D48" s="2">
        <v>500</v>
      </c>
      <c r="E48" s="2" t="s">
        <v>280</v>
      </c>
      <c r="F48" s="2">
        <v>200</v>
      </c>
      <c r="G48" s="2">
        <v>500</v>
      </c>
      <c r="H48" s="2">
        <v>0</v>
      </c>
      <c r="I48" s="2">
        <v>0</v>
      </c>
      <c r="J48" s="2">
        <v>0</v>
      </c>
      <c r="K48" s="2">
        <v>685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9">
        <f>Z48*2</f>
        <v>0</v>
      </c>
      <c r="AD48" s="7">
        <f>MAX(AC48,$G48,$H48)</f>
        <v>500</v>
      </c>
      <c r="AE48" s="7">
        <f>AC48-$F48</f>
        <v>-200</v>
      </c>
      <c r="AF48" s="7">
        <f>AD48-MAX($G48,$H48)</f>
        <v>0</v>
      </c>
      <c r="AG48" s="9">
        <f>_xlfn.CEILING.MATH(L48*AB48*IF(I48&gt;=2,2,IF(OR(E48="CA",E48="TA"),$AH$2,1)))</f>
        <v>0</v>
      </c>
      <c r="AH48" s="7">
        <f>MAX(AG48,$G48,$H48)</f>
        <v>500</v>
      </c>
      <c r="AI48" s="7">
        <f>MAX(_xlfn.CEILING.MATH((AG48-K48)/D48),0)</f>
        <v>0</v>
      </c>
      <c r="AJ48" s="7">
        <f>AG48-$F48</f>
        <v>-200</v>
      </c>
      <c r="AK48" s="7">
        <f>AH48-MAX($G48,$H48)</f>
        <v>0</v>
      </c>
      <c r="AL48" s="8">
        <f>AK48/D48</f>
        <v>0</v>
      </c>
      <c r="AM48">
        <f>AH48/D48</f>
        <v>1</v>
      </c>
    </row>
    <row r="49" spans="1:39" x14ac:dyDescent="0.2">
      <c r="A49" s="3">
        <v>5131</v>
      </c>
      <c r="B49" s="2">
        <v>904634280</v>
      </c>
      <c r="C49" s="2" t="s">
        <v>84</v>
      </c>
      <c r="D49" s="2">
        <v>1000</v>
      </c>
      <c r="E49" s="2" t="s">
        <v>280</v>
      </c>
      <c r="F49" s="2">
        <v>180</v>
      </c>
      <c r="G49" s="2">
        <v>1000</v>
      </c>
      <c r="H49" s="2">
        <v>0</v>
      </c>
      <c r="I49" s="2">
        <v>0</v>
      </c>
      <c r="J49" s="2">
        <v>0</v>
      </c>
      <c r="K49" s="2">
        <v>720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9">
        <f>Z49*2</f>
        <v>0</v>
      </c>
      <c r="AD49" s="7">
        <f>MAX(AC49,$G49,$H49)</f>
        <v>1000</v>
      </c>
      <c r="AE49" s="7">
        <f>AC49-$F49</f>
        <v>-180</v>
      </c>
      <c r="AF49" s="7">
        <f>AD49-MAX($G49,$H49)</f>
        <v>0</v>
      </c>
      <c r="AG49" s="9">
        <f>_xlfn.CEILING.MATH(L49*AB49*IF(I49&gt;=2,2,IF(OR(E49="CA",E49="TA"),$AH$2,1)))</f>
        <v>0</v>
      </c>
      <c r="AH49" s="7">
        <f>MAX(AG49,$G49,$H49)</f>
        <v>1000</v>
      </c>
      <c r="AI49" s="7">
        <f>MAX(_xlfn.CEILING.MATH((AG49-K49)/D49),0)</f>
        <v>0</v>
      </c>
      <c r="AJ49" s="7">
        <f>AG49-$F49</f>
        <v>-180</v>
      </c>
      <c r="AK49" s="7">
        <f>AH49-MAX($G49,$H49)</f>
        <v>0</v>
      </c>
      <c r="AL49" s="8">
        <f>AK49/D49</f>
        <v>0</v>
      </c>
      <c r="AM49">
        <f>AH49/D49</f>
        <v>1</v>
      </c>
    </row>
    <row r="50" spans="1:39" x14ac:dyDescent="0.2">
      <c r="A50" s="1">
        <v>59178</v>
      </c>
      <c r="B50" s="2">
        <v>904546080</v>
      </c>
      <c r="C50" s="2" t="s">
        <v>266</v>
      </c>
      <c r="D50" s="2">
        <v>1000</v>
      </c>
      <c r="E50" s="2" t="s">
        <v>280</v>
      </c>
      <c r="F50" s="2">
        <v>300</v>
      </c>
      <c r="G50" s="2">
        <v>1000</v>
      </c>
      <c r="H50" s="2">
        <v>0</v>
      </c>
      <c r="I50" s="2">
        <v>11</v>
      </c>
      <c r="J50" s="2">
        <v>938</v>
      </c>
      <c r="K50" s="2">
        <v>520</v>
      </c>
      <c r="L50" s="2">
        <v>85.272727272727266</v>
      </c>
      <c r="M50" s="2">
        <v>73</v>
      </c>
      <c r="N50" s="2">
        <v>90</v>
      </c>
      <c r="O50" s="2">
        <v>90</v>
      </c>
      <c r="P50" s="2">
        <v>160</v>
      </c>
      <c r="Q50" s="2">
        <v>1.3212121212121213</v>
      </c>
      <c r="R50" s="2">
        <v>2</v>
      </c>
      <c r="S50" s="2">
        <v>11</v>
      </c>
      <c r="T50" s="2">
        <v>85.272727272727266</v>
      </c>
      <c r="U50" s="2">
        <v>31.35949906835538</v>
      </c>
      <c r="V50" s="2">
        <v>32</v>
      </c>
      <c r="W50" s="2">
        <v>73</v>
      </c>
      <c r="X50" s="2">
        <v>90</v>
      </c>
      <c r="Y50" s="2">
        <v>90</v>
      </c>
      <c r="Z50" s="2">
        <v>160</v>
      </c>
      <c r="AA50" s="2">
        <v>1</v>
      </c>
      <c r="AB50" s="2">
        <v>1</v>
      </c>
      <c r="AC50" s="9">
        <f>Z50*2</f>
        <v>320</v>
      </c>
      <c r="AD50" s="7">
        <f>MAX(AC50,$G50,$H50)</f>
        <v>1000</v>
      </c>
      <c r="AE50" s="7">
        <f>AC50-$F50</f>
        <v>20</v>
      </c>
      <c r="AF50" s="7">
        <f>AD50-MAX($G50,$H50)</f>
        <v>0</v>
      </c>
      <c r="AG50" s="9">
        <f>_xlfn.CEILING.MATH(L50*AB50*IF(I50&gt;=2,2,IF(OR(E50="CA",E50="TA"),$AH$2,1)))</f>
        <v>171</v>
      </c>
      <c r="AH50" s="7">
        <f>MAX(AG50,$G50,$H50)</f>
        <v>1000</v>
      </c>
      <c r="AI50" s="7">
        <f>MAX(_xlfn.CEILING.MATH((AG50-K50)/D50),0)</f>
        <v>0</v>
      </c>
      <c r="AJ50" s="7">
        <f>AG50-$F50</f>
        <v>-129</v>
      </c>
      <c r="AK50" s="7">
        <f>AH50-MAX($G50,$H50)</f>
        <v>0</v>
      </c>
      <c r="AL50" s="8">
        <f>AK50/D50</f>
        <v>0</v>
      </c>
      <c r="AM50">
        <f>AH50/D50</f>
        <v>1</v>
      </c>
    </row>
    <row r="51" spans="1:39" x14ac:dyDescent="0.2">
      <c r="A51" s="1">
        <v>16815</v>
      </c>
      <c r="B51" s="2">
        <v>713042701</v>
      </c>
      <c r="C51" s="2" t="s">
        <v>172</v>
      </c>
      <c r="D51" s="2">
        <v>100</v>
      </c>
      <c r="E51" s="2" t="s">
        <v>282</v>
      </c>
      <c r="F51" s="2">
        <v>100</v>
      </c>
      <c r="G51" s="2">
        <v>100</v>
      </c>
      <c r="H51" s="2">
        <v>0</v>
      </c>
      <c r="I51" s="2">
        <v>0</v>
      </c>
      <c r="J51" s="2">
        <v>0</v>
      </c>
      <c r="K51" s="2">
        <v>500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9">
        <f>Z51*2</f>
        <v>0</v>
      </c>
      <c r="AD51" s="7">
        <f>MAX(AC51,$G51,$H51)</f>
        <v>100</v>
      </c>
      <c r="AE51" s="7">
        <f>AC51-$F51</f>
        <v>-100</v>
      </c>
      <c r="AF51" s="7">
        <f>AD51-MAX($G51,$H51)</f>
        <v>0</v>
      </c>
      <c r="AG51" s="9">
        <f>_xlfn.CEILING.MATH(L51*AB51*IF(I51&gt;=2,2,IF(OR(E51="CA",E51="TA"),$AH$2,1)))</f>
        <v>0</v>
      </c>
      <c r="AH51" s="7">
        <f>MAX(AG51,$G51,$H51)</f>
        <v>100</v>
      </c>
      <c r="AI51" s="7">
        <f>MAX(_xlfn.CEILING.MATH((AG51-K51)/D51),0)</f>
        <v>0</v>
      </c>
      <c r="AJ51" s="7">
        <f>AG51-$F51</f>
        <v>-100</v>
      </c>
      <c r="AK51" s="7">
        <f>AH51-MAX($G51,$H51)</f>
        <v>0</v>
      </c>
      <c r="AL51" s="8">
        <f>AK51/D51</f>
        <v>0</v>
      </c>
      <c r="AM51">
        <f>AH51/D51</f>
        <v>1</v>
      </c>
    </row>
    <row r="52" spans="1:39" x14ac:dyDescent="0.2">
      <c r="A52" s="1">
        <v>8208</v>
      </c>
      <c r="B52" s="2">
        <v>781181810</v>
      </c>
      <c r="C52" s="2" t="s">
        <v>127</v>
      </c>
      <c r="D52" s="2">
        <v>1000</v>
      </c>
      <c r="E52" s="2" t="s">
        <v>280</v>
      </c>
      <c r="F52" s="2">
        <v>200</v>
      </c>
      <c r="G52" s="2">
        <v>1000</v>
      </c>
      <c r="H52" s="2">
        <v>0</v>
      </c>
      <c r="I52" s="2">
        <v>15</v>
      </c>
      <c r="J52" s="2">
        <v>768</v>
      </c>
      <c r="K52" s="2">
        <v>1035</v>
      </c>
      <c r="L52" s="2">
        <v>51.2</v>
      </c>
      <c r="M52" s="2">
        <v>29</v>
      </c>
      <c r="N52" s="2">
        <v>45</v>
      </c>
      <c r="O52" s="2">
        <v>90</v>
      </c>
      <c r="P52" s="2">
        <v>90</v>
      </c>
      <c r="Q52" s="2">
        <v>1.1333333333333333</v>
      </c>
      <c r="R52" s="2">
        <v>4</v>
      </c>
      <c r="S52" s="2">
        <v>15</v>
      </c>
      <c r="T52" s="2">
        <v>51.2</v>
      </c>
      <c r="U52" s="2">
        <v>31.993749389529206</v>
      </c>
      <c r="V52" s="2">
        <v>7</v>
      </c>
      <c r="W52" s="2">
        <v>29</v>
      </c>
      <c r="X52" s="2">
        <v>45</v>
      </c>
      <c r="Y52" s="2">
        <v>90</v>
      </c>
      <c r="Z52" s="2">
        <v>90</v>
      </c>
      <c r="AA52" s="2">
        <v>1</v>
      </c>
      <c r="AB52" s="2">
        <v>1</v>
      </c>
      <c r="AC52" s="9">
        <f>Z52*2</f>
        <v>180</v>
      </c>
      <c r="AD52" s="7">
        <f>MAX(AC52,$G52,$H52)</f>
        <v>1000</v>
      </c>
      <c r="AE52" s="7">
        <f>AC52-$F52</f>
        <v>-20</v>
      </c>
      <c r="AF52" s="7">
        <f>AD52-MAX($G52,$H52)</f>
        <v>0</v>
      </c>
      <c r="AG52" s="9">
        <f>_xlfn.CEILING.MATH(L52*AB52*IF(I52&gt;=2,2,IF(OR(E52="CA",E52="TA"),$AH$2,1)))</f>
        <v>103</v>
      </c>
      <c r="AH52" s="7">
        <f>MAX(AG52,$G52,$H52)</f>
        <v>1000</v>
      </c>
      <c r="AI52" s="7">
        <f>MAX(_xlfn.CEILING.MATH((AG52-K52)/D52),0)</f>
        <v>0</v>
      </c>
      <c r="AJ52" s="7">
        <f>AG52-$F52</f>
        <v>-97</v>
      </c>
      <c r="AK52" s="7">
        <f>AH52-MAX($G52,$H52)</f>
        <v>0</v>
      </c>
      <c r="AL52" s="8">
        <f>AK52/D52</f>
        <v>0</v>
      </c>
      <c r="AM52">
        <f>AH52/D52</f>
        <v>1</v>
      </c>
    </row>
    <row r="53" spans="1:39" x14ac:dyDescent="0.2">
      <c r="A53" s="1">
        <v>46403</v>
      </c>
      <c r="B53" s="2">
        <v>93738498</v>
      </c>
      <c r="C53" s="2" t="s">
        <v>255</v>
      </c>
      <c r="D53" s="2">
        <v>90</v>
      </c>
      <c r="E53" s="2" t="s">
        <v>282</v>
      </c>
      <c r="F53" s="2">
        <v>90</v>
      </c>
      <c r="G53" s="2">
        <v>90</v>
      </c>
      <c r="H53" s="2">
        <v>0</v>
      </c>
      <c r="I53" s="2">
        <v>0</v>
      </c>
      <c r="J53" s="2">
        <v>0</v>
      </c>
      <c r="K53" s="2">
        <v>339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9">
        <f>Z53*2</f>
        <v>0</v>
      </c>
      <c r="AD53" s="7">
        <f>MAX(AC53,$G53,$H53)</f>
        <v>90</v>
      </c>
      <c r="AE53" s="7">
        <f>AC53-$F53</f>
        <v>-90</v>
      </c>
      <c r="AF53" s="7">
        <f>AD53-MAX($G53,$H53)</f>
        <v>0</v>
      </c>
      <c r="AG53" s="9">
        <f>_xlfn.CEILING.MATH(L53*AB53*IF(I53&gt;=2,2,IF(OR(E53="CA",E53="TA"),$AH$2,1)))</f>
        <v>0</v>
      </c>
      <c r="AH53" s="7">
        <f>MAX(AG53,$G53,$H53)</f>
        <v>90</v>
      </c>
      <c r="AI53" s="7">
        <f>MAX(_xlfn.CEILING.MATH((AG53-K53)/D53),0)</f>
        <v>0</v>
      </c>
      <c r="AJ53" s="7">
        <f>AG53-$F53</f>
        <v>-90</v>
      </c>
      <c r="AK53" s="7">
        <f>AH53-MAX($G53,$H53)</f>
        <v>0</v>
      </c>
      <c r="AL53" s="8">
        <f>AK53/D53</f>
        <v>0</v>
      </c>
      <c r="AM53">
        <f>AH53/D53</f>
        <v>1</v>
      </c>
    </row>
    <row r="54" spans="1:39" x14ac:dyDescent="0.2">
      <c r="A54" s="1">
        <v>2536</v>
      </c>
      <c r="B54" s="2">
        <v>16714004211</v>
      </c>
      <c r="C54" s="2" t="s">
        <v>56</v>
      </c>
      <c r="D54" s="2">
        <v>500</v>
      </c>
      <c r="E54" s="2" t="s">
        <v>280</v>
      </c>
      <c r="F54" s="2">
        <v>200</v>
      </c>
      <c r="G54" s="2">
        <v>500</v>
      </c>
      <c r="H54" s="2">
        <v>0</v>
      </c>
      <c r="I54" s="2">
        <v>4</v>
      </c>
      <c r="J54" s="2">
        <v>270</v>
      </c>
      <c r="K54" s="2">
        <v>430</v>
      </c>
      <c r="L54" s="2">
        <v>67.5</v>
      </c>
      <c r="M54" s="2">
        <v>45</v>
      </c>
      <c r="N54" s="2">
        <v>67.5</v>
      </c>
      <c r="O54" s="2">
        <v>90</v>
      </c>
      <c r="P54" s="2">
        <v>90</v>
      </c>
      <c r="Q54" s="2">
        <v>0.75</v>
      </c>
      <c r="R54" s="2">
        <v>1</v>
      </c>
      <c r="S54" s="2">
        <v>4</v>
      </c>
      <c r="T54" s="2">
        <v>67.5</v>
      </c>
      <c r="U54" s="2">
        <v>25.98076211353316</v>
      </c>
      <c r="V54" s="2">
        <v>45</v>
      </c>
      <c r="W54" s="2">
        <v>45</v>
      </c>
      <c r="X54" s="2">
        <v>67.5</v>
      </c>
      <c r="Y54" s="2">
        <v>90</v>
      </c>
      <c r="Z54" s="2">
        <v>90</v>
      </c>
      <c r="AA54" s="2">
        <v>1</v>
      </c>
      <c r="AB54" s="2">
        <v>1</v>
      </c>
      <c r="AC54" s="9">
        <f>Z54*2</f>
        <v>180</v>
      </c>
      <c r="AD54" s="7">
        <f>MAX(AC54,$G54,$H54)</f>
        <v>500</v>
      </c>
      <c r="AE54" s="7">
        <f>AC54-$F54</f>
        <v>-20</v>
      </c>
      <c r="AF54" s="7">
        <f>AD54-MAX($G54,$H54)</f>
        <v>0</v>
      </c>
      <c r="AG54" s="9">
        <f>_xlfn.CEILING.MATH(L54*AB54*IF(I54&gt;=2,2,IF(OR(E54="CA",E54="TA"),$AH$2,1)))</f>
        <v>135</v>
      </c>
      <c r="AH54" s="7">
        <f>MAX(AG54,$G54,$H54)</f>
        <v>500</v>
      </c>
      <c r="AI54" s="7">
        <f>MAX(_xlfn.CEILING.MATH((AG54-K54)/D54),0)</f>
        <v>0</v>
      </c>
      <c r="AJ54" s="7">
        <f>AG54-$F54</f>
        <v>-65</v>
      </c>
      <c r="AK54" s="7">
        <f>AH54-MAX($G54,$H54)</f>
        <v>0</v>
      </c>
      <c r="AL54" s="8">
        <f>AK54/D54</f>
        <v>0</v>
      </c>
      <c r="AM54">
        <f>AH54/D54</f>
        <v>1</v>
      </c>
    </row>
    <row r="55" spans="1:39" x14ac:dyDescent="0.2">
      <c r="A55" s="1">
        <v>46241</v>
      </c>
      <c r="B55" s="2">
        <v>42291083310</v>
      </c>
      <c r="C55" s="2" t="s">
        <v>253</v>
      </c>
      <c r="D55" s="2">
        <v>1000</v>
      </c>
      <c r="E55" s="2" t="s">
        <v>280</v>
      </c>
      <c r="F55" s="2">
        <v>300</v>
      </c>
      <c r="G55" s="2">
        <v>1000</v>
      </c>
      <c r="H55" s="2">
        <v>0</v>
      </c>
      <c r="I55" s="2">
        <v>9</v>
      </c>
      <c r="J55" s="2">
        <v>556</v>
      </c>
      <c r="K55" s="2">
        <v>2129</v>
      </c>
      <c r="L55" s="2">
        <v>61.777777777777779</v>
      </c>
      <c r="M55" s="2">
        <v>25</v>
      </c>
      <c r="N55" s="2">
        <v>45</v>
      </c>
      <c r="O55" s="2">
        <v>90</v>
      </c>
      <c r="P55" s="2">
        <v>180</v>
      </c>
      <c r="Q55" s="2">
        <v>1</v>
      </c>
      <c r="R55" s="2">
        <v>2</v>
      </c>
      <c r="S55" s="2">
        <v>8</v>
      </c>
      <c r="T55" s="2">
        <v>69.5</v>
      </c>
      <c r="U55" s="2">
        <v>57.537565368821681</v>
      </c>
      <c r="V55" s="2">
        <v>15</v>
      </c>
      <c r="W55" s="2">
        <v>24</v>
      </c>
      <c r="X55" s="2">
        <v>52.5</v>
      </c>
      <c r="Y55" s="2">
        <v>97.5</v>
      </c>
      <c r="Z55" s="2">
        <v>180</v>
      </c>
      <c r="AA55" s="2">
        <v>1.125</v>
      </c>
      <c r="AB55" s="2">
        <v>2</v>
      </c>
      <c r="AC55" s="9">
        <f>Z55*2</f>
        <v>360</v>
      </c>
      <c r="AD55" s="7">
        <f>MAX(AC55,$G55,$H55)</f>
        <v>1000</v>
      </c>
      <c r="AE55" s="7">
        <f>AC55-$F55</f>
        <v>60</v>
      </c>
      <c r="AF55" s="7">
        <f>AD55-MAX($G55,$H55)</f>
        <v>0</v>
      </c>
      <c r="AG55" s="9">
        <f>_xlfn.CEILING.MATH(L55*AB55*IF(I55&gt;=2,2,IF(OR(E55="CA",E55="TA"),$AH$2,1)))</f>
        <v>248</v>
      </c>
      <c r="AH55" s="7">
        <f>MAX(AG55,$G55,$H55)</f>
        <v>1000</v>
      </c>
      <c r="AI55" s="7">
        <f>MAX(_xlfn.CEILING.MATH((AG55-K55)/D55),0)</f>
        <v>0</v>
      </c>
      <c r="AJ55" s="7">
        <f>AG55-$F55</f>
        <v>-52</v>
      </c>
      <c r="AK55" s="7">
        <f>AH55-MAX($G55,$H55)</f>
        <v>0</v>
      </c>
      <c r="AL55" s="8">
        <f>AK55/D55</f>
        <v>0</v>
      </c>
      <c r="AM55">
        <f>AH55/D55</f>
        <v>1</v>
      </c>
    </row>
    <row r="56" spans="1:39" x14ac:dyDescent="0.2">
      <c r="A56" s="1">
        <v>6416</v>
      </c>
      <c r="B56" s="2">
        <v>16714010105</v>
      </c>
      <c r="C56" s="2" t="s">
        <v>89</v>
      </c>
      <c r="D56" s="2">
        <v>500</v>
      </c>
      <c r="E56" s="2" t="s">
        <v>280</v>
      </c>
      <c r="F56" s="2">
        <v>200</v>
      </c>
      <c r="G56" s="2">
        <v>500</v>
      </c>
      <c r="H56" s="2">
        <v>0</v>
      </c>
      <c r="I56" s="2">
        <v>4</v>
      </c>
      <c r="J56" s="2">
        <v>330</v>
      </c>
      <c r="K56" s="2">
        <v>547</v>
      </c>
      <c r="L56" s="2">
        <v>82.5</v>
      </c>
      <c r="M56" s="2">
        <v>30</v>
      </c>
      <c r="N56" s="2">
        <v>60</v>
      </c>
      <c r="O56" s="2">
        <v>112.5</v>
      </c>
      <c r="P56" s="2">
        <v>180</v>
      </c>
      <c r="Q56" s="2">
        <v>1.25</v>
      </c>
      <c r="R56" s="2">
        <v>2</v>
      </c>
      <c r="S56" s="2">
        <v>4</v>
      </c>
      <c r="T56" s="2">
        <v>82.5</v>
      </c>
      <c r="U56" s="2">
        <v>70.887234393789129</v>
      </c>
      <c r="V56" s="2">
        <v>30</v>
      </c>
      <c r="W56" s="2">
        <v>30</v>
      </c>
      <c r="X56" s="2">
        <v>60</v>
      </c>
      <c r="Y56" s="2">
        <v>112.5</v>
      </c>
      <c r="Z56" s="2">
        <v>180</v>
      </c>
      <c r="AA56" s="2">
        <v>1</v>
      </c>
      <c r="AB56" s="2">
        <v>1</v>
      </c>
      <c r="AC56" s="9">
        <f>Z56*2</f>
        <v>360</v>
      </c>
      <c r="AD56" s="7">
        <f>MAX(AC56,$G56,$H56)</f>
        <v>500</v>
      </c>
      <c r="AE56" s="7">
        <f>AC56-$F56</f>
        <v>160</v>
      </c>
      <c r="AF56" s="7">
        <f>AD56-MAX($G56,$H56)</f>
        <v>0</v>
      </c>
      <c r="AG56" s="9">
        <f>_xlfn.CEILING.MATH(L56*AB56*IF(I56&gt;=2,2,IF(OR(E56="CA",E56="TA"),$AH$2,1)))</f>
        <v>165</v>
      </c>
      <c r="AH56" s="7">
        <f>MAX(AG56,$G56,$H56)</f>
        <v>500</v>
      </c>
      <c r="AI56" s="7">
        <f>MAX(_xlfn.CEILING.MATH((AG56-K56)/D56),0)</f>
        <v>0</v>
      </c>
      <c r="AJ56" s="7">
        <f>AG56-$F56</f>
        <v>-35</v>
      </c>
      <c r="AK56" s="7">
        <f>AH56-MAX($G56,$H56)</f>
        <v>0</v>
      </c>
      <c r="AL56" s="8">
        <f>AK56/D56</f>
        <v>0</v>
      </c>
      <c r="AM56">
        <f>AH56/D56</f>
        <v>1</v>
      </c>
    </row>
    <row r="57" spans="1:39" x14ac:dyDescent="0.2">
      <c r="A57" s="1">
        <v>6561</v>
      </c>
      <c r="B57" s="2">
        <v>56017075</v>
      </c>
      <c r="C57" s="2" t="s">
        <v>92</v>
      </c>
      <c r="D57" s="2">
        <v>100</v>
      </c>
      <c r="E57" s="2" t="s">
        <v>280</v>
      </c>
      <c r="F57" s="2">
        <v>50</v>
      </c>
      <c r="G57" s="2">
        <v>100</v>
      </c>
      <c r="H57" s="2">
        <v>0</v>
      </c>
      <c r="I57" s="2">
        <v>1</v>
      </c>
      <c r="J57" s="2">
        <v>15</v>
      </c>
      <c r="K57" s="2">
        <v>100</v>
      </c>
      <c r="L57" s="2">
        <v>15</v>
      </c>
      <c r="M57" s="2">
        <v>15</v>
      </c>
      <c r="N57" s="2">
        <v>15</v>
      </c>
      <c r="O57" s="2">
        <v>15</v>
      </c>
      <c r="P57" s="2">
        <v>15</v>
      </c>
      <c r="Q57" s="2">
        <v>0.5</v>
      </c>
      <c r="R57" s="2">
        <v>0.5</v>
      </c>
      <c r="S57" s="2">
        <v>1</v>
      </c>
      <c r="T57" s="2">
        <v>15</v>
      </c>
      <c r="U57" s="2">
        <v>0</v>
      </c>
      <c r="V57" s="2">
        <v>15</v>
      </c>
      <c r="W57" s="2">
        <v>15</v>
      </c>
      <c r="X57" s="2">
        <v>15</v>
      </c>
      <c r="Y57" s="2">
        <v>15</v>
      </c>
      <c r="Z57" s="2">
        <v>15</v>
      </c>
      <c r="AA57" s="2">
        <v>1</v>
      </c>
      <c r="AB57" s="2">
        <v>1</v>
      </c>
      <c r="AC57" s="9">
        <f>Z57*2</f>
        <v>30</v>
      </c>
      <c r="AD57" s="7">
        <f>MAX(AC57,$G57,$H57)</f>
        <v>100</v>
      </c>
      <c r="AE57" s="7">
        <f>AC57-$F57</f>
        <v>-20</v>
      </c>
      <c r="AF57" s="7">
        <f>AD57-MAX($G57,$H57)</f>
        <v>0</v>
      </c>
      <c r="AG57" s="9">
        <f>_xlfn.CEILING.MATH(L57*AB57*IF(I57&gt;=2,2,IF(OR(E57="CA",E57="TA"),$AH$2,1)))</f>
        <v>18</v>
      </c>
      <c r="AH57" s="7">
        <f>MAX(AG57,$G57,$H57)</f>
        <v>100</v>
      </c>
      <c r="AI57" s="7">
        <f>MAX(_xlfn.CEILING.MATH((AG57-K57)/D57),0)</f>
        <v>0</v>
      </c>
      <c r="AJ57" s="7">
        <f>AG57-$F57</f>
        <v>-32</v>
      </c>
      <c r="AK57" s="7">
        <f>AH57-MAX($G57,$H57)</f>
        <v>0</v>
      </c>
      <c r="AL57" s="8">
        <f>AK57/D57</f>
        <v>0</v>
      </c>
      <c r="AM57">
        <f>AH57/D57</f>
        <v>1</v>
      </c>
    </row>
    <row r="58" spans="1:39" x14ac:dyDescent="0.2">
      <c r="A58" s="1">
        <v>9430</v>
      </c>
      <c r="B58" s="2">
        <v>115164301</v>
      </c>
      <c r="C58" s="2" t="s">
        <v>145</v>
      </c>
      <c r="D58" s="2">
        <v>100</v>
      </c>
      <c r="E58" s="2" t="s">
        <v>282</v>
      </c>
      <c r="F58" s="2">
        <v>30</v>
      </c>
      <c r="G58" s="2">
        <v>100</v>
      </c>
      <c r="H58" s="2">
        <v>0</v>
      </c>
      <c r="I58" s="2">
        <v>0</v>
      </c>
      <c r="J58" s="2">
        <v>0</v>
      </c>
      <c r="K58" s="2">
        <v>90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9">
        <f>Z58*2</f>
        <v>0</v>
      </c>
      <c r="AD58" s="7">
        <f>MAX(AC58,$G58,$H58)</f>
        <v>100</v>
      </c>
      <c r="AE58" s="7">
        <f>AC58-$F58</f>
        <v>-30</v>
      </c>
      <c r="AF58" s="7">
        <f>AD58-MAX($G58,$H58)</f>
        <v>0</v>
      </c>
      <c r="AG58" s="9">
        <f>_xlfn.CEILING.MATH(L58*AB58*IF(I58&gt;=2,2,IF(OR(E58="CA",E58="TA"),$AH$2,1)))</f>
        <v>0</v>
      </c>
      <c r="AH58" s="7">
        <f>MAX(AG58,$G58,$H58)</f>
        <v>100</v>
      </c>
      <c r="AI58" s="7">
        <f>MAX(_xlfn.CEILING.MATH((AG58-K58)/D58),0)</f>
        <v>0</v>
      </c>
      <c r="AJ58" s="7">
        <f>AG58-$F58</f>
        <v>-30</v>
      </c>
      <c r="AK58" s="7">
        <f>AH58-MAX($G58,$H58)</f>
        <v>0</v>
      </c>
      <c r="AL58" s="8">
        <f>AK58/D58</f>
        <v>0</v>
      </c>
      <c r="AM58">
        <f>AH58/D58</f>
        <v>1</v>
      </c>
    </row>
    <row r="59" spans="1:39" x14ac:dyDescent="0.2">
      <c r="A59" s="1">
        <v>20741</v>
      </c>
      <c r="B59" s="2">
        <v>55111023105</v>
      </c>
      <c r="C59" s="2" t="s">
        <v>186</v>
      </c>
      <c r="D59" s="2">
        <v>500</v>
      </c>
      <c r="E59" s="2" t="s">
        <v>280</v>
      </c>
      <c r="F59" s="2">
        <v>180</v>
      </c>
      <c r="G59" s="2">
        <v>500</v>
      </c>
      <c r="H59" s="2">
        <v>0</v>
      </c>
      <c r="I59" s="2">
        <v>3</v>
      </c>
      <c r="J59" s="2">
        <v>240</v>
      </c>
      <c r="K59" s="2">
        <v>599</v>
      </c>
      <c r="L59" s="2">
        <v>80</v>
      </c>
      <c r="M59" s="2">
        <v>75</v>
      </c>
      <c r="N59" s="2">
        <v>90</v>
      </c>
      <c r="O59" s="2">
        <v>90</v>
      </c>
      <c r="P59" s="2">
        <v>90</v>
      </c>
      <c r="Q59" s="2">
        <v>1</v>
      </c>
      <c r="R59" s="2">
        <v>1</v>
      </c>
      <c r="S59" s="2">
        <v>3</v>
      </c>
      <c r="T59" s="2">
        <v>80</v>
      </c>
      <c r="U59" s="2">
        <v>17.320508075688775</v>
      </c>
      <c r="V59" s="2">
        <v>60</v>
      </c>
      <c r="W59" s="2">
        <v>75</v>
      </c>
      <c r="X59" s="2">
        <v>90</v>
      </c>
      <c r="Y59" s="2">
        <v>90</v>
      </c>
      <c r="Z59" s="2">
        <v>90</v>
      </c>
      <c r="AA59" s="2">
        <v>1</v>
      </c>
      <c r="AB59" s="2">
        <v>1</v>
      </c>
      <c r="AC59" s="9">
        <f>Z59*2</f>
        <v>180</v>
      </c>
      <c r="AD59" s="7">
        <f>MAX(AC59,$G59,$H59)</f>
        <v>500</v>
      </c>
      <c r="AE59" s="7">
        <f>AC59-$F59</f>
        <v>0</v>
      </c>
      <c r="AF59" s="7">
        <f>AD59-MAX($G59,$H59)</f>
        <v>0</v>
      </c>
      <c r="AG59" s="9">
        <f>_xlfn.CEILING.MATH(L59*AB59*IF(I59&gt;=2,2,IF(OR(E59="CA",E59="TA"),$AH$2,1)))</f>
        <v>160</v>
      </c>
      <c r="AH59" s="7">
        <f>MAX(AG59,$G59,$H59)</f>
        <v>500</v>
      </c>
      <c r="AI59" s="7">
        <f>MAX(_xlfn.CEILING.MATH((AG59-K59)/D59),0)</f>
        <v>0</v>
      </c>
      <c r="AJ59" s="7">
        <f>AG59-$F59</f>
        <v>-20</v>
      </c>
      <c r="AK59" s="7">
        <f>AH59-MAX($G59,$H59)</f>
        <v>0</v>
      </c>
      <c r="AL59" s="8">
        <f>AK59/D59</f>
        <v>0</v>
      </c>
      <c r="AM59">
        <f>AH59/D59</f>
        <v>1</v>
      </c>
    </row>
    <row r="60" spans="1:39" x14ac:dyDescent="0.2">
      <c r="A60" s="1">
        <v>6784</v>
      </c>
      <c r="B60" s="2">
        <v>54417925</v>
      </c>
      <c r="C60" s="2" t="s">
        <v>104</v>
      </c>
      <c r="D60" s="2">
        <v>100</v>
      </c>
      <c r="E60" s="2" t="s">
        <v>280</v>
      </c>
      <c r="F60" s="2">
        <v>5</v>
      </c>
      <c r="G60" s="2">
        <v>100</v>
      </c>
      <c r="H60" s="2">
        <v>0</v>
      </c>
      <c r="I60" s="2">
        <v>0</v>
      </c>
      <c r="J60" s="2">
        <v>0</v>
      </c>
      <c r="K60" s="2">
        <v>98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9">
        <f>Z60*2</f>
        <v>0</v>
      </c>
      <c r="AD60" s="7">
        <f>MAX(AC60,$G60,$H60)</f>
        <v>100</v>
      </c>
      <c r="AE60" s="7">
        <f>AC60-$F60</f>
        <v>-5</v>
      </c>
      <c r="AF60" s="7">
        <f>AD60-MAX($G60,$H60)</f>
        <v>0</v>
      </c>
      <c r="AG60" s="9">
        <f>_xlfn.CEILING.MATH(L60*AB60*IF(I60&gt;=2,2,IF(OR(E60="CA",E60="TA"),$AH$2,1)))</f>
        <v>0</v>
      </c>
      <c r="AH60" s="7">
        <f>MAX(AG60,$G60,$H60)</f>
        <v>100</v>
      </c>
      <c r="AI60" s="7">
        <f>MAX(_xlfn.CEILING.MATH((AG60-K60)/D60),0)</f>
        <v>0</v>
      </c>
      <c r="AJ60" s="7">
        <f>AG60-$F60</f>
        <v>-5</v>
      </c>
      <c r="AK60" s="7">
        <f>AH60-MAX($G60,$H60)</f>
        <v>0</v>
      </c>
      <c r="AL60" s="8">
        <f>AK60/D60</f>
        <v>0</v>
      </c>
      <c r="AM60">
        <f>AH60/D60</f>
        <v>1</v>
      </c>
    </row>
    <row r="61" spans="1:39" x14ac:dyDescent="0.2">
      <c r="A61" s="1">
        <v>8217</v>
      </c>
      <c r="B61" s="2">
        <v>378617201</v>
      </c>
      <c r="C61" s="2" t="s">
        <v>130</v>
      </c>
      <c r="D61" s="2">
        <v>100</v>
      </c>
      <c r="E61" s="2" t="s">
        <v>280</v>
      </c>
      <c r="F61" s="2">
        <v>40</v>
      </c>
      <c r="G61" s="2">
        <v>0</v>
      </c>
      <c r="H61" s="2">
        <v>100</v>
      </c>
      <c r="I61" s="2">
        <v>1</v>
      </c>
      <c r="J61" s="2">
        <v>30</v>
      </c>
      <c r="K61" s="2">
        <v>70</v>
      </c>
      <c r="L61" s="2">
        <v>30</v>
      </c>
      <c r="M61" s="2">
        <v>30</v>
      </c>
      <c r="N61" s="2">
        <v>30</v>
      </c>
      <c r="O61" s="2">
        <v>30</v>
      </c>
      <c r="P61" s="2">
        <v>30</v>
      </c>
      <c r="Q61" s="2">
        <v>1</v>
      </c>
      <c r="R61" s="2">
        <v>1</v>
      </c>
      <c r="S61" s="2">
        <v>1</v>
      </c>
      <c r="T61" s="2">
        <v>30</v>
      </c>
      <c r="U61" s="2">
        <v>0</v>
      </c>
      <c r="V61" s="2">
        <v>30</v>
      </c>
      <c r="W61" s="2">
        <v>30</v>
      </c>
      <c r="X61" s="2">
        <v>30</v>
      </c>
      <c r="Y61" s="2">
        <v>30</v>
      </c>
      <c r="Z61" s="2">
        <v>30</v>
      </c>
      <c r="AA61" s="2">
        <v>1</v>
      </c>
      <c r="AB61" s="2">
        <v>1</v>
      </c>
      <c r="AC61" s="9">
        <f>Z61*2</f>
        <v>60</v>
      </c>
      <c r="AD61" s="7">
        <f>MAX(AC61,$G61,$H61)</f>
        <v>100</v>
      </c>
      <c r="AE61" s="7">
        <f>AC61-$F61</f>
        <v>20</v>
      </c>
      <c r="AF61" s="7">
        <f>AD61-MAX($G61,$H61)</f>
        <v>0</v>
      </c>
      <c r="AG61" s="9">
        <f>_xlfn.CEILING.MATH(L61*AB61*IF(I61&gt;=2,2,IF(OR(E61="CA",E61="TA"),$AH$2,1)))</f>
        <v>36</v>
      </c>
      <c r="AH61" s="7">
        <f>MAX(AG61,$G61,$H61)</f>
        <v>100</v>
      </c>
      <c r="AI61" s="7">
        <f>MAX(_xlfn.CEILING.MATH((AG61-K61)/D61),0)</f>
        <v>0</v>
      </c>
      <c r="AJ61" s="7">
        <f>AG61-$F61</f>
        <v>-4</v>
      </c>
      <c r="AK61" s="7">
        <f>AH61-MAX($G61,$H61)</f>
        <v>0</v>
      </c>
      <c r="AL61" s="8">
        <f>AK61/D61</f>
        <v>0</v>
      </c>
      <c r="AM61">
        <f>AH61/D61</f>
        <v>1</v>
      </c>
    </row>
    <row r="62" spans="1:39" x14ac:dyDescent="0.2">
      <c r="A62" s="1">
        <v>58193</v>
      </c>
      <c r="B62" s="2">
        <v>51285014619</v>
      </c>
      <c r="C62" s="2" t="s">
        <v>265</v>
      </c>
      <c r="D62" s="2">
        <v>1</v>
      </c>
      <c r="E62" s="2" t="s">
        <v>280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9">
        <f>Z62*2</f>
        <v>0</v>
      </c>
      <c r="AD62" s="7">
        <f>MAX(AC62,$G62,$H62)</f>
        <v>1</v>
      </c>
      <c r="AE62" s="7">
        <f>AC62-$F62</f>
        <v>0</v>
      </c>
      <c r="AF62" s="7">
        <f>AD62-MAX($G62,$H62)</f>
        <v>0</v>
      </c>
      <c r="AG62" s="9">
        <f>_xlfn.CEILING.MATH(L62*AB62*IF(I62&gt;=2,2,IF(OR(E62="CA",E62="TA"),$AH$2,1)))</f>
        <v>0</v>
      </c>
      <c r="AH62" s="7">
        <f>MAX(AG62,$G62,$H62)</f>
        <v>1</v>
      </c>
      <c r="AI62" s="7">
        <f>MAX(_xlfn.CEILING.MATH((AG62-K62)/D62),0)</f>
        <v>0</v>
      </c>
      <c r="AJ62" s="7">
        <f>AG62-$F62</f>
        <v>0</v>
      </c>
      <c r="AK62" s="7">
        <f>AH62-MAX($G62,$H62)</f>
        <v>0</v>
      </c>
      <c r="AL62" s="8">
        <f>AK62/D62</f>
        <v>0</v>
      </c>
      <c r="AM62">
        <f>AH62/D62</f>
        <v>1</v>
      </c>
    </row>
    <row r="63" spans="1:39" x14ac:dyDescent="0.2">
      <c r="A63" s="1">
        <v>66517</v>
      </c>
      <c r="B63" s="2">
        <v>597026010</v>
      </c>
      <c r="C63" s="2" t="s">
        <v>277</v>
      </c>
      <c r="D63" s="2">
        <v>1</v>
      </c>
      <c r="E63" s="2" t="s">
        <v>283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9">
        <f>Z63*2</f>
        <v>0</v>
      </c>
      <c r="AD63" s="7">
        <f>MAX(AC63,$G63,$H63)</f>
        <v>1</v>
      </c>
      <c r="AE63" s="7">
        <f>AC63-$F63</f>
        <v>0</v>
      </c>
      <c r="AF63" s="7">
        <f>AD63-MAX($G63,$H63)</f>
        <v>0</v>
      </c>
      <c r="AG63" s="9">
        <f>_xlfn.CEILING.MATH(L63*AB63*IF(I63&gt;=2,2,IF(OR(E63="CA",E63="TA"),$AH$2,1)))</f>
        <v>0</v>
      </c>
      <c r="AH63" s="7">
        <f>MAX(AG63,$G63,$H63)</f>
        <v>1</v>
      </c>
      <c r="AI63" s="7">
        <f>MAX(_xlfn.CEILING.MATH((AG63-K63)/D63),0)</f>
        <v>0</v>
      </c>
      <c r="AJ63" s="7">
        <f>AG63-$F63</f>
        <v>0</v>
      </c>
      <c r="AK63" s="7">
        <f>AH63-MAX($G63,$H63)</f>
        <v>0</v>
      </c>
      <c r="AL63" s="8">
        <f>AK63/D63</f>
        <v>0</v>
      </c>
      <c r="AM63">
        <f>AH63/D63</f>
        <v>1</v>
      </c>
    </row>
    <row r="64" spans="1:39" x14ac:dyDescent="0.2">
      <c r="A64" s="1">
        <v>71203</v>
      </c>
      <c r="B64" s="2">
        <v>51285020401</v>
      </c>
      <c r="C64" s="2" t="s">
        <v>279</v>
      </c>
      <c r="D64" s="2">
        <v>1</v>
      </c>
      <c r="E64" s="2" t="s">
        <v>283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9">
        <f>Z64*2</f>
        <v>0</v>
      </c>
      <c r="AD64" s="7">
        <f>MAX(AC64,$G64,$H64)</f>
        <v>1</v>
      </c>
      <c r="AE64" s="7">
        <f>AC64-$F64</f>
        <v>0</v>
      </c>
      <c r="AF64" s="7">
        <f>AD64-MAX($G64,$H64)</f>
        <v>0</v>
      </c>
      <c r="AG64" s="9">
        <f>_xlfn.CEILING.MATH(L64*AB64*IF(I64&gt;=2,2,IF(OR(E64="CA",E64="TA"),$AH$2,1)))</f>
        <v>0</v>
      </c>
      <c r="AH64" s="7">
        <f>MAX(AG64,$G64,$H64)</f>
        <v>1</v>
      </c>
      <c r="AI64" s="7">
        <f>MAX(_xlfn.CEILING.MATH((AG64-K64)/D64),0)</f>
        <v>0</v>
      </c>
      <c r="AJ64" s="7">
        <f>AG64-$F64</f>
        <v>0</v>
      </c>
      <c r="AK64" s="7">
        <f>AH64-MAX($G64,$H64)</f>
        <v>0</v>
      </c>
      <c r="AL64" s="8">
        <f>AK64/D64</f>
        <v>0</v>
      </c>
      <c r="AM64">
        <f>AH64/D64</f>
        <v>1</v>
      </c>
    </row>
    <row r="65" spans="1:39" x14ac:dyDescent="0.2">
      <c r="A65" s="1">
        <v>7284</v>
      </c>
      <c r="B65" s="2">
        <v>574200815</v>
      </c>
      <c r="C65" s="2" t="s">
        <v>109</v>
      </c>
      <c r="D65" s="2">
        <v>15</v>
      </c>
      <c r="E65" s="2" t="s">
        <v>284</v>
      </c>
      <c r="F65" s="2">
        <v>0</v>
      </c>
      <c r="G65" s="2">
        <v>0</v>
      </c>
      <c r="H65" s="2">
        <v>15</v>
      </c>
      <c r="I65" s="2">
        <v>0</v>
      </c>
      <c r="J65" s="2">
        <v>0</v>
      </c>
      <c r="K65" s="2">
        <v>15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9">
        <f>Z65*2</f>
        <v>0</v>
      </c>
      <c r="AD65" s="7">
        <f>MAX(AC65,$G65,$H65)</f>
        <v>15</v>
      </c>
      <c r="AE65" s="7">
        <f>AC65-$F65</f>
        <v>0</v>
      </c>
      <c r="AF65" s="7">
        <f>AD65-MAX($G65,$H65)</f>
        <v>0</v>
      </c>
      <c r="AG65" s="9">
        <f>_xlfn.CEILING.MATH(L65*AB65*IF(I65&gt;=2,2,IF(OR(E65="CA",E65="TA"),$AH$2,1)))</f>
        <v>0</v>
      </c>
      <c r="AH65" s="7">
        <f>MAX(AG65,$G65,$H65)</f>
        <v>15</v>
      </c>
      <c r="AI65" s="7">
        <f>MAX(_xlfn.CEILING.MATH((AG65-K65)/D65),0)</f>
        <v>0</v>
      </c>
      <c r="AJ65" s="7">
        <f>AG65-$F65</f>
        <v>0</v>
      </c>
      <c r="AK65" s="7">
        <f>AH65-MAX($G65,$H65)</f>
        <v>0</v>
      </c>
      <c r="AL65" s="8">
        <f>AK65/D65</f>
        <v>0</v>
      </c>
      <c r="AM65">
        <f>AH65/D65</f>
        <v>1</v>
      </c>
    </row>
    <row r="66" spans="1:39" x14ac:dyDescent="0.2">
      <c r="A66" s="1">
        <v>16368</v>
      </c>
      <c r="B66" s="2">
        <v>65862022660</v>
      </c>
      <c r="C66" s="2" t="s">
        <v>164</v>
      </c>
      <c r="D66" s="2">
        <v>60</v>
      </c>
      <c r="E66" s="2" t="s">
        <v>280</v>
      </c>
      <c r="F66" s="2">
        <v>30</v>
      </c>
      <c r="G66" s="2">
        <v>60</v>
      </c>
      <c r="H66" s="2">
        <v>0</v>
      </c>
      <c r="I66" s="2">
        <v>1</v>
      </c>
      <c r="J66" s="2">
        <v>28</v>
      </c>
      <c r="K66" s="2">
        <v>32</v>
      </c>
      <c r="L66" s="2">
        <v>28</v>
      </c>
      <c r="M66" s="2">
        <v>28</v>
      </c>
      <c r="N66" s="2">
        <v>28</v>
      </c>
      <c r="O66" s="2">
        <v>28</v>
      </c>
      <c r="P66" s="2">
        <v>28</v>
      </c>
      <c r="Q66" s="2">
        <v>2</v>
      </c>
      <c r="R66" s="2">
        <v>2</v>
      </c>
      <c r="S66" s="2">
        <v>1</v>
      </c>
      <c r="T66" s="2">
        <v>28</v>
      </c>
      <c r="U66" s="2">
        <v>0</v>
      </c>
      <c r="V66" s="2">
        <v>28</v>
      </c>
      <c r="W66" s="2">
        <v>28</v>
      </c>
      <c r="X66" s="2">
        <v>28</v>
      </c>
      <c r="Y66" s="2">
        <v>28</v>
      </c>
      <c r="Z66" s="2">
        <v>28</v>
      </c>
      <c r="AA66" s="2">
        <v>1</v>
      </c>
      <c r="AB66" s="2">
        <v>1</v>
      </c>
      <c r="AC66" s="9">
        <f>Z66*2</f>
        <v>56</v>
      </c>
      <c r="AD66" s="7">
        <f>MAX(AC66,$G66,$H66)</f>
        <v>60</v>
      </c>
      <c r="AE66" s="7">
        <f>AC66-$F66</f>
        <v>26</v>
      </c>
      <c r="AF66" s="7">
        <f>AD66-MAX($G66,$H66)</f>
        <v>0</v>
      </c>
      <c r="AG66" s="9">
        <f>_xlfn.CEILING.MATH(L66*AB66*IF(I66&gt;=2,2,IF(OR(E66="CA",E66="TA"),$AH$2,1)))</f>
        <v>34</v>
      </c>
      <c r="AH66" s="7">
        <f>MAX(AG66,$G66,$H66)</f>
        <v>60</v>
      </c>
      <c r="AI66" s="7">
        <f>MAX(_xlfn.CEILING.MATH((AG66-K66)/D66),0)</f>
        <v>1</v>
      </c>
      <c r="AJ66" s="7">
        <f>AG66-$F66</f>
        <v>4</v>
      </c>
      <c r="AK66" s="7">
        <f>AH66-MAX($G66,$H66)</f>
        <v>0</v>
      </c>
      <c r="AL66" s="8">
        <f>AK66/D66</f>
        <v>0</v>
      </c>
      <c r="AM66">
        <f>AH66/D66</f>
        <v>1</v>
      </c>
    </row>
    <row r="67" spans="1:39" x14ac:dyDescent="0.2">
      <c r="A67" s="1">
        <v>4558</v>
      </c>
      <c r="B67" s="2">
        <v>13668026810</v>
      </c>
      <c r="C67" s="2" t="s">
        <v>72</v>
      </c>
      <c r="D67" s="2">
        <v>1000</v>
      </c>
      <c r="E67" s="2" t="s">
        <v>280</v>
      </c>
      <c r="F67" s="2">
        <v>400</v>
      </c>
      <c r="G67" s="2">
        <v>1000</v>
      </c>
      <c r="H67" s="2">
        <v>0</v>
      </c>
      <c r="I67" s="2">
        <v>4</v>
      </c>
      <c r="J67" s="2">
        <v>820</v>
      </c>
      <c r="K67" s="2">
        <v>820</v>
      </c>
      <c r="L67" s="2">
        <v>205</v>
      </c>
      <c r="M67" s="2">
        <v>165</v>
      </c>
      <c r="N67" s="2">
        <v>230</v>
      </c>
      <c r="O67" s="2">
        <v>270</v>
      </c>
      <c r="P67" s="2">
        <v>270</v>
      </c>
      <c r="Q67" s="2">
        <v>2.7777777777777777</v>
      </c>
      <c r="R67" s="2">
        <v>3</v>
      </c>
      <c r="S67" s="2">
        <v>4</v>
      </c>
      <c r="T67" s="2">
        <v>205</v>
      </c>
      <c r="U67" s="2">
        <v>85.440037453175307</v>
      </c>
      <c r="V67" s="2">
        <v>90</v>
      </c>
      <c r="W67" s="2">
        <v>165</v>
      </c>
      <c r="X67" s="2">
        <v>230</v>
      </c>
      <c r="Y67" s="2">
        <v>270</v>
      </c>
      <c r="Z67" s="2">
        <v>270</v>
      </c>
      <c r="AA67" s="2">
        <v>1</v>
      </c>
      <c r="AB67" s="2">
        <v>1</v>
      </c>
      <c r="AC67" s="9">
        <f>Z67*2</f>
        <v>540</v>
      </c>
      <c r="AD67" s="7">
        <f>MAX(AC67,$G67,$H67)</f>
        <v>1000</v>
      </c>
      <c r="AE67" s="7">
        <f>AC67-$F67</f>
        <v>140</v>
      </c>
      <c r="AF67" s="7">
        <f>AD67-MAX($G67,$H67)</f>
        <v>0</v>
      </c>
      <c r="AG67" s="9">
        <f>_xlfn.CEILING.MATH(L67*AB67*IF(I67&gt;=2,2,IF(OR(E67="CA",E67="TA"),$AH$2,1)))</f>
        <v>410</v>
      </c>
      <c r="AH67" s="7">
        <f>MAX(AG67,$G67,$H67)</f>
        <v>1000</v>
      </c>
      <c r="AI67" s="7">
        <f>MAX(_xlfn.CEILING.MATH((AG67-K67)/D67),0)</f>
        <v>0</v>
      </c>
      <c r="AJ67" s="7">
        <f>AG67-$F67</f>
        <v>10</v>
      </c>
      <c r="AK67" s="7">
        <f>AH67-MAX($G67,$H67)</f>
        <v>0</v>
      </c>
      <c r="AL67" s="8">
        <f>AK67/D67</f>
        <v>0</v>
      </c>
      <c r="AM67">
        <f>AH67/D67</f>
        <v>1</v>
      </c>
    </row>
    <row r="68" spans="1:39" x14ac:dyDescent="0.2">
      <c r="A68" s="1">
        <v>4732</v>
      </c>
      <c r="B68" s="2">
        <v>65162044211</v>
      </c>
      <c r="C68" s="2" t="s">
        <v>76</v>
      </c>
      <c r="D68" s="2">
        <v>1000</v>
      </c>
      <c r="E68" s="2" t="s">
        <v>280</v>
      </c>
      <c r="F68" s="2">
        <v>200</v>
      </c>
      <c r="G68" s="2">
        <v>1000</v>
      </c>
      <c r="H68" s="2">
        <v>0</v>
      </c>
      <c r="I68" s="2">
        <v>6</v>
      </c>
      <c r="J68" s="2">
        <v>629</v>
      </c>
      <c r="K68" s="2">
        <v>1000</v>
      </c>
      <c r="L68" s="2">
        <v>104.83333333333333</v>
      </c>
      <c r="M68" s="2">
        <v>75</v>
      </c>
      <c r="N68" s="2">
        <v>120</v>
      </c>
      <c r="O68" s="2">
        <v>126.75</v>
      </c>
      <c r="P68" s="2">
        <v>180</v>
      </c>
      <c r="Q68" s="2">
        <v>1.6833333333333333</v>
      </c>
      <c r="R68" s="2">
        <v>2</v>
      </c>
      <c r="S68" s="2">
        <v>6</v>
      </c>
      <c r="T68" s="2">
        <v>104.83333333333333</v>
      </c>
      <c r="U68" s="2">
        <v>56.392966464503942</v>
      </c>
      <c r="V68" s="2">
        <v>20</v>
      </c>
      <c r="W68" s="2">
        <v>75</v>
      </c>
      <c r="X68" s="2">
        <v>120</v>
      </c>
      <c r="Y68" s="2">
        <v>126.75</v>
      </c>
      <c r="Z68" s="2">
        <v>180</v>
      </c>
      <c r="AA68" s="2">
        <v>1</v>
      </c>
      <c r="AB68" s="2">
        <v>1</v>
      </c>
      <c r="AC68" s="9">
        <f>Z68*2</f>
        <v>360</v>
      </c>
      <c r="AD68" s="7">
        <f>MAX(AC68,$G68,$H68)</f>
        <v>1000</v>
      </c>
      <c r="AE68" s="7">
        <f>AC68-$F68</f>
        <v>160</v>
      </c>
      <c r="AF68" s="7">
        <f>AD68-MAX($G68,$H68)</f>
        <v>0</v>
      </c>
      <c r="AG68" s="9">
        <f>_xlfn.CEILING.MATH(L68*AB68*IF(I68&gt;=2,2,IF(OR(E68="CA",E68="TA"),$AH$2,1)))</f>
        <v>210</v>
      </c>
      <c r="AH68" s="7">
        <f>MAX(AG68,$G68,$H68)</f>
        <v>1000</v>
      </c>
      <c r="AI68" s="7">
        <f>MAX(_xlfn.CEILING.MATH((AG68-K68)/D68),0)</f>
        <v>0</v>
      </c>
      <c r="AJ68" s="7">
        <f>AG68-$F68</f>
        <v>10</v>
      </c>
      <c r="AK68" s="7">
        <f>AH68-MAX($G68,$H68)</f>
        <v>0</v>
      </c>
      <c r="AL68" s="8">
        <f>AK68/D68</f>
        <v>0</v>
      </c>
      <c r="AM68">
        <f>AH68/D68</f>
        <v>1</v>
      </c>
    </row>
    <row r="69" spans="1:39" x14ac:dyDescent="0.2">
      <c r="A69" s="1">
        <v>24668</v>
      </c>
      <c r="B69" s="2">
        <v>16714047802</v>
      </c>
      <c r="C69" s="2" t="s">
        <v>201</v>
      </c>
      <c r="D69" s="2">
        <v>100</v>
      </c>
      <c r="E69" s="2" t="s">
        <v>280</v>
      </c>
      <c r="F69" s="2">
        <v>30</v>
      </c>
      <c r="G69" s="2">
        <v>100</v>
      </c>
      <c r="H69" s="2">
        <v>0</v>
      </c>
      <c r="I69" s="2">
        <v>2</v>
      </c>
      <c r="J69" s="2">
        <v>40</v>
      </c>
      <c r="K69" s="2">
        <v>257</v>
      </c>
      <c r="L69" s="2">
        <v>20</v>
      </c>
      <c r="M69" s="2">
        <v>20</v>
      </c>
      <c r="N69" s="2">
        <v>20</v>
      </c>
      <c r="O69" s="2">
        <v>20</v>
      </c>
      <c r="P69" s="2">
        <v>20</v>
      </c>
      <c r="Q69" s="2">
        <v>2</v>
      </c>
      <c r="R69" s="2">
        <v>2</v>
      </c>
      <c r="S69" s="2">
        <v>2</v>
      </c>
      <c r="T69" s="2">
        <v>20</v>
      </c>
      <c r="U69" s="2">
        <v>0</v>
      </c>
      <c r="V69" s="2">
        <v>20</v>
      </c>
      <c r="W69" s="2">
        <v>20</v>
      </c>
      <c r="X69" s="2">
        <v>20</v>
      </c>
      <c r="Y69" s="2">
        <v>20</v>
      </c>
      <c r="Z69" s="2">
        <v>20</v>
      </c>
      <c r="AA69" s="2">
        <v>1</v>
      </c>
      <c r="AB69" s="2">
        <v>1</v>
      </c>
      <c r="AC69" s="9">
        <f>Z69*2</f>
        <v>40</v>
      </c>
      <c r="AD69" s="7">
        <f>MAX(AC69,$G69,$H69)</f>
        <v>100</v>
      </c>
      <c r="AE69" s="7">
        <f>AC69-$F69</f>
        <v>10</v>
      </c>
      <c r="AF69" s="7">
        <f>AD69-MAX($G69,$H69)</f>
        <v>0</v>
      </c>
      <c r="AG69" s="9">
        <f>_xlfn.CEILING.MATH(L69*AB69*IF(I69&gt;=2,2,IF(OR(E69="CA",E69="TA"),$AH$2,1)))</f>
        <v>40</v>
      </c>
      <c r="AH69" s="7">
        <f>MAX(AG69,$G69,$H69)</f>
        <v>100</v>
      </c>
      <c r="AI69" s="7">
        <f>MAX(_xlfn.CEILING.MATH((AG69-K69)/D69),0)</f>
        <v>0</v>
      </c>
      <c r="AJ69" s="7">
        <f>AG69-$F69</f>
        <v>10</v>
      </c>
      <c r="AK69" s="7">
        <f>AH69-MAX($G69,$H69)</f>
        <v>0</v>
      </c>
      <c r="AL69" s="8">
        <f>AK69/D69</f>
        <v>0</v>
      </c>
      <c r="AM69">
        <f>AH69/D69</f>
        <v>1</v>
      </c>
    </row>
    <row r="70" spans="1:39" x14ac:dyDescent="0.2">
      <c r="A70" s="1">
        <v>9339</v>
      </c>
      <c r="B70" s="2">
        <v>591570801</v>
      </c>
      <c r="C70" s="2" t="s">
        <v>141</v>
      </c>
      <c r="D70" s="2">
        <v>100</v>
      </c>
      <c r="E70" s="2" t="s">
        <v>282</v>
      </c>
      <c r="F70" s="2">
        <v>30</v>
      </c>
      <c r="G70" s="2">
        <v>100</v>
      </c>
      <c r="H70" s="2">
        <v>0</v>
      </c>
      <c r="I70" s="2">
        <v>1</v>
      </c>
      <c r="J70" s="2">
        <v>42</v>
      </c>
      <c r="K70" s="2">
        <v>242</v>
      </c>
      <c r="L70" s="2">
        <v>42</v>
      </c>
      <c r="M70" s="2">
        <v>42</v>
      </c>
      <c r="N70" s="2">
        <v>42</v>
      </c>
      <c r="O70" s="2">
        <v>42</v>
      </c>
      <c r="P70" s="2">
        <v>42</v>
      </c>
      <c r="Q70" s="2">
        <v>6</v>
      </c>
      <c r="R70" s="2">
        <v>6</v>
      </c>
      <c r="S70" s="2">
        <v>1</v>
      </c>
      <c r="T70" s="2">
        <v>42</v>
      </c>
      <c r="U70" s="2">
        <v>0</v>
      </c>
      <c r="V70" s="2">
        <v>42</v>
      </c>
      <c r="W70" s="2">
        <v>42</v>
      </c>
      <c r="X70" s="2">
        <v>42</v>
      </c>
      <c r="Y70" s="2">
        <v>42</v>
      </c>
      <c r="Z70" s="2">
        <v>42</v>
      </c>
      <c r="AA70" s="2">
        <v>1</v>
      </c>
      <c r="AB70" s="2">
        <v>1</v>
      </c>
      <c r="AC70" s="9">
        <f>Z70*2</f>
        <v>84</v>
      </c>
      <c r="AD70" s="7">
        <f>MAX(AC70,$G70,$H70)</f>
        <v>100</v>
      </c>
      <c r="AE70" s="7">
        <f>AC70-$F70</f>
        <v>54</v>
      </c>
      <c r="AF70" s="7">
        <f>AD70-MAX($G70,$H70)</f>
        <v>0</v>
      </c>
      <c r="AG70" s="9">
        <f>_xlfn.CEILING.MATH(L70*AB70*IF(I70&gt;=2,2,IF(OR(E70="CA",E70="TA"),$AH$2,1)))</f>
        <v>51</v>
      </c>
      <c r="AH70" s="7">
        <f>MAX(AG70,$G70,$H70)</f>
        <v>100</v>
      </c>
      <c r="AI70" s="7">
        <f>MAX(_xlfn.CEILING.MATH((AG70-K70)/D70),0)</f>
        <v>0</v>
      </c>
      <c r="AJ70" s="7">
        <f>AG70-$F70</f>
        <v>21</v>
      </c>
      <c r="AK70" s="7">
        <f>AH70-MAX($G70,$H70)</f>
        <v>0</v>
      </c>
      <c r="AL70" s="8">
        <f>AK70/D70</f>
        <v>0</v>
      </c>
      <c r="AM70">
        <f>AH70/D70</f>
        <v>1</v>
      </c>
    </row>
    <row r="71" spans="1:39" x14ac:dyDescent="0.2">
      <c r="A71" s="1">
        <v>11582</v>
      </c>
      <c r="B71" s="2">
        <v>904530680</v>
      </c>
      <c r="C71" s="2" t="s">
        <v>152</v>
      </c>
      <c r="D71" s="2">
        <v>1000</v>
      </c>
      <c r="E71" s="2" t="s">
        <v>282</v>
      </c>
      <c r="F71" s="2">
        <v>200</v>
      </c>
      <c r="G71" s="2">
        <v>1000</v>
      </c>
      <c r="H71" s="2">
        <v>0</v>
      </c>
      <c r="I71" s="2">
        <v>7</v>
      </c>
      <c r="J71" s="2">
        <v>401</v>
      </c>
      <c r="K71" s="2">
        <v>853</v>
      </c>
      <c r="L71" s="2">
        <v>57.285714285714285</v>
      </c>
      <c r="M71" s="2">
        <v>20</v>
      </c>
      <c r="N71" s="2">
        <v>60</v>
      </c>
      <c r="O71" s="2">
        <v>90</v>
      </c>
      <c r="P71" s="2">
        <v>120</v>
      </c>
      <c r="Q71" s="2">
        <v>2.1428571428571428</v>
      </c>
      <c r="R71" s="2">
        <v>4</v>
      </c>
      <c r="S71" s="2">
        <v>6</v>
      </c>
      <c r="T71" s="2">
        <v>66.833333333333329</v>
      </c>
      <c r="U71" s="2">
        <v>40.950783468288698</v>
      </c>
      <c r="V71" s="2">
        <v>12</v>
      </c>
      <c r="W71" s="2">
        <v>36.75</v>
      </c>
      <c r="X71" s="2">
        <v>75</v>
      </c>
      <c r="Y71" s="2">
        <v>90</v>
      </c>
      <c r="Z71" s="2">
        <v>120</v>
      </c>
      <c r="AA71" s="2">
        <v>1.1666666666666667</v>
      </c>
      <c r="AB71" s="2">
        <v>2</v>
      </c>
      <c r="AC71" s="9">
        <f>Z71*2</f>
        <v>240</v>
      </c>
      <c r="AD71" s="7">
        <f>MAX(AC71,$G71,$H71)</f>
        <v>1000</v>
      </c>
      <c r="AE71" s="7">
        <f>AC71-$F71</f>
        <v>40</v>
      </c>
      <c r="AF71" s="7">
        <f>AD71-MAX($G71,$H71)</f>
        <v>0</v>
      </c>
      <c r="AG71" s="9">
        <f>_xlfn.CEILING.MATH(L71*AB71*IF(I71&gt;=2,2,IF(OR(E71="CA",E71="TA"),$AH$2,1)))</f>
        <v>230</v>
      </c>
      <c r="AH71" s="7">
        <f>MAX(AG71,$G71,$H71)</f>
        <v>1000</v>
      </c>
      <c r="AI71" s="7">
        <f>MAX(_xlfn.CEILING.MATH((AG71-K71)/D71),0)</f>
        <v>0</v>
      </c>
      <c r="AJ71" s="7">
        <f>AG71-$F71</f>
        <v>30</v>
      </c>
      <c r="AK71" s="7">
        <f>AH71-MAX($G71,$H71)</f>
        <v>0</v>
      </c>
      <c r="AL71" s="8">
        <f>AK71/D71</f>
        <v>0</v>
      </c>
      <c r="AM71">
        <f>AH71/D71</f>
        <v>1</v>
      </c>
    </row>
    <row r="72" spans="1:39" x14ac:dyDescent="0.2">
      <c r="A72" s="1">
        <v>16367</v>
      </c>
      <c r="B72" s="2">
        <v>55111023005</v>
      </c>
      <c r="C72" s="2" t="s">
        <v>163</v>
      </c>
      <c r="D72" s="2">
        <v>500</v>
      </c>
      <c r="E72" s="2" t="s">
        <v>280</v>
      </c>
      <c r="F72" s="2">
        <v>180</v>
      </c>
      <c r="G72" s="2">
        <v>500</v>
      </c>
      <c r="H72" s="2">
        <v>0</v>
      </c>
      <c r="I72" s="2">
        <v>13</v>
      </c>
      <c r="J72" s="2">
        <v>690</v>
      </c>
      <c r="K72" s="2">
        <v>349</v>
      </c>
      <c r="L72" s="2">
        <v>53.07692307692308</v>
      </c>
      <c r="M72" s="2">
        <v>30</v>
      </c>
      <c r="N72" s="2">
        <v>45</v>
      </c>
      <c r="O72" s="2">
        <v>90</v>
      </c>
      <c r="P72" s="2">
        <v>120</v>
      </c>
      <c r="Q72" s="2">
        <v>0.8487179487179487</v>
      </c>
      <c r="R72" s="2">
        <v>1</v>
      </c>
      <c r="S72" s="2">
        <v>11</v>
      </c>
      <c r="T72" s="2">
        <v>62.727272727272727</v>
      </c>
      <c r="U72" s="2">
        <v>47.501770301939082</v>
      </c>
      <c r="V72" s="2">
        <v>7</v>
      </c>
      <c r="W72" s="2">
        <v>27</v>
      </c>
      <c r="X72" s="2">
        <v>60</v>
      </c>
      <c r="Y72" s="2">
        <v>90</v>
      </c>
      <c r="Z72" s="2">
        <v>165</v>
      </c>
      <c r="AA72" s="2">
        <v>1.1818181818181819</v>
      </c>
      <c r="AB72" s="2">
        <v>2</v>
      </c>
      <c r="AC72" s="9">
        <f>Z72*2</f>
        <v>330</v>
      </c>
      <c r="AD72" s="7">
        <f>MAX(AC72,$G72,$H72)</f>
        <v>500</v>
      </c>
      <c r="AE72" s="7">
        <f>AC72-$F72</f>
        <v>150</v>
      </c>
      <c r="AF72" s="7">
        <f>AD72-MAX($G72,$H72)</f>
        <v>0</v>
      </c>
      <c r="AG72" s="9">
        <f>_xlfn.CEILING.MATH(L72*AB72*IF(I72&gt;=2,2,IF(OR(E72="CA",E72="TA"),$AH$2,1)))</f>
        <v>213</v>
      </c>
      <c r="AH72" s="7">
        <f>MAX(AG72,$G72,$H72)</f>
        <v>500</v>
      </c>
      <c r="AI72" s="7">
        <f>MAX(_xlfn.CEILING.MATH((AG72-K72)/D72),0)</f>
        <v>0</v>
      </c>
      <c r="AJ72" s="7">
        <f>AG72-$F72</f>
        <v>33</v>
      </c>
      <c r="AK72" s="7">
        <f>AH72-MAX($G72,$H72)</f>
        <v>0</v>
      </c>
      <c r="AL72" s="8">
        <f>AK72/D72</f>
        <v>0</v>
      </c>
      <c r="AM72">
        <f>AH72/D72</f>
        <v>1</v>
      </c>
    </row>
    <row r="73" spans="1:39" x14ac:dyDescent="0.2">
      <c r="A73" s="1">
        <v>9396</v>
      </c>
      <c r="B73" s="2">
        <v>53489014601</v>
      </c>
      <c r="C73" s="2" t="s">
        <v>143</v>
      </c>
      <c r="D73" s="2">
        <v>100</v>
      </c>
      <c r="E73" s="2" t="s">
        <v>280</v>
      </c>
      <c r="F73" s="2">
        <v>30</v>
      </c>
      <c r="G73" s="2">
        <v>100</v>
      </c>
      <c r="H73" s="2">
        <v>0</v>
      </c>
      <c r="I73" s="2">
        <v>7</v>
      </c>
      <c r="J73" s="2">
        <v>111</v>
      </c>
      <c r="K73" s="2">
        <v>391</v>
      </c>
      <c r="L73" s="2">
        <v>15.857142857142858</v>
      </c>
      <c r="M73" s="2">
        <v>11.5</v>
      </c>
      <c r="N73" s="2">
        <v>14</v>
      </c>
      <c r="O73" s="2">
        <v>20</v>
      </c>
      <c r="P73" s="2">
        <v>28</v>
      </c>
      <c r="Q73" s="2">
        <v>1.7380952380952379</v>
      </c>
      <c r="R73" s="2">
        <v>5.333333333333333</v>
      </c>
      <c r="S73" s="2">
        <v>6</v>
      </c>
      <c r="T73" s="2">
        <v>18.5</v>
      </c>
      <c r="U73" s="2">
        <v>8.7578536183245266</v>
      </c>
      <c r="V73" s="2">
        <v>6</v>
      </c>
      <c r="W73" s="2">
        <v>13.25</v>
      </c>
      <c r="X73" s="2">
        <v>19</v>
      </c>
      <c r="Y73" s="2">
        <v>25.5</v>
      </c>
      <c r="Z73" s="2">
        <v>28</v>
      </c>
      <c r="AA73" s="2">
        <v>1.1666666666666667</v>
      </c>
      <c r="AB73" s="2">
        <v>2</v>
      </c>
      <c r="AC73" s="9">
        <f>Z73*2</f>
        <v>56</v>
      </c>
      <c r="AD73" s="7">
        <f>MAX(AC73,$G73,$H73)</f>
        <v>100</v>
      </c>
      <c r="AE73" s="7">
        <f>AC73-$F73</f>
        <v>26</v>
      </c>
      <c r="AF73" s="7">
        <f>AD73-MAX($G73,$H73)</f>
        <v>0</v>
      </c>
      <c r="AG73" s="9">
        <f>_xlfn.CEILING.MATH(L73*AB73*IF(I73&gt;=2,2,IF(OR(E73="CA",E73="TA"),$AH$2,1)))</f>
        <v>64</v>
      </c>
      <c r="AH73" s="7">
        <f>MAX(AG73,$G73,$H73)</f>
        <v>100</v>
      </c>
      <c r="AI73" s="7">
        <f>MAX(_xlfn.CEILING.MATH((AG73-K73)/D73),0)</f>
        <v>0</v>
      </c>
      <c r="AJ73" s="7">
        <f>AG73-$F73</f>
        <v>34</v>
      </c>
      <c r="AK73" s="7">
        <f>AH73-MAX($G73,$H73)</f>
        <v>0</v>
      </c>
      <c r="AL73" s="8">
        <f>AK73/D73</f>
        <v>0</v>
      </c>
      <c r="AM73">
        <f>AH73/D73</f>
        <v>1</v>
      </c>
    </row>
    <row r="74" spans="1:39" x14ac:dyDescent="0.2">
      <c r="A74" s="1">
        <v>59510</v>
      </c>
      <c r="B74" s="2">
        <v>536102410</v>
      </c>
      <c r="C74" s="2" t="s">
        <v>268</v>
      </c>
      <c r="D74" s="2">
        <v>1000</v>
      </c>
      <c r="E74" s="2" t="s">
        <v>280</v>
      </c>
      <c r="F74" s="2">
        <v>180</v>
      </c>
      <c r="G74" s="2">
        <v>1000</v>
      </c>
      <c r="H74" s="2">
        <v>0</v>
      </c>
      <c r="I74" s="2">
        <v>5</v>
      </c>
      <c r="J74" s="2">
        <v>547</v>
      </c>
      <c r="K74" s="2">
        <v>1453</v>
      </c>
      <c r="L74" s="2">
        <v>109.4</v>
      </c>
      <c r="M74" s="2">
        <v>90</v>
      </c>
      <c r="N74" s="2">
        <v>90</v>
      </c>
      <c r="O74" s="2">
        <v>180</v>
      </c>
      <c r="P74" s="2">
        <v>180</v>
      </c>
      <c r="Q74" s="2">
        <v>1.4</v>
      </c>
      <c r="R74" s="2">
        <v>2</v>
      </c>
      <c r="S74" s="2">
        <v>5</v>
      </c>
      <c r="T74" s="2">
        <v>109.4</v>
      </c>
      <c r="U74" s="2">
        <v>72.813460294096728</v>
      </c>
      <c r="V74" s="2">
        <v>7</v>
      </c>
      <c r="W74" s="2">
        <v>90</v>
      </c>
      <c r="X74" s="2">
        <v>90</v>
      </c>
      <c r="Y74" s="2">
        <v>180</v>
      </c>
      <c r="Z74" s="2">
        <v>180</v>
      </c>
      <c r="AA74" s="2">
        <v>1</v>
      </c>
      <c r="AB74" s="2">
        <v>1</v>
      </c>
      <c r="AC74" s="9">
        <f>Z74*2</f>
        <v>360</v>
      </c>
      <c r="AD74" s="7">
        <f>MAX(AC74,$G74,$H74)</f>
        <v>1000</v>
      </c>
      <c r="AE74" s="7">
        <f>AC74-$F74</f>
        <v>180</v>
      </c>
      <c r="AF74" s="7">
        <f>AD74-MAX($G74,$H74)</f>
        <v>0</v>
      </c>
      <c r="AG74" s="9">
        <f>_xlfn.CEILING.MATH(L74*AB74*IF(I74&gt;=2,2,IF(OR(E74="CA",E74="TA"),$AH$2,1)))</f>
        <v>219</v>
      </c>
      <c r="AH74" s="7">
        <f>MAX(AG74,$G74,$H74)</f>
        <v>1000</v>
      </c>
      <c r="AI74" s="7">
        <f>MAX(_xlfn.CEILING.MATH((AG74-K74)/D74),0)</f>
        <v>0</v>
      </c>
      <c r="AJ74" s="7">
        <f>AG74-$F74</f>
        <v>39</v>
      </c>
      <c r="AK74" s="7">
        <f>AH74-MAX($G74,$H74)</f>
        <v>0</v>
      </c>
      <c r="AL74" s="8">
        <f>AK74/D74</f>
        <v>0</v>
      </c>
      <c r="AM74">
        <f>AH74/D74</f>
        <v>1</v>
      </c>
    </row>
    <row r="75" spans="1:39" x14ac:dyDescent="0.2">
      <c r="A75" s="1">
        <v>9042</v>
      </c>
      <c r="B75" s="2">
        <v>67877022001</v>
      </c>
      <c r="C75" s="2" t="s">
        <v>139</v>
      </c>
      <c r="D75" s="2">
        <v>100</v>
      </c>
      <c r="E75" s="2" t="s">
        <v>282</v>
      </c>
      <c r="F75" s="2">
        <v>30</v>
      </c>
      <c r="G75" s="2">
        <v>100</v>
      </c>
      <c r="H75" s="2">
        <v>0</v>
      </c>
      <c r="I75" s="2">
        <v>2</v>
      </c>
      <c r="J75" s="2">
        <v>70</v>
      </c>
      <c r="K75" s="2">
        <v>100</v>
      </c>
      <c r="L75" s="2">
        <v>35</v>
      </c>
      <c r="M75" s="2">
        <v>31.5</v>
      </c>
      <c r="N75" s="2">
        <v>35</v>
      </c>
      <c r="O75" s="2">
        <v>38.5</v>
      </c>
      <c r="P75" s="2">
        <v>42</v>
      </c>
      <c r="Q75" s="2">
        <v>3.5</v>
      </c>
      <c r="R75" s="2">
        <v>4</v>
      </c>
      <c r="S75" s="2">
        <v>2</v>
      </c>
      <c r="T75" s="2">
        <v>35</v>
      </c>
      <c r="U75" s="2">
        <v>9.8994949366116654</v>
      </c>
      <c r="V75" s="2">
        <v>28</v>
      </c>
      <c r="W75" s="2">
        <v>31.5</v>
      </c>
      <c r="X75" s="2">
        <v>35</v>
      </c>
      <c r="Y75" s="2">
        <v>38.5</v>
      </c>
      <c r="Z75" s="2">
        <v>42</v>
      </c>
      <c r="AA75" s="2">
        <v>1</v>
      </c>
      <c r="AB75" s="2">
        <v>1</v>
      </c>
      <c r="AC75" s="9">
        <f>Z75*2</f>
        <v>84</v>
      </c>
      <c r="AD75" s="7">
        <f>MAX(AC75,$G75,$H75)</f>
        <v>100</v>
      </c>
      <c r="AE75" s="7">
        <f>AC75-$F75</f>
        <v>54</v>
      </c>
      <c r="AF75" s="7">
        <f>AD75-MAX($G75,$H75)</f>
        <v>0</v>
      </c>
      <c r="AG75" s="9">
        <f>_xlfn.CEILING.MATH(L75*AB75*IF(I75&gt;=2,2,IF(OR(E75="CA",E75="TA"),$AH$2,1)))</f>
        <v>70</v>
      </c>
      <c r="AH75" s="7">
        <f>MAX(AG75,$G75,$H75)</f>
        <v>100</v>
      </c>
      <c r="AI75" s="7">
        <f>MAX(_xlfn.CEILING.MATH((AG75-K75)/D75),0)</f>
        <v>0</v>
      </c>
      <c r="AJ75" s="7">
        <f>AG75-$F75</f>
        <v>40</v>
      </c>
      <c r="AK75" s="7">
        <f>AH75-MAX($G75,$H75)</f>
        <v>0</v>
      </c>
      <c r="AL75" s="8">
        <f>AK75/D75</f>
        <v>0</v>
      </c>
      <c r="AM75">
        <f>AH75/D75</f>
        <v>1</v>
      </c>
    </row>
    <row r="76" spans="1:39" x14ac:dyDescent="0.2">
      <c r="A76" s="1">
        <v>46215</v>
      </c>
      <c r="B76" s="2">
        <v>65862019405</v>
      </c>
      <c r="C76" s="2" t="s">
        <v>245</v>
      </c>
      <c r="D76" s="2">
        <v>500</v>
      </c>
      <c r="E76" s="2" t="s">
        <v>282</v>
      </c>
      <c r="F76" s="2">
        <v>100</v>
      </c>
      <c r="G76" s="2">
        <v>500</v>
      </c>
      <c r="H76" s="2">
        <v>0</v>
      </c>
      <c r="I76" s="2">
        <v>4</v>
      </c>
      <c r="J76" s="2">
        <v>284</v>
      </c>
      <c r="K76" s="2">
        <v>281</v>
      </c>
      <c r="L76" s="2">
        <v>71</v>
      </c>
      <c r="M76" s="2">
        <v>71</v>
      </c>
      <c r="N76" s="2">
        <v>90</v>
      </c>
      <c r="O76" s="2">
        <v>90</v>
      </c>
      <c r="P76" s="2">
        <v>90</v>
      </c>
      <c r="Q76" s="2">
        <v>1</v>
      </c>
      <c r="R76" s="2">
        <v>1</v>
      </c>
      <c r="S76" s="2">
        <v>4</v>
      </c>
      <c r="T76" s="2">
        <v>71</v>
      </c>
      <c r="U76" s="2">
        <v>38</v>
      </c>
      <c r="V76" s="2">
        <v>14</v>
      </c>
      <c r="W76" s="2">
        <v>71</v>
      </c>
      <c r="X76" s="2">
        <v>90</v>
      </c>
      <c r="Y76" s="2">
        <v>90</v>
      </c>
      <c r="Z76" s="2">
        <v>90</v>
      </c>
      <c r="AA76" s="2">
        <v>1</v>
      </c>
      <c r="AB76" s="2">
        <v>1</v>
      </c>
      <c r="AC76" s="9">
        <f>Z76*2</f>
        <v>180</v>
      </c>
      <c r="AD76" s="7">
        <f>MAX(AC76,$G76,$H76)</f>
        <v>500</v>
      </c>
      <c r="AE76" s="7">
        <f>AC76-$F76</f>
        <v>80</v>
      </c>
      <c r="AF76" s="7">
        <f>AD76-MAX($G76,$H76)</f>
        <v>0</v>
      </c>
      <c r="AG76" s="9">
        <f>_xlfn.CEILING.MATH(L76*AB76*IF(I76&gt;=2,2,IF(OR(E76="CA",E76="TA"),$AH$2,1)))</f>
        <v>142</v>
      </c>
      <c r="AH76" s="7">
        <f>MAX(AG76,$G76,$H76)</f>
        <v>500</v>
      </c>
      <c r="AI76" s="7">
        <f>MAX(_xlfn.CEILING.MATH((AG76-K76)/D76),0)</f>
        <v>0</v>
      </c>
      <c r="AJ76" s="7">
        <f>AG76-$F76</f>
        <v>42</v>
      </c>
      <c r="AK76" s="7">
        <f>AH76-MAX($G76,$H76)</f>
        <v>0</v>
      </c>
      <c r="AL76" s="8">
        <f>AK76/D76</f>
        <v>0</v>
      </c>
      <c r="AM76">
        <f>AH76/D76</f>
        <v>1</v>
      </c>
    </row>
    <row r="77" spans="1:39" x14ac:dyDescent="0.2">
      <c r="A77" s="1">
        <v>8209</v>
      </c>
      <c r="B77" s="2">
        <v>781196610</v>
      </c>
      <c r="C77" s="2" t="s">
        <v>128</v>
      </c>
      <c r="D77" s="2">
        <v>1000</v>
      </c>
      <c r="E77" s="2" t="s">
        <v>280</v>
      </c>
      <c r="F77" s="2">
        <v>200</v>
      </c>
      <c r="G77" s="2">
        <v>1000</v>
      </c>
      <c r="H77" s="2">
        <v>0</v>
      </c>
      <c r="I77" s="2">
        <v>18</v>
      </c>
      <c r="J77" s="2">
        <v>771</v>
      </c>
      <c r="K77" s="2">
        <v>339</v>
      </c>
      <c r="L77" s="2">
        <v>42.833333333333336</v>
      </c>
      <c r="M77" s="2">
        <v>30</v>
      </c>
      <c r="N77" s="2">
        <v>35</v>
      </c>
      <c r="O77" s="2">
        <v>53.75</v>
      </c>
      <c r="P77" s="2">
        <v>120</v>
      </c>
      <c r="Q77" s="2">
        <v>1.0157407407407406</v>
      </c>
      <c r="R77" s="2">
        <v>2</v>
      </c>
      <c r="S77" s="2">
        <v>14</v>
      </c>
      <c r="T77" s="2">
        <v>55.071428571428569</v>
      </c>
      <c r="U77" s="2">
        <v>31.762252113801051</v>
      </c>
      <c r="V77" s="2">
        <v>17</v>
      </c>
      <c r="W77" s="2">
        <v>30</v>
      </c>
      <c r="X77" s="2">
        <v>47</v>
      </c>
      <c r="Y77" s="2">
        <v>78.75</v>
      </c>
      <c r="Z77" s="2">
        <v>120</v>
      </c>
      <c r="AA77" s="2">
        <v>1.2857142857142858</v>
      </c>
      <c r="AB77" s="2">
        <v>3</v>
      </c>
      <c r="AC77" s="9">
        <f>Z77*2</f>
        <v>240</v>
      </c>
      <c r="AD77" s="7">
        <f>MAX(AC77,$G77,$H77)</f>
        <v>1000</v>
      </c>
      <c r="AE77" s="7">
        <f>AC77-$F77</f>
        <v>40</v>
      </c>
      <c r="AF77" s="7">
        <f>AD77-MAX($G77,$H77)</f>
        <v>0</v>
      </c>
      <c r="AG77" s="9">
        <f>_xlfn.CEILING.MATH(L77*AB77*IF(I77&gt;=2,2,IF(OR(E77="CA",E77="TA"),$AH$2,1)))</f>
        <v>257</v>
      </c>
      <c r="AH77" s="7">
        <f>MAX(AG77,$G77,$H77)</f>
        <v>1000</v>
      </c>
      <c r="AI77" s="7">
        <f>MAX(_xlfn.CEILING.MATH((AG77-K77)/D77),0)</f>
        <v>0</v>
      </c>
      <c r="AJ77" s="7">
        <f>AG77-$F77</f>
        <v>57</v>
      </c>
      <c r="AK77" s="7">
        <f>AH77-MAX($G77,$H77)</f>
        <v>0</v>
      </c>
      <c r="AL77" s="8">
        <f>AK77/D77</f>
        <v>0</v>
      </c>
      <c r="AM77">
        <f>AH77/D77</f>
        <v>1</v>
      </c>
    </row>
    <row r="78" spans="1:39" x14ac:dyDescent="0.2">
      <c r="A78" s="1">
        <v>2366</v>
      </c>
      <c r="B78" s="2">
        <v>603316232</v>
      </c>
      <c r="C78" s="2" t="s">
        <v>50</v>
      </c>
      <c r="D78" s="2">
        <v>1000</v>
      </c>
      <c r="E78" s="2" t="s">
        <v>280</v>
      </c>
      <c r="F78" s="2">
        <v>200</v>
      </c>
      <c r="G78" s="2">
        <v>1000</v>
      </c>
      <c r="H78" s="2">
        <v>0</v>
      </c>
      <c r="I78" s="2">
        <v>11</v>
      </c>
      <c r="J78" s="2">
        <v>718</v>
      </c>
      <c r="K78" s="2">
        <v>1041</v>
      </c>
      <c r="L78" s="2">
        <v>65.272727272727266</v>
      </c>
      <c r="M78" s="2">
        <v>45</v>
      </c>
      <c r="N78" s="2">
        <v>60</v>
      </c>
      <c r="O78" s="2">
        <v>90</v>
      </c>
      <c r="P78" s="2">
        <v>90</v>
      </c>
      <c r="Q78" s="2">
        <v>1.2727272727272727</v>
      </c>
      <c r="R78" s="2">
        <v>4</v>
      </c>
      <c r="S78" s="2">
        <v>10</v>
      </c>
      <c r="T78" s="2">
        <v>71.8</v>
      </c>
      <c r="U78" s="2">
        <v>25.147564494399852</v>
      </c>
      <c r="V78" s="2">
        <v>30</v>
      </c>
      <c r="W78" s="2">
        <v>60</v>
      </c>
      <c r="X78" s="2">
        <v>89</v>
      </c>
      <c r="Y78" s="2">
        <v>90</v>
      </c>
      <c r="Z78" s="2">
        <v>90</v>
      </c>
      <c r="AA78" s="2">
        <v>1.1000000000000001</v>
      </c>
      <c r="AB78" s="2">
        <v>2</v>
      </c>
      <c r="AC78" s="9">
        <f>Z78*2</f>
        <v>180</v>
      </c>
      <c r="AD78" s="7">
        <f>MAX(AC78,$G78,$H78)</f>
        <v>1000</v>
      </c>
      <c r="AE78" s="7">
        <f>AC78-$F78</f>
        <v>-20</v>
      </c>
      <c r="AF78" s="7">
        <f>AD78-MAX($G78,$H78)</f>
        <v>0</v>
      </c>
      <c r="AG78" s="9">
        <f>_xlfn.CEILING.MATH(L78*AB78*IF(I78&gt;=2,2,IF(OR(E78="CA",E78="TA"),$AH$2,1)))</f>
        <v>262</v>
      </c>
      <c r="AH78" s="7">
        <f>MAX(AG78,$G78,$H78)</f>
        <v>1000</v>
      </c>
      <c r="AI78" s="7">
        <f>MAX(_xlfn.CEILING.MATH((AG78-K78)/D78),0)</f>
        <v>0</v>
      </c>
      <c r="AJ78" s="7">
        <f>AG78-$F78</f>
        <v>62</v>
      </c>
      <c r="AK78" s="7">
        <f>AH78-MAX($G78,$H78)</f>
        <v>0</v>
      </c>
      <c r="AL78" s="8">
        <f>AK78/D78</f>
        <v>0</v>
      </c>
      <c r="AM78">
        <f>AH78/D78</f>
        <v>1</v>
      </c>
    </row>
    <row r="79" spans="1:39" x14ac:dyDescent="0.2">
      <c r="A79" s="1">
        <v>6649</v>
      </c>
      <c r="B79" s="2">
        <v>74455219</v>
      </c>
      <c r="C79" s="2" t="s">
        <v>95</v>
      </c>
      <c r="D79" s="2">
        <v>1000</v>
      </c>
      <c r="E79" s="2" t="s">
        <v>280</v>
      </c>
      <c r="F79" s="2">
        <v>300</v>
      </c>
      <c r="G79" s="2">
        <v>1000</v>
      </c>
      <c r="H79" s="2">
        <v>0</v>
      </c>
      <c r="I79" s="2">
        <v>24</v>
      </c>
      <c r="J79" s="2">
        <v>1740</v>
      </c>
      <c r="K79" s="2">
        <v>578</v>
      </c>
      <c r="L79" s="2">
        <v>72.5</v>
      </c>
      <c r="M79" s="2">
        <v>44.25</v>
      </c>
      <c r="N79" s="2">
        <v>90</v>
      </c>
      <c r="O79" s="2">
        <v>90</v>
      </c>
      <c r="P79" s="2">
        <v>180</v>
      </c>
      <c r="Q79" s="2">
        <v>1</v>
      </c>
      <c r="R79" s="2">
        <v>1</v>
      </c>
      <c r="S79" s="2">
        <v>20</v>
      </c>
      <c r="T79" s="2">
        <v>87</v>
      </c>
      <c r="U79" s="2">
        <v>46.835658929585065</v>
      </c>
      <c r="V79" s="2">
        <v>10</v>
      </c>
      <c r="W79" s="2">
        <v>60</v>
      </c>
      <c r="X79" s="2">
        <v>90</v>
      </c>
      <c r="Y79" s="2">
        <v>90</v>
      </c>
      <c r="Z79" s="2">
        <v>203</v>
      </c>
      <c r="AA79" s="2">
        <v>1.2</v>
      </c>
      <c r="AB79" s="2">
        <v>3</v>
      </c>
      <c r="AC79" s="9">
        <f>Z79*2</f>
        <v>406</v>
      </c>
      <c r="AD79" s="7">
        <f>MAX(AC79,$G79,$H79)</f>
        <v>1000</v>
      </c>
      <c r="AE79" s="7">
        <f>AC79-$F79</f>
        <v>106</v>
      </c>
      <c r="AF79" s="7">
        <f>AD79-MAX($G79,$H79)</f>
        <v>0</v>
      </c>
      <c r="AG79" s="9">
        <f>_xlfn.CEILING.MATH(L79*AB79*IF(I79&gt;=2,2,IF(OR(E79="CA",E79="TA"),$AH$2,1)))</f>
        <v>435</v>
      </c>
      <c r="AH79" s="7">
        <f>MAX(AG79,$G79,$H79)</f>
        <v>1000</v>
      </c>
      <c r="AI79" s="7">
        <f>MAX(_xlfn.CEILING.MATH((AG79-K79)/D79),0)</f>
        <v>0</v>
      </c>
      <c r="AJ79" s="7">
        <f>AG79-$F79</f>
        <v>135</v>
      </c>
      <c r="AK79" s="7">
        <f>AH79-MAX($G79,$H79)</f>
        <v>0</v>
      </c>
      <c r="AL79" s="8">
        <f>AK79/D79</f>
        <v>0</v>
      </c>
      <c r="AM79">
        <f>AH79/D79</f>
        <v>1</v>
      </c>
    </row>
    <row r="80" spans="1:39" x14ac:dyDescent="0.2">
      <c r="A80" s="1">
        <v>22551</v>
      </c>
      <c r="B80" s="2">
        <v>42291036950</v>
      </c>
      <c r="C80" s="2" t="s">
        <v>194</v>
      </c>
      <c r="D80" s="2">
        <v>500</v>
      </c>
      <c r="E80" s="2" t="s">
        <v>280</v>
      </c>
      <c r="F80" s="2">
        <v>100</v>
      </c>
      <c r="G80" s="2">
        <v>500</v>
      </c>
      <c r="H80" s="2">
        <v>0</v>
      </c>
      <c r="I80" s="2">
        <v>1</v>
      </c>
      <c r="J80" s="2">
        <v>270</v>
      </c>
      <c r="K80" s="2">
        <v>230</v>
      </c>
      <c r="L80" s="2">
        <v>270</v>
      </c>
      <c r="M80" s="2">
        <v>270</v>
      </c>
      <c r="N80" s="2">
        <v>270</v>
      </c>
      <c r="O80" s="2">
        <v>270</v>
      </c>
      <c r="P80" s="2">
        <v>270</v>
      </c>
      <c r="Q80" s="2">
        <v>3</v>
      </c>
      <c r="R80" s="2">
        <v>3</v>
      </c>
      <c r="S80" s="2">
        <v>1</v>
      </c>
      <c r="T80" s="2">
        <v>270</v>
      </c>
      <c r="U80" s="2">
        <v>0</v>
      </c>
      <c r="V80" s="2">
        <v>270</v>
      </c>
      <c r="W80" s="2">
        <v>270</v>
      </c>
      <c r="X80" s="2">
        <v>270</v>
      </c>
      <c r="Y80" s="2">
        <v>270</v>
      </c>
      <c r="Z80" s="2">
        <v>270</v>
      </c>
      <c r="AA80" s="2">
        <v>1</v>
      </c>
      <c r="AB80" s="2">
        <v>1</v>
      </c>
      <c r="AC80" s="9">
        <f>Z80*2</f>
        <v>540</v>
      </c>
      <c r="AD80" s="7">
        <f>MAX(AC80,$G80,$H80)</f>
        <v>540</v>
      </c>
      <c r="AE80" s="7">
        <f>AC80-$F80</f>
        <v>440</v>
      </c>
      <c r="AF80" s="7">
        <f>AD80-MAX($G80,$H80)</f>
        <v>40</v>
      </c>
      <c r="AG80" s="9">
        <f>_xlfn.CEILING.MATH(L80*AB80*IF(I80&gt;=2,2,IF(OR(E80="CA",E80="TA"),$AH$2,1)))</f>
        <v>324</v>
      </c>
      <c r="AH80" s="7">
        <f>MAX(AG80,$G80,$H80)</f>
        <v>500</v>
      </c>
      <c r="AI80" s="7">
        <f>MAX(_xlfn.CEILING.MATH((AG80-K80)/D80),0)</f>
        <v>1</v>
      </c>
      <c r="AJ80" s="7">
        <f>AG80-$F80</f>
        <v>224</v>
      </c>
      <c r="AK80" s="7">
        <f>AH80-MAX($G80,$H80)</f>
        <v>0</v>
      </c>
      <c r="AL80" s="8">
        <f>AK80/D80</f>
        <v>0</v>
      </c>
      <c r="AM80">
        <f>AH80/D80</f>
        <v>1</v>
      </c>
    </row>
    <row r="81" spans="1:39" x14ac:dyDescent="0.2">
      <c r="A81" s="1">
        <v>16925</v>
      </c>
      <c r="B81" s="2">
        <v>67877019705</v>
      </c>
      <c r="C81" s="2" t="s">
        <v>174</v>
      </c>
      <c r="D81" s="2">
        <v>500</v>
      </c>
      <c r="E81" s="2" t="s">
        <v>280</v>
      </c>
      <c r="F81" s="2">
        <v>180</v>
      </c>
      <c r="G81" s="2">
        <v>500</v>
      </c>
      <c r="H81" s="2">
        <v>0</v>
      </c>
      <c r="I81" s="2">
        <v>13</v>
      </c>
      <c r="J81" s="2">
        <v>894</v>
      </c>
      <c r="K81" s="2">
        <v>460</v>
      </c>
      <c r="L81" s="2">
        <v>68.769230769230774</v>
      </c>
      <c r="M81" s="2">
        <v>30</v>
      </c>
      <c r="N81" s="2">
        <v>90</v>
      </c>
      <c r="O81" s="2">
        <v>90</v>
      </c>
      <c r="P81" s="2">
        <v>180</v>
      </c>
      <c r="Q81" s="2">
        <v>1.1538461538461537</v>
      </c>
      <c r="R81" s="2">
        <v>2</v>
      </c>
      <c r="S81" s="2">
        <v>11</v>
      </c>
      <c r="T81" s="2">
        <v>81.272727272727266</v>
      </c>
      <c r="U81" s="2">
        <v>90.033428135433027</v>
      </c>
      <c r="V81" s="2">
        <v>1</v>
      </c>
      <c r="W81" s="2">
        <v>22</v>
      </c>
      <c r="X81" s="2">
        <v>90</v>
      </c>
      <c r="Y81" s="2">
        <v>90</v>
      </c>
      <c r="Z81" s="2">
        <v>330</v>
      </c>
      <c r="AA81" s="2">
        <v>1.1818181818181819</v>
      </c>
      <c r="AB81" s="2">
        <v>3</v>
      </c>
      <c r="AC81" s="9">
        <f>Z81*2</f>
        <v>660</v>
      </c>
      <c r="AD81" s="7">
        <f>MAX(AC81,$G81,$H81)</f>
        <v>660</v>
      </c>
      <c r="AE81" s="7">
        <f>AC81-$F81</f>
        <v>480</v>
      </c>
      <c r="AF81" s="7">
        <f>AD81-MAX($G81,$H81)</f>
        <v>160</v>
      </c>
      <c r="AG81" s="9">
        <f>_xlfn.CEILING.MATH(L81*AB81*IF(I81&gt;=2,2,IF(OR(E81="CA",E81="TA"),$AH$2,1)))</f>
        <v>413</v>
      </c>
      <c r="AH81" s="7">
        <f>MAX(AG81,$G81,$H81)</f>
        <v>500</v>
      </c>
      <c r="AI81" s="7">
        <f>MAX(_xlfn.CEILING.MATH((AG81-K81)/D81),0)</f>
        <v>0</v>
      </c>
      <c r="AJ81" s="7">
        <f>AG81-$F81</f>
        <v>233</v>
      </c>
      <c r="AK81" s="7">
        <f>AH81-MAX($G81,$H81)</f>
        <v>0</v>
      </c>
      <c r="AL81" s="8">
        <f>AK81/D81</f>
        <v>0</v>
      </c>
      <c r="AM81">
        <f>AH81/D81</f>
        <v>1</v>
      </c>
    </row>
    <row r="82" spans="1:39" x14ac:dyDescent="0.2">
      <c r="A82" s="1">
        <v>46214</v>
      </c>
      <c r="B82" s="2">
        <v>65862019399</v>
      </c>
      <c r="C82" s="2" t="s">
        <v>244</v>
      </c>
      <c r="D82" s="2">
        <v>1000</v>
      </c>
      <c r="E82" s="2" t="s">
        <v>282</v>
      </c>
      <c r="F82" s="2">
        <v>200</v>
      </c>
      <c r="G82" s="2">
        <v>1000</v>
      </c>
      <c r="H82" s="2">
        <v>0</v>
      </c>
      <c r="I82" s="2">
        <v>13</v>
      </c>
      <c r="J82" s="2">
        <v>1205</v>
      </c>
      <c r="K82" s="2">
        <v>364</v>
      </c>
      <c r="L82" s="2">
        <v>92.692307692307693</v>
      </c>
      <c r="M82" s="2">
        <v>54</v>
      </c>
      <c r="N82" s="2">
        <v>90</v>
      </c>
      <c r="O82" s="2">
        <v>90</v>
      </c>
      <c r="P82" s="2">
        <v>270</v>
      </c>
      <c r="Q82" s="2">
        <v>1.3076923076923077</v>
      </c>
      <c r="R82" s="2">
        <v>3</v>
      </c>
      <c r="S82" s="2">
        <v>10</v>
      </c>
      <c r="T82" s="2">
        <v>120.5</v>
      </c>
      <c r="U82" s="2">
        <v>84.045292022284698</v>
      </c>
      <c r="V82" s="2">
        <v>45</v>
      </c>
      <c r="W82" s="2">
        <v>63.75</v>
      </c>
      <c r="X82" s="2">
        <v>90</v>
      </c>
      <c r="Y82" s="2">
        <v>135</v>
      </c>
      <c r="Z82" s="2">
        <v>270</v>
      </c>
      <c r="AA82" s="2">
        <v>1.3</v>
      </c>
      <c r="AB82" s="2">
        <v>3</v>
      </c>
      <c r="AC82" s="9">
        <f>Z82*2</f>
        <v>540</v>
      </c>
      <c r="AD82" s="7">
        <f>MAX(AC82,$G82,$H82)</f>
        <v>1000</v>
      </c>
      <c r="AE82" s="7">
        <f>AC82-$F82</f>
        <v>340</v>
      </c>
      <c r="AF82" s="7">
        <f>AD82-MAX($G82,$H82)</f>
        <v>0</v>
      </c>
      <c r="AG82" s="9">
        <f>_xlfn.CEILING.MATH(L82*AB82*IF(I82&gt;=2,2,IF(OR(E82="CA",E82="TA"),$AH$2,1)))</f>
        <v>557</v>
      </c>
      <c r="AH82" s="7">
        <f>MAX(AG82,$G82,$H82)</f>
        <v>1000</v>
      </c>
      <c r="AI82" s="7">
        <f>MAX(_xlfn.CEILING.MATH((AG82-K82)/D82),0)</f>
        <v>1</v>
      </c>
      <c r="AJ82" s="7">
        <f>AG82-$F82</f>
        <v>357</v>
      </c>
      <c r="AK82" s="7">
        <f>AH82-MAX($G82,$H82)</f>
        <v>0</v>
      </c>
      <c r="AL82" s="8">
        <f>AK82/D82</f>
        <v>0</v>
      </c>
      <c r="AM82">
        <f>AH82/D82</f>
        <v>1</v>
      </c>
    </row>
    <row r="83" spans="1:39" x14ac:dyDescent="0.2">
      <c r="A83" s="1">
        <v>4582</v>
      </c>
      <c r="B83" s="2">
        <v>16571016111</v>
      </c>
      <c r="C83" s="2" t="s">
        <v>74</v>
      </c>
      <c r="D83" s="2">
        <v>1000</v>
      </c>
      <c r="E83" s="2" t="s">
        <v>280</v>
      </c>
      <c r="F83" s="2">
        <v>300</v>
      </c>
      <c r="G83" s="2">
        <v>1000</v>
      </c>
      <c r="H83" s="2">
        <v>0</v>
      </c>
      <c r="I83" s="2">
        <v>3</v>
      </c>
      <c r="J83" s="2">
        <v>1410</v>
      </c>
      <c r="K83" s="2">
        <v>2190</v>
      </c>
      <c r="L83" s="2">
        <v>470</v>
      </c>
      <c r="M83" s="2">
        <v>405</v>
      </c>
      <c r="N83" s="2">
        <v>405</v>
      </c>
      <c r="O83" s="2">
        <v>502.5</v>
      </c>
      <c r="P83" s="2">
        <v>600</v>
      </c>
      <c r="Q83" s="2">
        <v>6.0303030303030312</v>
      </c>
      <c r="R83" s="2">
        <v>9.0909090909090917</v>
      </c>
      <c r="S83" s="2">
        <v>3</v>
      </c>
      <c r="T83" s="2">
        <v>470</v>
      </c>
      <c r="U83" s="2">
        <v>112.58330249197702</v>
      </c>
      <c r="V83" s="2">
        <v>405</v>
      </c>
      <c r="W83" s="2">
        <v>405</v>
      </c>
      <c r="X83" s="2">
        <v>405</v>
      </c>
      <c r="Y83" s="2">
        <v>502.5</v>
      </c>
      <c r="Z83" s="2">
        <v>600</v>
      </c>
      <c r="AA83" s="2">
        <v>1</v>
      </c>
      <c r="AB83" s="2">
        <v>1</v>
      </c>
      <c r="AC83" s="9">
        <f>Z83*2</f>
        <v>1200</v>
      </c>
      <c r="AD83" s="7">
        <f>MAX(AC83,$G83,$H83)</f>
        <v>1200</v>
      </c>
      <c r="AE83" s="7">
        <f>AC83-$F83</f>
        <v>900</v>
      </c>
      <c r="AF83" s="7">
        <f>AD83-MAX($G83,$H83)</f>
        <v>200</v>
      </c>
      <c r="AG83" s="9">
        <f>_xlfn.CEILING.MATH(L83*AB83*IF(I83&gt;=2,2,IF(OR(E83="CA",E83="TA"),$AH$2,1)))</f>
        <v>940</v>
      </c>
      <c r="AH83" s="7">
        <f>MAX(AG83,$G83,$H83)</f>
        <v>1000</v>
      </c>
      <c r="AI83" s="7">
        <f>MAX(_xlfn.CEILING.MATH((AG83-K83)/D83),0)</f>
        <v>0</v>
      </c>
      <c r="AJ83" s="7">
        <f>AG83-$F83</f>
        <v>640</v>
      </c>
      <c r="AK83" s="7">
        <f>AH83-MAX($G83,$H83)</f>
        <v>0</v>
      </c>
      <c r="AL83" s="8">
        <f>AK83/D83</f>
        <v>0</v>
      </c>
      <c r="AM83">
        <f>AH83/D83</f>
        <v>1</v>
      </c>
    </row>
    <row r="84" spans="1:39" x14ac:dyDescent="0.2">
      <c r="A84" s="1">
        <v>4489</v>
      </c>
      <c r="B84" s="2">
        <v>904198280</v>
      </c>
      <c r="C84" s="2" t="s">
        <v>66</v>
      </c>
      <c r="D84" s="2">
        <v>1000</v>
      </c>
      <c r="E84" s="2" t="s">
        <v>280</v>
      </c>
      <c r="F84" s="2">
        <v>180</v>
      </c>
      <c r="G84" s="2">
        <v>1000</v>
      </c>
      <c r="H84" s="2">
        <v>0</v>
      </c>
      <c r="I84" s="2">
        <v>23</v>
      </c>
      <c r="J84" s="2">
        <v>2618</v>
      </c>
      <c r="K84" s="2">
        <v>3309</v>
      </c>
      <c r="L84" s="2">
        <v>113.82608695652173</v>
      </c>
      <c r="M84" s="2">
        <v>45</v>
      </c>
      <c r="N84" s="2">
        <v>90</v>
      </c>
      <c r="O84" s="2">
        <v>180</v>
      </c>
      <c r="P84" s="2">
        <v>270</v>
      </c>
      <c r="Q84" s="2">
        <v>1.970051619256854</v>
      </c>
      <c r="R84" s="2">
        <v>4.0298507462686564</v>
      </c>
      <c r="S84" s="2">
        <v>17</v>
      </c>
      <c r="T84" s="2">
        <v>154</v>
      </c>
      <c r="U84" s="2">
        <v>123.41393762456492</v>
      </c>
      <c r="V84" s="2">
        <v>1</v>
      </c>
      <c r="W84" s="2">
        <v>60</v>
      </c>
      <c r="X84" s="2">
        <v>120</v>
      </c>
      <c r="Y84" s="2">
        <v>223</v>
      </c>
      <c r="Z84" s="2">
        <v>450</v>
      </c>
      <c r="AA84" s="2">
        <v>1.3529411764705883</v>
      </c>
      <c r="AB84" s="2">
        <v>4</v>
      </c>
      <c r="AC84" s="9">
        <f>Z84*2</f>
        <v>900</v>
      </c>
      <c r="AD84" s="7">
        <f>MAX(AC84,$G84,$H84)</f>
        <v>1000</v>
      </c>
      <c r="AE84" s="7">
        <f>AC84-$F84</f>
        <v>720</v>
      </c>
      <c r="AF84" s="7">
        <f>AD84-MAX($G84,$H84)</f>
        <v>0</v>
      </c>
      <c r="AG84" s="9">
        <f>_xlfn.CEILING.MATH(L84*AB84*IF(I84&gt;=2,2,IF(OR(E84="CA",E84="TA"),$AH$2,1)))</f>
        <v>911</v>
      </c>
      <c r="AH84" s="7">
        <f>MAX(AG84,$G84,$H84)</f>
        <v>1000</v>
      </c>
      <c r="AI84" s="7">
        <f>MAX(_xlfn.CEILING.MATH((AG84-K84)/D84),0)</f>
        <v>0</v>
      </c>
      <c r="AJ84" s="7">
        <f>AG84-$F84</f>
        <v>731</v>
      </c>
      <c r="AK84" s="7">
        <f>AH84-MAX($G84,$H84)</f>
        <v>0</v>
      </c>
      <c r="AL84" s="8">
        <f>AK84/D84</f>
        <v>0</v>
      </c>
      <c r="AM84">
        <f>AH84/D84</f>
        <v>1</v>
      </c>
    </row>
    <row r="85" spans="1:39" x14ac:dyDescent="0.2">
      <c r="A85" s="1">
        <v>9591</v>
      </c>
      <c r="B85" s="2">
        <v>50111033301</v>
      </c>
      <c r="C85" s="2" t="s">
        <v>149</v>
      </c>
      <c r="D85" s="2">
        <v>100</v>
      </c>
      <c r="E85" s="2" t="s">
        <v>280</v>
      </c>
      <c r="F85" s="2">
        <v>0</v>
      </c>
      <c r="G85" s="2">
        <v>100</v>
      </c>
      <c r="H85" s="2">
        <v>0</v>
      </c>
      <c r="I85" s="2">
        <v>3</v>
      </c>
      <c r="J85" s="2">
        <v>77</v>
      </c>
      <c r="K85" s="2">
        <v>37</v>
      </c>
      <c r="L85" s="2">
        <v>25.666666666666668</v>
      </c>
      <c r="M85" s="2">
        <v>17.5</v>
      </c>
      <c r="N85" s="2">
        <v>21</v>
      </c>
      <c r="O85" s="2">
        <v>31.5</v>
      </c>
      <c r="P85" s="2">
        <v>42</v>
      </c>
      <c r="Q85" s="2">
        <v>2.3333333333333335</v>
      </c>
      <c r="R85" s="2">
        <v>3</v>
      </c>
      <c r="S85" s="2">
        <v>2</v>
      </c>
      <c r="T85" s="2">
        <v>38.5</v>
      </c>
      <c r="U85" s="2">
        <v>24.748737341529164</v>
      </c>
      <c r="V85" s="2">
        <v>21</v>
      </c>
      <c r="W85" s="2">
        <v>29.75</v>
      </c>
      <c r="X85" s="2">
        <v>38.5</v>
      </c>
      <c r="Y85" s="2">
        <v>47.25</v>
      </c>
      <c r="Z85" s="2">
        <v>56</v>
      </c>
      <c r="AA85" s="2">
        <v>1.5</v>
      </c>
      <c r="AB85" s="2">
        <v>2</v>
      </c>
      <c r="AC85" s="9">
        <f>Z85*2</f>
        <v>112</v>
      </c>
      <c r="AD85" s="7">
        <f>MAX(AC85,$G85,$H85)</f>
        <v>112</v>
      </c>
      <c r="AE85" s="7">
        <f>AC85-$F85</f>
        <v>112</v>
      </c>
      <c r="AF85" s="7">
        <f>AD85-MAX($G85,$H85)</f>
        <v>12</v>
      </c>
      <c r="AG85" s="9">
        <f>_xlfn.CEILING.MATH(L85*AB85*IF(I85&gt;=2,2,IF(OR(E85="CA",E85="TA"),$AH$2,1)))</f>
        <v>103</v>
      </c>
      <c r="AH85" s="7">
        <f>MAX(AG85,$G85,$H85)</f>
        <v>103</v>
      </c>
      <c r="AI85" s="7">
        <f>MAX(_xlfn.CEILING.MATH((AG85-K85)/D85),0)</f>
        <v>1</v>
      </c>
      <c r="AJ85" s="7">
        <f>AG85-$F85</f>
        <v>103</v>
      </c>
      <c r="AK85" s="7">
        <f>AH85-MAX($G85,$H85)</f>
        <v>3</v>
      </c>
      <c r="AL85" s="8">
        <f>AK85/D85</f>
        <v>0.03</v>
      </c>
      <c r="AM85">
        <f>AH85/D85</f>
        <v>1.03</v>
      </c>
    </row>
    <row r="86" spans="1:39" x14ac:dyDescent="0.2">
      <c r="A86" s="1">
        <v>5231</v>
      </c>
      <c r="B86" s="2">
        <v>93220305</v>
      </c>
      <c r="C86" s="2" t="s">
        <v>88</v>
      </c>
      <c r="D86" s="2">
        <v>500</v>
      </c>
      <c r="E86" s="2" t="s">
        <v>280</v>
      </c>
      <c r="F86" s="2">
        <v>90</v>
      </c>
      <c r="G86" s="2">
        <v>450</v>
      </c>
      <c r="H86" s="2">
        <v>0</v>
      </c>
      <c r="I86" s="2">
        <v>3</v>
      </c>
      <c r="J86" s="2">
        <v>840</v>
      </c>
      <c r="K86" s="2">
        <v>160</v>
      </c>
      <c r="L86" s="2">
        <v>280</v>
      </c>
      <c r="M86" s="2">
        <v>240</v>
      </c>
      <c r="N86" s="2">
        <v>360</v>
      </c>
      <c r="O86" s="2">
        <v>360</v>
      </c>
      <c r="P86" s="2">
        <v>360</v>
      </c>
      <c r="Q86" s="2">
        <v>4</v>
      </c>
      <c r="R86" s="2">
        <v>4</v>
      </c>
      <c r="S86" s="2">
        <v>3</v>
      </c>
      <c r="T86" s="2">
        <v>280</v>
      </c>
      <c r="U86" s="2">
        <v>138.5640646055102</v>
      </c>
      <c r="V86" s="2">
        <v>120</v>
      </c>
      <c r="W86" s="2">
        <v>240</v>
      </c>
      <c r="X86" s="2">
        <v>360</v>
      </c>
      <c r="Y86" s="2">
        <v>360</v>
      </c>
      <c r="Z86" s="2">
        <v>360</v>
      </c>
      <c r="AA86" s="2">
        <v>1</v>
      </c>
      <c r="AB86" s="2">
        <v>1</v>
      </c>
      <c r="AC86" s="9">
        <f>Z86*2</f>
        <v>720</v>
      </c>
      <c r="AD86" s="7">
        <f>MAX(AC86,$G86,$H86)</f>
        <v>720</v>
      </c>
      <c r="AE86" s="7">
        <f>AC86-$F86</f>
        <v>630</v>
      </c>
      <c r="AF86" s="7">
        <f>AD86-MAX($G86,$H86)</f>
        <v>270</v>
      </c>
      <c r="AG86" s="9">
        <f>_xlfn.CEILING.MATH(L86*AB86*IF(I86&gt;=2,2,IF(OR(E86="CA",E86="TA"),$AH$2,1)))</f>
        <v>560</v>
      </c>
      <c r="AH86" s="7">
        <f>MAX(AG86,$G86,$H86)</f>
        <v>560</v>
      </c>
      <c r="AI86" s="7">
        <f>MAX(_xlfn.CEILING.MATH((AG86-K86)/D86),0)</f>
        <v>1</v>
      </c>
      <c r="AJ86" s="7">
        <f>AG86-$F86</f>
        <v>470</v>
      </c>
      <c r="AK86" s="7">
        <f>AH86-MAX($G86,$H86)</f>
        <v>110</v>
      </c>
      <c r="AL86" s="8">
        <f>AK86/D86</f>
        <v>0.22</v>
      </c>
      <c r="AM86">
        <f>AH86/D86</f>
        <v>1.1200000000000001</v>
      </c>
    </row>
    <row r="87" spans="1:39" x14ac:dyDescent="0.2">
      <c r="A87" s="1">
        <v>46450</v>
      </c>
      <c r="B87" s="2">
        <v>51079008656</v>
      </c>
      <c r="C87" s="2" t="s">
        <v>257</v>
      </c>
      <c r="D87" s="2">
        <v>300</v>
      </c>
      <c r="E87" s="2" t="s">
        <v>280</v>
      </c>
      <c r="F87" s="2">
        <v>180</v>
      </c>
      <c r="G87" s="2">
        <v>360</v>
      </c>
      <c r="H87" s="2">
        <v>0</v>
      </c>
      <c r="I87" s="2">
        <v>5</v>
      </c>
      <c r="J87" s="2">
        <v>570</v>
      </c>
      <c r="K87" s="2">
        <v>240</v>
      </c>
      <c r="L87" s="2">
        <v>114</v>
      </c>
      <c r="M87" s="2">
        <v>90</v>
      </c>
      <c r="N87" s="2">
        <v>90</v>
      </c>
      <c r="O87" s="2">
        <v>180</v>
      </c>
      <c r="P87" s="2">
        <v>180</v>
      </c>
      <c r="Q87" s="2">
        <v>1.3</v>
      </c>
      <c r="R87" s="2">
        <v>2</v>
      </c>
      <c r="S87" s="2">
        <v>5</v>
      </c>
      <c r="T87" s="2">
        <v>114</v>
      </c>
      <c r="U87" s="2">
        <v>65.038450166036398</v>
      </c>
      <c r="V87" s="2">
        <v>30</v>
      </c>
      <c r="W87" s="2">
        <v>90</v>
      </c>
      <c r="X87" s="2">
        <v>90</v>
      </c>
      <c r="Y87" s="2">
        <v>180</v>
      </c>
      <c r="Z87" s="2">
        <v>180</v>
      </c>
      <c r="AA87" s="2">
        <v>1</v>
      </c>
      <c r="AB87" s="2">
        <v>1</v>
      </c>
      <c r="AC87" s="9">
        <f>Z87*2</f>
        <v>360</v>
      </c>
      <c r="AD87" s="7">
        <f>MAX(AC87,$G87,$H87)</f>
        <v>360</v>
      </c>
      <c r="AE87" s="7">
        <f>AC87-$F87</f>
        <v>180</v>
      </c>
      <c r="AF87" s="7">
        <f>AD87-MAX($G87,$H87)</f>
        <v>0</v>
      </c>
      <c r="AG87" s="9">
        <f>_xlfn.CEILING.MATH(L87*AB87*IF(I87&gt;=2,2,IF(OR(E87="CA",E87="TA"),$AH$2,1)))</f>
        <v>228</v>
      </c>
      <c r="AH87" s="7">
        <f>MAX(AG87,$G87,$H87)</f>
        <v>360</v>
      </c>
      <c r="AI87" s="7">
        <f>MAX(_xlfn.CEILING.MATH((AG87-K87)/D87),0)</f>
        <v>0</v>
      </c>
      <c r="AJ87" s="7">
        <f>AG87-$F87</f>
        <v>48</v>
      </c>
      <c r="AK87" s="7">
        <f>AH87-MAX($G87,$H87)</f>
        <v>0</v>
      </c>
      <c r="AL87" s="8">
        <f>AK87/D87</f>
        <v>0</v>
      </c>
      <c r="AM87">
        <f>AH87/D87</f>
        <v>1.2</v>
      </c>
    </row>
    <row r="88" spans="1:39" x14ac:dyDescent="0.2">
      <c r="A88" s="1">
        <v>1408</v>
      </c>
      <c r="B88" s="2">
        <v>51645078508</v>
      </c>
      <c r="C88" s="2" t="s">
        <v>39</v>
      </c>
      <c r="D88" s="2">
        <v>120</v>
      </c>
      <c r="E88" s="2" t="s">
        <v>280</v>
      </c>
      <c r="F88" s="2">
        <v>90</v>
      </c>
      <c r="G88" s="2">
        <v>180</v>
      </c>
      <c r="H88" s="2">
        <v>0</v>
      </c>
      <c r="I88" s="2">
        <v>3</v>
      </c>
      <c r="J88" s="2">
        <v>210</v>
      </c>
      <c r="K88" s="2">
        <v>290</v>
      </c>
      <c r="L88" s="2">
        <v>70</v>
      </c>
      <c r="M88" s="2">
        <v>60</v>
      </c>
      <c r="N88" s="2">
        <v>90</v>
      </c>
      <c r="O88" s="2">
        <v>90</v>
      </c>
      <c r="P88" s="2">
        <v>90</v>
      </c>
      <c r="Q88" s="2">
        <v>1</v>
      </c>
      <c r="R88" s="2">
        <v>1</v>
      </c>
      <c r="S88" s="2">
        <v>3</v>
      </c>
      <c r="T88" s="2">
        <v>70</v>
      </c>
      <c r="U88" s="2">
        <v>34.641016151377549</v>
      </c>
      <c r="V88" s="2">
        <v>30</v>
      </c>
      <c r="W88" s="2">
        <v>60</v>
      </c>
      <c r="X88" s="2">
        <v>90</v>
      </c>
      <c r="Y88" s="2">
        <v>90</v>
      </c>
      <c r="Z88" s="2">
        <v>90</v>
      </c>
      <c r="AA88" s="2">
        <v>1</v>
      </c>
      <c r="AB88" s="2">
        <v>1</v>
      </c>
      <c r="AC88" s="9">
        <f>Z88*2</f>
        <v>180</v>
      </c>
      <c r="AD88" s="7">
        <f>MAX(AC88,$G88,$H88)</f>
        <v>180</v>
      </c>
      <c r="AE88" s="7">
        <f>AC88-$F88</f>
        <v>90</v>
      </c>
      <c r="AF88" s="7">
        <f>AD88-MAX($G88,$H88)</f>
        <v>0</v>
      </c>
      <c r="AG88" s="9">
        <f>_xlfn.CEILING.MATH(L88*AB88*IF(I88&gt;=2,2,IF(OR(E88="CA",E88="TA"),$AH$2,1)))</f>
        <v>140</v>
      </c>
      <c r="AH88" s="7">
        <f>MAX(AG88,$G88,$H88)</f>
        <v>180</v>
      </c>
      <c r="AI88" s="7">
        <f>MAX(_xlfn.CEILING.MATH((AG88-K88)/D88),0)</f>
        <v>0</v>
      </c>
      <c r="AJ88" s="7">
        <f>AG88-$F88</f>
        <v>50</v>
      </c>
      <c r="AK88" s="7">
        <f>AH88-MAX($G88,$H88)</f>
        <v>0</v>
      </c>
      <c r="AL88" s="8">
        <f>AK88/D88</f>
        <v>0</v>
      </c>
      <c r="AM88">
        <f>AH88/D88</f>
        <v>1.5</v>
      </c>
    </row>
    <row r="89" spans="1:39" x14ac:dyDescent="0.2">
      <c r="A89" s="3">
        <v>40974</v>
      </c>
      <c r="B89" s="2">
        <v>65862001099</v>
      </c>
      <c r="C89" s="2" t="s">
        <v>229</v>
      </c>
      <c r="D89" s="2">
        <v>1000</v>
      </c>
      <c r="E89" s="2" t="s">
        <v>280</v>
      </c>
      <c r="F89" s="2">
        <v>1200</v>
      </c>
      <c r="G89" s="2">
        <v>1000</v>
      </c>
      <c r="H89" s="2">
        <v>0</v>
      </c>
      <c r="I89" s="2">
        <v>109</v>
      </c>
      <c r="J89" s="2">
        <v>13642</v>
      </c>
      <c r="K89" s="2">
        <v>1022</v>
      </c>
      <c r="L89" s="2">
        <v>125.1559633027523</v>
      </c>
      <c r="M89" s="2">
        <v>60</v>
      </c>
      <c r="N89" s="2">
        <v>120</v>
      </c>
      <c r="O89" s="2">
        <v>180</v>
      </c>
      <c r="P89" s="2">
        <v>230</v>
      </c>
      <c r="Q89" s="2">
        <v>1.8952089704383284</v>
      </c>
      <c r="R89" s="2">
        <v>2.5555555555555554</v>
      </c>
      <c r="S89" s="2">
        <v>43</v>
      </c>
      <c r="T89" s="2">
        <v>317.25581395348837</v>
      </c>
      <c r="U89" s="2">
        <v>203.32030711864891</v>
      </c>
      <c r="V89" s="2">
        <v>2</v>
      </c>
      <c r="W89" s="2">
        <v>180</v>
      </c>
      <c r="X89" s="2">
        <v>300</v>
      </c>
      <c r="Y89" s="2">
        <v>397</v>
      </c>
      <c r="Z89" s="2">
        <v>900</v>
      </c>
      <c r="AA89" s="2">
        <v>2.5348837209302326</v>
      </c>
      <c r="AB89" s="2">
        <v>6</v>
      </c>
      <c r="AC89" s="9">
        <f>Z89*2</f>
        <v>1800</v>
      </c>
      <c r="AD89" s="7">
        <f>MAX(AC89,$G89,$H89)</f>
        <v>1800</v>
      </c>
      <c r="AE89" s="7">
        <f>AC89-$F89</f>
        <v>600</v>
      </c>
      <c r="AF89" s="7">
        <f>AD89-MAX($G89,$H89)</f>
        <v>800</v>
      </c>
      <c r="AG89" s="9">
        <f>_xlfn.CEILING.MATH(L89*AB89*IF(I89&gt;=2,2,IF(OR(E89="CA",E89="TA"),$AH$2,1)))</f>
        <v>1502</v>
      </c>
      <c r="AH89" s="7">
        <f>MAX(AG89,$G89,$H89)</f>
        <v>1502</v>
      </c>
      <c r="AI89" s="7">
        <f>MAX(_xlfn.CEILING.MATH((AG89-K89)/D89),0)</f>
        <v>1</v>
      </c>
      <c r="AJ89" s="7">
        <f>AG89-$F89</f>
        <v>302</v>
      </c>
      <c r="AK89" s="7">
        <f>AH89-MAX($G89,$H89)</f>
        <v>502</v>
      </c>
      <c r="AL89" s="8">
        <f>AK89/D89</f>
        <v>0.502</v>
      </c>
      <c r="AM89">
        <f>AH89/D89</f>
        <v>1.502</v>
      </c>
    </row>
    <row r="90" spans="1:39" x14ac:dyDescent="0.2">
      <c r="A90" s="1">
        <v>7726</v>
      </c>
      <c r="B90" s="2">
        <v>168020230</v>
      </c>
      <c r="C90" s="2" t="s">
        <v>118</v>
      </c>
      <c r="D90" s="2">
        <v>30</v>
      </c>
      <c r="E90" s="2" t="s">
        <v>284</v>
      </c>
      <c r="F90" s="2">
        <v>30</v>
      </c>
      <c r="G90" s="2">
        <v>30</v>
      </c>
      <c r="H90" s="2">
        <v>0</v>
      </c>
      <c r="I90" s="2">
        <v>4</v>
      </c>
      <c r="J90" s="2">
        <v>91</v>
      </c>
      <c r="K90" s="2">
        <v>60</v>
      </c>
      <c r="L90" s="2">
        <v>22.75</v>
      </c>
      <c r="M90" s="2">
        <v>22.75</v>
      </c>
      <c r="N90" s="2">
        <v>30</v>
      </c>
      <c r="O90" s="2">
        <v>30</v>
      </c>
      <c r="P90" s="2">
        <v>30</v>
      </c>
      <c r="Q90" s="2">
        <v>0.33611111111111108</v>
      </c>
      <c r="R90" s="2">
        <v>0.5</v>
      </c>
      <c r="S90" s="2">
        <v>4</v>
      </c>
      <c r="T90" s="2">
        <v>22.75</v>
      </c>
      <c r="U90" s="2">
        <v>14.5</v>
      </c>
      <c r="V90" s="2">
        <v>1</v>
      </c>
      <c r="W90" s="2">
        <v>22.75</v>
      </c>
      <c r="X90" s="2">
        <v>30</v>
      </c>
      <c r="Y90" s="2">
        <v>30</v>
      </c>
      <c r="Z90" s="2">
        <v>30</v>
      </c>
      <c r="AA90" s="2">
        <v>1</v>
      </c>
      <c r="AB90" s="2">
        <v>1</v>
      </c>
      <c r="AC90" s="9">
        <f>Z90*2</f>
        <v>60</v>
      </c>
      <c r="AD90" s="7">
        <f>MAX(AC90,$G90,$H90)</f>
        <v>60</v>
      </c>
      <c r="AE90" s="7">
        <f>AC90-$F90</f>
        <v>30</v>
      </c>
      <c r="AF90" s="7">
        <f>AD90-MAX($G90,$H90)</f>
        <v>30</v>
      </c>
      <c r="AG90" s="9">
        <f>_xlfn.CEILING.MATH(L90*AB90*IF(I90&gt;=2,2,IF(OR(E90="CA",E90="TA"),$AH$2,1)))</f>
        <v>46</v>
      </c>
      <c r="AH90" s="7">
        <f>MAX(AG90,$G90,$H90)</f>
        <v>46</v>
      </c>
      <c r="AI90" s="7">
        <f>MAX(_xlfn.CEILING.MATH((AG90-K90)/D90),0)</f>
        <v>0</v>
      </c>
      <c r="AJ90" s="7">
        <f>AG90-$F90</f>
        <v>16</v>
      </c>
      <c r="AK90" s="7">
        <f>AH90-MAX($G90,$H90)</f>
        <v>16</v>
      </c>
      <c r="AL90" s="8">
        <f>AK90/D90</f>
        <v>0.53333333333333333</v>
      </c>
      <c r="AM90">
        <f>AH90/D90</f>
        <v>1.5333333333333334</v>
      </c>
    </row>
    <row r="91" spans="1:39" x14ac:dyDescent="0.2">
      <c r="A91" s="1">
        <v>13723</v>
      </c>
      <c r="B91" s="2">
        <v>67405060203</v>
      </c>
      <c r="C91" s="2" t="s">
        <v>157</v>
      </c>
      <c r="D91" s="2">
        <v>30</v>
      </c>
      <c r="E91" s="2" t="s">
        <v>280</v>
      </c>
      <c r="F91" s="2">
        <v>20</v>
      </c>
      <c r="G91" s="2">
        <v>50</v>
      </c>
      <c r="H91" s="2">
        <v>0</v>
      </c>
      <c r="I91" s="2">
        <v>4</v>
      </c>
      <c r="J91" s="2">
        <v>29</v>
      </c>
      <c r="K91" s="2">
        <v>75</v>
      </c>
      <c r="L91" s="2">
        <v>7.25</v>
      </c>
      <c r="M91" s="2">
        <v>2</v>
      </c>
      <c r="N91" s="2">
        <v>3.5</v>
      </c>
      <c r="O91" s="2">
        <v>8.75</v>
      </c>
      <c r="P91" s="2">
        <v>20</v>
      </c>
      <c r="Q91" s="2">
        <v>1.25</v>
      </c>
      <c r="R91" s="2">
        <v>2</v>
      </c>
      <c r="S91" s="2">
        <v>3</v>
      </c>
      <c r="T91" s="2">
        <v>9.6666666666666661</v>
      </c>
      <c r="U91" s="2">
        <v>10.785793124908958</v>
      </c>
      <c r="V91" s="2">
        <v>2</v>
      </c>
      <c r="W91" s="2">
        <v>3.5</v>
      </c>
      <c r="X91" s="2">
        <v>5</v>
      </c>
      <c r="Y91" s="2">
        <v>13.5</v>
      </c>
      <c r="Z91" s="2">
        <v>22</v>
      </c>
      <c r="AA91" s="2">
        <v>1.3333333333333333</v>
      </c>
      <c r="AB91" s="2">
        <v>2</v>
      </c>
      <c r="AC91" s="9">
        <f>Z91*2</f>
        <v>44</v>
      </c>
      <c r="AD91" s="7">
        <f>MAX(AC91,$G91,$H91)</f>
        <v>50</v>
      </c>
      <c r="AE91" s="7">
        <f>AC91-$F91</f>
        <v>24</v>
      </c>
      <c r="AF91" s="7">
        <f>AD91-MAX($G91,$H91)</f>
        <v>0</v>
      </c>
      <c r="AG91" s="9">
        <f>_xlfn.CEILING.MATH(L91*AB91*IF(I91&gt;=2,2,IF(OR(E91="CA",E91="TA"),$AH$2,1)))</f>
        <v>29</v>
      </c>
      <c r="AH91" s="7">
        <f>MAX(AG91,$G91,$H91)</f>
        <v>50</v>
      </c>
      <c r="AI91" s="7">
        <f>MAX(_xlfn.CEILING.MATH((AG91-K91)/D91),0)</f>
        <v>0</v>
      </c>
      <c r="AJ91" s="7">
        <f>AG91-$F91</f>
        <v>9</v>
      </c>
      <c r="AK91" s="7">
        <f>AH91-MAX($G91,$H91)</f>
        <v>0</v>
      </c>
      <c r="AL91" s="8">
        <f>AK91/D91</f>
        <v>0</v>
      </c>
      <c r="AM91">
        <f>AH91/D91</f>
        <v>1.6666666666666667</v>
      </c>
    </row>
    <row r="92" spans="1:39" x14ac:dyDescent="0.2">
      <c r="A92" s="1">
        <v>6562</v>
      </c>
      <c r="B92" s="2">
        <v>56017275</v>
      </c>
      <c r="C92" s="2" t="s">
        <v>93</v>
      </c>
      <c r="D92" s="2">
        <v>100</v>
      </c>
      <c r="E92" s="2" t="s">
        <v>280</v>
      </c>
      <c r="F92" s="2">
        <v>180</v>
      </c>
      <c r="G92" s="2">
        <v>180</v>
      </c>
      <c r="H92" s="2">
        <v>0</v>
      </c>
      <c r="I92" s="2">
        <v>5</v>
      </c>
      <c r="J92" s="2">
        <v>314</v>
      </c>
      <c r="K92" s="2">
        <v>262</v>
      </c>
      <c r="L92" s="2">
        <v>62.8</v>
      </c>
      <c r="M92" s="2">
        <v>26</v>
      </c>
      <c r="N92" s="2">
        <v>30</v>
      </c>
      <c r="O92" s="2">
        <v>116</v>
      </c>
      <c r="P92" s="2">
        <v>117</v>
      </c>
      <c r="Q92" s="2">
        <v>0.8276190476190477</v>
      </c>
      <c r="R92" s="2">
        <v>1.288888888888889</v>
      </c>
      <c r="S92" s="2">
        <v>5</v>
      </c>
      <c r="T92" s="2">
        <v>62.8</v>
      </c>
      <c r="U92" s="2">
        <v>49.058128786165497</v>
      </c>
      <c r="V92" s="2">
        <v>25</v>
      </c>
      <c r="W92" s="2">
        <v>26</v>
      </c>
      <c r="X92" s="2">
        <v>30</v>
      </c>
      <c r="Y92" s="2">
        <v>116</v>
      </c>
      <c r="Z92" s="2">
        <v>117</v>
      </c>
      <c r="AA92" s="2">
        <v>1</v>
      </c>
      <c r="AB92" s="2">
        <v>1</v>
      </c>
      <c r="AC92" s="9">
        <f>Z92*2</f>
        <v>234</v>
      </c>
      <c r="AD92" s="7">
        <f>MAX(AC92,$G92,$H92)</f>
        <v>234</v>
      </c>
      <c r="AE92" s="7">
        <f>AC92-$F92</f>
        <v>54</v>
      </c>
      <c r="AF92" s="7">
        <f>AD92-MAX($G92,$H92)</f>
        <v>54</v>
      </c>
      <c r="AG92" s="9">
        <f>_xlfn.CEILING.MATH(L92*AB92*IF(I92&gt;=2,2,IF(OR(E92="CA",E92="TA"),$AH$2,1)))</f>
        <v>126</v>
      </c>
      <c r="AH92" s="7">
        <f>MAX(AG92,$G92,$H92)</f>
        <v>180</v>
      </c>
      <c r="AI92" s="7">
        <f>MAX(_xlfn.CEILING.MATH((AG92-K92)/D92),0)</f>
        <v>0</v>
      </c>
      <c r="AJ92" s="7">
        <f>AG92-$F92</f>
        <v>-54</v>
      </c>
      <c r="AK92" s="7">
        <f>AH92-MAX($G92,$H92)</f>
        <v>0</v>
      </c>
      <c r="AL92" s="8">
        <f>AK92/D92</f>
        <v>0</v>
      </c>
      <c r="AM92">
        <f>AH92/D92</f>
        <v>1.8</v>
      </c>
    </row>
    <row r="93" spans="1:39" x14ac:dyDescent="0.2">
      <c r="A93" s="1">
        <v>2169</v>
      </c>
      <c r="B93" s="2">
        <v>57664013688</v>
      </c>
      <c r="C93" s="2" t="s">
        <v>45</v>
      </c>
      <c r="D93" s="2">
        <v>100</v>
      </c>
      <c r="E93" s="2" t="s">
        <v>282</v>
      </c>
      <c r="F93" s="2">
        <v>30</v>
      </c>
      <c r="G93" s="2">
        <v>180</v>
      </c>
      <c r="H93" s="2">
        <v>0</v>
      </c>
      <c r="I93" s="2">
        <v>0</v>
      </c>
      <c r="J93" s="2">
        <v>0</v>
      </c>
      <c r="K93" s="2">
        <v>84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9">
        <f>Z93*2</f>
        <v>0</v>
      </c>
      <c r="AD93" s="7">
        <f>MAX(AC93,$G93,$H93)</f>
        <v>180</v>
      </c>
      <c r="AE93" s="7">
        <f>AC93-$F93</f>
        <v>-30</v>
      </c>
      <c r="AF93" s="7">
        <f>AD93-MAX($G93,$H93)</f>
        <v>0</v>
      </c>
      <c r="AG93" s="9">
        <f>_xlfn.CEILING.MATH(L93*AB93*IF(I93&gt;=2,2,IF(OR(E93="CA",E93="TA"),$AH$2,1)))</f>
        <v>0</v>
      </c>
      <c r="AH93" s="7">
        <f>MAX(AG93,$G93,$H93)</f>
        <v>180</v>
      </c>
      <c r="AI93" s="7">
        <f>MAX(_xlfn.CEILING.MATH((AG93-K93)/D93),0)</f>
        <v>0</v>
      </c>
      <c r="AJ93" s="7">
        <f>AG93-$F93</f>
        <v>-30</v>
      </c>
      <c r="AK93" s="7">
        <f>AH93-MAX($G93,$H93)</f>
        <v>0</v>
      </c>
      <c r="AL93" s="8">
        <f>AK93/D93</f>
        <v>0</v>
      </c>
      <c r="AM93">
        <f>AH93/D93</f>
        <v>1.8</v>
      </c>
    </row>
    <row r="94" spans="1:39" x14ac:dyDescent="0.2">
      <c r="A94" s="1">
        <v>2391</v>
      </c>
      <c r="B94" s="2">
        <v>904227260</v>
      </c>
      <c r="C94" s="2" t="s">
        <v>51</v>
      </c>
      <c r="D94" s="2">
        <v>100</v>
      </c>
      <c r="E94" s="2" t="s">
        <v>280</v>
      </c>
      <c r="F94" s="2">
        <v>90</v>
      </c>
      <c r="G94" s="2">
        <v>180</v>
      </c>
      <c r="H94" s="2">
        <v>0</v>
      </c>
      <c r="I94" s="2">
        <v>2</v>
      </c>
      <c r="J94" s="2">
        <v>90</v>
      </c>
      <c r="K94" s="2">
        <v>206</v>
      </c>
      <c r="L94" s="2">
        <v>45</v>
      </c>
      <c r="M94" s="2">
        <v>37.5</v>
      </c>
      <c r="N94" s="2">
        <v>45</v>
      </c>
      <c r="O94" s="2">
        <v>52.5</v>
      </c>
      <c r="P94" s="2">
        <v>60</v>
      </c>
      <c r="Q94" s="2">
        <v>1</v>
      </c>
      <c r="R94" s="2">
        <v>1</v>
      </c>
      <c r="S94" s="2">
        <v>2</v>
      </c>
      <c r="T94" s="2">
        <v>45</v>
      </c>
      <c r="U94" s="2">
        <v>21.213203435596427</v>
      </c>
      <c r="V94" s="2">
        <v>30</v>
      </c>
      <c r="W94" s="2">
        <v>37.5</v>
      </c>
      <c r="X94" s="2">
        <v>45</v>
      </c>
      <c r="Y94" s="2">
        <v>52.5</v>
      </c>
      <c r="Z94" s="2">
        <v>60</v>
      </c>
      <c r="AA94" s="2">
        <v>1</v>
      </c>
      <c r="AB94" s="2">
        <v>1</v>
      </c>
      <c r="AC94" s="9">
        <f>Z94*2</f>
        <v>120</v>
      </c>
      <c r="AD94" s="7">
        <f>MAX(AC94,$G94,$H94)</f>
        <v>180</v>
      </c>
      <c r="AE94" s="7">
        <f>AC94-$F94</f>
        <v>30</v>
      </c>
      <c r="AF94" s="7">
        <f>AD94-MAX($G94,$H94)</f>
        <v>0</v>
      </c>
      <c r="AG94" s="9">
        <f>_xlfn.CEILING.MATH(L94*AB94*IF(I94&gt;=2,2,IF(OR(E94="CA",E94="TA"),$AH$2,1)))</f>
        <v>90</v>
      </c>
      <c r="AH94" s="7">
        <f>MAX(AG94,$G94,$H94)</f>
        <v>180</v>
      </c>
      <c r="AI94" s="7">
        <f>MAX(_xlfn.CEILING.MATH((AG94-K94)/D94),0)</f>
        <v>0</v>
      </c>
      <c r="AJ94" s="7">
        <f>AG94-$F94</f>
        <v>0</v>
      </c>
      <c r="AK94" s="7">
        <f>AH94-MAX($G94,$H94)</f>
        <v>0</v>
      </c>
      <c r="AL94" s="8">
        <f>AK94/D94</f>
        <v>0</v>
      </c>
      <c r="AM94">
        <f>AH94/D94</f>
        <v>1.8</v>
      </c>
    </row>
    <row r="95" spans="1:39" x14ac:dyDescent="0.2">
      <c r="A95" s="1">
        <v>5138</v>
      </c>
      <c r="B95" s="2">
        <v>781150701</v>
      </c>
      <c r="C95" s="2" t="s">
        <v>86</v>
      </c>
      <c r="D95" s="2">
        <v>100</v>
      </c>
      <c r="E95" s="2" t="s">
        <v>280</v>
      </c>
      <c r="F95" s="2">
        <v>90</v>
      </c>
      <c r="G95" s="2">
        <v>180</v>
      </c>
      <c r="H95" s="2">
        <v>0</v>
      </c>
      <c r="I95" s="2">
        <v>3</v>
      </c>
      <c r="J95" s="2">
        <v>210</v>
      </c>
      <c r="K95" s="2">
        <v>387</v>
      </c>
      <c r="L95" s="2">
        <v>70</v>
      </c>
      <c r="M95" s="2">
        <v>60</v>
      </c>
      <c r="N95" s="2">
        <v>60</v>
      </c>
      <c r="O95" s="2">
        <v>75</v>
      </c>
      <c r="P95" s="2">
        <v>90</v>
      </c>
      <c r="Q95" s="2">
        <v>1</v>
      </c>
      <c r="R95" s="2">
        <v>1</v>
      </c>
      <c r="S95" s="2">
        <v>3</v>
      </c>
      <c r="T95" s="2">
        <v>70</v>
      </c>
      <c r="U95" s="2">
        <v>17.320508075688775</v>
      </c>
      <c r="V95" s="2">
        <v>60</v>
      </c>
      <c r="W95" s="2">
        <v>60</v>
      </c>
      <c r="X95" s="2">
        <v>60</v>
      </c>
      <c r="Y95" s="2">
        <v>75</v>
      </c>
      <c r="Z95" s="2">
        <v>90</v>
      </c>
      <c r="AA95" s="2">
        <v>1</v>
      </c>
      <c r="AB95" s="2">
        <v>1</v>
      </c>
      <c r="AC95" s="9">
        <f>Z95*2</f>
        <v>180</v>
      </c>
      <c r="AD95" s="7">
        <f>MAX(AC95,$G95,$H95)</f>
        <v>180</v>
      </c>
      <c r="AE95" s="7">
        <f>AC95-$F95</f>
        <v>90</v>
      </c>
      <c r="AF95" s="7">
        <f>AD95-MAX($G95,$H95)</f>
        <v>0</v>
      </c>
      <c r="AG95" s="9">
        <f>_xlfn.CEILING.MATH(L95*AB95*IF(I95&gt;=2,2,IF(OR(E95="CA",E95="TA"),$AH$2,1)))</f>
        <v>140</v>
      </c>
      <c r="AH95" s="7">
        <f>MAX(AG95,$G95,$H95)</f>
        <v>180</v>
      </c>
      <c r="AI95" s="7">
        <f>MAX(_xlfn.CEILING.MATH((AG95-K95)/D95),0)</f>
        <v>0</v>
      </c>
      <c r="AJ95" s="7">
        <f>AG95-$F95</f>
        <v>50</v>
      </c>
      <c r="AK95" s="7">
        <f>AH95-MAX($G95,$H95)</f>
        <v>0</v>
      </c>
      <c r="AL95" s="8">
        <f>AK95/D95</f>
        <v>0</v>
      </c>
      <c r="AM95">
        <f>AH95/D95</f>
        <v>1.8</v>
      </c>
    </row>
    <row r="96" spans="1:39" x14ac:dyDescent="0.2">
      <c r="A96" s="1">
        <v>7694</v>
      </c>
      <c r="B96" s="2">
        <v>713026831</v>
      </c>
      <c r="C96" s="2" t="s">
        <v>117</v>
      </c>
      <c r="D96" s="2">
        <v>29</v>
      </c>
      <c r="E96" s="2" t="s">
        <v>284</v>
      </c>
      <c r="F96" s="2">
        <v>11</v>
      </c>
      <c r="G96" s="2">
        <v>35</v>
      </c>
      <c r="H96" s="2">
        <v>0</v>
      </c>
      <c r="I96" s="2">
        <v>4</v>
      </c>
      <c r="J96" s="2">
        <v>114</v>
      </c>
      <c r="K96" s="2">
        <v>29</v>
      </c>
      <c r="L96" s="2">
        <v>28.5</v>
      </c>
      <c r="M96" s="2">
        <v>28.5</v>
      </c>
      <c r="N96" s="2">
        <v>29</v>
      </c>
      <c r="O96" s="2">
        <v>29</v>
      </c>
      <c r="P96" s="2">
        <v>29</v>
      </c>
      <c r="Q96" s="2">
        <v>1.432936507936508</v>
      </c>
      <c r="R96" s="2">
        <v>4.1428571428571432</v>
      </c>
      <c r="S96" s="2">
        <v>4</v>
      </c>
      <c r="T96" s="2">
        <v>28.5</v>
      </c>
      <c r="U96" s="2">
        <v>1</v>
      </c>
      <c r="V96" s="2">
        <v>27</v>
      </c>
      <c r="W96" s="2">
        <v>28.5</v>
      </c>
      <c r="X96" s="2">
        <v>29</v>
      </c>
      <c r="Y96" s="2">
        <v>29</v>
      </c>
      <c r="Z96" s="2">
        <v>29</v>
      </c>
      <c r="AA96" s="2">
        <v>1</v>
      </c>
      <c r="AB96" s="2">
        <v>1</v>
      </c>
      <c r="AC96" s="9">
        <f>Z96*2</f>
        <v>58</v>
      </c>
      <c r="AD96" s="7">
        <f>MAX(AC96,$G96,$H96)</f>
        <v>58</v>
      </c>
      <c r="AE96" s="7">
        <f>AC96-$F96</f>
        <v>47</v>
      </c>
      <c r="AF96" s="7">
        <f>AD96-MAX($G96,$H96)</f>
        <v>23</v>
      </c>
      <c r="AG96" s="9">
        <f>_xlfn.CEILING.MATH(L96*AB96*IF(I96&gt;=2,2,IF(OR(E96="CA",E96="TA"),$AH$2,1)))</f>
        <v>57</v>
      </c>
      <c r="AH96" s="7">
        <f>MAX(AG96,$G96,$H96)</f>
        <v>57</v>
      </c>
      <c r="AI96" s="7">
        <f>MAX(_xlfn.CEILING.MATH((AG96-K96)/D96),0)</f>
        <v>1</v>
      </c>
      <c r="AJ96" s="7">
        <f>AG96-$F96</f>
        <v>46</v>
      </c>
      <c r="AK96" s="7">
        <f>AH96-MAX($G96,$H96)</f>
        <v>22</v>
      </c>
      <c r="AL96" s="8">
        <f>AK96/D96</f>
        <v>0.75862068965517238</v>
      </c>
      <c r="AM96">
        <f>AH96/D96</f>
        <v>1.9655172413793103</v>
      </c>
    </row>
    <row r="97" spans="1:39" x14ac:dyDescent="0.2">
      <c r="A97" s="1">
        <v>23381</v>
      </c>
      <c r="B97" s="2">
        <v>65862020199</v>
      </c>
      <c r="C97" s="2" t="s">
        <v>198</v>
      </c>
      <c r="D97" s="2">
        <v>1000</v>
      </c>
      <c r="E97" s="2" t="s">
        <v>280</v>
      </c>
      <c r="F97" s="2">
        <v>500</v>
      </c>
      <c r="G97" s="2">
        <v>2000</v>
      </c>
      <c r="H97" s="2">
        <v>0</v>
      </c>
      <c r="I97" s="2">
        <v>18</v>
      </c>
      <c r="J97" s="2">
        <v>1111</v>
      </c>
      <c r="K97" s="2">
        <v>1947</v>
      </c>
      <c r="L97" s="2">
        <v>61.722222222222221</v>
      </c>
      <c r="M97" s="2">
        <v>30</v>
      </c>
      <c r="N97" s="2">
        <v>54</v>
      </c>
      <c r="O97" s="2">
        <v>90</v>
      </c>
      <c r="P97" s="2">
        <v>180</v>
      </c>
      <c r="Q97" s="2">
        <v>1.1046296296296296</v>
      </c>
      <c r="R97" s="2">
        <v>2</v>
      </c>
      <c r="S97" s="2">
        <v>16</v>
      </c>
      <c r="T97" s="2">
        <v>69.4375</v>
      </c>
      <c r="U97" s="2">
        <v>70.713477027602977</v>
      </c>
      <c r="V97" s="2">
        <v>5</v>
      </c>
      <c r="W97" s="2">
        <v>26</v>
      </c>
      <c r="X97" s="2">
        <v>41.5</v>
      </c>
      <c r="Y97" s="2">
        <v>90</v>
      </c>
      <c r="Z97" s="2">
        <v>240</v>
      </c>
      <c r="AA97" s="2">
        <v>1.125</v>
      </c>
      <c r="AB97" s="2">
        <v>3</v>
      </c>
      <c r="AC97" s="9">
        <f>Z97*2</f>
        <v>480</v>
      </c>
      <c r="AD97" s="7">
        <f>MAX(AC97,$G97,$H97)</f>
        <v>2000</v>
      </c>
      <c r="AE97" s="7">
        <f>AC97-$F97</f>
        <v>-20</v>
      </c>
      <c r="AF97" s="7">
        <f>AD97-MAX($G97,$H97)</f>
        <v>0</v>
      </c>
      <c r="AG97" s="9">
        <f>_xlfn.CEILING.MATH(L97*AB97*IF(I97&gt;=2,2,IF(OR(E97="CA",E97="TA"),$AH$2,1)))</f>
        <v>371</v>
      </c>
      <c r="AH97" s="7">
        <f>MAX(AG97,$G97,$H97)</f>
        <v>2000</v>
      </c>
      <c r="AI97" s="7">
        <f>MAX(_xlfn.CEILING.MATH((AG97-K97)/D97),0)</f>
        <v>0</v>
      </c>
      <c r="AJ97" s="7">
        <f>AG97-$F97</f>
        <v>-129</v>
      </c>
      <c r="AK97" s="7">
        <f>AH97-MAX($G97,$H97)</f>
        <v>0</v>
      </c>
      <c r="AL97" s="8">
        <f>AK97/D97</f>
        <v>0</v>
      </c>
      <c r="AM97">
        <f>AH97/D97</f>
        <v>2</v>
      </c>
    </row>
    <row r="98" spans="1:39" x14ac:dyDescent="0.2">
      <c r="A98" s="1">
        <v>2535</v>
      </c>
      <c r="B98" s="2">
        <v>16714004110</v>
      </c>
      <c r="C98" s="2" t="s">
        <v>55</v>
      </c>
      <c r="D98" s="2">
        <v>100</v>
      </c>
      <c r="E98" s="2" t="s">
        <v>280</v>
      </c>
      <c r="F98" s="2">
        <v>100</v>
      </c>
      <c r="G98" s="2">
        <v>0</v>
      </c>
      <c r="H98" s="2">
        <v>200</v>
      </c>
      <c r="I98" s="2">
        <v>0</v>
      </c>
      <c r="J98" s="2">
        <v>0</v>
      </c>
      <c r="K98" s="2">
        <v>200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9">
        <f>Z98*2</f>
        <v>0</v>
      </c>
      <c r="AD98" s="7">
        <f>MAX(AC98,$G98,$H98)</f>
        <v>200</v>
      </c>
      <c r="AE98" s="7">
        <f>AC98-$F98</f>
        <v>-100</v>
      </c>
      <c r="AF98" s="7">
        <f>AD98-MAX($G98,$H98)</f>
        <v>0</v>
      </c>
      <c r="AG98" s="9">
        <f>_xlfn.CEILING.MATH(L98*AB98*IF(I98&gt;=2,2,IF(OR(E98="CA",E98="TA"),$AH$2,1)))</f>
        <v>0</v>
      </c>
      <c r="AH98" s="7">
        <f>MAX(AG98,$G98,$H98)</f>
        <v>200</v>
      </c>
      <c r="AI98" s="7">
        <f>MAX(_xlfn.CEILING.MATH((AG98-K98)/D98),0)</f>
        <v>0</v>
      </c>
      <c r="AJ98" s="7">
        <f>AG98-$F98</f>
        <v>-100</v>
      </c>
      <c r="AK98" s="7">
        <f>AH98-MAX($G98,$H98)</f>
        <v>0</v>
      </c>
      <c r="AL98" s="8">
        <f>AK98/D98</f>
        <v>0</v>
      </c>
      <c r="AM98">
        <f>AH98/D98</f>
        <v>2</v>
      </c>
    </row>
    <row r="99" spans="1:39" x14ac:dyDescent="0.2">
      <c r="A99" s="1">
        <v>48563</v>
      </c>
      <c r="B99" s="2">
        <v>64980014901</v>
      </c>
      <c r="C99" s="2" t="s">
        <v>262</v>
      </c>
      <c r="D99" s="2">
        <v>100</v>
      </c>
      <c r="E99" s="2" t="s">
        <v>280</v>
      </c>
      <c r="F99" s="2">
        <v>90</v>
      </c>
      <c r="G99" s="2">
        <v>200</v>
      </c>
      <c r="H99" s="2">
        <v>0</v>
      </c>
      <c r="I99" s="2">
        <v>0</v>
      </c>
      <c r="J99" s="2">
        <v>0</v>
      </c>
      <c r="K99" s="2">
        <v>200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9">
        <f>Z99*2</f>
        <v>0</v>
      </c>
      <c r="AD99" s="7">
        <f>MAX(AC99,$G99,$H99)</f>
        <v>200</v>
      </c>
      <c r="AE99" s="7">
        <f>AC99-$F99</f>
        <v>-90</v>
      </c>
      <c r="AF99" s="7">
        <f>AD99-MAX($G99,$H99)</f>
        <v>0</v>
      </c>
      <c r="AG99" s="9">
        <f>_xlfn.CEILING.MATH(L99*AB99*IF(I99&gt;=2,2,IF(OR(E99="CA",E99="TA"),$AH$2,1)))</f>
        <v>0</v>
      </c>
      <c r="AH99" s="7">
        <f>MAX(AG99,$G99,$H99)</f>
        <v>200</v>
      </c>
      <c r="AI99" s="7">
        <f>MAX(_xlfn.CEILING.MATH((AG99-K99)/D99),0)</f>
        <v>0</v>
      </c>
      <c r="AJ99" s="7">
        <f>AG99-$F99</f>
        <v>-90</v>
      </c>
      <c r="AK99" s="7">
        <f>AH99-MAX($G99,$H99)</f>
        <v>0</v>
      </c>
      <c r="AL99" s="8">
        <f>AK99/D99</f>
        <v>0</v>
      </c>
      <c r="AM99">
        <f>AH99/D99</f>
        <v>2</v>
      </c>
    </row>
    <row r="100" spans="1:39" x14ac:dyDescent="0.2">
      <c r="A100" s="1">
        <v>23382</v>
      </c>
      <c r="B100" s="2">
        <v>13668040910</v>
      </c>
      <c r="C100" s="2" t="s">
        <v>199</v>
      </c>
      <c r="D100" s="2">
        <v>1000</v>
      </c>
      <c r="E100" s="2" t="s">
        <v>280</v>
      </c>
      <c r="F100" s="2">
        <v>450</v>
      </c>
      <c r="G100" s="2">
        <v>2000</v>
      </c>
      <c r="H100" s="2">
        <v>0</v>
      </c>
      <c r="I100" s="2">
        <v>30</v>
      </c>
      <c r="J100" s="2">
        <v>1815</v>
      </c>
      <c r="K100" s="2">
        <v>4070</v>
      </c>
      <c r="L100" s="2">
        <v>60.5</v>
      </c>
      <c r="M100" s="2">
        <v>30</v>
      </c>
      <c r="N100" s="2">
        <v>60</v>
      </c>
      <c r="O100" s="2">
        <v>90</v>
      </c>
      <c r="P100" s="2">
        <v>180</v>
      </c>
      <c r="Q100" s="2">
        <v>0.99592592592592599</v>
      </c>
      <c r="R100" s="2">
        <v>2</v>
      </c>
      <c r="S100" s="2">
        <v>24</v>
      </c>
      <c r="T100" s="2">
        <v>75.625</v>
      </c>
      <c r="U100" s="2">
        <v>46.633457386581227</v>
      </c>
      <c r="V100" s="2">
        <v>14</v>
      </c>
      <c r="W100" s="2">
        <v>41.25</v>
      </c>
      <c r="X100" s="2">
        <v>87.5</v>
      </c>
      <c r="Y100" s="2">
        <v>90</v>
      </c>
      <c r="Z100" s="2">
        <v>210</v>
      </c>
      <c r="AA100" s="2">
        <v>1.25</v>
      </c>
      <c r="AB100" s="2">
        <v>3</v>
      </c>
      <c r="AC100" s="9">
        <f>Z100*2</f>
        <v>420</v>
      </c>
      <c r="AD100" s="7">
        <f>MAX(AC100,$G100,$H100)</f>
        <v>2000</v>
      </c>
      <c r="AE100" s="7">
        <f>AC100-$F100</f>
        <v>-30</v>
      </c>
      <c r="AF100" s="7">
        <f>AD100-MAX($G100,$H100)</f>
        <v>0</v>
      </c>
      <c r="AG100" s="9">
        <f>_xlfn.CEILING.MATH(L100*AB100*IF(I100&gt;=2,2,IF(OR(E100="CA",E100="TA"),$AH$2,1)))</f>
        <v>363</v>
      </c>
      <c r="AH100" s="7">
        <f>MAX(AG100,$G100,$H100)</f>
        <v>2000</v>
      </c>
      <c r="AI100" s="7">
        <f>MAX(_xlfn.CEILING.MATH((AG100-K100)/D100),0)</f>
        <v>0</v>
      </c>
      <c r="AJ100" s="7">
        <f>AG100-$F100</f>
        <v>-87</v>
      </c>
      <c r="AK100" s="7">
        <f>AH100-MAX($G100,$H100)</f>
        <v>0</v>
      </c>
      <c r="AL100" s="8">
        <f>AK100/D100</f>
        <v>0</v>
      </c>
      <c r="AM100">
        <f>AH100/D100</f>
        <v>2</v>
      </c>
    </row>
    <row r="101" spans="1:39" x14ac:dyDescent="0.2">
      <c r="A101" s="1">
        <v>4929</v>
      </c>
      <c r="B101" s="2">
        <v>832003810</v>
      </c>
      <c r="C101" s="2" t="s">
        <v>80</v>
      </c>
      <c r="D101" s="2">
        <v>1000</v>
      </c>
      <c r="E101" s="2" t="s">
        <v>280</v>
      </c>
      <c r="F101" s="2">
        <v>300</v>
      </c>
      <c r="G101" s="2">
        <v>2000</v>
      </c>
      <c r="H101" s="2">
        <v>0</v>
      </c>
      <c r="I101" s="2">
        <v>9</v>
      </c>
      <c r="J101" s="2">
        <v>959</v>
      </c>
      <c r="K101" s="2">
        <v>2203</v>
      </c>
      <c r="L101" s="2">
        <v>106.55555555555556</v>
      </c>
      <c r="M101" s="2">
        <v>90</v>
      </c>
      <c r="N101" s="2">
        <v>90</v>
      </c>
      <c r="O101" s="2">
        <v>150</v>
      </c>
      <c r="P101" s="2">
        <v>180</v>
      </c>
      <c r="Q101" s="2">
        <v>1.7222222222222223</v>
      </c>
      <c r="R101" s="2">
        <v>3</v>
      </c>
      <c r="S101" s="2">
        <v>9</v>
      </c>
      <c r="T101" s="2">
        <v>106.55555555555556</v>
      </c>
      <c r="U101" s="2">
        <v>59.931442313511674</v>
      </c>
      <c r="V101" s="2">
        <v>14</v>
      </c>
      <c r="W101" s="2">
        <v>90</v>
      </c>
      <c r="X101" s="2">
        <v>90</v>
      </c>
      <c r="Y101" s="2">
        <v>150</v>
      </c>
      <c r="Z101" s="2">
        <v>180</v>
      </c>
      <c r="AA101" s="2">
        <v>1</v>
      </c>
      <c r="AB101" s="2">
        <v>1</v>
      </c>
      <c r="AC101" s="9">
        <f>Z101*2</f>
        <v>360</v>
      </c>
      <c r="AD101" s="7">
        <f>MAX(AC101,$G101,$H101)</f>
        <v>2000</v>
      </c>
      <c r="AE101" s="7">
        <f>AC101-$F101</f>
        <v>60</v>
      </c>
      <c r="AF101" s="7">
        <f>AD101-MAX($G101,$H101)</f>
        <v>0</v>
      </c>
      <c r="AG101" s="9">
        <f>_xlfn.CEILING.MATH(L101*AB101*IF(I101&gt;=2,2,IF(OR(E101="CA",E101="TA"),$AH$2,1)))</f>
        <v>214</v>
      </c>
      <c r="AH101" s="7">
        <f>MAX(AG101,$G101,$H101)</f>
        <v>2000</v>
      </c>
      <c r="AI101" s="7">
        <f>MAX(_xlfn.CEILING.MATH((AG101-K101)/D101),0)</f>
        <v>0</v>
      </c>
      <c r="AJ101" s="7">
        <f>AG101-$F101</f>
        <v>-86</v>
      </c>
      <c r="AK101" s="7">
        <f>AH101-MAX($G101,$H101)</f>
        <v>0</v>
      </c>
      <c r="AL101" s="8">
        <f>AK101/D101</f>
        <v>0</v>
      </c>
      <c r="AM101">
        <f>AH101/D101</f>
        <v>2</v>
      </c>
    </row>
    <row r="102" spans="1:39" x14ac:dyDescent="0.2">
      <c r="A102" s="1">
        <v>16579</v>
      </c>
      <c r="B102" s="2">
        <v>16714068403</v>
      </c>
      <c r="C102" s="2" t="s">
        <v>169</v>
      </c>
      <c r="D102" s="2">
        <v>1000</v>
      </c>
      <c r="E102" s="2" t="s">
        <v>280</v>
      </c>
      <c r="F102" s="2">
        <v>400</v>
      </c>
      <c r="G102" s="2">
        <v>2000</v>
      </c>
      <c r="H102" s="2">
        <v>0</v>
      </c>
      <c r="I102" s="2">
        <v>16</v>
      </c>
      <c r="J102" s="2">
        <v>1273</v>
      </c>
      <c r="K102" s="2">
        <v>2037</v>
      </c>
      <c r="L102" s="2">
        <v>79.5625</v>
      </c>
      <c r="M102" s="2">
        <v>88.25</v>
      </c>
      <c r="N102" s="2">
        <v>90</v>
      </c>
      <c r="O102" s="2">
        <v>90</v>
      </c>
      <c r="P102" s="2">
        <v>100</v>
      </c>
      <c r="Q102" s="2">
        <v>1</v>
      </c>
      <c r="R102" s="2">
        <v>1</v>
      </c>
      <c r="S102" s="2">
        <v>14</v>
      </c>
      <c r="T102" s="2">
        <v>90.928571428571431</v>
      </c>
      <c r="U102" s="2">
        <v>31.423813326139207</v>
      </c>
      <c r="V102" s="2">
        <v>30</v>
      </c>
      <c r="W102" s="2">
        <v>90</v>
      </c>
      <c r="X102" s="2">
        <v>90</v>
      </c>
      <c r="Y102" s="2">
        <v>90</v>
      </c>
      <c r="Z102" s="2">
        <v>180</v>
      </c>
      <c r="AA102" s="2">
        <v>1.1428571428571428</v>
      </c>
      <c r="AB102" s="2">
        <v>2</v>
      </c>
      <c r="AC102" s="9">
        <f>Z102*2</f>
        <v>360</v>
      </c>
      <c r="AD102" s="7">
        <f>MAX(AC102,$G102,$H102)</f>
        <v>2000</v>
      </c>
      <c r="AE102" s="7">
        <f>AC102-$F102</f>
        <v>-40</v>
      </c>
      <c r="AF102" s="7">
        <f>AD102-MAX($G102,$H102)</f>
        <v>0</v>
      </c>
      <c r="AG102" s="9">
        <f>_xlfn.CEILING.MATH(L102*AB102*IF(I102&gt;=2,2,IF(OR(E102="CA",E102="TA"),$AH$2,1)))</f>
        <v>319</v>
      </c>
      <c r="AH102" s="7">
        <f>MAX(AG102,$G102,$H102)</f>
        <v>2000</v>
      </c>
      <c r="AI102" s="7">
        <f>MAX(_xlfn.CEILING.MATH((AG102-K102)/D102),0)</f>
        <v>0</v>
      </c>
      <c r="AJ102" s="7">
        <f>AG102-$F102</f>
        <v>-81</v>
      </c>
      <c r="AK102" s="7">
        <f>AH102-MAX($G102,$H102)</f>
        <v>0</v>
      </c>
      <c r="AL102" s="8">
        <f>AK102/D102</f>
        <v>0</v>
      </c>
      <c r="AM102">
        <f>AH102/D102</f>
        <v>2</v>
      </c>
    </row>
    <row r="103" spans="1:39" x14ac:dyDescent="0.2">
      <c r="A103" s="1">
        <v>6651</v>
      </c>
      <c r="B103" s="2">
        <v>74662419</v>
      </c>
      <c r="C103" s="2" t="s">
        <v>97</v>
      </c>
      <c r="D103" s="2">
        <v>1000</v>
      </c>
      <c r="E103" s="2" t="s">
        <v>280</v>
      </c>
      <c r="F103" s="2">
        <v>400</v>
      </c>
      <c r="G103" s="2">
        <v>2000</v>
      </c>
      <c r="H103" s="2">
        <v>0</v>
      </c>
      <c r="I103" s="2">
        <v>20</v>
      </c>
      <c r="J103" s="2">
        <v>1659</v>
      </c>
      <c r="K103" s="2">
        <v>1421</v>
      </c>
      <c r="L103" s="2">
        <v>82.95</v>
      </c>
      <c r="M103" s="2">
        <v>56.25</v>
      </c>
      <c r="N103" s="2">
        <v>81</v>
      </c>
      <c r="O103" s="2">
        <v>90</v>
      </c>
      <c r="P103" s="2">
        <v>200</v>
      </c>
      <c r="Q103" s="2">
        <v>1.25</v>
      </c>
      <c r="R103" s="2">
        <v>2</v>
      </c>
      <c r="S103" s="2">
        <v>17</v>
      </c>
      <c r="T103" s="2">
        <v>97.588235294117652</v>
      </c>
      <c r="U103" s="2">
        <v>59.057237938640313</v>
      </c>
      <c r="V103" s="2">
        <v>15</v>
      </c>
      <c r="W103" s="2">
        <v>60</v>
      </c>
      <c r="X103" s="2">
        <v>90</v>
      </c>
      <c r="Y103" s="2">
        <v>90</v>
      </c>
      <c r="Z103" s="2">
        <v>222</v>
      </c>
      <c r="AA103" s="2">
        <v>1.1764705882352942</v>
      </c>
      <c r="AB103" s="2">
        <v>2</v>
      </c>
      <c r="AC103" s="9">
        <f>Z103*2</f>
        <v>444</v>
      </c>
      <c r="AD103" s="7">
        <f>MAX(AC103,$G103,$H103)</f>
        <v>2000</v>
      </c>
      <c r="AE103" s="7">
        <f>AC103-$F103</f>
        <v>44</v>
      </c>
      <c r="AF103" s="7">
        <f>AD103-MAX($G103,$H103)</f>
        <v>0</v>
      </c>
      <c r="AG103" s="9">
        <f>_xlfn.CEILING.MATH(L103*AB103*IF(I103&gt;=2,2,IF(OR(E103="CA",E103="TA"),$AH$2,1)))</f>
        <v>332</v>
      </c>
      <c r="AH103" s="7">
        <f>MAX(AG103,$G103,$H103)</f>
        <v>2000</v>
      </c>
      <c r="AI103" s="7">
        <f>MAX(_xlfn.CEILING.MATH((AG103-K103)/D103),0)</f>
        <v>0</v>
      </c>
      <c r="AJ103" s="7">
        <f>AG103-$F103</f>
        <v>-68</v>
      </c>
      <c r="AK103" s="7">
        <f>AH103-MAX($G103,$H103)</f>
        <v>0</v>
      </c>
      <c r="AL103" s="8">
        <f>AK103/D103</f>
        <v>0</v>
      </c>
      <c r="AM103">
        <f>AH103/D103</f>
        <v>2</v>
      </c>
    </row>
    <row r="104" spans="1:39" x14ac:dyDescent="0.2">
      <c r="A104" s="1">
        <v>3009</v>
      </c>
      <c r="B104" s="2">
        <v>603015032</v>
      </c>
      <c r="C104" s="2" t="s">
        <v>59</v>
      </c>
      <c r="D104" s="2">
        <v>1000</v>
      </c>
      <c r="E104" s="2" t="s">
        <v>282</v>
      </c>
      <c r="F104" s="2">
        <v>400</v>
      </c>
      <c r="G104" s="2">
        <v>2000</v>
      </c>
      <c r="H104" s="2">
        <v>0</v>
      </c>
      <c r="I104" s="2">
        <v>28</v>
      </c>
      <c r="J104" s="2">
        <v>2330</v>
      </c>
      <c r="K104" s="2">
        <v>2477</v>
      </c>
      <c r="L104" s="2">
        <v>83.214285714285708</v>
      </c>
      <c r="M104" s="2">
        <v>60</v>
      </c>
      <c r="N104" s="2">
        <v>90</v>
      </c>
      <c r="O104" s="2">
        <v>90</v>
      </c>
      <c r="P104" s="2">
        <v>180</v>
      </c>
      <c r="Q104" s="2">
        <v>1.3214285714285714</v>
      </c>
      <c r="R104" s="2">
        <v>2</v>
      </c>
      <c r="S104" s="2">
        <v>22</v>
      </c>
      <c r="T104" s="2">
        <v>105.90909090909091</v>
      </c>
      <c r="U104" s="2">
        <v>66.244790696116581</v>
      </c>
      <c r="V104" s="2">
        <v>14</v>
      </c>
      <c r="W104" s="2">
        <v>66.5</v>
      </c>
      <c r="X104" s="2">
        <v>90</v>
      </c>
      <c r="Y104" s="2">
        <v>142.5</v>
      </c>
      <c r="Z104" s="2">
        <v>250</v>
      </c>
      <c r="AA104" s="2">
        <v>1.2727272727272727</v>
      </c>
      <c r="AB104" s="2">
        <v>2</v>
      </c>
      <c r="AC104" s="9">
        <f>Z104*2</f>
        <v>500</v>
      </c>
      <c r="AD104" s="7">
        <f>MAX(AC104,$G104,$H104)</f>
        <v>2000</v>
      </c>
      <c r="AE104" s="7">
        <f>AC104-$F104</f>
        <v>100</v>
      </c>
      <c r="AF104" s="7">
        <f>AD104-MAX($G104,$H104)</f>
        <v>0</v>
      </c>
      <c r="AG104" s="9">
        <f>_xlfn.CEILING.MATH(L104*AB104*IF(I104&gt;=2,2,IF(OR(E104="CA",E104="TA"),$AH$2,1)))</f>
        <v>333</v>
      </c>
      <c r="AH104" s="7">
        <f>MAX(AG104,$G104,$H104)</f>
        <v>2000</v>
      </c>
      <c r="AI104" s="7">
        <f>MAX(_xlfn.CEILING.MATH((AG104-K104)/D104),0)</f>
        <v>0</v>
      </c>
      <c r="AJ104" s="7">
        <f>AG104-$F104</f>
        <v>-67</v>
      </c>
      <c r="AK104" s="7">
        <f>AH104-MAX($G104,$H104)</f>
        <v>0</v>
      </c>
      <c r="AL104" s="8">
        <f>AK104/D104</f>
        <v>0</v>
      </c>
      <c r="AM104">
        <f>AH104/D104</f>
        <v>2</v>
      </c>
    </row>
    <row r="105" spans="1:39" x14ac:dyDescent="0.2">
      <c r="A105" s="1">
        <v>6818</v>
      </c>
      <c r="B105" s="2">
        <v>53746051405</v>
      </c>
      <c r="C105" s="2" t="s">
        <v>106</v>
      </c>
      <c r="D105" s="2">
        <v>500</v>
      </c>
      <c r="E105" s="2" t="s">
        <v>280</v>
      </c>
      <c r="F105" s="2">
        <v>300</v>
      </c>
      <c r="G105" s="2">
        <v>1000</v>
      </c>
      <c r="H105" s="2">
        <v>0</v>
      </c>
      <c r="I105" s="2">
        <v>7</v>
      </c>
      <c r="J105" s="2">
        <v>870</v>
      </c>
      <c r="K105" s="2">
        <v>800</v>
      </c>
      <c r="L105" s="2">
        <v>124.28571428571429</v>
      </c>
      <c r="M105" s="2">
        <v>75</v>
      </c>
      <c r="N105" s="2">
        <v>120</v>
      </c>
      <c r="O105" s="2">
        <v>150</v>
      </c>
      <c r="P105" s="2">
        <v>240</v>
      </c>
      <c r="Q105" s="2">
        <v>2.7142857142857144</v>
      </c>
      <c r="R105" s="2">
        <v>4</v>
      </c>
      <c r="S105" s="2">
        <v>7</v>
      </c>
      <c r="T105" s="2">
        <v>124.28571428571429</v>
      </c>
      <c r="U105" s="2">
        <v>65.791879655254021</v>
      </c>
      <c r="V105" s="2">
        <v>60</v>
      </c>
      <c r="W105" s="2">
        <v>75</v>
      </c>
      <c r="X105" s="2">
        <v>120</v>
      </c>
      <c r="Y105" s="2">
        <v>150</v>
      </c>
      <c r="Z105" s="2">
        <v>240</v>
      </c>
      <c r="AA105" s="2">
        <v>1</v>
      </c>
      <c r="AB105" s="2">
        <v>1</v>
      </c>
      <c r="AC105" s="9">
        <f>Z105*2</f>
        <v>480</v>
      </c>
      <c r="AD105" s="7">
        <f>MAX(AC105,$G105,$H105)</f>
        <v>1000</v>
      </c>
      <c r="AE105" s="7">
        <f>AC105-$F105</f>
        <v>180</v>
      </c>
      <c r="AF105" s="7">
        <f>AD105-MAX($G105,$H105)</f>
        <v>0</v>
      </c>
      <c r="AG105" s="9">
        <f>_xlfn.CEILING.MATH(L105*AB105*IF(I105&gt;=2,2,IF(OR(E105="CA",E105="TA"),$AH$2,1)))</f>
        <v>249</v>
      </c>
      <c r="AH105" s="7">
        <f>MAX(AG105,$G105,$H105)</f>
        <v>1000</v>
      </c>
      <c r="AI105" s="7">
        <f>MAX(_xlfn.CEILING.MATH((AG105-K105)/D105),0)</f>
        <v>0</v>
      </c>
      <c r="AJ105" s="7">
        <f>AG105-$F105</f>
        <v>-51</v>
      </c>
      <c r="AK105" s="7">
        <f>AH105-MAX($G105,$H105)</f>
        <v>0</v>
      </c>
      <c r="AL105" s="8">
        <f>AK105/D105</f>
        <v>0</v>
      </c>
      <c r="AM105">
        <f>AH105/D105</f>
        <v>2</v>
      </c>
    </row>
    <row r="106" spans="1:39" x14ac:dyDescent="0.2">
      <c r="A106" s="1">
        <v>2184</v>
      </c>
      <c r="B106" s="2">
        <v>54000725</v>
      </c>
      <c r="C106" s="2" t="s">
        <v>46</v>
      </c>
      <c r="D106" s="2">
        <v>100</v>
      </c>
      <c r="E106" s="2" t="s">
        <v>282</v>
      </c>
      <c r="F106" s="2">
        <v>50</v>
      </c>
      <c r="G106" s="2">
        <v>200</v>
      </c>
      <c r="H106" s="2">
        <v>0</v>
      </c>
      <c r="I106" s="2">
        <v>0</v>
      </c>
      <c r="J106" s="2">
        <v>0</v>
      </c>
      <c r="K106" s="2">
        <v>200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9">
        <f>Z106*2</f>
        <v>0</v>
      </c>
      <c r="AD106" s="7">
        <f>MAX(AC106,$G106,$H106)</f>
        <v>200</v>
      </c>
      <c r="AE106" s="7">
        <f>AC106-$F106</f>
        <v>-50</v>
      </c>
      <c r="AF106" s="7">
        <f>AD106-MAX($G106,$H106)</f>
        <v>0</v>
      </c>
      <c r="AG106" s="9">
        <f>_xlfn.CEILING.MATH(L106*AB106*IF(I106&gt;=2,2,IF(OR(E106="CA",E106="TA"),$AH$2,1)))</f>
        <v>0</v>
      </c>
      <c r="AH106" s="7">
        <f>MAX(AG106,$G106,$H106)</f>
        <v>200</v>
      </c>
      <c r="AI106" s="7">
        <f>MAX(_xlfn.CEILING.MATH((AG106-K106)/D106),0)</f>
        <v>0</v>
      </c>
      <c r="AJ106" s="7">
        <f>AG106-$F106</f>
        <v>-50</v>
      </c>
      <c r="AK106" s="7">
        <f>AH106-MAX($G106,$H106)</f>
        <v>0</v>
      </c>
      <c r="AL106" s="8">
        <f>AK106/D106</f>
        <v>0</v>
      </c>
      <c r="AM106">
        <f>AH106/D106</f>
        <v>2</v>
      </c>
    </row>
    <row r="107" spans="1:39" x14ac:dyDescent="0.2">
      <c r="A107" s="1">
        <v>1774</v>
      </c>
      <c r="B107" s="2">
        <v>93834305</v>
      </c>
      <c r="C107" s="2" t="s">
        <v>41</v>
      </c>
      <c r="D107" s="2">
        <v>500</v>
      </c>
      <c r="E107" s="2" t="s">
        <v>280</v>
      </c>
      <c r="F107" s="2">
        <v>300</v>
      </c>
      <c r="G107" s="2">
        <v>1000</v>
      </c>
      <c r="H107" s="2">
        <v>0</v>
      </c>
      <c r="I107" s="2">
        <v>18</v>
      </c>
      <c r="J107" s="2">
        <v>1194</v>
      </c>
      <c r="K107" s="2">
        <v>939</v>
      </c>
      <c r="L107" s="2">
        <v>66.333333333333329</v>
      </c>
      <c r="M107" s="2">
        <v>40.5</v>
      </c>
      <c r="N107" s="2">
        <v>60</v>
      </c>
      <c r="O107" s="2">
        <v>90</v>
      </c>
      <c r="P107" s="2">
        <v>180</v>
      </c>
      <c r="Q107" s="2">
        <v>1.0836940836940836</v>
      </c>
      <c r="R107" s="2">
        <v>2</v>
      </c>
      <c r="S107" s="2">
        <v>13</v>
      </c>
      <c r="T107" s="2">
        <v>91.84615384615384</v>
      </c>
      <c r="U107" s="2">
        <v>52.170946822035852</v>
      </c>
      <c r="V107" s="2">
        <v>30</v>
      </c>
      <c r="W107" s="2">
        <v>60</v>
      </c>
      <c r="X107" s="2">
        <v>90</v>
      </c>
      <c r="Y107" s="2">
        <v>105</v>
      </c>
      <c r="Z107" s="2">
        <v>180</v>
      </c>
      <c r="AA107" s="2">
        <v>1.3846153846153846</v>
      </c>
      <c r="AB107" s="2">
        <v>2</v>
      </c>
      <c r="AC107" s="9">
        <f>Z107*2</f>
        <v>360</v>
      </c>
      <c r="AD107" s="7">
        <f>MAX(AC107,$G107,$H107)</f>
        <v>1000</v>
      </c>
      <c r="AE107" s="7">
        <f>AC107-$F107</f>
        <v>60</v>
      </c>
      <c r="AF107" s="7">
        <f>AD107-MAX($G107,$H107)</f>
        <v>0</v>
      </c>
      <c r="AG107" s="9">
        <f>_xlfn.CEILING.MATH(L107*AB107*IF(I107&gt;=2,2,IF(OR(E107="CA",E107="TA"),$AH$2,1)))</f>
        <v>266</v>
      </c>
      <c r="AH107" s="7">
        <f>MAX(AG107,$G107,$H107)</f>
        <v>1000</v>
      </c>
      <c r="AI107" s="7">
        <f>MAX(_xlfn.CEILING.MATH((AG107-K107)/D107),0)</f>
        <v>0</v>
      </c>
      <c r="AJ107" s="7">
        <f>AG107-$F107</f>
        <v>-34</v>
      </c>
      <c r="AK107" s="7">
        <f>AH107-MAX($G107,$H107)</f>
        <v>0</v>
      </c>
      <c r="AL107" s="8">
        <f>AK107/D107</f>
        <v>0</v>
      </c>
      <c r="AM107">
        <f>AH107/D107</f>
        <v>2</v>
      </c>
    </row>
    <row r="108" spans="1:39" x14ac:dyDescent="0.2">
      <c r="A108" s="1">
        <v>9428</v>
      </c>
      <c r="B108" s="2">
        <v>47781030801</v>
      </c>
      <c r="C108" s="2" t="s">
        <v>144</v>
      </c>
      <c r="D108" s="2">
        <v>100</v>
      </c>
      <c r="E108" s="2" t="s">
        <v>282</v>
      </c>
      <c r="F108" s="2">
        <v>100</v>
      </c>
      <c r="G108" s="2">
        <v>200</v>
      </c>
      <c r="H108" s="2">
        <v>0</v>
      </c>
      <c r="I108" s="2">
        <v>3</v>
      </c>
      <c r="J108" s="2">
        <v>105</v>
      </c>
      <c r="K108" s="2">
        <v>181</v>
      </c>
      <c r="L108" s="2">
        <v>35</v>
      </c>
      <c r="M108" s="2">
        <v>9.5</v>
      </c>
      <c r="N108" s="2">
        <v>14</v>
      </c>
      <c r="O108" s="2">
        <v>50</v>
      </c>
      <c r="P108" s="2">
        <v>86</v>
      </c>
      <c r="Q108" s="2">
        <v>1.3333333333333333</v>
      </c>
      <c r="R108" s="2">
        <v>2</v>
      </c>
      <c r="S108" s="2">
        <v>3</v>
      </c>
      <c r="T108" s="2">
        <v>35</v>
      </c>
      <c r="U108" s="2">
        <v>44.395945760846224</v>
      </c>
      <c r="V108" s="2">
        <v>5</v>
      </c>
      <c r="W108" s="2">
        <v>9.5</v>
      </c>
      <c r="X108" s="2">
        <v>14</v>
      </c>
      <c r="Y108" s="2">
        <v>50</v>
      </c>
      <c r="Z108" s="2">
        <v>86</v>
      </c>
      <c r="AA108" s="2">
        <v>1</v>
      </c>
      <c r="AB108" s="2">
        <v>1</v>
      </c>
      <c r="AC108" s="9">
        <f>Z108*2</f>
        <v>172</v>
      </c>
      <c r="AD108" s="7">
        <f>MAX(AC108,$G108,$H108)</f>
        <v>200</v>
      </c>
      <c r="AE108" s="7">
        <f>AC108-$F108</f>
        <v>72</v>
      </c>
      <c r="AF108" s="7">
        <f>AD108-MAX($G108,$H108)</f>
        <v>0</v>
      </c>
      <c r="AG108" s="9">
        <f>_xlfn.CEILING.MATH(L108*AB108*IF(I108&gt;=2,2,IF(OR(E108="CA",E108="TA"),$AH$2,1)))</f>
        <v>70</v>
      </c>
      <c r="AH108" s="7">
        <f>MAX(AG108,$G108,$H108)</f>
        <v>200</v>
      </c>
      <c r="AI108" s="7">
        <f>MAX(_xlfn.CEILING.MATH((AG108-K108)/D108),0)</f>
        <v>0</v>
      </c>
      <c r="AJ108" s="7">
        <f>AG108-$F108</f>
        <v>-30</v>
      </c>
      <c r="AK108" s="7">
        <f>AH108-MAX($G108,$H108)</f>
        <v>0</v>
      </c>
      <c r="AL108" s="8">
        <f>AK108/D108</f>
        <v>0</v>
      </c>
      <c r="AM108">
        <f>AH108/D108</f>
        <v>2</v>
      </c>
    </row>
    <row r="109" spans="1:39" x14ac:dyDescent="0.2">
      <c r="A109" s="1">
        <v>7894</v>
      </c>
      <c r="B109" s="2">
        <v>61314063705</v>
      </c>
      <c r="C109" s="2" t="s">
        <v>123</v>
      </c>
      <c r="D109" s="2">
        <v>5</v>
      </c>
      <c r="E109" s="2" t="s">
        <v>281</v>
      </c>
      <c r="F109" s="2">
        <v>5</v>
      </c>
      <c r="G109" s="2">
        <v>0</v>
      </c>
      <c r="H109" s="2">
        <v>10</v>
      </c>
      <c r="I109" s="2">
        <v>0</v>
      </c>
      <c r="J109" s="2">
        <v>0</v>
      </c>
      <c r="K109" s="2">
        <v>10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9">
        <f>Z109*2</f>
        <v>0</v>
      </c>
      <c r="AD109" s="7">
        <f>MAX(AC109,$G109,$H109)</f>
        <v>10</v>
      </c>
      <c r="AE109" s="7">
        <f>AC109-$F109</f>
        <v>-5</v>
      </c>
      <c r="AF109" s="7">
        <f>AD109-MAX($G109,$H109)</f>
        <v>0</v>
      </c>
      <c r="AG109" s="9">
        <f>_xlfn.CEILING.MATH(L109*AB109*IF(I109&gt;=2,2,IF(OR(E109="CA",E109="TA"),$AH$2,1)))</f>
        <v>0</v>
      </c>
      <c r="AH109" s="7">
        <f>MAX(AG109,$G109,$H109)</f>
        <v>10</v>
      </c>
      <c r="AI109" s="7">
        <f>MAX(_xlfn.CEILING.MATH((AG109-K109)/D109),0)</f>
        <v>0</v>
      </c>
      <c r="AJ109" s="7">
        <f>AG109-$F109</f>
        <v>-5</v>
      </c>
      <c r="AK109" s="7">
        <f>AH109-MAX($G109,$H109)</f>
        <v>0</v>
      </c>
      <c r="AL109" s="8">
        <f>AK109/D109</f>
        <v>0</v>
      </c>
      <c r="AM109">
        <f>AH109/D109</f>
        <v>2</v>
      </c>
    </row>
    <row r="110" spans="1:39" x14ac:dyDescent="0.2">
      <c r="A110" s="1">
        <v>16578</v>
      </c>
      <c r="B110" s="2">
        <v>16714068303</v>
      </c>
      <c r="C110" s="2" t="s">
        <v>168</v>
      </c>
      <c r="D110" s="2">
        <v>1000</v>
      </c>
      <c r="E110" s="2" t="s">
        <v>280</v>
      </c>
      <c r="F110" s="2">
        <v>360</v>
      </c>
      <c r="G110" s="2">
        <v>2000</v>
      </c>
      <c r="H110" s="2">
        <v>0</v>
      </c>
      <c r="I110" s="2">
        <v>25</v>
      </c>
      <c r="J110" s="2">
        <v>1497</v>
      </c>
      <c r="K110" s="2">
        <v>888</v>
      </c>
      <c r="L110" s="2">
        <v>59.88</v>
      </c>
      <c r="M110" s="2">
        <v>30</v>
      </c>
      <c r="N110" s="2">
        <v>60</v>
      </c>
      <c r="O110" s="2">
        <v>90</v>
      </c>
      <c r="P110" s="2">
        <v>90</v>
      </c>
      <c r="Q110" s="2">
        <v>1</v>
      </c>
      <c r="R110" s="2">
        <v>1</v>
      </c>
      <c r="S110" s="2">
        <v>20</v>
      </c>
      <c r="T110" s="2">
        <v>74.849999999999994</v>
      </c>
      <c r="U110" s="2">
        <v>50.845767820568483</v>
      </c>
      <c r="V110" s="2">
        <v>7</v>
      </c>
      <c r="W110" s="2">
        <v>37.5</v>
      </c>
      <c r="X110" s="2">
        <v>68</v>
      </c>
      <c r="Y110" s="2">
        <v>90</v>
      </c>
      <c r="Z110" s="2">
        <v>180</v>
      </c>
      <c r="AA110" s="2">
        <v>1.25</v>
      </c>
      <c r="AB110" s="2">
        <v>3</v>
      </c>
      <c r="AC110" s="9">
        <f>Z110*2</f>
        <v>360</v>
      </c>
      <c r="AD110" s="7">
        <f>MAX(AC110,$G110,$H110)</f>
        <v>2000</v>
      </c>
      <c r="AE110" s="7">
        <f>AC110-$F110</f>
        <v>0</v>
      </c>
      <c r="AF110" s="7">
        <f>AD110-MAX($G110,$H110)</f>
        <v>0</v>
      </c>
      <c r="AG110" s="9">
        <f>_xlfn.CEILING.MATH(L110*AB110*IF(I110&gt;=2,2,IF(OR(E110="CA",E110="TA"),$AH$2,1)))</f>
        <v>360</v>
      </c>
      <c r="AH110" s="7">
        <f>MAX(AG110,$G110,$H110)</f>
        <v>2000</v>
      </c>
      <c r="AI110" s="7">
        <f>MAX(_xlfn.CEILING.MATH((AG110-K110)/D110),0)</f>
        <v>0</v>
      </c>
      <c r="AJ110" s="7">
        <f>AG110-$F110</f>
        <v>0</v>
      </c>
      <c r="AK110" s="7">
        <f>AH110-MAX($G110,$H110)</f>
        <v>0</v>
      </c>
      <c r="AL110" s="8">
        <f>AK110/D110</f>
        <v>0</v>
      </c>
      <c r="AM110">
        <f>AH110/D110</f>
        <v>2</v>
      </c>
    </row>
    <row r="111" spans="1:39" x14ac:dyDescent="0.2">
      <c r="A111" s="1">
        <v>13631</v>
      </c>
      <c r="B111" s="2">
        <v>40085021560</v>
      </c>
      <c r="C111" s="2" t="s">
        <v>156</v>
      </c>
      <c r="D111" s="2">
        <v>60</v>
      </c>
      <c r="E111" s="2" t="s">
        <v>284</v>
      </c>
      <c r="F111" s="2">
        <v>60</v>
      </c>
      <c r="G111" s="2">
        <v>120</v>
      </c>
      <c r="H111" s="2">
        <v>0</v>
      </c>
      <c r="I111" s="2">
        <v>1</v>
      </c>
      <c r="J111" s="2">
        <v>60</v>
      </c>
      <c r="K111" s="2">
        <v>60</v>
      </c>
      <c r="L111" s="2">
        <v>60</v>
      </c>
      <c r="M111" s="2">
        <v>60</v>
      </c>
      <c r="N111" s="2">
        <v>60</v>
      </c>
      <c r="O111" s="2">
        <v>60</v>
      </c>
      <c r="P111" s="2">
        <v>60</v>
      </c>
      <c r="Q111" s="2">
        <v>4.2857142857142856</v>
      </c>
      <c r="R111" s="2">
        <v>4.2857142857142856</v>
      </c>
      <c r="S111" s="2">
        <v>1</v>
      </c>
      <c r="T111" s="2">
        <v>60</v>
      </c>
      <c r="U111" s="2">
        <v>0</v>
      </c>
      <c r="V111" s="2">
        <v>60</v>
      </c>
      <c r="W111" s="2">
        <v>60</v>
      </c>
      <c r="X111" s="2">
        <v>60</v>
      </c>
      <c r="Y111" s="2">
        <v>60</v>
      </c>
      <c r="Z111" s="2">
        <v>60</v>
      </c>
      <c r="AA111" s="2">
        <v>1</v>
      </c>
      <c r="AB111" s="2">
        <v>1</v>
      </c>
      <c r="AC111" s="9">
        <f>Z111*2</f>
        <v>120</v>
      </c>
      <c r="AD111" s="7">
        <f>MAX(AC111,$G111,$H111)</f>
        <v>120</v>
      </c>
      <c r="AE111" s="7">
        <f>AC111-$F111</f>
        <v>60</v>
      </c>
      <c r="AF111" s="7">
        <f>AD111-MAX($G111,$H111)</f>
        <v>0</v>
      </c>
      <c r="AG111" s="9">
        <f>_xlfn.CEILING.MATH(L111*AB111*IF(I111&gt;=2,2,IF(OR(E111="CA",E111="TA"),$AH$2,1)))</f>
        <v>60</v>
      </c>
      <c r="AH111" s="7">
        <f>MAX(AG111,$G111,$H111)</f>
        <v>120</v>
      </c>
      <c r="AI111" s="7">
        <f>MAX(_xlfn.CEILING.MATH((AG111-K111)/D111),0)</f>
        <v>0</v>
      </c>
      <c r="AJ111" s="7">
        <f>AG111-$F111</f>
        <v>0</v>
      </c>
      <c r="AK111" s="7">
        <f>AH111-MAX($G111,$H111)</f>
        <v>0</v>
      </c>
      <c r="AL111" s="8">
        <f>AK111/D111</f>
        <v>0</v>
      </c>
      <c r="AM111">
        <f>AH111/D111</f>
        <v>2</v>
      </c>
    </row>
    <row r="112" spans="1:39" x14ac:dyDescent="0.2">
      <c r="A112" s="1">
        <v>44305</v>
      </c>
      <c r="B112" s="2">
        <v>378862977</v>
      </c>
      <c r="C112" s="2" t="s">
        <v>235</v>
      </c>
      <c r="D112" s="2">
        <v>90</v>
      </c>
      <c r="E112" s="2" t="s">
        <v>282</v>
      </c>
      <c r="F112" s="2">
        <v>100</v>
      </c>
      <c r="G112" s="2">
        <v>180</v>
      </c>
      <c r="H112" s="2">
        <v>0</v>
      </c>
      <c r="I112" s="2">
        <v>6</v>
      </c>
      <c r="J112" s="2">
        <v>300</v>
      </c>
      <c r="K112" s="2">
        <v>231</v>
      </c>
      <c r="L112" s="2">
        <v>50</v>
      </c>
      <c r="M112" s="2">
        <v>30</v>
      </c>
      <c r="N112" s="2">
        <v>37.5</v>
      </c>
      <c r="O112" s="2">
        <v>78.75</v>
      </c>
      <c r="P112" s="2">
        <v>90</v>
      </c>
      <c r="Q112" s="2">
        <v>1</v>
      </c>
      <c r="R112" s="2">
        <v>1</v>
      </c>
      <c r="S112" s="2">
        <v>6</v>
      </c>
      <c r="T112" s="2">
        <v>50</v>
      </c>
      <c r="U112" s="2">
        <v>32.403703492039298</v>
      </c>
      <c r="V112" s="2">
        <v>15</v>
      </c>
      <c r="W112" s="2">
        <v>30</v>
      </c>
      <c r="X112" s="2">
        <v>37.5</v>
      </c>
      <c r="Y112" s="2">
        <v>78.75</v>
      </c>
      <c r="Z112" s="2">
        <v>90</v>
      </c>
      <c r="AA112" s="2">
        <v>1</v>
      </c>
      <c r="AB112" s="2">
        <v>1</v>
      </c>
      <c r="AC112" s="9">
        <f>Z112*2</f>
        <v>180</v>
      </c>
      <c r="AD112" s="7">
        <f>MAX(AC112,$G112,$H112)</f>
        <v>180</v>
      </c>
      <c r="AE112" s="7">
        <f>AC112-$F112</f>
        <v>80</v>
      </c>
      <c r="AF112" s="7">
        <f>AD112-MAX($G112,$H112)</f>
        <v>0</v>
      </c>
      <c r="AG112" s="9">
        <f>_xlfn.CEILING.MATH(L112*AB112*IF(I112&gt;=2,2,IF(OR(E112="CA",E112="TA"),$AH$2,1)))</f>
        <v>100</v>
      </c>
      <c r="AH112" s="7">
        <f>MAX(AG112,$G112,$H112)</f>
        <v>180</v>
      </c>
      <c r="AI112" s="7">
        <f>MAX(_xlfn.CEILING.MATH((AG112-K112)/D112),0)</f>
        <v>0</v>
      </c>
      <c r="AJ112" s="7">
        <f>AG112-$F112</f>
        <v>0</v>
      </c>
      <c r="AK112" s="7">
        <f>AH112-MAX($G112,$H112)</f>
        <v>0</v>
      </c>
      <c r="AL112" s="8">
        <f>AK112/D112</f>
        <v>0</v>
      </c>
      <c r="AM112">
        <f>AH112/D112</f>
        <v>2</v>
      </c>
    </row>
    <row r="113" spans="1:39" x14ac:dyDescent="0.2">
      <c r="A113" s="1">
        <v>9592</v>
      </c>
      <c r="B113" s="2">
        <v>50111033401</v>
      </c>
      <c r="C113" s="2" t="s">
        <v>150</v>
      </c>
      <c r="D113" s="2">
        <v>100</v>
      </c>
      <c r="E113" s="2" t="s">
        <v>280</v>
      </c>
      <c r="F113" s="2">
        <v>50</v>
      </c>
      <c r="G113" s="2">
        <v>200</v>
      </c>
      <c r="H113" s="2">
        <v>0</v>
      </c>
      <c r="I113" s="2">
        <v>4</v>
      </c>
      <c r="J113" s="2">
        <v>36</v>
      </c>
      <c r="K113" s="2">
        <v>215</v>
      </c>
      <c r="L113" s="2">
        <v>9</v>
      </c>
      <c r="M113" s="2">
        <v>4</v>
      </c>
      <c r="N113" s="2">
        <v>9</v>
      </c>
      <c r="O113" s="2">
        <v>14</v>
      </c>
      <c r="P113" s="2">
        <v>14</v>
      </c>
      <c r="Q113" s="2">
        <v>3</v>
      </c>
      <c r="R113" s="2">
        <v>4</v>
      </c>
      <c r="S113" s="2">
        <v>2</v>
      </c>
      <c r="T113" s="2">
        <v>18</v>
      </c>
      <c r="U113" s="2">
        <v>5.6568542494923806</v>
      </c>
      <c r="V113" s="2">
        <v>14</v>
      </c>
      <c r="W113" s="2">
        <v>16</v>
      </c>
      <c r="X113" s="2">
        <v>18</v>
      </c>
      <c r="Y113" s="2">
        <v>20</v>
      </c>
      <c r="Z113" s="2">
        <v>22</v>
      </c>
      <c r="AA113" s="2">
        <v>2</v>
      </c>
      <c r="AB113" s="2">
        <v>3</v>
      </c>
      <c r="AC113" s="9">
        <f>Z113*2</f>
        <v>44</v>
      </c>
      <c r="AD113" s="7">
        <f>MAX(AC113,$G113,$H113)</f>
        <v>200</v>
      </c>
      <c r="AE113" s="7">
        <f>AC113-$F113</f>
        <v>-6</v>
      </c>
      <c r="AF113" s="7">
        <f>AD113-MAX($G113,$H113)</f>
        <v>0</v>
      </c>
      <c r="AG113" s="9">
        <f>_xlfn.CEILING.MATH(L113*AB113*IF(I113&gt;=2,2,IF(OR(E113="CA",E113="TA"),$AH$2,1)))</f>
        <v>54</v>
      </c>
      <c r="AH113" s="7">
        <f>MAX(AG113,$G113,$H113)</f>
        <v>200</v>
      </c>
      <c r="AI113" s="7">
        <f>MAX(_xlfn.CEILING.MATH((AG113-K113)/D113),0)</f>
        <v>0</v>
      </c>
      <c r="AJ113" s="7">
        <f>AG113-$F113</f>
        <v>4</v>
      </c>
      <c r="AK113" s="7">
        <f>AH113-MAX($G113,$H113)</f>
        <v>0</v>
      </c>
      <c r="AL113" s="8">
        <f>AK113/D113</f>
        <v>0</v>
      </c>
      <c r="AM113">
        <f>AH113/D113</f>
        <v>2</v>
      </c>
    </row>
    <row r="114" spans="1:39" x14ac:dyDescent="0.2">
      <c r="A114" s="1">
        <v>5132</v>
      </c>
      <c r="B114" s="2">
        <v>65862006399</v>
      </c>
      <c r="C114" s="2" t="s">
        <v>85</v>
      </c>
      <c r="D114" s="2">
        <v>1000</v>
      </c>
      <c r="E114" s="2" t="s">
        <v>280</v>
      </c>
      <c r="F114" s="2">
        <v>400</v>
      </c>
      <c r="G114" s="2">
        <v>2000</v>
      </c>
      <c r="H114" s="2">
        <v>0</v>
      </c>
      <c r="I114" s="2">
        <v>19</v>
      </c>
      <c r="J114" s="2">
        <v>1928</v>
      </c>
      <c r="K114" s="2">
        <v>1741</v>
      </c>
      <c r="L114" s="2">
        <v>101.47368421052632</v>
      </c>
      <c r="M114" s="2">
        <v>60</v>
      </c>
      <c r="N114" s="2">
        <v>90</v>
      </c>
      <c r="O114" s="2">
        <v>129</v>
      </c>
      <c r="P114" s="2">
        <v>180</v>
      </c>
      <c r="Q114" s="2">
        <v>1.6842105263157894</v>
      </c>
      <c r="R114" s="2">
        <v>2</v>
      </c>
      <c r="S114" s="2">
        <v>17</v>
      </c>
      <c r="T114" s="2">
        <v>113.41176470588235</v>
      </c>
      <c r="U114" s="2">
        <v>55.949819954501876</v>
      </c>
      <c r="V114" s="2">
        <v>30</v>
      </c>
      <c r="W114" s="2">
        <v>60</v>
      </c>
      <c r="X114" s="2">
        <v>110</v>
      </c>
      <c r="Y114" s="2">
        <v>180</v>
      </c>
      <c r="Z114" s="2">
        <v>210</v>
      </c>
      <c r="AA114" s="2">
        <v>1.1176470588235294</v>
      </c>
      <c r="AB114" s="2">
        <v>2</v>
      </c>
      <c r="AC114" s="9">
        <f>Z114*2</f>
        <v>420</v>
      </c>
      <c r="AD114" s="7">
        <f>MAX(AC114,$G114,$H114)</f>
        <v>2000</v>
      </c>
      <c r="AE114" s="7">
        <f>AC114-$F114</f>
        <v>20</v>
      </c>
      <c r="AF114" s="7">
        <f>AD114-MAX($G114,$H114)</f>
        <v>0</v>
      </c>
      <c r="AG114" s="9">
        <f>_xlfn.CEILING.MATH(L114*AB114*IF(I114&gt;=2,2,IF(OR(E114="CA",E114="TA"),$AH$2,1)))</f>
        <v>406</v>
      </c>
      <c r="AH114" s="7">
        <f>MAX(AG114,$G114,$H114)</f>
        <v>2000</v>
      </c>
      <c r="AI114" s="7">
        <f>MAX(_xlfn.CEILING.MATH((AG114-K114)/D114),0)</f>
        <v>0</v>
      </c>
      <c r="AJ114" s="7">
        <f>AG114-$F114</f>
        <v>6</v>
      </c>
      <c r="AK114" s="7">
        <f>AH114-MAX($G114,$H114)</f>
        <v>0</v>
      </c>
      <c r="AL114" s="8">
        <f>AK114/D114</f>
        <v>0</v>
      </c>
      <c r="AM114">
        <f>AH114/D114</f>
        <v>2</v>
      </c>
    </row>
    <row r="115" spans="1:39" x14ac:dyDescent="0.2">
      <c r="A115" s="1">
        <v>36872</v>
      </c>
      <c r="B115" s="2">
        <v>378001401</v>
      </c>
      <c r="C115" s="2" t="s">
        <v>223</v>
      </c>
      <c r="D115" s="2">
        <v>100</v>
      </c>
      <c r="E115" s="2" t="s">
        <v>280</v>
      </c>
      <c r="F115" s="2">
        <v>50</v>
      </c>
      <c r="G115" s="2">
        <v>0</v>
      </c>
      <c r="H115" s="2">
        <v>200</v>
      </c>
      <c r="I115" s="2">
        <v>5</v>
      </c>
      <c r="J115" s="2">
        <v>197</v>
      </c>
      <c r="K115" s="2">
        <v>176</v>
      </c>
      <c r="L115" s="2">
        <v>39.4</v>
      </c>
      <c r="M115" s="2">
        <v>27</v>
      </c>
      <c r="N115" s="2">
        <v>46</v>
      </c>
      <c r="O115" s="2">
        <v>48</v>
      </c>
      <c r="P115" s="2">
        <v>52</v>
      </c>
      <c r="Q115" s="2">
        <v>0.93833333333333324</v>
      </c>
      <c r="R115" s="2">
        <v>2</v>
      </c>
      <c r="S115" s="2">
        <v>5</v>
      </c>
      <c r="T115" s="2">
        <v>39.4</v>
      </c>
      <c r="U115" s="2">
        <v>12.915107432770352</v>
      </c>
      <c r="V115" s="2">
        <v>24</v>
      </c>
      <c r="W115" s="2">
        <v>27</v>
      </c>
      <c r="X115" s="2">
        <v>46</v>
      </c>
      <c r="Y115" s="2">
        <v>48</v>
      </c>
      <c r="Z115" s="2">
        <v>52</v>
      </c>
      <c r="AA115" s="2">
        <v>1</v>
      </c>
      <c r="AB115" s="2">
        <v>1</v>
      </c>
      <c r="AC115" s="9">
        <f>Z115*2</f>
        <v>104</v>
      </c>
      <c r="AD115" s="7">
        <f>MAX(AC115,$G115,$H115)</f>
        <v>200</v>
      </c>
      <c r="AE115" s="7">
        <f>AC115-$F115</f>
        <v>54</v>
      </c>
      <c r="AF115" s="7">
        <f>AD115-MAX($G115,$H115)</f>
        <v>0</v>
      </c>
      <c r="AG115" s="9">
        <f>_xlfn.CEILING.MATH(L115*AB115*IF(I115&gt;=2,2,IF(OR(E115="CA",E115="TA"),$AH$2,1)))</f>
        <v>79</v>
      </c>
      <c r="AH115" s="7">
        <f>MAX(AG115,$G115,$H115)</f>
        <v>200</v>
      </c>
      <c r="AI115" s="7">
        <f>MAX(_xlfn.CEILING.MATH((AG115-K115)/D115),0)</f>
        <v>0</v>
      </c>
      <c r="AJ115" s="7">
        <f>AG115-$F115</f>
        <v>29</v>
      </c>
      <c r="AK115" s="7">
        <f>AH115-MAX($G115,$H115)</f>
        <v>0</v>
      </c>
      <c r="AL115" s="8">
        <f>AK115/D115</f>
        <v>0</v>
      </c>
      <c r="AM115">
        <f>AH115/D115</f>
        <v>2</v>
      </c>
    </row>
    <row r="116" spans="1:39" x14ac:dyDescent="0.2">
      <c r="A116" s="1">
        <v>46228</v>
      </c>
      <c r="B116" s="2">
        <v>16714061205</v>
      </c>
      <c r="C116" s="2" t="s">
        <v>247</v>
      </c>
      <c r="D116" s="2">
        <v>500</v>
      </c>
      <c r="E116" s="2" t="s">
        <v>280</v>
      </c>
      <c r="F116" s="2">
        <v>360</v>
      </c>
      <c r="G116" s="2">
        <v>1000</v>
      </c>
      <c r="H116" s="2">
        <v>0</v>
      </c>
      <c r="I116" s="2">
        <v>21</v>
      </c>
      <c r="J116" s="2">
        <v>1421</v>
      </c>
      <c r="K116" s="2">
        <v>839</v>
      </c>
      <c r="L116" s="2">
        <v>67.666666666666671</v>
      </c>
      <c r="M116" s="2">
        <v>14</v>
      </c>
      <c r="N116" s="2">
        <v>60</v>
      </c>
      <c r="O116" s="2">
        <v>90</v>
      </c>
      <c r="P116" s="2">
        <v>360</v>
      </c>
      <c r="Q116" s="2">
        <v>1.0955026455026455</v>
      </c>
      <c r="R116" s="2">
        <v>4</v>
      </c>
      <c r="S116" s="2">
        <v>17</v>
      </c>
      <c r="T116" s="2">
        <v>83.588235294117652</v>
      </c>
      <c r="U116" s="2">
        <v>85.290722549062593</v>
      </c>
      <c r="V116" s="2">
        <v>7</v>
      </c>
      <c r="W116" s="2">
        <v>29</v>
      </c>
      <c r="X116" s="2">
        <v>60</v>
      </c>
      <c r="Y116" s="2">
        <v>90</v>
      </c>
      <c r="Z116" s="2">
        <v>360</v>
      </c>
      <c r="AA116" s="2">
        <v>1.2352941176470589</v>
      </c>
      <c r="AB116" s="2">
        <v>3</v>
      </c>
      <c r="AC116" s="9">
        <f>Z116*2</f>
        <v>720</v>
      </c>
      <c r="AD116" s="7">
        <f>MAX(AC116,$G116,$H116)</f>
        <v>1000</v>
      </c>
      <c r="AE116" s="7">
        <f>AC116-$F116</f>
        <v>360</v>
      </c>
      <c r="AF116" s="7">
        <f>AD116-MAX($G116,$H116)</f>
        <v>0</v>
      </c>
      <c r="AG116" s="9">
        <f>_xlfn.CEILING.MATH(L116*AB116*IF(I116&gt;=2,2,IF(OR(E116="CA",E116="TA"),$AH$2,1)))</f>
        <v>406</v>
      </c>
      <c r="AH116" s="7">
        <f>MAX(AG116,$G116,$H116)</f>
        <v>1000</v>
      </c>
      <c r="AI116" s="7">
        <f>MAX(_xlfn.CEILING.MATH((AG116-K116)/D116),0)</f>
        <v>0</v>
      </c>
      <c r="AJ116" s="7">
        <f>AG116-$F116</f>
        <v>46</v>
      </c>
      <c r="AK116" s="7">
        <f>AH116-MAX($G116,$H116)</f>
        <v>0</v>
      </c>
      <c r="AL116" s="8">
        <f>AK116/D116</f>
        <v>0</v>
      </c>
      <c r="AM116">
        <f>AH116/D116</f>
        <v>2</v>
      </c>
    </row>
    <row r="117" spans="1:39" x14ac:dyDescent="0.2">
      <c r="A117" s="1">
        <v>6749</v>
      </c>
      <c r="B117" s="2">
        <v>603533828</v>
      </c>
      <c r="C117" s="2" t="s">
        <v>102</v>
      </c>
      <c r="D117" s="2">
        <v>500</v>
      </c>
      <c r="E117" s="2" t="s">
        <v>280</v>
      </c>
      <c r="F117" s="2">
        <v>200</v>
      </c>
      <c r="G117" s="2">
        <v>1000</v>
      </c>
      <c r="H117" s="2">
        <v>0</v>
      </c>
      <c r="I117" s="2">
        <v>18</v>
      </c>
      <c r="J117" s="2">
        <v>746</v>
      </c>
      <c r="K117" s="2">
        <v>771</v>
      </c>
      <c r="L117" s="2">
        <v>41.444444444444443</v>
      </c>
      <c r="M117" s="2">
        <v>18</v>
      </c>
      <c r="N117" s="2">
        <v>30</v>
      </c>
      <c r="O117" s="2">
        <v>63.75</v>
      </c>
      <c r="P117" s="2">
        <v>120</v>
      </c>
      <c r="Q117" s="2">
        <v>2.3444444444444446</v>
      </c>
      <c r="R117" s="2">
        <v>5</v>
      </c>
      <c r="S117" s="2">
        <v>14</v>
      </c>
      <c r="T117" s="2">
        <v>53.285714285714285</v>
      </c>
      <c r="U117" s="2">
        <v>40.877732458993016</v>
      </c>
      <c r="V117" s="2">
        <v>9</v>
      </c>
      <c r="W117" s="2">
        <v>21</v>
      </c>
      <c r="X117" s="2">
        <v>40.5</v>
      </c>
      <c r="Y117" s="2">
        <v>81</v>
      </c>
      <c r="Z117" s="2">
        <v>150</v>
      </c>
      <c r="AA117" s="2">
        <v>1.2857142857142858</v>
      </c>
      <c r="AB117" s="2">
        <v>3</v>
      </c>
      <c r="AC117" s="9">
        <f>Z117*2</f>
        <v>300</v>
      </c>
      <c r="AD117" s="7">
        <f>MAX(AC117,$G117,$H117)</f>
        <v>1000</v>
      </c>
      <c r="AE117" s="7">
        <f>AC117-$F117</f>
        <v>100</v>
      </c>
      <c r="AF117" s="7">
        <f>AD117-MAX($G117,$H117)</f>
        <v>0</v>
      </c>
      <c r="AG117" s="9">
        <f>_xlfn.CEILING.MATH(L117*AB117*IF(I117&gt;=2,2,IF(OR(E117="CA",E117="TA"),$AH$2,1)))</f>
        <v>249</v>
      </c>
      <c r="AH117" s="7">
        <f>MAX(AG117,$G117,$H117)</f>
        <v>1000</v>
      </c>
      <c r="AI117" s="7">
        <f>MAX(_xlfn.CEILING.MATH((AG117-K117)/D117),0)</f>
        <v>0</v>
      </c>
      <c r="AJ117" s="7">
        <f>AG117-$F117</f>
        <v>49</v>
      </c>
      <c r="AK117" s="7">
        <f>AH117-MAX($G117,$H117)</f>
        <v>0</v>
      </c>
      <c r="AL117" s="8">
        <f>AK117/D117</f>
        <v>0</v>
      </c>
      <c r="AM117">
        <f>AH117/D117</f>
        <v>2</v>
      </c>
    </row>
    <row r="118" spans="1:39" x14ac:dyDescent="0.2">
      <c r="A118" s="1">
        <v>8346</v>
      </c>
      <c r="B118" s="2">
        <v>904791580</v>
      </c>
      <c r="C118" s="2" t="s">
        <v>132</v>
      </c>
      <c r="D118" s="2">
        <v>1000</v>
      </c>
      <c r="E118" s="2" t="s">
        <v>280</v>
      </c>
      <c r="F118" s="2">
        <v>450</v>
      </c>
      <c r="G118" s="2">
        <v>2000</v>
      </c>
      <c r="H118" s="2">
        <v>0</v>
      </c>
      <c r="I118" s="2">
        <v>15</v>
      </c>
      <c r="J118" s="2">
        <v>1908</v>
      </c>
      <c r="K118" s="2">
        <v>1674</v>
      </c>
      <c r="L118" s="2">
        <v>127.2</v>
      </c>
      <c r="M118" s="2">
        <v>90</v>
      </c>
      <c r="N118" s="2">
        <v>120</v>
      </c>
      <c r="O118" s="2">
        <v>180</v>
      </c>
      <c r="P118" s="2">
        <v>270</v>
      </c>
      <c r="Q118" s="2">
        <v>2.5481481481481483</v>
      </c>
      <c r="R118" s="2">
        <v>6</v>
      </c>
      <c r="S118" s="2">
        <v>14</v>
      </c>
      <c r="T118" s="2">
        <v>136.28571428571428</v>
      </c>
      <c r="U118" s="2">
        <v>87.947037009107476</v>
      </c>
      <c r="V118" s="2">
        <v>28</v>
      </c>
      <c r="W118" s="2">
        <v>90</v>
      </c>
      <c r="X118" s="2">
        <v>120</v>
      </c>
      <c r="Y118" s="2">
        <v>180</v>
      </c>
      <c r="Z118" s="2">
        <v>320</v>
      </c>
      <c r="AA118" s="2">
        <v>1.0714285714285714</v>
      </c>
      <c r="AB118" s="2">
        <v>2</v>
      </c>
      <c r="AC118" s="9">
        <f>Z118*2</f>
        <v>640</v>
      </c>
      <c r="AD118" s="7">
        <f>MAX(AC118,$G118,$H118)</f>
        <v>2000</v>
      </c>
      <c r="AE118" s="7">
        <f>AC118-$F118</f>
        <v>190</v>
      </c>
      <c r="AF118" s="7">
        <f>AD118-MAX($G118,$H118)</f>
        <v>0</v>
      </c>
      <c r="AG118" s="9">
        <f>_xlfn.CEILING.MATH(L118*AB118*IF(I118&gt;=2,2,IF(OR(E118="CA",E118="TA"),$AH$2,1)))</f>
        <v>509</v>
      </c>
      <c r="AH118" s="7">
        <f>MAX(AG118,$G118,$H118)</f>
        <v>2000</v>
      </c>
      <c r="AI118" s="7">
        <f>MAX(_xlfn.CEILING.MATH((AG118-K118)/D118),0)</f>
        <v>0</v>
      </c>
      <c r="AJ118" s="7">
        <f>AG118-$F118</f>
        <v>59</v>
      </c>
      <c r="AK118" s="7">
        <f>AH118-MAX($G118,$H118)</f>
        <v>0</v>
      </c>
      <c r="AL118" s="8">
        <f>AK118/D118</f>
        <v>0</v>
      </c>
      <c r="AM118">
        <f>AH118/D118</f>
        <v>2</v>
      </c>
    </row>
    <row r="119" spans="1:39" x14ac:dyDescent="0.2">
      <c r="A119" s="1">
        <v>29837</v>
      </c>
      <c r="B119" s="2">
        <v>47335070713</v>
      </c>
      <c r="C119" s="2" t="s">
        <v>216</v>
      </c>
      <c r="D119" s="2">
        <v>500</v>
      </c>
      <c r="E119" s="2" t="s">
        <v>280</v>
      </c>
      <c r="F119" s="2">
        <v>300</v>
      </c>
      <c r="G119" s="2">
        <v>1000</v>
      </c>
      <c r="H119" s="2">
        <v>0</v>
      </c>
      <c r="I119" s="2">
        <v>5</v>
      </c>
      <c r="J119" s="2">
        <v>923</v>
      </c>
      <c r="K119" s="2">
        <v>577</v>
      </c>
      <c r="L119" s="2">
        <v>184.6</v>
      </c>
      <c r="M119" s="2">
        <v>90</v>
      </c>
      <c r="N119" s="2">
        <v>173</v>
      </c>
      <c r="O119" s="2">
        <v>300</v>
      </c>
      <c r="P119" s="2">
        <v>300</v>
      </c>
      <c r="Q119" s="2">
        <v>2.9844444444444447</v>
      </c>
      <c r="R119" s="2">
        <v>5</v>
      </c>
      <c r="S119" s="2">
        <v>5</v>
      </c>
      <c r="T119" s="2">
        <v>184.6</v>
      </c>
      <c r="U119" s="2">
        <v>113.18480463383766</v>
      </c>
      <c r="V119" s="2">
        <v>60</v>
      </c>
      <c r="W119" s="2">
        <v>90</v>
      </c>
      <c r="X119" s="2">
        <v>173</v>
      </c>
      <c r="Y119" s="2">
        <v>300</v>
      </c>
      <c r="Z119" s="2">
        <v>300</v>
      </c>
      <c r="AA119" s="2">
        <v>1</v>
      </c>
      <c r="AB119" s="2">
        <v>1</v>
      </c>
      <c r="AC119" s="9">
        <f>Z119*2</f>
        <v>600</v>
      </c>
      <c r="AD119" s="7">
        <f>MAX(AC119,$G119,$H119)</f>
        <v>1000</v>
      </c>
      <c r="AE119" s="7">
        <f>AC119-$F119</f>
        <v>300</v>
      </c>
      <c r="AF119" s="7">
        <f>AD119-MAX($G119,$H119)</f>
        <v>0</v>
      </c>
      <c r="AG119" s="9">
        <f>_xlfn.CEILING.MATH(L119*AB119*IF(I119&gt;=2,2,IF(OR(E119="CA",E119="TA"),$AH$2,1)))</f>
        <v>370</v>
      </c>
      <c r="AH119" s="7">
        <f>MAX(AG119,$G119,$H119)</f>
        <v>1000</v>
      </c>
      <c r="AI119" s="7">
        <f>MAX(_xlfn.CEILING.MATH((AG119-K119)/D119),0)</f>
        <v>0</v>
      </c>
      <c r="AJ119" s="7">
        <f>AG119-$F119</f>
        <v>70</v>
      </c>
      <c r="AK119" s="7">
        <f>AH119-MAX($G119,$H119)</f>
        <v>0</v>
      </c>
      <c r="AL119" s="8">
        <f>AK119/D119</f>
        <v>0</v>
      </c>
      <c r="AM119">
        <f>AH119/D119</f>
        <v>2</v>
      </c>
    </row>
    <row r="120" spans="1:39" x14ac:dyDescent="0.2">
      <c r="A120" s="1">
        <v>2532</v>
      </c>
      <c r="B120" s="2">
        <v>536404610</v>
      </c>
      <c r="C120" s="2" t="s">
        <v>54</v>
      </c>
      <c r="D120" s="2">
        <v>1000</v>
      </c>
      <c r="E120" s="2" t="s">
        <v>280</v>
      </c>
      <c r="F120" s="2">
        <v>360</v>
      </c>
      <c r="G120" s="2">
        <v>2000</v>
      </c>
      <c r="H120" s="2">
        <v>0</v>
      </c>
      <c r="I120" s="2">
        <v>58</v>
      </c>
      <c r="J120" s="2">
        <v>4171</v>
      </c>
      <c r="K120" s="2">
        <v>3295</v>
      </c>
      <c r="L120" s="2">
        <v>71.91379310344827</v>
      </c>
      <c r="M120" s="2">
        <v>60</v>
      </c>
      <c r="N120" s="2">
        <v>90</v>
      </c>
      <c r="O120" s="2">
        <v>90</v>
      </c>
      <c r="P120" s="2">
        <v>100</v>
      </c>
      <c r="Q120" s="2">
        <v>0.99195402298850577</v>
      </c>
      <c r="R120" s="2">
        <v>1</v>
      </c>
      <c r="S120" s="2">
        <v>32</v>
      </c>
      <c r="T120" s="2">
        <v>130.34375</v>
      </c>
      <c r="U120" s="2">
        <v>72.412621148615415</v>
      </c>
      <c r="V120" s="2">
        <v>10</v>
      </c>
      <c r="W120" s="2">
        <v>82.5</v>
      </c>
      <c r="X120" s="2">
        <v>120</v>
      </c>
      <c r="Y120" s="2">
        <v>157.5</v>
      </c>
      <c r="Z120" s="2">
        <v>290</v>
      </c>
      <c r="AA120" s="2">
        <v>1.8125</v>
      </c>
      <c r="AB120" s="2">
        <v>3</v>
      </c>
      <c r="AC120" s="9">
        <f>Z120*2</f>
        <v>580</v>
      </c>
      <c r="AD120" s="7">
        <f>MAX(AC120,$G120,$H120)</f>
        <v>2000</v>
      </c>
      <c r="AE120" s="7">
        <f>AC120-$F120</f>
        <v>220</v>
      </c>
      <c r="AF120" s="7">
        <f>AD120-MAX($G120,$H120)</f>
        <v>0</v>
      </c>
      <c r="AG120" s="9">
        <f>_xlfn.CEILING.MATH(L120*AB120*IF(I120&gt;=2,2,IF(OR(E120="CA",E120="TA"),$AH$2,1)))</f>
        <v>432</v>
      </c>
      <c r="AH120" s="7">
        <f>MAX(AG120,$G120,$H120)</f>
        <v>2000</v>
      </c>
      <c r="AI120" s="7">
        <f>MAX(_xlfn.CEILING.MATH((AG120-K120)/D120),0)</f>
        <v>0</v>
      </c>
      <c r="AJ120" s="7">
        <f>AG120-$F120</f>
        <v>72</v>
      </c>
      <c r="AK120" s="7">
        <f>AH120-MAX($G120,$H120)</f>
        <v>0</v>
      </c>
      <c r="AL120" s="8">
        <f>AK120/D120</f>
        <v>0</v>
      </c>
      <c r="AM120">
        <f>AH120/D120</f>
        <v>2</v>
      </c>
    </row>
    <row r="121" spans="1:39" x14ac:dyDescent="0.2">
      <c r="A121" s="1">
        <v>4376</v>
      </c>
      <c r="B121" s="2">
        <v>49348000114</v>
      </c>
      <c r="C121" s="2" t="s">
        <v>65</v>
      </c>
      <c r="D121" s="2">
        <v>500</v>
      </c>
      <c r="E121" s="2" t="s">
        <v>280</v>
      </c>
      <c r="F121" s="2">
        <v>180</v>
      </c>
      <c r="G121" s="2">
        <v>1000</v>
      </c>
      <c r="H121" s="2">
        <v>0</v>
      </c>
      <c r="I121" s="2">
        <v>9</v>
      </c>
      <c r="J121" s="2">
        <v>594</v>
      </c>
      <c r="K121" s="2">
        <v>1122</v>
      </c>
      <c r="L121" s="2">
        <v>66</v>
      </c>
      <c r="M121" s="2">
        <v>49</v>
      </c>
      <c r="N121" s="2">
        <v>60</v>
      </c>
      <c r="O121" s="2">
        <v>90</v>
      </c>
      <c r="P121" s="2">
        <v>100</v>
      </c>
      <c r="Q121" s="2">
        <v>1</v>
      </c>
      <c r="R121" s="2">
        <v>1</v>
      </c>
      <c r="S121" s="2">
        <v>8</v>
      </c>
      <c r="T121" s="2">
        <v>74.25</v>
      </c>
      <c r="U121" s="2">
        <v>41.613013074552256</v>
      </c>
      <c r="V121" s="2">
        <v>25</v>
      </c>
      <c r="W121" s="2">
        <v>44.25</v>
      </c>
      <c r="X121" s="2">
        <v>75</v>
      </c>
      <c r="Y121" s="2">
        <v>92.5</v>
      </c>
      <c r="Z121" s="2">
        <v>150</v>
      </c>
      <c r="AA121" s="2">
        <v>1.125</v>
      </c>
      <c r="AB121" s="2">
        <v>2</v>
      </c>
      <c r="AC121" s="9">
        <f>Z121*2</f>
        <v>300</v>
      </c>
      <c r="AD121" s="7">
        <f>MAX(AC121,$G121,$H121)</f>
        <v>1000</v>
      </c>
      <c r="AE121" s="7">
        <f>AC121-$F121</f>
        <v>120</v>
      </c>
      <c r="AF121" s="7">
        <f>AD121-MAX($G121,$H121)</f>
        <v>0</v>
      </c>
      <c r="AG121" s="9">
        <f>_xlfn.CEILING.MATH(L121*AB121*IF(I121&gt;=2,2,IF(OR(E121="CA",E121="TA"),$AH$2,1)))</f>
        <v>264</v>
      </c>
      <c r="AH121" s="7">
        <f>MAX(AG121,$G121,$H121)</f>
        <v>1000</v>
      </c>
      <c r="AI121" s="7">
        <f>MAX(_xlfn.CEILING.MATH((AG121-K121)/D121),0)</f>
        <v>0</v>
      </c>
      <c r="AJ121" s="7">
        <f>AG121-$F121</f>
        <v>84</v>
      </c>
      <c r="AK121" s="7">
        <f>AH121-MAX($G121,$H121)</f>
        <v>0</v>
      </c>
      <c r="AL121" s="8">
        <f>AK121/D121</f>
        <v>0</v>
      </c>
      <c r="AM121">
        <f>AH121/D121</f>
        <v>2</v>
      </c>
    </row>
    <row r="122" spans="1:39" x14ac:dyDescent="0.2">
      <c r="A122" s="1">
        <v>16927</v>
      </c>
      <c r="B122" s="2">
        <v>67877019910</v>
      </c>
      <c r="C122" s="2" t="s">
        <v>176</v>
      </c>
      <c r="D122" s="2">
        <v>1000</v>
      </c>
      <c r="E122" s="2" t="s">
        <v>280</v>
      </c>
      <c r="F122" s="2">
        <v>90</v>
      </c>
      <c r="G122" s="2">
        <v>2000</v>
      </c>
      <c r="H122" s="2">
        <v>0</v>
      </c>
      <c r="I122" s="2">
        <v>27</v>
      </c>
      <c r="J122" s="2">
        <v>1565</v>
      </c>
      <c r="K122" s="2">
        <v>1235</v>
      </c>
      <c r="L122" s="2">
        <v>57.962962962962962</v>
      </c>
      <c r="M122" s="2">
        <v>30</v>
      </c>
      <c r="N122" s="2">
        <v>60</v>
      </c>
      <c r="O122" s="2">
        <v>90</v>
      </c>
      <c r="P122" s="2">
        <v>180</v>
      </c>
      <c r="Q122" s="2">
        <v>1.037037037037037</v>
      </c>
      <c r="R122" s="2">
        <v>2</v>
      </c>
      <c r="S122" s="2">
        <v>20</v>
      </c>
      <c r="T122" s="2">
        <v>78.25</v>
      </c>
      <c r="U122" s="2">
        <v>57.49588085932308</v>
      </c>
      <c r="V122" s="2">
        <v>7</v>
      </c>
      <c r="W122" s="2">
        <v>30</v>
      </c>
      <c r="X122" s="2">
        <v>67</v>
      </c>
      <c r="Y122" s="2">
        <v>97.5</v>
      </c>
      <c r="Z122" s="2">
        <v>240</v>
      </c>
      <c r="AA122" s="2">
        <v>1.35</v>
      </c>
      <c r="AB122" s="2">
        <v>2</v>
      </c>
      <c r="AC122" s="9">
        <f>Z122*2</f>
        <v>480</v>
      </c>
      <c r="AD122" s="7">
        <f>MAX(AC122,$G122,$H122)</f>
        <v>2000</v>
      </c>
      <c r="AE122" s="7">
        <f>AC122-$F122</f>
        <v>390</v>
      </c>
      <c r="AF122" s="7">
        <f>AD122-MAX($G122,$H122)</f>
        <v>0</v>
      </c>
      <c r="AG122" s="9">
        <f>_xlfn.CEILING.MATH(L122*AB122*IF(I122&gt;=2,2,IF(OR(E122="CA",E122="TA"),$AH$2,1)))</f>
        <v>232</v>
      </c>
      <c r="AH122" s="7">
        <f>MAX(AG122,$G122,$H122)</f>
        <v>2000</v>
      </c>
      <c r="AI122" s="7">
        <f>MAX(_xlfn.CEILING.MATH((AG122-K122)/D122),0)</f>
        <v>0</v>
      </c>
      <c r="AJ122" s="7">
        <f>AG122-$F122</f>
        <v>142</v>
      </c>
      <c r="AK122" s="7">
        <f>AH122-MAX($G122,$H122)</f>
        <v>0</v>
      </c>
      <c r="AL122" s="8">
        <f>AK122/D122</f>
        <v>0</v>
      </c>
      <c r="AM122">
        <f>AH122/D122</f>
        <v>2</v>
      </c>
    </row>
    <row r="123" spans="1:39" x14ac:dyDescent="0.2">
      <c r="A123" s="1">
        <v>29969</v>
      </c>
      <c r="B123" s="2">
        <v>60505258008</v>
      </c>
      <c r="C123" s="2" t="s">
        <v>220</v>
      </c>
      <c r="D123" s="2">
        <v>1000</v>
      </c>
      <c r="E123" s="2" t="s">
        <v>280</v>
      </c>
      <c r="F123" s="2">
        <v>500</v>
      </c>
      <c r="G123" s="2">
        <v>2000</v>
      </c>
      <c r="H123" s="2">
        <v>0</v>
      </c>
      <c r="I123" s="2">
        <v>76</v>
      </c>
      <c r="J123" s="2">
        <v>5189</v>
      </c>
      <c r="K123" s="2">
        <v>2415</v>
      </c>
      <c r="L123" s="2">
        <v>68.276315789473685</v>
      </c>
      <c r="M123" s="2">
        <v>41.25</v>
      </c>
      <c r="N123" s="2">
        <v>90</v>
      </c>
      <c r="O123" s="2">
        <v>90</v>
      </c>
      <c r="P123" s="2">
        <v>90</v>
      </c>
      <c r="Q123" s="2">
        <v>1</v>
      </c>
      <c r="R123" s="2">
        <v>1</v>
      </c>
      <c r="S123" s="2">
        <v>37</v>
      </c>
      <c r="T123" s="2">
        <v>140.24324324324326</v>
      </c>
      <c r="U123" s="2">
        <v>109.15366472328139</v>
      </c>
      <c r="V123" s="2">
        <v>7</v>
      </c>
      <c r="W123" s="2">
        <v>60</v>
      </c>
      <c r="X123" s="2">
        <v>120</v>
      </c>
      <c r="Y123" s="2">
        <v>190</v>
      </c>
      <c r="Z123" s="2">
        <v>450</v>
      </c>
      <c r="AA123" s="2">
        <v>2.0540540540540539</v>
      </c>
      <c r="AB123" s="2">
        <v>5</v>
      </c>
      <c r="AC123" s="9">
        <f>Z123*2</f>
        <v>900</v>
      </c>
      <c r="AD123" s="7">
        <f>MAX(AC123,$G123,$H123)</f>
        <v>2000</v>
      </c>
      <c r="AE123" s="7">
        <f>AC123-$F123</f>
        <v>400</v>
      </c>
      <c r="AF123" s="7">
        <f>AD123-MAX($G123,$H123)</f>
        <v>0</v>
      </c>
      <c r="AG123" s="9">
        <f>_xlfn.CEILING.MATH(L123*AB123*IF(I123&gt;=2,2,IF(OR(E123="CA",E123="TA"),$AH$2,1)))</f>
        <v>683</v>
      </c>
      <c r="AH123" s="7">
        <f>MAX(AG123,$G123,$H123)</f>
        <v>2000</v>
      </c>
      <c r="AI123" s="7">
        <f>MAX(_xlfn.CEILING.MATH((AG123-K123)/D123),0)</f>
        <v>0</v>
      </c>
      <c r="AJ123" s="7">
        <f>AG123-$F123</f>
        <v>183</v>
      </c>
      <c r="AK123" s="7">
        <f>AH123-MAX($G123,$H123)</f>
        <v>0</v>
      </c>
      <c r="AL123" s="8">
        <f>AK123/D123</f>
        <v>0</v>
      </c>
      <c r="AM123">
        <f>AH123/D123</f>
        <v>2</v>
      </c>
    </row>
    <row r="124" spans="1:39" x14ac:dyDescent="0.2">
      <c r="A124" s="1">
        <v>45772</v>
      </c>
      <c r="B124" s="2">
        <v>60505267108</v>
      </c>
      <c r="C124" s="2" t="s">
        <v>238</v>
      </c>
      <c r="D124" s="2">
        <v>1000</v>
      </c>
      <c r="E124" s="2" t="s">
        <v>280</v>
      </c>
      <c r="F124" s="2">
        <v>450</v>
      </c>
      <c r="G124" s="2">
        <v>2000</v>
      </c>
      <c r="H124" s="2">
        <v>0</v>
      </c>
      <c r="I124" s="2">
        <v>67</v>
      </c>
      <c r="J124" s="2">
        <v>4467</v>
      </c>
      <c r="K124" s="2">
        <v>1651</v>
      </c>
      <c r="L124" s="2">
        <v>66.671641791044777</v>
      </c>
      <c r="M124" s="2">
        <v>35.5</v>
      </c>
      <c r="N124" s="2">
        <v>90</v>
      </c>
      <c r="O124" s="2">
        <v>90</v>
      </c>
      <c r="P124" s="2">
        <v>120</v>
      </c>
      <c r="Q124" s="2">
        <v>1.0298507462686568</v>
      </c>
      <c r="R124" s="2">
        <v>3</v>
      </c>
      <c r="S124" s="2">
        <v>33</v>
      </c>
      <c r="T124" s="2">
        <v>135.36363636363637</v>
      </c>
      <c r="U124" s="2">
        <v>90.380728788628602</v>
      </c>
      <c r="V124" s="2">
        <v>30</v>
      </c>
      <c r="W124" s="2">
        <v>90</v>
      </c>
      <c r="X124" s="2">
        <v>90</v>
      </c>
      <c r="Y124" s="2">
        <v>180</v>
      </c>
      <c r="Z124" s="2">
        <v>390</v>
      </c>
      <c r="AA124" s="2">
        <v>2.0303030303030303</v>
      </c>
      <c r="AB124" s="2">
        <v>5</v>
      </c>
      <c r="AC124" s="9">
        <f>Z124*2</f>
        <v>780</v>
      </c>
      <c r="AD124" s="7">
        <f>MAX(AC124,$G124,$H124)</f>
        <v>2000</v>
      </c>
      <c r="AE124" s="7">
        <f>AC124-$F124</f>
        <v>330</v>
      </c>
      <c r="AF124" s="7">
        <f>AD124-MAX($G124,$H124)</f>
        <v>0</v>
      </c>
      <c r="AG124" s="9">
        <f>_xlfn.CEILING.MATH(L124*AB124*IF(I124&gt;=2,2,IF(OR(E124="CA",E124="TA"),$AH$2,1)))</f>
        <v>667</v>
      </c>
      <c r="AH124" s="7">
        <f>MAX(AG124,$G124,$H124)</f>
        <v>2000</v>
      </c>
      <c r="AI124" s="7">
        <f>MAX(_xlfn.CEILING.MATH((AG124-K124)/D124),0)</f>
        <v>0</v>
      </c>
      <c r="AJ124" s="7">
        <f>AG124-$F124</f>
        <v>217</v>
      </c>
      <c r="AK124" s="7">
        <f>AH124-MAX($G124,$H124)</f>
        <v>0</v>
      </c>
      <c r="AL124" s="8">
        <f>AK124/D124</f>
        <v>0</v>
      </c>
      <c r="AM124">
        <f>AH124/D124</f>
        <v>2</v>
      </c>
    </row>
    <row r="125" spans="1:39" x14ac:dyDescent="0.2">
      <c r="A125" s="1">
        <v>50631</v>
      </c>
      <c r="B125" s="2">
        <v>904634080</v>
      </c>
      <c r="C125" s="2" t="s">
        <v>263</v>
      </c>
      <c r="D125" s="2">
        <v>1000</v>
      </c>
      <c r="E125" s="2" t="s">
        <v>280</v>
      </c>
      <c r="F125" s="2">
        <v>270</v>
      </c>
      <c r="G125" s="2">
        <v>2000</v>
      </c>
      <c r="H125" s="2">
        <v>0</v>
      </c>
      <c r="I125" s="2">
        <v>17</v>
      </c>
      <c r="J125" s="2">
        <v>2241</v>
      </c>
      <c r="K125" s="2">
        <v>350</v>
      </c>
      <c r="L125" s="2">
        <v>131.8235294117647</v>
      </c>
      <c r="M125" s="2">
        <v>60</v>
      </c>
      <c r="N125" s="2">
        <v>180</v>
      </c>
      <c r="O125" s="2">
        <v>180</v>
      </c>
      <c r="P125" s="2">
        <v>240</v>
      </c>
      <c r="Q125" s="2">
        <v>1.7352941176470589</v>
      </c>
      <c r="R125" s="2">
        <v>2</v>
      </c>
      <c r="S125" s="2">
        <v>15</v>
      </c>
      <c r="T125" s="2">
        <v>149.4</v>
      </c>
      <c r="U125" s="2">
        <v>62.634768984281294</v>
      </c>
      <c r="V125" s="2">
        <v>28</v>
      </c>
      <c r="W125" s="2">
        <v>123</v>
      </c>
      <c r="X125" s="2">
        <v>180</v>
      </c>
      <c r="Y125" s="2">
        <v>180</v>
      </c>
      <c r="Z125" s="2">
        <v>240</v>
      </c>
      <c r="AA125" s="2">
        <v>1.1333333333333333</v>
      </c>
      <c r="AB125" s="2">
        <v>2</v>
      </c>
      <c r="AC125" s="9">
        <f>Z125*2</f>
        <v>480</v>
      </c>
      <c r="AD125" s="7">
        <f>MAX(AC125,$G125,$H125)</f>
        <v>2000</v>
      </c>
      <c r="AE125" s="7">
        <f>AC125-$F125</f>
        <v>210</v>
      </c>
      <c r="AF125" s="7">
        <f>AD125-MAX($G125,$H125)</f>
        <v>0</v>
      </c>
      <c r="AG125" s="9">
        <f>_xlfn.CEILING.MATH(L125*AB125*IF(I125&gt;=2,2,IF(OR(E125="CA",E125="TA"),$AH$2,1)))</f>
        <v>528</v>
      </c>
      <c r="AH125" s="7">
        <f>MAX(AG125,$G125,$H125)</f>
        <v>2000</v>
      </c>
      <c r="AI125" s="7">
        <f>MAX(_xlfn.CEILING.MATH((AG125-K125)/D125),0)</f>
        <v>1</v>
      </c>
      <c r="AJ125" s="7">
        <f>AG125-$F125</f>
        <v>258</v>
      </c>
      <c r="AK125" s="7">
        <f>AH125-MAX($G125,$H125)</f>
        <v>0</v>
      </c>
      <c r="AL125" s="8">
        <f>AK125/D125</f>
        <v>0</v>
      </c>
      <c r="AM125">
        <f>AH125/D125</f>
        <v>2</v>
      </c>
    </row>
    <row r="126" spans="1:39" x14ac:dyDescent="0.2">
      <c r="A126" s="1">
        <v>29967</v>
      </c>
      <c r="B126" s="2">
        <v>60505257808</v>
      </c>
      <c r="C126" s="2" t="s">
        <v>218</v>
      </c>
      <c r="D126" s="2">
        <v>1000</v>
      </c>
      <c r="E126" s="2" t="s">
        <v>280</v>
      </c>
      <c r="F126" s="2">
        <v>180</v>
      </c>
      <c r="G126" s="2">
        <v>2000</v>
      </c>
      <c r="H126" s="2">
        <v>0</v>
      </c>
      <c r="I126" s="2">
        <v>18</v>
      </c>
      <c r="J126" s="2">
        <v>1335</v>
      </c>
      <c r="K126" s="2">
        <v>1428</v>
      </c>
      <c r="L126" s="2">
        <v>74.166666666666671</v>
      </c>
      <c r="M126" s="2">
        <v>60</v>
      </c>
      <c r="N126" s="2">
        <v>90</v>
      </c>
      <c r="O126" s="2">
        <v>90</v>
      </c>
      <c r="P126" s="2">
        <v>91</v>
      </c>
      <c r="Q126" s="2">
        <v>1</v>
      </c>
      <c r="R126" s="2">
        <v>1</v>
      </c>
      <c r="S126" s="2">
        <v>13</v>
      </c>
      <c r="T126" s="2">
        <v>102.69230769230769</v>
      </c>
      <c r="U126" s="2">
        <v>57.505629601782779</v>
      </c>
      <c r="V126" s="2">
        <v>14</v>
      </c>
      <c r="W126" s="2">
        <v>90</v>
      </c>
      <c r="X126" s="2">
        <v>90</v>
      </c>
      <c r="Y126" s="2">
        <v>120</v>
      </c>
      <c r="Z126" s="2">
        <v>210</v>
      </c>
      <c r="AA126" s="2">
        <v>1.3846153846153846</v>
      </c>
      <c r="AB126" s="2">
        <v>3</v>
      </c>
      <c r="AC126" s="9">
        <f>Z126*2</f>
        <v>420</v>
      </c>
      <c r="AD126" s="7">
        <f>MAX(AC126,$G126,$H126)</f>
        <v>2000</v>
      </c>
      <c r="AE126" s="7">
        <f>AC126-$F126</f>
        <v>240</v>
      </c>
      <c r="AF126" s="7">
        <f>AD126-MAX($G126,$H126)</f>
        <v>0</v>
      </c>
      <c r="AG126" s="9">
        <f>_xlfn.CEILING.MATH(L126*AB126*IF(I126&gt;=2,2,IF(OR(E126="CA",E126="TA"),$AH$2,1)))</f>
        <v>445</v>
      </c>
      <c r="AH126" s="7">
        <f>MAX(AG126,$G126,$H126)</f>
        <v>2000</v>
      </c>
      <c r="AI126" s="7">
        <f>MAX(_xlfn.CEILING.MATH((AG126-K126)/D126),0)</f>
        <v>0</v>
      </c>
      <c r="AJ126" s="7">
        <f>AG126-$F126</f>
        <v>265</v>
      </c>
      <c r="AK126" s="7">
        <f>AH126-MAX($G126,$H126)</f>
        <v>0</v>
      </c>
      <c r="AL126" s="8">
        <f>AK126/D126</f>
        <v>0</v>
      </c>
      <c r="AM126">
        <f>AH126/D126</f>
        <v>2</v>
      </c>
    </row>
    <row r="127" spans="1:39" x14ac:dyDescent="0.2">
      <c r="A127" s="1">
        <v>27546</v>
      </c>
      <c r="B127" s="2">
        <v>65862059805</v>
      </c>
      <c r="C127" s="2" t="s">
        <v>208</v>
      </c>
      <c r="D127" s="2">
        <v>500</v>
      </c>
      <c r="E127" s="2" t="s">
        <v>282</v>
      </c>
      <c r="F127" s="2">
        <v>200</v>
      </c>
      <c r="G127" s="2">
        <v>1000</v>
      </c>
      <c r="H127" s="2">
        <v>0</v>
      </c>
      <c r="I127" s="2">
        <v>22</v>
      </c>
      <c r="J127" s="2">
        <v>1723</v>
      </c>
      <c r="K127" s="2">
        <v>309</v>
      </c>
      <c r="L127" s="2">
        <v>78.318181818181813</v>
      </c>
      <c r="M127" s="2">
        <v>53.5</v>
      </c>
      <c r="N127" s="2">
        <v>89</v>
      </c>
      <c r="O127" s="2">
        <v>90</v>
      </c>
      <c r="P127" s="2">
        <v>180</v>
      </c>
      <c r="Q127" s="2">
        <v>1.1553030303030303</v>
      </c>
      <c r="R127" s="2">
        <v>2</v>
      </c>
      <c r="S127" s="2">
        <v>16</v>
      </c>
      <c r="T127" s="2">
        <v>107.6875</v>
      </c>
      <c r="U127" s="2">
        <v>74.839133034351306</v>
      </c>
      <c r="V127" s="2">
        <v>30</v>
      </c>
      <c r="W127" s="2">
        <v>58.75</v>
      </c>
      <c r="X127" s="2">
        <v>90</v>
      </c>
      <c r="Y127" s="2">
        <v>127.5</v>
      </c>
      <c r="Z127" s="2">
        <v>270</v>
      </c>
      <c r="AA127" s="2">
        <v>1.375</v>
      </c>
      <c r="AB127" s="2">
        <v>3</v>
      </c>
      <c r="AC127" s="9">
        <f>Z127*2</f>
        <v>540</v>
      </c>
      <c r="AD127" s="7">
        <f>MAX(AC127,$G127,$H127)</f>
        <v>1000</v>
      </c>
      <c r="AE127" s="7">
        <f>AC127-$F127</f>
        <v>340</v>
      </c>
      <c r="AF127" s="7">
        <f>AD127-MAX($G127,$H127)</f>
        <v>0</v>
      </c>
      <c r="AG127" s="9">
        <f>_xlfn.CEILING.MATH(L127*AB127*IF(I127&gt;=2,2,IF(OR(E127="CA",E127="TA"),$AH$2,1)))</f>
        <v>470</v>
      </c>
      <c r="AH127" s="7">
        <f>MAX(AG127,$G127,$H127)</f>
        <v>1000</v>
      </c>
      <c r="AI127" s="7">
        <f>MAX(_xlfn.CEILING.MATH((AG127-K127)/D127),0)</f>
        <v>1</v>
      </c>
      <c r="AJ127" s="7">
        <f>AG127-$F127</f>
        <v>270</v>
      </c>
      <c r="AK127" s="7">
        <f>AH127-MAX($G127,$H127)</f>
        <v>0</v>
      </c>
      <c r="AL127" s="8">
        <f>AK127/D127</f>
        <v>0</v>
      </c>
      <c r="AM127">
        <f>AH127/D127</f>
        <v>2</v>
      </c>
    </row>
    <row r="128" spans="1:39" x14ac:dyDescent="0.2">
      <c r="A128" s="1">
        <v>16926</v>
      </c>
      <c r="B128" s="2">
        <v>603210932</v>
      </c>
      <c r="C128" s="2" t="s">
        <v>175</v>
      </c>
      <c r="D128" s="2">
        <v>1000</v>
      </c>
      <c r="E128" s="2" t="s">
        <v>280</v>
      </c>
      <c r="F128" s="2">
        <v>500</v>
      </c>
      <c r="G128" s="2">
        <v>2000</v>
      </c>
      <c r="H128" s="2">
        <v>0</v>
      </c>
      <c r="I128" s="2">
        <v>35</v>
      </c>
      <c r="J128" s="2">
        <v>2803</v>
      </c>
      <c r="K128" s="2">
        <v>2000</v>
      </c>
      <c r="L128" s="2">
        <v>80.085714285714289</v>
      </c>
      <c r="M128" s="2">
        <v>45</v>
      </c>
      <c r="N128" s="2">
        <v>90</v>
      </c>
      <c r="O128" s="2">
        <v>90</v>
      </c>
      <c r="P128" s="2">
        <v>180</v>
      </c>
      <c r="Q128" s="2">
        <v>1.2285714285714286</v>
      </c>
      <c r="R128" s="2">
        <v>2</v>
      </c>
      <c r="S128" s="2">
        <v>22</v>
      </c>
      <c r="T128" s="2">
        <v>127.40909090909091</v>
      </c>
      <c r="U128" s="2">
        <v>94.634967407808915</v>
      </c>
      <c r="V128" s="2">
        <v>5</v>
      </c>
      <c r="W128" s="2">
        <v>75</v>
      </c>
      <c r="X128" s="2">
        <v>90</v>
      </c>
      <c r="Y128" s="2">
        <v>180</v>
      </c>
      <c r="Z128" s="2">
        <v>374</v>
      </c>
      <c r="AA128" s="2">
        <v>1.5909090909090908</v>
      </c>
      <c r="AB128" s="2">
        <v>5</v>
      </c>
      <c r="AC128" s="9">
        <f>Z128*2</f>
        <v>748</v>
      </c>
      <c r="AD128" s="7">
        <f>MAX(AC128,$G128,$H128)</f>
        <v>2000</v>
      </c>
      <c r="AE128" s="7">
        <f>AC128-$F128</f>
        <v>248</v>
      </c>
      <c r="AF128" s="7">
        <f>AD128-MAX($G128,$H128)</f>
        <v>0</v>
      </c>
      <c r="AG128" s="9">
        <f>_xlfn.CEILING.MATH(L128*AB128*IF(I128&gt;=2,2,IF(OR(E128="CA",E128="TA"),$AH$2,1)))</f>
        <v>801</v>
      </c>
      <c r="AH128" s="7">
        <f>MAX(AG128,$G128,$H128)</f>
        <v>2000</v>
      </c>
      <c r="AI128" s="7">
        <f>MAX(_xlfn.CEILING.MATH((AG128-K128)/D128),0)</f>
        <v>0</v>
      </c>
      <c r="AJ128" s="7">
        <f>AG128-$F128</f>
        <v>301</v>
      </c>
      <c r="AK128" s="7">
        <f>AH128-MAX($G128,$H128)</f>
        <v>0</v>
      </c>
      <c r="AL128" s="8">
        <f>AK128/D128</f>
        <v>0</v>
      </c>
      <c r="AM128">
        <f>AH128/D128</f>
        <v>2</v>
      </c>
    </row>
    <row r="129" spans="1:39" x14ac:dyDescent="0.2">
      <c r="A129" s="1">
        <v>28108</v>
      </c>
      <c r="B129" s="2">
        <v>68462016205</v>
      </c>
      <c r="C129" s="2" t="s">
        <v>211</v>
      </c>
      <c r="D129" s="2">
        <v>500</v>
      </c>
      <c r="E129" s="2" t="s">
        <v>280</v>
      </c>
      <c r="F129" s="2">
        <v>90</v>
      </c>
      <c r="G129" s="2">
        <v>1000</v>
      </c>
      <c r="H129" s="2">
        <v>0</v>
      </c>
      <c r="I129" s="2">
        <v>8</v>
      </c>
      <c r="J129" s="2">
        <v>970</v>
      </c>
      <c r="K129" s="2">
        <v>129</v>
      </c>
      <c r="L129" s="2">
        <v>121.25</v>
      </c>
      <c r="M129" s="2">
        <v>83.75</v>
      </c>
      <c r="N129" s="2">
        <v>145</v>
      </c>
      <c r="O129" s="2">
        <v>180</v>
      </c>
      <c r="P129" s="2">
        <v>180</v>
      </c>
      <c r="Q129" s="2">
        <v>2.0202609890109891</v>
      </c>
      <c r="R129" s="2">
        <v>2.1428571428571428</v>
      </c>
      <c r="S129" s="2">
        <v>7</v>
      </c>
      <c r="T129" s="2">
        <v>138.57142857142858</v>
      </c>
      <c r="U129" s="2">
        <v>60.670852812140204</v>
      </c>
      <c r="V129" s="2">
        <v>20</v>
      </c>
      <c r="W129" s="2">
        <v>115</v>
      </c>
      <c r="X129" s="2">
        <v>180</v>
      </c>
      <c r="Y129" s="2">
        <v>180</v>
      </c>
      <c r="Z129" s="2">
        <v>180</v>
      </c>
      <c r="AA129" s="2">
        <v>1.1428571428571428</v>
      </c>
      <c r="AB129" s="2">
        <v>2</v>
      </c>
      <c r="AC129" s="9">
        <f>Z129*2</f>
        <v>360</v>
      </c>
      <c r="AD129" s="7">
        <f>MAX(AC129,$G129,$H129)</f>
        <v>1000</v>
      </c>
      <c r="AE129" s="7">
        <f>AC129-$F129</f>
        <v>270</v>
      </c>
      <c r="AF129" s="7">
        <f>AD129-MAX($G129,$H129)</f>
        <v>0</v>
      </c>
      <c r="AG129" s="9">
        <f>_xlfn.CEILING.MATH(L129*AB129*IF(I129&gt;=2,2,IF(OR(E129="CA",E129="TA"),$AH$2,1)))</f>
        <v>485</v>
      </c>
      <c r="AH129" s="7">
        <f>MAX(AG129,$G129,$H129)</f>
        <v>1000</v>
      </c>
      <c r="AI129" s="7">
        <f>MAX(_xlfn.CEILING.MATH((AG129-K129)/D129),0)</f>
        <v>1</v>
      </c>
      <c r="AJ129" s="7">
        <f>AG129-$F129</f>
        <v>395</v>
      </c>
      <c r="AK129" s="7">
        <f>AH129-MAX($G129,$H129)</f>
        <v>0</v>
      </c>
      <c r="AL129" s="8">
        <f>AK129/D129</f>
        <v>0</v>
      </c>
      <c r="AM129">
        <f>AH129/D129</f>
        <v>2</v>
      </c>
    </row>
    <row r="130" spans="1:39" x14ac:dyDescent="0.2">
      <c r="A130" s="1">
        <v>393</v>
      </c>
      <c r="B130" s="2">
        <v>185540010</v>
      </c>
      <c r="C130" s="2" t="s">
        <v>32</v>
      </c>
      <c r="D130" s="2">
        <v>1000</v>
      </c>
      <c r="E130" s="2" t="s">
        <v>280</v>
      </c>
      <c r="F130" s="2">
        <v>300</v>
      </c>
      <c r="G130" s="2">
        <v>2000</v>
      </c>
      <c r="H130" s="2">
        <v>0</v>
      </c>
      <c r="I130" s="2">
        <v>26</v>
      </c>
      <c r="J130" s="2">
        <v>2211</v>
      </c>
      <c r="K130" s="2">
        <v>1577</v>
      </c>
      <c r="L130" s="2">
        <v>85.038461538461533</v>
      </c>
      <c r="M130" s="2">
        <v>44.25</v>
      </c>
      <c r="N130" s="2">
        <v>90</v>
      </c>
      <c r="O130" s="2">
        <v>92.25</v>
      </c>
      <c r="P130" s="2">
        <v>180</v>
      </c>
      <c r="Q130" s="2">
        <v>1.2709030100334446</v>
      </c>
      <c r="R130" s="2">
        <v>2.0217391304347827</v>
      </c>
      <c r="S130" s="2">
        <v>16</v>
      </c>
      <c r="T130" s="2">
        <v>138.1875</v>
      </c>
      <c r="U130" s="2">
        <v>158.69014619692049</v>
      </c>
      <c r="V130" s="2">
        <v>15</v>
      </c>
      <c r="W130" s="2">
        <v>60</v>
      </c>
      <c r="X130" s="2">
        <v>90</v>
      </c>
      <c r="Y130" s="2">
        <v>180</v>
      </c>
      <c r="Z130" s="2">
        <v>690</v>
      </c>
      <c r="AA130" s="2">
        <v>1.625</v>
      </c>
      <c r="AB130" s="2">
        <v>5</v>
      </c>
      <c r="AC130" s="9">
        <f>Z130*2</f>
        <v>1380</v>
      </c>
      <c r="AD130" s="7">
        <f>MAX(AC130,$G130,$H130)</f>
        <v>2000</v>
      </c>
      <c r="AE130" s="7">
        <f>AC130-$F130</f>
        <v>1080</v>
      </c>
      <c r="AF130" s="7">
        <f>AD130-MAX($G130,$H130)</f>
        <v>0</v>
      </c>
      <c r="AG130" s="9">
        <f>_xlfn.CEILING.MATH(L130*AB130*IF(I130&gt;=2,2,IF(OR(E130="CA",E130="TA"),$AH$2,1)))</f>
        <v>851</v>
      </c>
      <c r="AH130" s="7">
        <f>MAX(AG130,$G130,$H130)</f>
        <v>2000</v>
      </c>
      <c r="AI130" s="7">
        <f>MAX(_xlfn.CEILING.MATH((AG130-K130)/D130),0)</f>
        <v>0</v>
      </c>
      <c r="AJ130" s="7">
        <f>AG130-$F130</f>
        <v>551</v>
      </c>
      <c r="AK130" s="7">
        <f>AH130-MAX($G130,$H130)</f>
        <v>0</v>
      </c>
      <c r="AL130" s="8">
        <f>AK130/D130</f>
        <v>0</v>
      </c>
      <c r="AM130">
        <f>AH130/D130</f>
        <v>2</v>
      </c>
    </row>
    <row r="131" spans="1:39" x14ac:dyDescent="0.2">
      <c r="A131" s="1">
        <v>4521</v>
      </c>
      <c r="B131" s="2">
        <v>62756040203</v>
      </c>
      <c r="C131" s="2" t="s">
        <v>69</v>
      </c>
      <c r="D131" s="2">
        <v>1000</v>
      </c>
      <c r="E131" s="2" t="s">
        <v>282</v>
      </c>
      <c r="F131" s="2">
        <v>500</v>
      </c>
      <c r="G131" s="2">
        <v>2000</v>
      </c>
      <c r="H131" s="2">
        <v>0</v>
      </c>
      <c r="I131" s="2">
        <v>5</v>
      </c>
      <c r="J131" s="2">
        <v>1074</v>
      </c>
      <c r="K131" s="2">
        <v>2226</v>
      </c>
      <c r="L131" s="2">
        <v>214.8</v>
      </c>
      <c r="M131" s="2">
        <v>120</v>
      </c>
      <c r="N131" s="2">
        <v>150</v>
      </c>
      <c r="O131" s="2">
        <v>180</v>
      </c>
      <c r="P131" s="2">
        <v>540</v>
      </c>
      <c r="Q131" s="2">
        <v>5.4</v>
      </c>
      <c r="R131" s="2">
        <v>6</v>
      </c>
      <c r="S131" s="2">
        <v>3</v>
      </c>
      <c r="T131" s="2">
        <v>358</v>
      </c>
      <c r="U131" s="2">
        <v>241.52018549181349</v>
      </c>
      <c r="V131" s="2">
        <v>84</v>
      </c>
      <c r="W131" s="2">
        <v>267</v>
      </c>
      <c r="X131" s="2">
        <v>450</v>
      </c>
      <c r="Y131" s="2">
        <v>495</v>
      </c>
      <c r="Z131" s="2">
        <v>540</v>
      </c>
      <c r="AA131" s="2">
        <v>1.6666666666666667</v>
      </c>
      <c r="AB131" s="2">
        <v>3</v>
      </c>
      <c r="AC131" s="9">
        <f>Z131*2</f>
        <v>1080</v>
      </c>
      <c r="AD131" s="7">
        <f>MAX(AC131,$G131,$H131)</f>
        <v>2000</v>
      </c>
      <c r="AE131" s="7">
        <f>AC131-$F131</f>
        <v>580</v>
      </c>
      <c r="AF131" s="7">
        <f>AD131-MAX($G131,$H131)</f>
        <v>0</v>
      </c>
      <c r="AG131" s="9">
        <f>_xlfn.CEILING.MATH(L131*AB131*IF(I131&gt;=2,2,IF(OR(E131="CA",E131="TA"),$AH$2,1)))</f>
        <v>1289</v>
      </c>
      <c r="AH131" s="7">
        <f>MAX(AG131,$G131,$H131)</f>
        <v>2000</v>
      </c>
      <c r="AI131" s="7">
        <f>MAX(_xlfn.CEILING.MATH((AG131-K131)/D131),0)</f>
        <v>0</v>
      </c>
      <c r="AJ131" s="7">
        <f>AG131-$F131</f>
        <v>789</v>
      </c>
      <c r="AK131" s="7">
        <f>AH131-MAX($G131,$H131)</f>
        <v>0</v>
      </c>
      <c r="AL131" s="8">
        <f>AK131/D131</f>
        <v>0</v>
      </c>
      <c r="AM131">
        <f>AH131/D131</f>
        <v>2</v>
      </c>
    </row>
    <row r="132" spans="1:39" x14ac:dyDescent="0.2">
      <c r="A132" s="1">
        <v>62533</v>
      </c>
      <c r="B132" s="2">
        <v>43386009019</v>
      </c>
      <c r="C132" s="2" t="s">
        <v>272</v>
      </c>
      <c r="D132" s="2">
        <v>4000</v>
      </c>
      <c r="E132" s="2" t="s">
        <v>281</v>
      </c>
      <c r="F132" s="2">
        <v>4000</v>
      </c>
      <c r="G132" s="2">
        <v>0</v>
      </c>
      <c r="H132" s="2">
        <v>8000</v>
      </c>
      <c r="I132" s="2">
        <v>2</v>
      </c>
      <c r="J132" s="2">
        <v>8000</v>
      </c>
      <c r="K132" s="2">
        <v>4000</v>
      </c>
      <c r="L132" s="2">
        <v>4000</v>
      </c>
      <c r="M132" s="2">
        <v>4000</v>
      </c>
      <c r="N132" s="2">
        <v>4000</v>
      </c>
      <c r="O132" s="2">
        <v>4000</v>
      </c>
      <c r="P132" s="2">
        <v>4000</v>
      </c>
      <c r="Q132" s="2">
        <v>4000</v>
      </c>
      <c r="R132" s="2">
        <v>4000</v>
      </c>
      <c r="S132" s="2">
        <v>2</v>
      </c>
      <c r="T132" s="2">
        <v>4000</v>
      </c>
      <c r="U132" s="2">
        <v>0</v>
      </c>
      <c r="V132" s="2">
        <v>4000</v>
      </c>
      <c r="W132" s="2">
        <v>4000</v>
      </c>
      <c r="X132" s="2">
        <v>4000</v>
      </c>
      <c r="Y132" s="2">
        <v>4000</v>
      </c>
      <c r="Z132" s="2">
        <v>4000</v>
      </c>
      <c r="AA132" s="2">
        <v>1</v>
      </c>
      <c r="AB132" s="2">
        <v>1</v>
      </c>
      <c r="AC132" s="9">
        <f>Z132*2</f>
        <v>8000</v>
      </c>
      <c r="AD132" s="7">
        <f>MAX(AC132,$G132,$H132)</f>
        <v>8000</v>
      </c>
      <c r="AE132" s="7">
        <f>AC132-$F132</f>
        <v>4000</v>
      </c>
      <c r="AF132" s="7">
        <f>AD132-MAX($G132,$H132)</f>
        <v>0</v>
      </c>
      <c r="AG132" s="9">
        <f>_xlfn.CEILING.MATH(L132*AB132*IF(I132&gt;=2,2,IF(OR(E132="CA",E132="TA"),$AH$2,1)))</f>
        <v>8000</v>
      </c>
      <c r="AH132" s="7">
        <f>MAX(AG132,$G132,$H132)</f>
        <v>8000</v>
      </c>
      <c r="AI132" s="7">
        <f>MAX(_xlfn.CEILING.MATH((AG132-K132)/D132),0)</f>
        <v>1</v>
      </c>
      <c r="AJ132" s="7">
        <f>AG132-$F132</f>
        <v>4000</v>
      </c>
      <c r="AK132" s="7">
        <f>AH132-MAX($G132,$H132)</f>
        <v>0</v>
      </c>
      <c r="AL132" s="8">
        <f>AK132/D132</f>
        <v>0</v>
      </c>
      <c r="AM132">
        <f>AH132/D132</f>
        <v>2</v>
      </c>
    </row>
    <row r="133" spans="1:39" x14ac:dyDescent="0.2">
      <c r="A133" s="1">
        <v>46405</v>
      </c>
      <c r="B133" s="2">
        <v>93738698</v>
      </c>
      <c r="C133" s="2" t="s">
        <v>256</v>
      </c>
      <c r="D133" s="2">
        <v>90</v>
      </c>
      <c r="E133" s="2" t="s">
        <v>282</v>
      </c>
      <c r="F133" s="2">
        <v>90</v>
      </c>
      <c r="G133" s="2">
        <v>90</v>
      </c>
      <c r="H133" s="2">
        <v>0</v>
      </c>
      <c r="I133" s="2">
        <v>1</v>
      </c>
      <c r="J133" s="2">
        <v>180</v>
      </c>
      <c r="K133" s="2">
        <v>90</v>
      </c>
      <c r="L133" s="2">
        <v>180</v>
      </c>
      <c r="M133" s="2">
        <v>180</v>
      </c>
      <c r="N133" s="2">
        <v>180</v>
      </c>
      <c r="O133" s="2">
        <v>180</v>
      </c>
      <c r="P133" s="2">
        <v>180</v>
      </c>
      <c r="Q133" s="2">
        <v>2</v>
      </c>
      <c r="R133" s="2">
        <v>2</v>
      </c>
      <c r="S133" s="2">
        <v>1</v>
      </c>
      <c r="T133" s="2">
        <v>180</v>
      </c>
      <c r="U133" s="2">
        <v>0</v>
      </c>
      <c r="V133" s="2">
        <v>180</v>
      </c>
      <c r="W133" s="2">
        <v>180</v>
      </c>
      <c r="X133" s="2">
        <v>180</v>
      </c>
      <c r="Y133" s="2">
        <v>180</v>
      </c>
      <c r="Z133" s="2">
        <v>180</v>
      </c>
      <c r="AA133" s="2">
        <v>1</v>
      </c>
      <c r="AB133" s="2">
        <v>1</v>
      </c>
      <c r="AC133" s="9">
        <f>Z133*2</f>
        <v>360</v>
      </c>
      <c r="AD133" s="7">
        <f>MAX(AC133,$G133,$H133)</f>
        <v>360</v>
      </c>
      <c r="AE133" s="7">
        <f>AC133-$F133</f>
        <v>270</v>
      </c>
      <c r="AF133" s="7">
        <f>AD133-MAX($G133,$H133)</f>
        <v>270</v>
      </c>
      <c r="AG133" s="9">
        <f>_xlfn.CEILING.MATH(L133*AB133*IF(I133&gt;=2,2,IF(OR(E133="CA",E133="TA"),$AH$2,1)))</f>
        <v>216</v>
      </c>
      <c r="AH133" s="7">
        <f>MAX(AG133,$G133,$H133)</f>
        <v>216</v>
      </c>
      <c r="AI133" s="7">
        <f>MAX(_xlfn.CEILING.MATH((AG133-K133)/D133),0)</f>
        <v>2</v>
      </c>
      <c r="AJ133" s="7">
        <f>AG133-$F133</f>
        <v>126</v>
      </c>
      <c r="AK133" s="7">
        <f>AH133-MAX($G133,$H133)</f>
        <v>126</v>
      </c>
      <c r="AL133" s="8">
        <f>AK133/D133</f>
        <v>1.4</v>
      </c>
      <c r="AM133">
        <f>AH133/D133</f>
        <v>2.4</v>
      </c>
    </row>
    <row r="134" spans="1:39" x14ac:dyDescent="0.2">
      <c r="A134" s="1">
        <v>18638</v>
      </c>
      <c r="B134" s="2">
        <v>16714050102</v>
      </c>
      <c r="C134" s="2" t="s">
        <v>182</v>
      </c>
      <c r="D134" s="2">
        <v>100</v>
      </c>
      <c r="E134" s="2" t="s">
        <v>280</v>
      </c>
      <c r="F134" s="2">
        <v>100</v>
      </c>
      <c r="G134" s="2">
        <v>200</v>
      </c>
      <c r="H134" s="2">
        <v>0</v>
      </c>
      <c r="I134" s="2">
        <v>3</v>
      </c>
      <c r="J134" s="2">
        <v>180</v>
      </c>
      <c r="K134" s="2">
        <v>293</v>
      </c>
      <c r="L134" s="2">
        <v>60</v>
      </c>
      <c r="M134" s="2">
        <v>45</v>
      </c>
      <c r="N134" s="2">
        <v>73</v>
      </c>
      <c r="O134" s="2">
        <v>81.5</v>
      </c>
      <c r="P134" s="2">
        <v>90</v>
      </c>
      <c r="Q134" s="2">
        <v>1</v>
      </c>
      <c r="R134" s="2">
        <v>1</v>
      </c>
      <c r="S134" s="2">
        <v>2</v>
      </c>
      <c r="T134" s="2">
        <v>90</v>
      </c>
      <c r="U134" s="2">
        <v>0</v>
      </c>
      <c r="V134" s="2">
        <v>90</v>
      </c>
      <c r="W134" s="2">
        <v>90</v>
      </c>
      <c r="X134" s="2">
        <v>90</v>
      </c>
      <c r="Y134" s="2">
        <v>90</v>
      </c>
      <c r="Z134" s="2">
        <v>90</v>
      </c>
      <c r="AA134" s="2">
        <v>1.5</v>
      </c>
      <c r="AB134" s="2">
        <v>2</v>
      </c>
      <c r="AC134" s="9">
        <f>Z134*2</f>
        <v>180</v>
      </c>
      <c r="AD134" s="7">
        <f>MAX(AC134,$G134,$H134)</f>
        <v>200</v>
      </c>
      <c r="AE134" s="7">
        <f>AC134-$F134</f>
        <v>80</v>
      </c>
      <c r="AF134" s="7">
        <f>AD134-MAX($G134,$H134)</f>
        <v>0</v>
      </c>
      <c r="AG134" s="9">
        <f>_xlfn.CEILING.MATH(L134*AB134*IF(I134&gt;=2,2,IF(OR(E134="CA",E134="TA"),$AH$2,1)))</f>
        <v>240</v>
      </c>
      <c r="AH134" s="7">
        <f>MAX(AG134,$G134,$H134)</f>
        <v>240</v>
      </c>
      <c r="AI134" s="7">
        <f>MAX(_xlfn.CEILING.MATH((AG134-K134)/D134),0)</f>
        <v>0</v>
      </c>
      <c r="AJ134" s="7">
        <f>AG134-$F134</f>
        <v>140</v>
      </c>
      <c r="AK134" s="7">
        <f>AH134-MAX($G134,$H134)</f>
        <v>40</v>
      </c>
      <c r="AL134" s="8">
        <f>AK134/D134</f>
        <v>0.4</v>
      </c>
      <c r="AM134">
        <f>AH134/D134</f>
        <v>2.4</v>
      </c>
    </row>
    <row r="135" spans="1:39" x14ac:dyDescent="0.2">
      <c r="A135" s="1">
        <v>48544</v>
      </c>
      <c r="B135" s="2">
        <v>24208078055</v>
      </c>
      <c r="C135" s="2" t="s">
        <v>260</v>
      </c>
      <c r="D135" s="2">
        <v>4</v>
      </c>
      <c r="E135" s="2" t="s">
        <v>284</v>
      </c>
      <c r="F135" s="2">
        <v>4</v>
      </c>
      <c r="G135" s="2">
        <v>11</v>
      </c>
      <c r="H135" s="2">
        <v>0</v>
      </c>
      <c r="I135" s="2">
        <v>1</v>
      </c>
      <c r="J135" s="2">
        <v>4</v>
      </c>
      <c r="K135" s="2">
        <v>8</v>
      </c>
      <c r="L135" s="2">
        <v>4</v>
      </c>
      <c r="M135" s="2">
        <v>4</v>
      </c>
      <c r="N135" s="2">
        <v>4</v>
      </c>
      <c r="O135" s="2">
        <v>4</v>
      </c>
      <c r="P135" s="2">
        <v>4</v>
      </c>
      <c r="Q135" s="2">
        <v>0.4</v>
      </c>
      <c r="R135" s="2">
        <v>0.4</v>
      </c>
      <c r="S135" s="2">
        <v>1</v>
      </c>
      <c r="T135" s="2">
        <v>4</v>
      </c>
      <c r="U135" s="2">
        <v>0</v>
      </c>
      <c r="V135" s="2">
        <v>4</v>
      </c>
      <c r="W135" s="2">
        <v>4</v>
      </c>
      <c r="X135" s="2">
        <v>4</v>
      </c>
      <c r="Y135" s="2">
        <v>4</v>
      </c>
      <c r="Z135" s="2">
        <v>4</v>
      </c>
      <c r="AA135" s="2">
        <v>1</v>
      </c>
      <c r="AB135" s="2">
        <v>1</v>
      </c>
      <c r="AC135" s="9">
        <f>Z135*2</f>
        <v>8</v>
      </c>
      <c r="AD135" s="7">
        <f>MAX(AC135,$G135,$H135)</f>
        <v>11</v>
      </c>
      <c r="AE135" s="7">
        <f>AC135-$F135</f>
        <v>4</v>
      </c>
      <c r="AF135" s="7">
        <f>AD135-MAX($G135,$H135)</f>
        <v>0</v>
      </c>
      <c r="AG135" s="9">
        <f>_xlfn.CEILING.MATH(L135*AB135*IF(I135&gt;=2,2,IF(OR(E135="CA",E135="TA"),$AH$2,1)))</f>
        <v>4</v>
      </c>
      <c r="AH135" s="7">
        <f>MAX(AG135,$G135,$H135)</f>
        <v>11</v>
      </c>
      <c r="AI135" s="7">
        <f>MAX(_xlfn.CEILING.MATH((AG135-K135)/D135),0)</f>
        <v>0</v>
      </c>
      <c r="AJ135" s="7">
        <f>AG135-$F135</f>
        <v>0</v>
      </c>
      <c r="AK135" s="7">
        <f>AH135-MAX($G135,$H135)</f>
        <v>0</v>
      </c>
      <c r="AL135" s="8">
        <f>AK135/D135</f>
        <v>0</v>
      </c>
      <c r="AM135">
        <f>AH135/D135</f>
        <v>2.75</v>
      </c>
    </row>
    <row r="136" spans="1:39" x14ac:dyDescent="0.2">
      <c r="A136" s="1">
        <v>2336</v>
      </c>
      <c r="B136" s="2">
        <v>904113213</v>
      </c>
      <c r="C136" s="2" t="s">
        <v>48</v>
      </c>
      <c r="D136" s="2">
        <v>130</v>
      </c>
      <c r="E136" s="2" t="s">
        <v>280</v>
      </c>
      <c r="F136" s="2">
        <v>90</v>
      </c>
      <c r="G136" s="2">
        <v>360</v>
      </c>
      <c r="H136" s="2">
        <v>0</v>
      </c>
      <c r="I136" s="2">
        <v>0</v>
      </c>
      <c r="J136" s="2">
        <v>0</v>
      </c>
      <c r="K136" s="2">
        <v>1170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9">
        <f>Z136*2</f>
        <v>0</v>
      </c>
      <c r="AD136" s="7">
        <f>MAX(AC136,$G136,$H136)</f>
        <v>360</v>
      </c>
      <c r="AE136" s="7">
        <f>AC136-$F136</f>
        <v>-90</v>
      </c>
      <c r="AF136" s="7">
        <f>AD136-MAX($G136,$H136)</f>
        <v>0</v>
      </c>
      <c r="AG136" s="9">
        <f>_xlfn.CEILING.MATH(L136*AB136*IF(I136&gt;=2,2,IF(OR(E136="CA",E136="TA"),$AH$2,1)))</f>
        <v>0</v>
      </c>
      <c r="AH136" s="7">
        <f>MAX(AG136,$G136,$H136)</f>
        <v>360</v>
      </c>
      <c r="AI136" s="7">
        <f>MAX(_xlfn.CEILING.MATH((AG136-K136)/D136),0)</f>
        <v>0</v>
      </c>
      <c r="AJ136" s="7">
        <f>AG136-$F136</f>
        <v>-90</v>
      </c>
      <c r="AK136" s="7">
        <f>AH136-MAX($G136,$H136)</f>
        <v>0</v>
      </c>
      <c r="AL136" s="8">
        <f>AK136/D136</f>
        <v>0</v>
      </c>
      <c r="AM136">
        <f>AH136/D136</f>
        <v>2.7692307692307692</v>
      </c>
    </row>
    <row r="137" spans="1:39" x14ac:dyDescent="0.2">
      <c r="A137" s="1">
        <v>2337</v>
      </c>
      <c r="B137" s="2">
        <v>904421713</v>
      </c>
      <c r="C137" s="2" t="s">
        <v>49</v>
      </c>
      <c r="D137" s="2">
        <v>130</v>
      </c>
      <c r="E137" s="2" t="s">
        <v>280</v>
      </c>
      <c r="F137" s="2">
        <v>90</v>
      </c>
      <c r="G137" s="2">
        <v>360</v>
      </c>
      <c r="H137" s="2">
        <v>0</v>
      </c>
      <c r="I137" s="2">
        <v>15</v>
      </c>
      <c r="J137" s="2">
        <v>961</v>
      </c>
      <c r="K137" s="2">
        <v>307</v>
      </c>
      <c r="L137" s="2">
        <v>64.066666666666663</v>
      </c>
      <c r="M137" s="2">
        <v>10.5</v>
      </c>
      <c r="N137" s="2">
        <v>90</v>
      </c>
      <c r="O137" s="2">
        <v>90</v>
      </c>
      <c r="P137" s="2">
        <v>120</v>
      </c>
      <c r="Q137" s="2">
        <v>0.77244015244015241</v>
      </c>
      <c r="R137" s="2">
        <v>1</v>
      </c>
      <c r="S137" s="2">
        <v>14</v>
      </c>
      <c r="T137" s="2">
        <v>68.642857142857139</v>
      </c>
      <c r="U137" s="2">
        <v>42.118161883438837</v>
      </c>
      <c r="V137" s="2">
        <v>1</v>
      </c>
      <c r="W137" s="2">
        <v>32.25</v>
      </c>
      <c r="X137" s="2">
        <v>90</v>
      </c>
      <c r="Y137" s="2">
        <v>90</v>
      </c>
      <c r="Z137" s="2">
        <v>120</v>
      </c>
      <c r="AA137" s="2">
        <v>1.0714285714285714</v>
      </c>
      <c r="AB137" s="2">
        <v>2</v>
      </c>
      <c r="AC137" s="9">
        <f>Z137*2</f>
        <v>240</v>
      </c>
      <c r="AD137" s="7">
        <f>MAX(AC137,$G137,$H137)</f>
        <v>360</v>
      </c>
      <c r="AE137" s="7">
        <f>AC137-$F137</f>
        <v>150</v>
      </c>
      <c r="AF137" s="7">
        <f>AD137-MAX($G137,$H137)</f>
        <v>0</v>
      </c>
      <c r="AG137" s="9">
        <f>_xlfn.CEILING.MATH(L137*AB137*IF(I137&gt;=2,2,IF(OR(E137="CA",E137="TA"),$AH$2,1)))</f>
        <v>257</v>
      </c>
      <c r="AH137" s="7">
        <f>MAX(AG137,$G137,$H137)</f>
        <v>360</v>
      </c>
      <c r="AI137" s="7">
        <f>MAX(_xlfn.CEILING.MATH((AG137-K137)/D137),0)</f>
        <v>0</v>
      </c>
      <c r="AJ137" s="7">
        <f>AG137-$F137</f>
        <v>167</v>
      </c>
      <c r="AK137" s="7">
        <f>AH137-MAX($G137,$H137)</f>
        <v>0</v>
      </c>
      <c r="AL137" s="8">
        <f>AK137/D137</f>
        <v>0</v>
      </c>
      <c r="AM137">
        <f>AH137/D137</f>
        <v>2.7692307692307692</v>
      </c>
    </row>
    <row r="138" spans="1:39" x14ac:dyDescent="0.2">
      <c r="A138" s="1">
        <v>44632</v>
      </c>
      <c r="B138" s="2">
        <v>16714035402</v>
      </c>
      <c r="C138" s="2" t="s">
        <v>237</v>
      </c>
      <c r="D138" s="2">
        <v>500</v>
      </c>
      <c r="E138" s="2" t="s">
        <v>280</v>
      </c>
      <c r="F138" s="2">
        <v>300</v>
      </c>
      <c r="G138" s="2">
        <v>1000</v>
      </c>
      <c r="H138" s="2">
        <v>0</v>
      </c>
      <c r="I138" s="2">
        <v>6</v>
      </c>
      <c r="J138" s="2">
        <v>2080</v>
      </c>
      <c r="K138" s="2">
        <v>1000</v>
      </c>
      <c r="L138" s="2">
        <v>346.66666666666669</v>
      </c>
      <c r="M138" s="2">
        <v>202.5</v>
      </c>
      <c r="N138" s="2">
        <v>360</v>
      </c>
      <c r="O138" s="2">
        <v>525</v>
      </c>
      <c r="P138" s="2">
        <v>540</v>
      </c>
      <c r="Q138" s="2">
        <v>4.8518518518518521</v>
      </c>
      <c r="R138" s="2">
        <v>8</v>
      </c>
      <c r="S138" s="2">
        <v>5</v>
      </c>
      <c r="T138" s="2">
        <v>416</v>
      </c>
      <c r="U138" s="2">
        <v>252.64599739556533</v>
      </c>
      <c r="V138" s="2">
        <v>90</v>
      </c>
      <c r="W138" s="2">
        <v>240</v>
      </c>
      <c r="X138" s="2">
        <v>480</v>
      </c>
      <c r="Y138" s="2">
        <v>540</v>
      </c>
      <c r="Z138" s="2">
        <v>730</v>
      </c>
      <c r="AA138" s="2">
        <v>1.2</v>
      </c>
      <c r="AB138" s="2">
        <v>2</v>
      </c>
      <c r="AC138" s="9">
        <f>Z138*2</f>
        <v>1460</v>
      </c>
      <c r="AD138" s="7">
        <f>MAX(AC138,$G138,$H138)</f>
        <v>1460</v>
      </c>
      <c r="AE138" s="7">
        <f>AC138-$F138</f>
        <v>1160</v>
      </c>
      <c r="AF138" s="7">
        <f>AD138-MAX($G138,$H138)</f>
        <v>460</v>
      </c>
      <c r="AG138" s="9">
        <f>_xlfn.CEILING.MATH(L138*AB138*IF(I138&gt;=2,2,IF(OR(E138="CA",E138="TA"),$AH$2,1)))</f>
        <v>1387</v>
      </c>
      <c r="AH138" s="7">
        <f>MAX(AG138,$G138,$H138)</f>
        <v>1387</v>
      </c>
      <c r="AI138" s="7">
        <f>MAX(_xlfn.CEILING.MATH((AG138-K138)/D138),0)</f>
        <v>1</v>
      </c>
      <c r="AJ138" s="7">
        <f>AG138-$F138</f>
        <v>1087</v>
      </c>
      <c r="AK138" s="7">
        <f>AH138-MAX($G138,$H138)</f>
        <v>387</v>
      </c>
      <c r="AL138" s="8">
        <f>AK138/D138</f>
        <v>0.77400000000000002</v>
      </c>
      <c r="AM138">
        <f>AH138/D138</f>
        <v>2.774</v>
      </c>
    </row>
    <row r="139" spans="1:39" x14ac:dyDescent="0.2">
      <c r="A139" s="1">
        <v>46239</v>
      </c>
      <c r="B139" s="2">
        <v>185041001</v>
      </c>
      <c r="C139" s="2" t="s">
        <v>252</v>
      </c>
      <c r="D139" s="2">
        <v>100</v>
      </c>
      <c r="E139" s="2" t="s">
        <v>280</v>
      </c>
      <c r="F139" s="2">
        <v>100</v>
      </c>
      <c r="G139" s="2">
        <v>300</v>
      </c>
      <c r="H139" s="2">
        <v>0</v>
      </c>
      <c r="I139" s="2">
        <v>0</v>
      </c>
      <c r="J139" s="2">
        <v>0</v>
      </c>
      <c r="K139" s="2">
        <v>300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9">
        <f>Z139*2</f>
        <v>0</v>
      </c>
      <c r="AD139" s="7">
        <f>MAX(AC139,$G139,$H139)</f>
        <v>300</v>
      </c>
      <c r="AE139" s="7">
        <f>AC139-$F139</f>
        <v>-100</v>
      </c>
      <c r="AF139" s="7">
        <f>AD139-MAX($G139,$H139)</f>
        <v>0</v>
      </c>
      <c r="AG139" s="9">
        <f>_xlfn.CEILING.MATH(L139*AB139*IF(I139&gt;=2,2,IF(OR(E139="CA",E139="TA"),$AH$2,1)))</f>
        <v>0</v>
      </c>
      <c r="AH139" s="7">
        <f>MAX(AG139,$G139,$H139)</f>
        <v>300</v>
      </c>
      <c r="AI139" s="7">
        <f>MAX(_xlfn.CEILING.MATH((AG139-K139)/D139),0)</f>
        <v>0</v>
      </c>
      <c r="AJ139" s="7">
        <f>AG139-$F139</f>
        <v>-100</v>
      </c>
      <c r="AK139" s="7">
        <f>AH139-MAX($G139,$H139)</f>
        <v>0</v>
      </c>
      <c r="AL139" s="8">
        <f>AK139/D139</f>
        <v>0</v>
      </c>
      <c r="AM139">
        <f>AH139/D139</f>
        <v>3</v>
      </c>
    </row>
    <row r="140" spans="1:39" x14ac:dyDescent="0.2">
      <c r="A140" s="1">
        <v>40238</v>
      </c>
      <c r="B140" s="2">
        <v>16714068502</v>
      </c>
      <c r="C140" s="2" t="s">
        <v>228</v>
      </c>
      <c r="D140" s="2">
        <v>90</v>
      </c>
      <c r="E140" s="2" t="s">
        <v>280</v>
      </c>
      <c r="F140" s="2">
        <v>90</v>
      </c>
      <c r="G140" s="2">
        <v>270</v>
      </c>
      <c r="H140" s="2">
        <v>0</v>
      </c>
      <c r="I140" s="2">
        <v>0</v>
      </c>
      <c r="J140" s="2">
        <v>0</v>
      </c>
      <c r="K140" s="2">
        <v>270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9">
        <f>Z140*2</f>
        <v>0</v>
      </c>
      <c r="AD140" s="7">
        <f>MAX(AC140,$G140,$H140)</f>
        <v>270</v>
      </c>
      <c r="AE140" s="7">
        <f>AC140-$F140</f>
        <v>-90</v>
      </c>
      <c r="AF140" s="7">
        <f>AD140-MAX($G140,$H140)</f>
        <v>0</v>
      </c>
      <c r="AG140" s="9">
        <f>_xlfn.CEILING.MATH(L140*AB140*IF(I140&gt;=2,2,IF(OR(E140="CA",E140="TA"),$AH$2,1)))</f>
        <v>0</v>
      </c>
      <c r="AH140" s="7">
        <f>MAX(AG140,$G140,$H140)</f>
        <v>270</v>
      </c>
      <c r="AI140" s="7">
        <f>MAX(_xlfn.CEILING.MATH((AG140-K140)/D140),0)</f>
        <v>0</v>
      </c>
      <c r="AJ140" s="7">
        <f>AG140-$F140</f>
        <v>-90</v>
      </c>
      <c r="AK140" s="7">
        <f>AH140-MAX($G140,$H140)</f>
        <v>0</v>
      </c>
      <c r="AL140" s="8">
        <f>AK140/D140</f>
        <v>0</v>
      </c>
      <c r="AM140">
        <f>AH140/D140</f>
        <v>3</v>
      </c>
    </row>
    <row r="141" spans="1:39" x14ac:dyDescent="0.2">
      <c r="A141" s="1">
        <v>4540</v>
      </c>
      <c r="B141" s="2">
        <v>62756079888</v>
      </c>
      <c r="C141" s="2" t="s">
        <v>71</v>
      </c>
      <c r="D141" s="2">
        <v>100</v>
      </c>
      <c r="E141" s="2" t="s">
        <v>280</v>
      </c>
      <c r="F141" s="2">
        <v>100</v>
      </c>
      <c r="G141" s="2">
        <v>0</v>
      </c>
      <c r="H141" s="2">
        <v>300</v>
      </c>
      <c r="I141" s="2">
        <v>1</v>
      </c>
      <c r="J141" s="2">
        <v>30</v>
      </c>
      <c r="K141" s="2">
        <v>270</v>
      </c>
      <c r="L141" s="2">
        <v>30</v>
      </c>
      <c r="M141" s="2">
        <v>30</v>
      </c>
      <c r="N141" s="2">
        <v>30</v>
      </c>
      <c r="O141" s="2">
        <v>30</v>
      </c>
      <c r="P141" s="2">
        <v>30</v>
      </c>
      <c r="Q141" s="2">
        <v>1</v>
      </c>
      <c r="R141" s="2">
        <v>1</v>
      </c>
      <c r="S141" s="2">
        <v>1</v>
      </c>
      <c r="T141" s="2">
        <v>30</v>
      </c>
      <c r="U141" s="2">
        <v>0</v>
      </c>
      <c r="V141" s="2">
        <v>30</v>
      </c>
      <c r="W141" s="2">
        <v>30</v>
      </c>
      <c r="X141" s="2">
        <v>30</v>
      </c>
      <c r="Y141" s="2">
        <v>30</v>
      </c>
      <c r="Z141" s="2">
        <v>30</v>
      </c>
      <c r="AA141" s="2">
        <v>1</v>
      </c>
      <c r="AB141" s="2">
        <v>1</v>
      </c>
      <c r="AC141" s="9">
        <f>Z141*2</f>
        <v>60</v>
      </c>
      <c r="AD141" s="7">
        <f>MAX(AC141,$G141,$H141)</f>
        <v>300</v>
      </c>
      <c r="AE141" s="7">
        <f>AC141-$F141</f>
        <v>-40</v>
      </c>
      <c r="AF141" s="7">
        <f>AD141-MAX($G141,$H141)</f>
        <v>0</v>
      </c>
      <c r="AG141" s="9">
        <f>_xlfn.CEILING.MATH(L141*AB141*IF(I141&gt;=2,2,IF(OR(E141="CA",E141="TA"),$AH$2,1)))</f>
        <v>36</v>
      </c>
      <c r="AH141" s="7">
        <f>MAX(AG141,$G141,$H141)</f>
        <v>300</v>
      </c>
      <c r="AI141" s="7">
        <f>MAX(_xlfn.CEILING.MATH((AG141-K141)/D141),0)</f>
        <v>0</v>
      </c>
      <c r="AJ141" s="7">
        <f>AG141-$F141</f>
        <v>-64</v>
      </c>
      <c r="AK141" s="7">
        <f>AH141-MAX($G141,$H141)</f>
        <v>0</v>
      </c>
      <c r="AL141" s="8">
        <f>AK141/D141</f>
        <v>0</v>
      </c>
      <c r="AM141">
        <f>AH141/D141</f>
        <v>3</v>
      </c>
    </row>
    <row r="142" spans="1:39" x14ac:dyDescent="0.2">
      <c r="A142" s="1">
        <v>8350</v>
      </c>
      <c r="B142" s="2">
        <v>53746046605</v>
      </c>
      <c r="C142" s="2" t="s">
        <v>135</v>
      </c>
      <c r="D142" s="2">
        <v>500</v>
      </c>
      <c r="E142" s="2" t="s">
        <v>280</v>
      </c>
      <c r="F142" s="2">
        <v>400</v>
      </c>
      <c r="G142" s="2">
        <v>1500</v>
      </c>
      <c r="H142" s="2">
        <v>0</v>
      </c>
      <c r="I142" s="2">
        <v>9</v>
      </c>
      <c r="J142" s="2">
        <v>812</v>
      </c>
      <c r="K142" s="2">
        <v>1419</v>
      </c>
      <c r="L142" s="2">
        <v>90.222222222222229</v>
      </c>
      <c r="M142" s="2">
        <v>45</v>
      </c>
      <c r="N142" s="2">
        <v>90</v>
      </c>
      <c r="O142" s="2">
        <v>100</v>
      </c>
      <c r="P142" s="2">
        <v>200</v>
      </c>
      <c r="Q142" s="2">
        <v>2.610173631742259</v>
      </c>
      <c r="R142" s="2">
        <v>6.0606060606060606</v>
      </c>
      <c r="S142" s="2">
        <v>7</v>
      </c>
      <c r="T142" s="2">
        <v>116</v>
      </c>
      <c r="U142" s="2">
        <v>87.454750204510518</v>
      </c>
      <c r="V142" s="2">
        <v>21</v>
      </c>
      <c r="W142" s="2">
        <v>70</v>
      </c>
      <c r="X142" s="2">
        <v>90</v>
      </c>
      <c r="Y142" s="2">
        <v>145</v>
      </c>
      <c r="Z142" s="2">
        <v>271</v>
      </c>
      <c r="AA142" s="2">
        <v>1.2857142857142858</v>
      </c>
      <c r="AB142" s="2">
        <v>2</v>
      </c>
      <c r="AC142" s="9">
        <f>Z142*2</f>
        <v>542</v>
      </c>
      <c r="AD142" s="7">
        <f>MAX(AC142,$G142,$H142)</f>
        <v>1500</v>
      </c>
      <c r="AE142" s="7">
        <f>AC142-$F142</f>
        <v>142</v>
      </c>
      <c r="AF142" s="7">
        <f>AD142-MAX($G142,$H142)</f>
        <v>0</v>
      </c>
      <c r="AG142" s="9">
        <f>_xlfn.CEILING.MATH(L142*AB142*IF(I142&gt;=2,2,IF(OR(E142="CA",E142="TA"),$AH$2,1)))</f>
        <v>361</v>
      </c>
      <c r="AH142" s="7">
        <f>MAX(AG142,$G142,$H142)</f>
        <v>1500</v>
      </c>
      <c r="AI142" s="7">
        <f>MAX(_xlfn.CEILING.MATH((AG142-K142)/D142),0)</f>
        <v>0</v>
      </c>
      <c r="AJ142" s="7">
        <f>AG142-$F142</f>
        <v>-39</v>
      </c>
      <c r="AK142" s="7">
        <f>AH142-MAX($G142,$H142)</f>
        <v>0</v>
      </c>
      <c r="AL142" s="8">
        <f>AK142/D142</f>
        <v>0</v>
      </c>
      <c r="AM142">
        <f>AH142/D142</f>
        <v>3</v>
      </c>
    </row>
    <row r="143" spans="1:39" x14ac:dyDescent="0.2">
      <c r="A143" s="1">
        <v>3973</v>
      </c>
      <c r="B143" s="2">
        <v>781139213</v>
      </c>
      <c r="C143" s="2" t="s">
        <v>64</v>
      </c>
      <c r="D143" s="2">
        <v>100</v>
      </c>
      <c r="E143" s="2" t="s">
        <v>280</v>
      </c>
      <c r="F143" s="2">
        <v>100</v>
      </c>
      <c r="G143" s="2">
        <v>0</v>
      </c>
      <c r="H143" s="2">
        <v>300</v>
      </c>
      <c r="I143" s="2">
        <v>2</v>
      </c>
      <c r="J143" s="2">
        <v>76</v>
      </c>
      <c r="K143" s="2">
        <v>224</v>
      </c>
      <c r="L143" s="2">
        <v>38</v>
      </c>
      <c r="M143" s="2">
        <v>29</v>
      </c>
      <c r="N143" s="2">
        <v>38</v>
      </c>
      <c r="O143" s="2">
        <v>47</v>
      </c>
      <c r="P143" s="2">
        <v>56</v>
      </c>
      <c r="Q143" s="2">
        <v>2</v>
      </c>
      <c r="R143" s="2">
        <v>2</v>
      </c>
      <c r="S143" s="2">
        <v>2</v>
      </c>
      <c r="T143" s="2">
        <v>38</v>
      </c>
      <c r="U143" s="2">
        <v>25.45584412271571</v>
      </c>
      <c r="V143" s="2">
        <v>20</v>
      </c>
      <c r="W143" s="2">
        <v>29</v>
      </c>
      <c r="X143" s="2">
        <v>38</v>
      </c>
      <c r="Y143" s="2">
        <v>47</v>
      </c>
      <c r="Z143" s="2">
        <v>56</v>
      </c>
      <c r="AA143" s="2">
        <v>1</v>
      </c>
      <c r="AB143" s="2">
        <v>1</v>
      </c>
      <c r="AC143" s="9">
        <f>Z143*2</f>
        <v>112</v>
      </c>
      <c r="AD143" s="7">
        <f>MAX(AC143,$G143,$H143)</f>
        <v>300</v>
      </c>
      <c r="AE143" s="7">
        <f>AC143-$F143</f>
        <v>12</v>
      </c>
      <c r="AF143" s="7">
        <f>AD143-MAX($G143,$H143)</f>
        <v>0</v>
      </c>
      <c r="AG143" s="9">
        <f>_xlfn.CEILING.MATH(L143*AB143*IF(I143&gt;=2,2,IF(OR(E143="CA",E143="TA"),$AH$2,1)))</f>
        <v>76</v>
      </c>
      <c r="AH143" s="7">
        <f>MAX(AG143,$G143,$H143)</f>
        <v>300</v>
      </c>
      <c r="AI143" s="7">
        <f>MAX(_xlfn.CEILING.MATH((AG143-K143)/D143),0)</f>
        <v>0</v>
      </c>
      <c r="AJ143" s="7">
        <f>AG143-$F143</f>
        <v>-24</v>
      </c>
      <c r="AK143" s="7">
        <f>AH143-MAX($G143,$H143)</f>
        <v>0</v>
      </c>
      <c r="AL143" s="8">
        <f>AK143/D143</f>
        <v>0</v>
      </c>
      <c r="AM143">
        <f>AH143/D143</f>
        <v>3</v>
      </c>
    </row>
    <row r="144" spans="1:39" x14ac:dyDescent="0.2">
      <c r="A144" s="1">
        <v>48559</v>
      </c>
      <c r="B144" s="2">
        <v>61314064511</v>
      </c>
      <c r="C144" s="2" t="s">
        <v>261</v>
      </c>
      <c r="D144" s="2">
        <v>10</v>
      </c>
      <c r="E144" s="2" t="s">
        <v>281</v>
      </c>
      <c r="F144" s="2">
        <v>10</v>
      </c>
      <c r="G144" s="2">
        <v>30</v>
      </c>
      <c r="H144" s="2">
        <v>0</v>
      </c>
      <c r="I144" s="2">
        <v>0</v>
      </c>
      <c r="J144" s="2">
        <v>0</v>
      </c>
      <c r="K144" s="2">
        <v>20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9">
        <f>Z144*2</f>
        <v>0</v>
      </c>
      <c r="AD144" s="7">
        <f>MAX(AC144,$G144,$H144)</f>
        <v>30</v>
      </c>
      <c r="AE144" s="7">
        <f>AC144-$F144</f>
        <v>-10</v>
      </c>
      <c r="AF144" s="7">
        <f>AD144-MAX($G144,$H144)</f>
        <v>0</v>
      </c>
      <c r="AG144" s="9">
        <f>_xlfn.CEILING.MATH(L144*AB144*IF(I144&gt;=2,2,IF(OR(E144="CA",E144="TA"),$AH$2,1)))</f>
        <v>0</v>
      </c>
      <c r="AH144" s="7">
        <f>MAX(AG144,$G144,$H144)</f>
        <v>30</v>
      </c>
      <c r="AI144" s="7">
        <f>MAX(_xlfn.CEILING.MATH((AG144-K144)/D144),0)</f>
        <v>0</v>
      </c>
      <c r="AJ144" s="7">
        <f>AG144-$F144</f>
        <v>-10</v>
      </c>
      <c r="AK144" s="7">
        <f>AH144-MAX($G144,$H144)</f>
        <v>0</v>
      </c>
      <c r="AL144" s="8">
        <f>AK144/D144</f>
        <v>0</v>
      </c>
      <c r="AM144">
        <f>AH144/D144</f>
        <v>3</v>
      </c>
    </row>
    <row r="145" spans="1:39" x14ac:dyDescent="0.2">
      <c r="A145" s="1">
        <v>8337</v>
      </c>
      <c r="B145" s="2">
        <v>68462030201</v>
      </c>
      <c r="C145" s="2" t="s">
        <v>131</v>
      </c>
      <c r="D145" s="2">
        <v>100</v>
      </c>
      <c r="E145" s="2" t="s">
        <v>282</v>
      </c>
      <c r="F145" s="2">
        <v>200</v>
      </c>
      <c r="G145" s="2">
        <v>300</v>
      </c>
      <c r="H145" s="2">
        <v>0</v>
      </c>
      <c r="I145" s="2">
        <v>3</v>
      </c>
      <c r="J145" s="2">
        <v>150</v>
      </c>
      <c r="K145" s="2">
        <v>240</v>
      </c>
      <c r="L145" s="2">
        <v>50</v>
      </c>
      <c r="M145" s="2">
        <v>45</v>
      </c>
      <c r="N145" s="2">
        <v>60</v>
      </c>
      <c r="O145" s="2">
        <v>60</v>
      </c>
      <c r="P145" s="2">
        <v>60</v>
      </c>
      <c r="Q145" s="2">
        <v>1</v>
      </c>
      <c r="R145" s="2">
        <v>2</v>
      </c>
      <c r="S145" s="2">
        <v>2</v>
      </c>
      <c r="T145" s="2">
        <v>75</v>
      </c>
      <c r="U145" s="2">
        <v>21.213203435596427</v>
      </c>
      <c r="V145" s="2">
        <v>60</v>
      </c>
      <c r="W145" s="2">
        <v>67.5</v>
      </c>
      <c r="X145" s="2">
        <v>75</v>
      </c>
      <c r="Y145" s="2">
        <v>82.5</v>
      </c>
      <c r="Z145" s="2">
        <v>90</v>
      </c>
      <c r="AA145" s="2">
        <v>1.5</v>
      </c>
      <c r="AB145" s="2">
        <v>2</v>
      </c>
      <c r="AC145" s="9">
        <f>Z145*2</f>
        <v>180</v>
      </c>
      <c r="AD145" s="7">
        <f>MAX(AC145,$G145,$H145)</f>
        <v>300</v>
      </c>
      <c r="AE145" s="7">
        <f>AC145-$F145</f>
        <v>-20</v>
      </c>
      <c r="AF145" s="7">
        <f>AD145-MAX($G145,$H145)</f>
        <v>0</v>
      </c>
      <c r="AG145" s="9">
        <f>_xlfn.CEILING.MATH(L145*AB145*IF(I145&gt;=2,2,IF(OR(E145="CA",E145="TA"),$AH$2,1)))</f>
        <v>200</v>
      </c>
      <c r="AH145" s="7">
        <f>MAX(AG145,$G145,$H145)</f>
        <v>300</v>
      </c>
      <c r="AI145" s="7">
        <f>MAX(_xlfn.CEILING.MATH((AG145-K145)/D145),0)</f>
        <v>0</v>
      </c>
      <c r="AJ145" s="7">
        <f>AG145-$F145</f>
        <v>0</v>
      </c>
      <c r="AK145" s="7">
        <f>AH145-MAX($G145,$H145)</f>
        <v>0</v>
      </c>
      <c r="AL145" s="8">
        <f>AK145/D145</f>
        <v>0</v>
      </c>
      <c r="AM145">
        <f>AH145/D145</f>
        <v>3</v>
      </c>
    </row>
    <row r="146" spans="1:39" x14ac:dyDescent="0.2">
      <c r="A146" s="1">
        <v>7732</v>
      </c>
      <c r="B146" s="2">
        <v>51672131200</v>
      </c>
      <c r="C146" s="2" t="s">
        <v>119</v>
      </c>
      <c r="D146" s="2">
        <v>22</v>
      </c>
      <c r="E146" s="2" t="s">
        <v>284</v>
      </c>
      <c r="F146" s="2">
        <v>22</v>
      </c>
      <c r="G146" s="2">
        <v>66</v>
      </c>
      <c r="H146" s="2">
        <v>0</v>
      </c>
      <c r="I146" s="2">
        <v>1</v>
      </c>
      <c r="J146" s="2">
        <v>22</v>
      </c>
      <c r="K146" s="2">
        <v>44</v>
      </c>
      <c r="L146" s="2">
        <v>22</v>
      </c>
      <c r="M146" s="2">
        <v>22</v>
      </c>
      <c r="N146" s="2">
        <v>22</v>
      </c>
      <c r="O146" s="2">
        <v>22</v>
      </c>
      <c r="P146" s="2">
        <v>22</v>
      </c>
      <c r="Q146" s="2">
        <v>2.2000000000000002</v>
      </c>
      <c r="R146" s="2">
        <v>2.2000000000000002</v>
      </c>
      <c r="S146" s="2">
        <v>1</v>
      </c>
      <c r="T146" s="2">
        <v>22</v>
      </c>
      <c r="U146" s="2">
        <v>0</v>
      </c>
      <c r="V146" s="2">
        <v>22</v>
      </c>
      <c r="W146" s="2">
        <v>22</v>
      </c>
      <c r="X146" s="2">
        <v>22</v>
      </c>
      <c r="Y146" s="2">
        <v>22</v>
      </c>
      <c r="Z146" s="2">
        <v>22</v>
      </c>
      <c r="AA146" s="2">
        <v>1</v>
      </c>
      <c r="AB146" s="2">
        <v>1</v>
      </c>
      <c r="AC146" s="9">
        <f>Z146*2</f>
        <v>44</v>
      </c>
      <c r="AD146" s="7">
        <f>MAX(AC146,$G146,$H146)</f>
        <v>66</v>
      </c>
      <c r="AE146" s="7">
        <f>AC146-$F146</f>
        <v>22</v>
      </c>
      <c r="AF146" s="7">
        <f>AD146-MAX($G146,$H146)</f>
        <v>0</v>
      </c>
      <c r="AG146" s="9">
        <f>_xlfn.CEILING.MATH(L146*AB146*IF(I146&gt;=2,2,IF(OR(E146="CA",E146="TA"),$AH$2,1)))</f>
        <v>22</v>
      </c>
      <c r="AH146" s="7">
        <f>MAX(AG146,$G146,$H146)</f>
        <v>66</v>
      </c>
      <c r="AI146" s="7">
        <f>MAX(_xlfn.CEILING.MATH((AG146-K146)/D146),0)</f>
        <v>0</v>
      </c>
      <c r="AJ146" s="7">
        <f>AG146-$F146</f>
        <v>0</v>
      </c>
      <c r="AK146" s="7">
        <f>AH146-MAX($G146,$H146)</f>
        <v>0</v>
      </c>
      <c r="AL146" s="8">
        <f>AK146/D146</f>
        <v>0</v>
      </c>
      <c r="AM146">
        <f>AH146/D146</f>
        <v>3</v>
      </c>
    </row>
    <row r="147" spans="1:39" x14ac:dyDescent="0.2">
      <c r="A147" s="1">
        <v>7568</v>
      </c>
      <c r="B147" s="2">
        <v>168005515</v>
      </c>
      <c r="C147" s="2" t="s">
        <v>114</v>
      </c>
      <c r="D147" s="2">
        <v>15</v>
      </c>
      <c r="E147" s="2" t="s">
        <v>284</v>
      </c>
      <c r="F147" s="2">
        <v>15</v>
      </c>
      <c r="G147" s="2">
        <v>45</v>
      </c>
      <c r="H147" s="2">
        <v>0</v>
      </c>
      <c r="I147" s="2">
        <v>1</v>
      </c>
      <c r="J147" s="2">
        <v>15</v>
      </c>
      <c r="K147" s="2">
        <v>30</v>
      </c>
      <c r="L147" s="2">
        <v>15</v>
      </c>
      <c r="M147" s="2">
        <v>15</v>
      </c>
      <c r="N147" s="2">
        <v>15</v>
      </c>
      <c r="O147" s="2">
        <v>15</v>
      </c>
      <c r="P147" s="2">
        <v>15</v>
      </c>
      <c r="Q147" s="2">
        <v>0.5</v>
      </c>
      <c r="R147" s="2">
        <v>0.5</v>
      </c>
      <c r="S147" s="2">
        <v>1</v>
      </c>
      <c r="T147" s="2">
        <v>15</v>
      </c>
      <c r="U147" s="2">
        <v>0</v>
      </c>
      <c r="V147" s="2">
        <v>15</v>
      </c>
      <c r="W147" s="2">
        <v>15</v>
      </c>
      <c r="X147" s="2">
        <v>15</v>
      </c>
      <c r="Y147" s="2">
        <v>15</v>
      </c>
      <c r="Z147" s="2">
        <v>15</v>
      </c>
      <c r="AA147" s="2">
        <v>1</v>
      </c>
      <c r="AB147" s="2">
        <v>1</v>
      </c>
      <c r="AC147" s="9">
        <f>Z147*2</f>
        <v>30</v>
      </c>
      <c r="AD147" s="7">
        <f>MAX(AC147,$G147,$H147)</f>
        <v>45</v>
      </c>
      <c r="AE147" s="7">
        <f>AC147-$F147</f>
        <v>15</v>
      </c>
      <c r="AF147" s="7">
        <f>AD147-MAX($G147,$H147)</f>
        <v>0</v>
      </c>
      <c r="AG147" s="9">
        <f>_xlfn.CEILING.MATH(L147*AB147*IF(I147&gt;=2,2,IF(OR(E147="CA",E147="TA"),$AH$2,1)))</f>
        <v>15</v>
      </c>
      <c r="AH147" s="7">
        <f>MAX(AG147,$G147,$H147)</f>
        <v>45</v>
      </c>
      <c r="AI147" s="7">
        <f>MAX(_xlfn.CEILING.MATH((AG147-K147)/D147),0)</f>
        <v>0</v>
      </c>
      <c r="AJ147" s="7">
        <f>AG147-$F147</f>
        <v>0</v>
      </c>
      <c r="AK147" s="7">
        <f>AH147-MAX($G147,$H147)</f>
        <v>0</v>
      </c>
      <c r="AL147" s="8">
        <f>AK147/D147</f>
        <v>0</v>
      </c>
      <c r="AM147">
        <f>AH147/D147</f>
        <v>3</v>
      </c>
    </row>
    <row r="148" spans="1:39" x14ac:dyDescent="0.2">
      <c r="A148" s="1">
        <v>22650</v>
      </c>
      <c r="B148" s="2">
        <v>781205205</v>
      </c>
      <c r="C148" s="2" t="s">
        <v>196</v>
      </c>
      <c r="D148" s="2">
        <v>500</v>
      </c>
      <c r="E148" s="2" t="s">
        <v>282</v>
      </c>
      <c r="F148" s="2">
        <v>300</v>
      </c>
      <c r="G148" s="2">
        <v>1500</v>
      </c>
      <c r="H148" s="2">
        <v>0</v>
      </c>
      <c r="I148" s="2">
        <v>12</v>
      </c>
      <c r="J148" s="2">
        <v>898</v>
      </c>
      <c r="K148" s="2">
        <v>1458</v>
      </c>
      <c r="L148" s="2">
        <v>74.833333333333329</v>
      </c>
      <c r="M148" s="2">
        <v>70.5</v>
      </c>
      <c r="N148" s="2">
        <v>90</v>
      </c>
      <c r="O148" s="2">
        <v>90</v>
      </c>
      <c r="P148" s="2">
        <v>94</v>
      </c>
      <c r="Q148" s="2">
        <v>1.2351851851851852</v>
      </c>
      <c r="R148" s="2">
        <v>2</v>
      </c>
      <c r="S148" s="2">
        <v>10</v>
      </c>
      <c r="T148" s="2">
        <v>89.8</v>
      </c>
      <c r="U148" s="2">
        <v>37.776535927301047</v>
      </c>
      <c r="V148" s="2">
        <v>28</v>
      </c>
      <c r="W148" s="2">
        <v>90</v>
      </c>
      <c r="X148" s="2">
        <v>90</v>
      </c>
      <c r="Y148" s="2">
        <v>90</v>
      </c>
      <c r="Z148" s="2">
        <v>180</v>
      </c>
      <c r="AA148" s="2">
        <v>1.2</v>
      </c>
      <c r="AB148" s="2">
        <v>2</v>
      </c>
      <c r="AC148" s="9">
        <f>Z148*2</f>
        <v>360</v>
      </c>
      <c r="AD148" s="7">
        <f>MAX(AC148,$G148,$H148)</f>
        <v>1500</v>
      </c>
      <c r="AE148" s="7">
        <f>AC148-$F148</f>
        <v>60</v>
      </c>
      <c r="AF148" s="7">
        <f>AD148-MAX($G148,$H148)</f>
        <v>0</v>
      </c>
      <c r="AG148" s="9">
        <f>_xlfn.CEILING.MATH(L148*AB148*IF(I148&gt;=2,2,IF(OR(E148="CA",E148="TA"),$AH$2,1)))</f>
        <v>300</v>
      </c>
      <c r="AH148" s="7">
        <f>MAX(AG148,$G148,$H148)</f>
        <v>1500</v>
      </c>
      <c r="AI148" s="7">
        <f>MAX(_xlfn.CEILING.MATH((AG148-K148)/D148),0)</f>
        <v>0</v>
      </c>
      <c r="AJ148" s="7">
        <f>AG148-$F148</f>
        <v>0</v>
      </c>
      <c r="AK148" s="7">
        <f>AH148-MAX($G148,$H148)</f>
        <v>0</v>
      </c>
      <c r="AL148" s="8">
        <f>AK148/D148</f>
        <v>0</v>
      </c>
      <c r="AM148">
        <f>AH148/D148</f>
        <v>3</v>
      </c>
    </row>
    <row r="149" spans="1:39" x14ac:dyDescent="0.2">
      <c r="A149" s="1">
        <v>7004</v>
      </c>
      <c r="B149" s="2">
        <v>713019757</v>
      </c>
      <c r="C149" s="2" t="s">
        <v>107</v>
      </c>
      <c r="D149" s="2">
        <v>7</v>
      </c>
      <c r="E149" s="2" t="s">
        <v>283</v>
      </c>
      <c r="F149" s="2">
        <v>7</v>
      </c>
      <c r="G149" s="2">
        <v>21</v>
      </c>
      <c r="H149" s="2">
        <v>0</v>
      </c>
      <c r="I149" s="2">
        <v>1</v>
      </c>
      <c r="J149" s="2">
        <v>7</v>
      </c>
      <c r="K149" s="2">
        <v>21</v>
      </c>
      <c r="L149" s="2">
        <v>7</v>
      </c>
      <c r="M149" s="2">
        <v>7</v>
      </c>
      <c r="N149" s="2">
        <v>7</v>
      </c>
      <c r="O149" s="2">
        <v>7</v>
      </c>
      <c r="P149" s="2">
        <v>7</v>
      </c>
      <c r="Q149" s="2">
        <v>1</v>
      </c>
      <c r="R149" s="2">
        <v>1</v>
      </c>
      <c r="S149" s="2">
        <v>1</v>
      </c>
      <c r="T149" s="2">
        <v>7</v>
      </c>
      <c r="U149" s="2">
        <v>0</v>
      </c>
      <c r="V149" s="2">
        <v>7</v>
      </c>
      <c r="W149" s="2">
        <v>7</v>
      </c>
      <c r="X149" s="2">
        <v>7</v>
      </c>
      <c r="Y149" s="2">
        <v>7</v>
      </c>
      <c r="Z149" s="2">
        <v>7</v>
      </c>
      <c r="AA149" s="2">
        <v>1</v>
      </c>
      <c r="AB149" s="2">
        <v>1</v>
      </c>
      <c r="AC149" s="9">
        <f>Z149*2</f>
        <v>14</v>
      </c>
      <c r="AD149" s="7">
        <f>MAX(AC149,$G149,$H149)</f>
        <v>21</v>
      </c>
      <c r="AE149" s="7">
        <f>AC149-$F149</f>
        <v>7</v>
      </c>
      <c r="AF149" s="7">
        <f>AD149-MAX($G149,$H149)</f>
        <v>0</v>
      </c>
      <c r="AG149" s="9">
        <f>_xlfn.CEILING.MATH(L149*AB149*IF(I149&gt;=2,2,IF(OR(E149="CA",E149="TA"),$AH$2,1)))</f>
        <v>7</v>
      </c>
      <c r="AH149" s="7">
        <f>MAX(AG149,$G149,$H149)</f>
        <v>21</v>
      </c>
      <c r="AI149" s="7">
        <f>MAX(_xlfn.CEILING.MATH((AG149-K149)/D149),0)</f>
        <v>0</v>
      </c>
      <c r="AJ149" s="7">
        <f>AG149-$F149</f>
        <v>0</v>
      </c>
      <c r="AK149" s="7">
        <f>AH149-MAX($G149,$H149)</f>
        <v>0</v>
      </c>
      <c r="AL149" s="8">
        <f>AK149/D149</f>
        <v>0</v>
      </c>
      <c r="AM149">
        <f>AH149/D149</f>
        <v>3</v>
      </c>
    </row>
    <row r="150" spans="1:39" x14ac:dyDescent="0.2">
      <c r="A150" s="1">
        <v>7948</v>
      </c>
      <c r="B150" s="2">
        <v>17478007035</v>
      </c>
      <c r="C150" s="2" t="s">
        <v>125</v>
      </c>
      <c r="D150" s="2">
        <v>4</v>
      </c>
      <c r="E150" s="2" t="s">
        <v>284</v>
      </c>
      <c r="F150" s="2">
        <v>0</v>
      </c>
      <c r="G150" s="2">
        <v>12</v>
      </c>
      <c r="H150" s="2">
        <v>0</v>
      </c>
      <c r="I150" s="2">
        <v>1</v>
      </c>
      <c r="J150" s="2">
        <v>4</v>
      </c>
      <c r="K150" s="2">
        <v>8</v>
      </c>
      <c r="L150" s="2">
        <v>4</v>
      </c>
      <c r="M150" s="2">
        <v>4</v>
      </c>
      <c r="N150" s="2">
        <v>4</v>
      </c>
      <c r="O150" s="2">
        <v>4</v>
      </c>
      <c r="P150" s="2">
        <v>4</v>
      </c>
      <c r="Q150" s="2">
        <v>4.4444444444444446E-2</v>
      </c>
      <c r="R150" s="2">
        <v>4.4444444444444446E-2</v>
      </c>
      <c r="S150" s="2">
        <v>1</v>
      </c>
      <c r="T150" s="2">
        <v>4</v>
      </c>
      <c r="U150" s="2">
        <v>0</v>
      </c>
      <c r="V150" s="2">
        <v>4</v>
      </c>
      <c r="W150" s="2">
        <v>4</v>
      </c>
      <c r="X150" s="2">
        <v>4</v>
      </c>
      <c r="Y150" s="2">
        <v>4</v>
      </c>
      <c r="Z150" s="2">
        <v>4</v>
      </c>
      <c r="AA150" s="2">
        <v>1</v>
      </c>
      <c r="AB150" s="2">
        <v>1</v>
      </c>
      <c r="AC150" s="9">
        <f>Z150*2</f>
        <v>8</v>
      </c>
      <c r="AD150" s="7">
        <f>MAX(AC150,$G150,$H150)</f>
        <v>12</v>
      </c>
      <c r="AE150" s="7">
        <f>AC150-$F150</f>
        <v>8</v>
      </c>
      <c r="AF150" s="7">
        <f>AD150-MAX($G150,$H150)</f>
        <v>0</v>
      </c>
      <c r="AG150" s="9">
        <f>_xlfn.CEILING.MATH(L150*AB150*IF(I150&gt;=2,2,IF(OR(E150="CA",E150="TA"),$AH$2,1)))</f>
        <v>4</v>
      </c>
      <c r="AH150" s="7">
        <f>MAX(AG150,$G150,$H150)</f>
        <v>12</v>
      </c>
      <c r="AI150" s="7">
        <f>MAX(_xlfn.CEILING.MATH((AG150-K150)/D150),0)</f>
        <v>0</v>
      </c>
      <c r="AJ150" s="7">
        <f>AG150-$F150</f>
        <v>4</v>
      </c>
      <c r="AK150" s="7">
        <f>AH150-MAX($G150,$H150)</f>
        <v>0</v>
      </c>
      <c r="AL150" s="8">
        <f>AK150/D150</f>
        <v>0</v>
      </c>
      <c r="AM150">
        <f>AH150/D150</f>
        <v>3</v>
      </c>
    </row>
    <row r="151" spans="1:39" x14ac:dyDescent="0.2">
      <c r="A151" s="1">
        <v>46043</v>
      </c>
      <c r="B151" s="2">
        <v>16714044602</v>
      </c>
      <c r="C151" s="2" t="s">
        <v>239</v>
      </c>
      <c r="D151" s="2">
        <v>1000</v>
      </c>
      <c r="E151" s="2" t="s">
        <v>280</v>
      </c>
      <c r="F151" s="2">
        <v>500</v>
      </c>
      <c r="G151" s="2">
        <v>3000</v>
      </c>
      <c r="H151" s="2">
        <v>0</v>
      </c>
      <c r="I151" s="2">
        <v>22</v>
      </c>
      <c r="J151" s="2">
        <v>1929</v>
      </c>
      <c r="K151" s="2">
        <v>2929</v>
      </c>
      <c r="L151" s="2">
        <v>87.681818181818187</v>
      </c>
      <c r="M151" s="2">
        <v>48.25</v>
      </c>
      <c r="N151" s="2">
        <v>60</v>
      </c>
      <c r="O151" s="2">
        <v>131.25</v>
      </c>
      <c r="P151" s="2">
        <v>180</v>
      </c>
      <c r="Q151" s="2">
        <v>1.4848484848484851</v>
      </c>
      <c r="R151" s="2">
        <v>3</v>
      </c>
      <c r="S151" s="2">
        <v>18</v>
      </c>
      <c r="T151" s="2">
        <v>107.16666666666667</v>
      </c>
      <c r="U151" s="2">
        <v>63.148051993614459</v>
      </c>
      <c r="V151" s="2">
        <v>6</v>
      </c>
      <c r="W151" s="2">
        <v>60</v>
      </c>
      <c r="X151" s="2">
        <v>90</v>
      </c>
      <c r="Y151" s="2">
        <v>180</v>
      </c>
      <c r="Z151" s="2">
        <v>195</v>
      </c>
      <c r="AA151" s="2">
        <v>1.2222222222222223</v>
      </c>
      <c r="AB151" s="2">
        <v>3</v>
      </c>
      <c r="AC151" s="9">
        <f>Z151*2</f>
        <v>390</v>
      </c>
      <c r="AD151" s="7">
        <f>MAX(AC151,$G151,$H151)</f>
        <v>3000</v>
      </c>
      <c r="AE151" s="7">
        <f>AC151-$F151</f>
        <v>-110</v>
      </c>
      <c r="AF151" s="7">
        <f>AD151-MAX($G151,$H151)</f>
        <v>0</v>
      </c>
      <c r="AG151" s="9">
        <f>_xlfn.CEILING.MATH(L151*AB151*IF(I151&gt;=2,2,IF(OR(E151="CA",E151="TA"),$AH$2,1)))</f>
        <v>527</v>
      </c>
      <c r="AH151" s="7">
        <f>MAX(AG151,$G151,$H151)</f>
        <v>3000</v>
      </c>
      <c r="AI151" s="7">
        <f>MAX(_xlfn.CEILING.MATH((AG151-K151)/D151),0)</f>
        <v>0</v>
      </c>
      <c r="AJ151" s="7">
        <f>AG151-$F151</f>
        <v>27</v>
      </c>
      <c r="AK151" s="7">
        <f>AH151-MAX($G151,$H151)</f>
        <v>0</v>
      </c>
      <c r="AL151" s="8">
        <f>AK151/D151</f>
        <v>0</v>
      </c>
      <c r="AM151">
        <f>AH151/D151</f>
        <v>3</v>
      </c>
    </row>
    <row r="152" spans="1:39" x14ac:dyDescent="0.2">
      <c r="A152" s="1">
        <v>6817</v>
      </c>
      <c r="B152" s="2">
        <v>53489014305</v>
      </c>
      <c r="C152" s="2" t="s">
        <v>105</v>
      </c>
      <c r="D152" s="2">
        <v>500</v>
      </c>
      <c r="E152" s="2" t="s">
        <v>280</v>
      </c>
      <c r="F152" s="2">
        <v>300</v>
      </c>
      <c r="G152" s="2">
        <v>1500</v>
      </c>
      <c r="H152" s="2">
        <v>0</v>
      </c>
      <c r="I152" s="2">
        <v>26</v>
      </c>
      <c r="J152" s="2">
        <v>1500</v>
      </c>
      <c r="K152" s="2">
        <v>1177</v>
      </c>
      <c r="L152" s="2">
        <v>57.692307692307693</v>
      </c>
      <c r="M152" s="2">
        <v>30</v>
      </c>
      <c r="N152" s="2">
        <v>45</v>
      </c>
      <c r="O152" s="2">
        <v>90</v>
      </c>
      <c r="P152" s="2">
        <v>180</v>
      </c>
      <c r="Q152" s="2">
        <v>1.0576923076923077</v>
      </c>
      <c r="R152" s="2">
        <v>3</v>
      </c>
      <c r="S152" s="2">
        <v>19</v>
      </c>
      <c r="T152" s="2">
        <v>78.94736842105263</v>
      </c>
      <c r="U152" s="2">
        <v>71.41543070436569</v>
      </c>
      <c r="V152" s="2">
        <v>24</v>
      </c>
      <c r="W152" s="2">
        <v>30</v>
      </c>
      <c r="X152" s="2">
        <v>49</v>
      </c>
      <c r="Y152" s="2">
        <v>90</v>
      </c>
      <c r="Z152" s="2">
        <v>270</v>
      </c>
      <c r="AA152" s="2">
        <v>1.368421052631579</v>
      </c>
      <c r="AB152" s="2">
        <v>3</v>
      </c>
      <c r="AC152" s="9">
        <f>Z152*2</f>
        <v>540</v>
      </c>
      <c r="AD152" s="7">
        <f>MAX(AC152,$G152,$H152)</f>
        <v>1500</v>
      </c>
      <c r="AE152" s="7">
        <f>AC152-$F152</f>
        <v>240</v>
      </c>
      <c r="AF152" s="7">
        <f>AD152-MAX($G152,$H152)</f>
        <v>0</v>
      </c>
      <c r="AG152" s="9">
        <f>_xlfn.CEILING.MATH(L152*AB152*IF(I152&gt;=2,2,IF(OR(E152="CA",E152="TA"),$AH$2,1)))</f>
        <v>347</v>
      </c>
      <c r="AH152" s="7">
        <f>MAX(AG152,$G152,$H152)</f>
        <v>1500</v>
      </c>
      <c r="AI152" s="7">
        <f>MAX(_xlfn.CEILING.MATH((AG152-K152)/D152),0)</f>
        <v>0</v>
      </c>
      <c r="AJ152" s="7">
        <f>AG152-$F152</f>
        <v>47</v>
      </c>
      <c r="AK152" s="7">
        <f>AH152-MAX($G152,$H152)</f>
        <v>0</v>
      </c>
      <c r="AL152" s="8">
        <f>AK152/D152</f>
        <v>0</v>
      </c>
      <c r="AM152">
        <f>AH152/D152</f>
        <v>3</v>
      </c>
    </row>
    <row r="153" spans="1:39" x14ac:dyDescent="0.2">
      <c r="A153" s="1">
        <v>7361</v>
      </c>
      <c r="B153" s="2">
        <v>904782231</v>
      </c>
      <c r="C153" s="2" t="s">
        <v>111</v>
      </c>
      <c r="D153" s="2">
        <v>29</v>
      </c>
      <c r="E153" s="2" t="s">
        <v>284</v>
      </c>
      <c r="F153" s="2">
        <v>0</v>
      </c>
      <c r="G153" s="2">
        <v>87</v>
      </c>
      <c r="H153" s="2">
        <v>0</v>
      </c>
      <c r="I153" s="2">
        <v>4</v>
      </c>
      <c r="J153" s="2">
        <v>116</v>
      </c>
      <c r="K153" s="2">
        <v>58</v>
      </c>
      <c r="L153" s="2">
        <v>29</v>
      </c>
      <c r="M153" s="2">
        <v>29</v>
      </c>
      <c r="N153" s="2">
        <v>29</v>
      </c>
      <c r="O153" s="2">
        <v>29</v>
      </c>
      <c r="P153" s="2">
        <v>29</v>
      </c>
      <c r="Q153" s="2">
        <v>0.96666666666666667</v>
      </c>
      <c r="R153" s="2">
        <v>0.96666666666666667</v>
      </c>
      <c r="S153" s="2">
        <v>4</v>
      </c>
      <c r="T153" s="2">
        <v>29</v>
      </c>
      <c r="U153" s="2">
        <v>0</v>
      </c>
      <c r="V153" s="2">
        <v>29</v>
      </c>
      <c r="W153" s="2">
        <v>29</v>
      </c>
      <c r="X153" s="2">
        <v>29</v>
      </c>
      <c r="Y153" s="2">
        <v>29</v>
      </c>
      <c r="Z153" s="2">
        <v>29</v>
      </c>
      <c r="AA153" s="2">
        <v>1</v>
      </c>
      <c r="AB153" s="2">
        <v>1</v>
      </c>
      <c r="AC153" s="9">
        <f>Z153*2</f>
        <v>58</v>
      </c>
      <c r="AD153" s="7">
        <f>MAX(AC153,$G153,$H153)</f>
        <v>87</v>
      </c>
      <c r="AE153" s="7">
        <f>AC153-$F153</f>
        <v>58</v>
      </c>
      <c r="AF153" s="7">
        <f>AD153-MAX($G153,$H153)</f>
        <v>0</v>
      </c>
      <c r="AG153" s="9">
        <f>_xlfn.CEILING.MATH(L153*AB153*IF(I153&gt;=2,2,IF(OR(E153="CA",E153="TA"),$AH$2,1)))</f>
        <v>58</v>
      </c>
      <c r="AH153" s="7">
        <f>MAX(AG153,$G153,$H153)</f>
        <v>87</v>
      </c>
      <c r="AI153" s="7">
        <f>MAX(_xlfn.CEILING.MATH((AG153-K153)/D153),0)</f>
        <v>0</v>
      </c>
      <c r="AJ153" s="7">
        <f>AG153-$F153</f>
        <v>58</v>
      </c>
      <c r="AK153" s="7">
        <f>AH153-MAX($G153,$H153)</f>
        <v>0</v>
      </c>
      <c r="AL153" s="8">
        <f>AK153/D153</f>
        <v>0</v>
      </c>
      <c r="AM153">
        <f>AH153/D153</f>
        <v>3</v>
      </c>
    </row>
    <row r="154" spans="1:39" x14ac:dyDescent="0.2">
      <c r="A154" s="1">
        <v>8210</v>
      </c>
      <c r="B154" s="2">
        <v>781144605</v>
      </c>
      <c r="C154" s="2" t="s">
        <v>129</v>
      </c>
      <c r="D154" s="2">
        <v>500</v>
      </c>
      <c r="E154" s="2" t="s">
        <v>280</v>
      </c>
      <c r="F154" s="2">
        <v>200</v>
      </c>
      <c r="G154" s="2">
        <v>1500</v>
      </c>
      <c r="H154" s="2">
        <v>0</v>
      </c>
      <c r="I154" s="2">
        <v>9</v>
      </c>
      <c r="J154" s="2">
        <v>1170</v>
      </c>
      <c r="K154" s="2">
        <v>371</v>
      </c>
      <c r="L154" s="2">
        <v>130</v>
      </c>
      <c r="M154" s="2">
        <v>90</v>
      </c>
      <c r="N154" s="2">
        <v>180</v>
      </c>
      <c r="O154" s="2">
        <v>180</v>
      </c>
      <c r="P154" s="2">
        <v>180</v>
      </c>
      <c r="Q154" s="2">
        <v>1.6666666666666667</v>
      </c>
      <c r="R154" s="2">
        <v>2</v>
      </c>
      <c r="S154" s="2">
        <v>9</v>
      </c>
      <c r="T154" s="2">
        <v>130</v>
      </c>
      <c r="U154" s="2">
        <v>61.846584384264908</v>
      </c>
      <c r="V154" s="2">
        <v>30</v>
      </c>
      <c r="W154" s="2">
        <v>90</v>
      </c>
      <c r="X154" s="2">
        <v>180</v>
      </c>
      <c r="Y154" s="2">
        <v>180</v>
      </c>
      <c r="Z154" s="2">
        <v>180</v>
      </c>
      <c r="AA154" s="2">
        <v>1</v>
      </c>
      <c r="AB154" s="2">
        <v>1</v>
      </c>
      <c r="AC154" s="9">
        <f>Z154*2</f>
        <v>360</v>
      </c>
      <c r="AD154" s="7">
        <f>MAX(AC154,$G154,$H154)</f>
        <v>1500</v>
      </c>
      <c r="AE154" s="7">
        <f>AC154-$F154</f>
        <v>160</v>
      </c>
      <c r="AF154" s="7">
        <f>AD154-MAX($G154,$H154)</f>
        <v>0</v>
      </c>
      <c r="AG154" s="9">
        <f>_xlfn.CEILING.MATH(L154*AB154*IF(I154&gt;=2,2,IF(OR(E154="CA",E154="TA"),$AH$2,1)))</f>
        <v>260</v>
      </c>
      <c r="AH154" s="7">
        <f>MAX(AG154,$G154,$H154)</f>
        <v>1500</v>
      </c>
      <c r="AI154" s="7">
        <f>MAX(_xlfn.CEILING.MATH((AG154-K154)/D154),0)</f>
        <v>0</v>
      </c>
      <c r="AJ154" s="7">
        <f>AG154-$F154</f>
        <v>60</v>
      </c>
      <c r="AK154" s="7">
        <f>AH154-MAX($G154,$H154)</f>
        <v>0</v>
      </c>
      <c r="AL154" s="8">
        <f>AK154/D154</f>
        <v>0</v>
      </c>
      <c r="AM154">
        <f>AH154/D154</f>
        <v>3</v>
      </c>
    </row>
    <row r="155" spans="1:39" x14ac:dyDescent="0.2">
      <c r="A155" s="1">
        <v>46236</v>
      </c>
      <c r="B155" s="2">
        <v>60505015801</v>
      </c>
      <c r="C155" s="2" t="s">
        <v>249</v>
      </c>
      <c r="D155" s="2">
        <v>100</v>
      </c>
      <c r="E155" s="2" t="s">
        <v>280</v>
      </c>
      <c r="F155" s="2">
        <v>90</v>
      </c>
      <c r="G155" s="2">
        <v>300</v>
      </c>
      <c r="H155" s="2">
        <v>0</v>
      </c>
      <c r="I155" s="2">
        <v>4</v>
      </c>
      <c r="J155" s="2">
        <v>329</v>
      </c>
      <c r="K155" s="2">
        <v>290</v>
      </c>
      <c r="L155" s="2">
        <v>82.25</v>
      </c>
      <c r="M155" s="2">
        <v>75</v>
      </c>
      <c r="N155" s="2">
        <v>90</v>
      </c>
      <c r="O155" s="2">
        <v>97.25</v>
      </c>
      <c r="P155" s="2">
        <v>119</v>
      </c>
      <c r="Q155" s="2">
        <v>1.2542372881355932</v>
      </c>
      <c r="R155" s="2">
        <v>2.0169491525423728</v>
      </c>
      <c r="S155" s="2">
        <v>4</v>
      </c>
      <c r="T155" s="2">
        <v>82.25</v>
      </c>
      <c r="U155" s="2">
        <v>37.419914484135319</v>
      </c>
      <c r="V155" s="2">
        <v>30</v>
      </c>
      <c r="W155" s="2">
        <v>75</v>
      </c>
      <c r="X155" s="2">
        <v>90</v>
      </c>
      <c r="Y155" s="2">
        <v>97.25</v>
      </c>
      <c r="Z155" s="2">
        <v>119</v>
      </c>
      <c r="AA155" s="2">
        <v>1</v>
      </c>
      <c r="AB155" s="2">
        <v>1</v>
      </c>
      <c r="AC155" s="9">
        <f>Z155*2</f>
        <v>238</v>
      </c>
      <c r="AD155" s="7">
        <f>MAX(AC155,$G155,$H155)</f>
        <v>300</v>
      </c>
      <c r="AE155" s="7">
        <f>AC155-$F155</f>
        <v>148</v>
      </c>
      <c r="AF155" s="7">
        <f>AD155-MAX($G155,$H155)</f>
        <v>0</v>
      </c>
      <c r="AG155" s="9">
        <f>_xlfn.CEILING.MATH(L155*AB155*IF(I155&gt;=2,2,IF(OR(E155="CA",E155="TA"),$AH$2,1)))</f>
        <v>165</v>
      </c>
      <c r="AH155" s="7">
        <f>MAX(AG155,$G155,$H155)</f>
        <v>300</v>
      </c>
      <c r="AI155" s="7">
        <f>MAX(_xlfn.CEILING.MATH((AG155-K155)/D155),0)</f>
        <v>0</v>
      </c>
      <c r="AJ155" s="7">
        <f>AG155-$F155</f>
        <v>75</v>
      </c>
      <c r="AK155" s="7">
        <f>AH155-MAX($G155,$H155)</f>
        <v>0</v>
      </c>
      <c r="AL155" s="8">
        <f>AK155/D155</f>
        <v>0</v>
      </c>
      <c r="AM155">
        <f>AH155/D155</f>
        <v>3</v>
      </c>
    </row>
    <row r="156" spans="1:39" x14ac:dyDescent="0.2">
      <c r="A156" s="1">
        <v>29968</v>
      </c>
      <c r="B156" s="2">
        <v>60505257908</v>
      </c>
      <c r="C156" s="2" t="s">
        <v>219</v>
      </c>
      <c r="D156" s="2">
        <v>1000</v>
      </c>
      <c r="E156" s="2" t="s">
        <v>280</v>
      </c>
      <c r="F156" s="2">
        <v>500</v>
      </c>
      <c r="G156" s="2">
        <v>3000</v>
      </c>
      <c r="H156" s="2">
        <v>0</v>
      </c>
      <c r="I156" s="2">
        <v>41</v>
      </c>
      <c r="J156" s="2">
        <v>3180</v>
      </c>
      <c r="K156" s="2">
        <v>2165</v>
      </c>
      <c r="L156" s="2">
        <v>77.560975609756099</v>
      </c>
      <c r="M156" s="2">
        <v>60</v>
      </c>
      <c r="N156" s="2">
        <v>90</v>
      </c>
      <c r="O156" s="2">
        <v>90</v>
      </c>
      <c r="P156" s="2">
        <v>180</v>
      </c>
      <c r="Q156" s="2">
        <v>1.024390243902439</v>
      </c>
      <c r="R156" s="2">
        <v>2</v>
      </c>
      <c r="S156" s="2">
        <v>29</v>
      </c>
      <c r="T156" s="2">
        <v>109.65517241379311</v>
      </c>
      <c r="U156" s="2">
        <v>66.082889433362908</v>
      </c>
      <c r="V156" s="2">
        <v>7</v>
      </c>
      <c r="W156" s="2">
        <v>90</v>
      </c>
      <c r="X156" s="2">
        <v>90</v>
      </c>
      <c r="Y156" s="2">
        <v>173</v>
      </c>
      <c r="Z156" s="2">
        <v>270</v>
      </c>
      <c r="AA156" s="2">
        <v>1.4137931034482758</v>
      </c>
      <c r="AB156" s="2">
        <v>4</v>
      </c>
      <c r="AC156" s="9">
        <f>Z156*2</f>
        <v>540</v>
      </c>
      <c r="AD156" s="7">
        <f>MAX(AC156,$G156,$H156)</f>
        <v>3000</v>
      </c>
      <c r="AE156" s="7">
        <f>AC156-$F156</f>
        <v>40</v>
      </c>
      <c r="AF156" s="7">
        <f>AD156-MAX($G156,$H156)</f>
        <v>0</v>
      </c>
      <c r="AG156" s="9">
        <f>_xlfn.CEILING.MATH(L156*AB156*IF(I156&gt;=2,2,IF(OR(E156="CA",E156="TA"),$AH$2,1)))</f>
        <v>621</v>
      </c>
      <c r="AH156" s="7">
        <f>MAX(AG156,$G156,$H156)</f>
        <v>3000</v>
      </c>
      <c r="AI156" s="7">
        <f>MAX(_xlfn.CEILING.MATH((AG156-K156)/D156),0)</f>
        <v>0</v>
      </c>
      <c r="AJ156" s="7">
        <f>AG156-$F156</f>
        <v>121</v>
      </c>
      <c r="AK156" s="7">
        <f>AH156-MAX($G156,$H156)</f>
        <v>0</v>
      </c>
      <c r="AL156" s="8">
        <f>AK156/D156</f>
        <v>0</v>
      </c>
      <c r="AM156">
        <f>AH156/D156</f>
        <v>3</v>
      </c>
    </row>
    <row r="157" spans="1:39" x14ac:dyDescent="0.2">
      <c r="A157" s="1">
        <v>390</v>
      </c>
      <c r="B157" s="2">
        <v>185061010</v>
      </c>
      <c r="C157" s="2" t="s">
        <v>29</v>
      </c>
      <c r="D157" s="2">
        <v>1000</v>
      </c>
      <c r="E157" s="2" t="s">
        <v>280</v>
      </c>
      <c r="F157" s="2">
        <v>300</v>
      </c>
      <c r="G157" s="2">
        <v>3000</v>
      </c>
      <c r="H157" s="2">
        <v>0</v>
      </c>
      <c r="I157" s="2">
        <v>34</v>
      </c>
      <c r="J157" s="2">
        <v>2415</v>
      </c>
      <c r="K157" s="2">
        <v>2410</v>
      </c>
      <c r="L157" s="2">
        <v>71.029411764705884</v>
      </c>
      <c r="M157" s="2">
        <v>54.75</v>
      </c>
      <c r="N157" s="2">
        <v>90</v>
      </c>
      <c r="O157" s="2">
        <v>90</v>
      </c>
      <c r="P157" s="2">
        <v>200</v>
      </c>
      <c r="Q157" s="2">
        <v>1.0147058823529411</v>
      </c>
      <c r="R157" s="2">
        <v>2</v>
      </c>
      <c r="S157" s="2">
        <v>26</v>
      </c>
      <c r="T157" s="2">
        <v>92.884615384615387</v>
      </c>
      <c r="U157" s="2">
        <v>56.782621935290678</v>
      </c>
      <c r="V157" s="2">
        <v>7</v>
      </c>
      <c r="W157" s="2">
        <v>60</v>
      </c>
      <c r="X157" s="2">
        <v>90</v>
      </c>
      <c r="Y157" s="2">
        <v>90</v>
      </c>
      <c r="Z157" s="2">
        <v>260</v>
      </c>
      <c r="AA157" s="2">
        <v>1.3076923076923077</v>
      </c>
      <c r="AB157" s="2">
        <v>3</v>
      </c>
      <c r="AC157" s="9">
        <f>Z157*2</f>
        <v>520</v>
      </c>
      <c r="AD157" s="7">
        <f>MAX(AC157,$G157,$H157)</f>
        <v>3000</v>
      </c>
      <c r="AE157" s="7">
        <f>AC157-$F157</f>
        <v>220</v>
      </c>
      <c r="AF157" s="7">
        <f>AD157-MAX($G157,$H157)</f>
        <v>0</v>
      </c>
      <c r="AG157" s="9">
        <f>_xlfn.CEILING.MATH(L157*AB157*IF(I157&gt;=2,2,IF(OR(E157="CA",E157="TA"),$AH$2,1)))</f>
        <v>427</v>
      </c>
      <c r="AH157" s="7">
        <f>MAX(AG157,$G157,$H157)</f>
        <v>3000</v>
      </c>
      <c r="AI157" s="7">
        <f>MAX(_xlfn.CEILING.MATH((AG157-K157)/D157),0)</f>
        <v>0</v>
      </c>
      <c r="AJ157" s="7">
        <f>AG157-$F157</f>
        <v>127</v>
      </c>
      <c r="AK157" s="7">
        <f>AH157-MAX($G157,$H157)</f>
        <v>0</v>
      </c>
      <c r="AL157" s="8">
        <f>AK157/D157</f>
        <v>0</v>
      </c>
      <c r="AM157">
        <f>AH157/D157</f>
        <v>3</v>
      </c>
    </row>
    <row r="158" spans="1:39" x14ac:dyDescent="0.2">
      <c r="A158" s="1">
        <v>391</v>
      </c>
      <c r="B158" s="2">
        <v>185062010</v>
      </c>
      <c r="C158" s="2" t="s">
        <v>30</v>
      </c>
      <c r="D158" s="2">
        <v>1000</v>
      </c>
      <c r="E158" s="2" t="s">
        <v>280</v>
      </c>
      <c r="F158" s="2">
        <v>500</v>
      </c>
      <c r="G158" s="2">
        <v>3000</v>
      </c>
      <c r="H158" s="2">
        <v>0</v>
      </c>
      <c r="I158" s="2">
        <v>66</v>
      </c>
      <c r="J158" s="2">
        <v>5240</v>
      </c>
      <c r="K158" s="2">
        <v>3217</v>
      </c>
      <c r="L158" s="2">
        <v>79.393939393939391</v>
      </c>
      <c r="M158" s="2">
        <v>55.75</v>
      </c>
      <c r="N158" s="2">
        <v>90</v>
      </c>
      <c r="O158" s="2">
        <v>90</v>
      </c>
      <c r="P158" s="2">
        <v>180</v>
      </c>
      <c r="Q158" s="2">
        <v>1.1063973063973065</v>
      </c>
      <c r="R158" s="2">
        <v>2</v>
      </c>
      <c r="S158" s="2">
        <v>37</v>
      </c>
      <c r="T158" s="2">
        <v>141.62162162162161</v>
      </c>
      <c r="U158" s="2">
        <v>77.494570186616343</v>
      </c>
      <c r="V158" s="2">
        <v>7</v>
      </c>
      <c r="W158" s="2">
        <v>90</v>
      </c>
      <c r="X158" s="2">
        <v>120</v>
      </c>
      <c r="Y158" s="2">
        <v>180</v>
      </c>
      <c r="Z158" s="2">
        <v>300</v>
      </c>
      <c r="AA158" s="2">
        <v>1.7837837837837838</v>
      </c>
      <c r="AB158" s="2">
        <v>4</v>
      </c>
      <c r="AC158" s="9">
        <f>Z158*2</f>
        <v>600</v>
      </c>
      <c r="AD158" s="7">
        <f>MAX(AC158,$G158,$H158)</f>
        <v>3000</v>
      </c>
      <c r="AE158" s="7">
        <f>AC158-$F158</f>
        <v>100</v>
      </c>
      <c r="AF158" s="7">
        <f>AD158-MAX($G158,$H158)</f>
        <v>0</v>
      </c>
      <c r="AG158" s="9">
        <f>_xlfn.CEILING.MATH(L158*AB158*IF(I158&gt;=2,2,IF(OR(E158="CA",E158="TA"),$AH$2,1)))</f>
        <v>636</v>
      </c>
      <c r="AH158" s="7">
        <f>MAX(AG158,$G158,$H158)</f>
        <v>3000</v>
      </c>
      <c r="AI158" s="7">
        <f>MAX(_xlfn.CEILING.MATH((AG158-K158)/D158),0)</f>
        <v>0</v>
      </c>
      <c r="AJ158" s="7">
        <f>AG158-$F158</f>
        <v>136</v>
      </c>
      <c r="AK158" s="7">
        <f>AH158-MAX($G158,$H158)</f>
        <v>0</v>
      </c>
      <c r="AL158" s="8">
        <f>AK158/D158</f>
        <v>0</v>
      </c>
      <c r="AM158">
        <f>AH158/D158</f>
        <v>3</v>
      </c>
    </row>
    <row r="159" spans="1:39" x14ac:dyDescent="0.2">
      <c r="A159" s="1">
        <v>5123</v>
      </c>
      <c r="B159" s="2">
        <v>378018201</v>
      </c>
      <c r="C159" s="2" t="s">
        <v>82</v>
      </c>
      <c r="D159" s="2">
        <v>100</v>
      </c>
      <c r="E159" s="2" t="s">
        <v>280</v>
      </c>
      <c r="F159" s="2">
        <v>100</v>
      </c>
      <c r="G159" s="2">
        <v>300</v>
      </c>
      <c r="H159" s="2">
        <v>0</v>
      </c>
      <c r="I159" s="2">
        <v>7</v>
      </c>
      <c r="J159" s="2">
        <v>524</v>
      </c>
      <c r="K159" s="2">
        <v>1816</v>
      </c>
      <c r="L159" s="2">
        <v>74.857142857142861</v>
      </c>
      <c r="M159" s="2">
        <v>36.5</v>
      </c>
      <c r="N159" s="2">
        <v>45</v>
      </c>
      <c r="O159" s="2">
        <v>106</v>
      </c>
      <c r="P159" s="2">
        <v>180</v>
      </c>
      <c r="Q159" s="2">
        <v>1.4285714285714286</v>
      </c>
      <c r="R159" s="2">
        <v>2</v>
      </c>
      <c r="S159" s="2">
        <v>6</v>
      </c>
      <c r="T159" s="2">
        <v>87.333333333333329</v>
      </c>
      <c r="U159" s="2">
        <v>73.325757184407351</v>
      </c>
      <c r="V159" s="2">
        <v>14</v>
      </c>
      <c r="W159" s="2">
        <v>45</v>
      </c>
      <c r="X159" s="2">
        <v>52.5</v>
      </c>
      <c r="Y159" s="2">
        <v>150</v>
      </c>
      <c r="Z159" s="2">
        <v>180</v>
      </c>
      <c r="AA159" s="2">
        <v>1.1666666666666667</v>
      </c>
      <c r="AB159" s="2">
        <v>2</v>
      </c>
      <c r="AC159" s="9">
        <f>Z159*2</f>
        <v>360</v>
      </c>
      <c r="AD159" s="7">
        <f>MAX(AC159,$G159,$H159)</f>
        <v>360</v>
      </c>
      <c r="AE159" s="7">
        <f>AC159-$F159</f>
        <v>260</v>
      </c>
      <c r="AF159" s="7">
        <f>AD159-MAX($G159,$H159)</f>
        <v>60</v>
      </c>
      <c r="AG159" s="9">
        <f>_xlfn.CEILING.MATH(L159*AB159*IF(I159&gt;=2,2,IF(OR(E159="CA",E159="TA"),$AH$2,1)))</f>
        <v>300</v>
      </c>
      <c r="AH159" s="7">
        <f>MAX(AG159,$G159,$H159)</f>
        <v>300</v>
      </c>
      <c r="AI159" s="7">
        <f>MAX(_xlfn.CEILING.MATH((AG159-K159)/D159),0)</f>
        <v>0</v>
      </c>
      <c r="AJ159" s="7">
        <f>AG159-$F159</f>
        <v>200</v>
      </c>
      <c r="AK159" s="7">
        <f>AH159-MAX($G159,$H159)</f>
        <v>0</v>
      </c>
      <c r="AL159" s="8">
        <f>AK159/D159</f>
        <v>0</v>
      </c>
      <c r="AM159">
        <f>AH159/D159</f>
        <v>3</v>
      </c>
    </row>
    <row r="160" spans="1:39" x14ac:dyDescent="0.2">
      <c r="A160" s="1">
        <v>33530</v>
      </c>
      <c r="B160" s="2">
        <v>781279010</v>
      </c>
      <c r="C160" s="2" t="s">
        <v>222</v>
      </c>
      <c r="D160" s="2">
        <v>1000</v>
      </c>
      <c r="E160" s="2" t="s">
        <v>282</v>
      </c>
      <c r="F160" s="2">
        <v>450</v>
      </c>
      <c r="G160" s="2">
        <v>3000</v>
      </c>
      <c r="H160" s="2">
        <v>0</v>
      </c>
      <c r="I160" s="2">
        <v>57</v>
      </c>
      <c r="J160" s="2">
        <v>4036</v>
      </c>
      <c r="K160" s="2">
        <v>662</v>
      </c>
      <c r="L160" s="2">
        <v>70.807017543859644</v>
      </c>
      <c r="M160" s="2">
        <v>30</v>
      </c>
      <c r="N160" s="2">
        <v>60</v>
      </c>
      <c r="O160" s="2">
        <v>90</v>
      </c>
      <c r="P160" s="2">
        <v>180</v>
      </c>
      <c r="Q160" s="2">
        <v>1.2114035087719297</v>
      </c>
      <c r="R160" s="2">
        <v>2.0499999999999998</v>
      </c>
      <c r="S160" s="2">
        <v>32</v>
      </c>
      <c r="T160" s="2">
        <v>126.125</v>
      </c>
      <c r="U160" s="2">
        <v>88.450004102919365</v>
      </c>
      <c r="V160" s="2">
        <v>1</v>
      </c>
      <c r="W160" s="2">
        <v>60</v>
      </c>
      <c r="X160" s="2">
        <v>96.5</v>
      </c>
      <c r="Y160" s="2">
        <v>180</v>
      </c>
      <c r="Z160" s="2">
        <v>330</v>
      </c>
      <c r="AA160" s="2">
        <v>1.78125</v>
      </c>
      <c r="AB160" s="2">
        <v>5</v>
      </c>
      <c r="AC160" s="9">
        <f>Z160*2</f>
        <v>660</v>
      </c>
      <c r="AD160" s="7">
        <f>MAX(AC160,$G160,$H160)</f>
        <v>3000</v>
      </c>
      <c r="AE160" s="7">
        <f>AC160-$F160</f>
        <v>210</v>
      </c>
      <c r="AF160" s="7">
        <f>AD160-MAX($G160,$H160)</f>
        <v>0</v>
      </c>
      <c r="AG160" s="9">
        <f>_xlfn.CEILING.MATH(L160*AB160*IF(I160&gt;=2,2,IF(OR(E160="CA",E160="TA"),$AH$2,1)))</f>
        <v>709</v>
      </c>
      <c r="AH160" s="7">
        <f>MAX(AG160,$G160,$H160)</f>
        <v>3000</v>
      </c>
      <c r="AI160" s="7">
        <f>MAX(_xlfn.CEILING.MATH((AG160-K160)/D160),0)</f>
        <v>1</v>
      </c>
      <c r="AJ160" s="7">
        <f>AG160-$F160</f>
        <v>259</v>
      </c>
      <c r="AK160" s="7">
        <f>AH160-MAX($G160,$H160)</f>
        <v>0</v>
      </c>
      <c r="AL160" s="8">
        <f>AK160/D160</f>
        <v>0</v>
      </c>
      <c r="AM160">
        <f>AH160/D160</f>
        <v>3</v>
      </c>
    </row>
    <row r="161" spans="1:39" x14ac:dyDescent="0.2">
      <c r="A161" s="1">
        <v>1645</v>
      </c>
      <c r="B161" s="2">
        <v>904759080</v>
      </c>
      <c r="C161" s="2" t="s">
        <v>40</v>
      </c>
      <c r="D161" s="2">
        <v>1000</v>
      </c>
      <c r="E161" s="2" t="s">
        <v>280</v>
      </c>
      <c r="F161" s="2">
        <v>450</v>
      </c>
      <c r="G161" s="2">
        <v>3000</v>
      </c>
      <c r="H161" s="2">
        <v>0</v>
      </c>
      <c r="I161" s="2">
        <v>27</v>
      </c>
      <c r="J161" s="2">
        <v>3209</v>
      </c>
      <c r="K161" s="2">
        <v>2346</v>
      </c>
      <c r="L161" s="2">
        <v>118.85185185185185</v>
      </c>
      <c r="M161" s="2">
        <v>60</v>
      </c>
      <c r="N161" s="2">
        <v>90</v>
      </c>
      <c r="O161" s="2">
        <v>180</v>
      </c>
      <c r="P161" s="2">
        <v>270</v>
      </c>
      <c r="Q161" s="2">
        <v>1.7414395527603075</v>
      </c>
      <c r="R161" s="2">
        <v>3.0188679245283021</v>
      </c>
      <c r="S161" s="2">
        <v>20</v>
      </c>
      <c r="T161" s="2">
        <v>160.44999999999999</v>
      </c>
      <c r="U161" s="2">
        <v>138.83594066758303</v>
      </c>
      <c r="V161" s="2">
        <v>7</v>
      </c>
      <c r="W161" s="2">
        <v>75</v>
      </c>
      <c r="X161" s="2">
        <v>100</v>
      </c>
      <c r="Y161" s="2">
        <v>202.5</v>
      </c>
      <c r="Z161" s="2">
        <v>464</v>
      </c>
      <c r="AA161" s="2">
        <v>1.35</v>
      </c>
      <c r="AB161" s="2">
        <v>3</v>
      </c>
      <c r="AC161" s="9">
        <f>Z161*2</f>
        <v>928</v>
      </c>
      <c r="AD161" s="7">
        <f>MAX(AC161,$G161,$H161)</f>
        <v>3000</v>
      </c>
      <c r="AE161" s="7">
        <f>AC161-$F161</f>
        <v>478</v>
      </c>
      <c r="AF161" s="7">
        <f>AD161-MAX($G161,$H161)</f>
        <v>0</v>
      </c>
      <c r="AG161" s="9">
        <f>_xlfn.CEILING.MATH(L161*AB161*IF(I161&gt;=2,2,IF(OR(E161="CA",E161="TA"),$AH$2,1)))</f>
        <v>714</v>
      </c>
      <c r="AH161" s="7">
        <f>MAX(AG161,$G161,$H161)</f>
        <v>3000</v>
      </c>
      <c r="AI161" s="7">
        <f>MAX(_xlfn.CEILING.MATH((AG161-K161)/D161),0)</f>
        <v>0</v>
      </c>
      <c r="AJ161" s="7">
        <f>AG161-$F161</f>
        <v>264</v>
      </c>
      <c r="AK161" s="7">
        <f>AH161-MAX($G161,$H161)</f>
        <v>0</v>
      </c>
      <c r="AL161" s="8">
        <f>AK161/D161</f>
        <v>0</v>
      </c>
      <c r="AM161">
        <f>AH161/D161</f>
        <v>3</v>
      </c>
    </row>
    <row r="162" spans="1:39" x14ac:dyDescent="0.2">
      <c r="A162" s="1">
        <v>21413</v>
      </c>
      <c r="B162" s="2">
        <v>16714050302</v>
      </c>
      <c r="C162" s="2" t="s">
        <v>188</v>
      </c>
      <c r="D162" s="2">
        <v>500</v>
      </c>
      <c r="E162" s="2" t="s">
        <v>282</v>
      </c>
      <c r="F162" s="2">
        <v>300</v>
      </c>
      <c r="G162" s="2">
        <v>1500</v>
      </c>
      <c r="H162" s="2">
        <v>0</v>
      </c>
      <c r="I162" s="2">
        <v>16</v>
      </c>
      <c r="J162" s="2">
        <v>2310</v>
      </c>
      <c r="K162" s="2">
        <v>676</v>
      </c>
      <c r="L162" s="2">
        <v>144.375</v>
      </c>
      <c r="M162" s="2">
        <v>60</v>
      </c>
      <c r="N162" s="2">
        <v>90</v>
      </c>
      <c r="O162" s="2">
        <v>180</v>
      </c>
      <c r="P162" s="2">
        <v>496</v>
      </c>
      <c r="Q162" s="2">
        <v>2.5030487804878048</v>
      </c>
      <c r="R162" s="2">
        <v>6.0487804878048781</v>
      </c>
      <c r="S162" s="2">
        <v>13</v>
      </c>
      <c r="T162" s="2">
        <v>177.69230769230768</v>
      </c>
      <c r="U162" s="2">
        <v>157.86670781357745</v>
      </c>
      <c r="V162" s="2">
        <v>60</v>
      </c>
      <c r="W162" s="2">
        <v>90</v>
      </c>
      <c r="X162" s="2">
        <v>120</v>
      </c>
      <c r="Y162" s="2">
        <v>180</v>
      </c>
      <c r="Z162" s="2">
        <v>540</v>
      </c>
      <c r="AA162" s="2">
        <v>1.2307692307692308</v>
      </c>
      <c r="AB162" s="2">
        <v>2</v>
      </c>
      <c r="AC162" s="9">
        <f>Z162*2</f>
        <v>1080</v>
      </c>
      <c r="AD162" s="7">
        <f>MAX(AC162,$G162,$H162)</f>
        <v>1500</v>
      </c>
      <c r="AE162" s="7">
        <f>AC162-$F162</f>
        <v>780</v>
      </c>
      <c r="AF162" s="7">
        <f>AD162-MAX($G162,$H162)</f>
        <v>0</v>
      </c>
      <c r="AG162" s="9">
        <f>_xlfn.CEILING.MATH(L162*AB162*IF(I162&gt;=2,2,IF(OR(E162="CA",E162="TA"),$AH$2,1)))</f>
        <v>578</v>
      </c>
      <c r="AH162" s="7">
        <f>MAX(AG162,$G162,$H162)</f>
        <v>1500</v>
      </c>
      <c r="AI162" s="7">
        <f>MAX(_xlfn.CEILING.MATH((AG162-K162)/D162),0)</f>
        <v>0</v>
      </c>
      <c r="AJ162" s="7">
        <f>AG162-$F162</f>
        <v>278</v>
      </c>
      <c r="AK162" s="7">
        <f>AH162-MAX($G162,$H162)</f>
        <v>0</v>
      </c>
      <c r="AL162" s="8">
        <f>AK162/D162</f>
        <v>0</v>
      </c>
      <c r="AM162">
        <f>AH162/D162</f>
        <v>3</v>
      </c>
    </row>
    <row r="163" spans="1:39" x14ac:dyDescent="0.2">
      <c r="A163" s="1">
        <v>14198</v>
      </c>
      <c r="B163" s="2">
        <v>56016975</v>
      </c>
      <c r="C163" s="2" t="s">
        <v>158</v>
      </c>
      <c r="D163" s="2">
        <v>100</v>
      </c>
      <c r="E163" s="2" t="s">
        <v>280</v>
      </c>
      <c r="F163" s="2">
        <v>180</v>
      </c>
      <c r="G163" s="2">
        <v>0</v>
      </c>
      <c r="H163" s="2">
        <v>200</v>
      </c>
      <c r="I163" s="2">
        <v>2</v>
      </c>
      <c r="J163" s="2">
        <v>323</v>
      </c>
      <c r="K163" s="2">
        <v>240</v>
      </c>
      <c r="L163" s="2">
        <v>161.5</v>
      </c>
      <c r="M163" s="2">
        <v>160.75</v>
      </c>
      <c r="N163" s="2">
        <v>161.5</v>
      </c>
      <c r="O163" s="2">
        <v>162.25</v>
      </c>
      <c r="P163" s="2">
        <v>163</v>
      </c>
      <c r="Q163" s="2">
        <v>1.7844932844932844</v>
      </c>
      <c r="R163" s="2">
        <v>1.7912087912087913</v>
      </c>
      <c r="S163" s="2">
        <v>2</v>
      </c>
      <c r="T163" s="2">
        <v>161.5</v>
      </c>
      <c r="U163" s="2">
        <v>2.1213203435596424</v>
      </c>
      <c r="V163" s="2">
        <v>160</v>
      </c>
      <c r="W163" s="2">
        <v>160.75</v>
      </c>
      <c r="X163" s="2">
        <v>161.5</v>
      </c>
      <c r="Y163" s="2">
        <v>162.25</v>
      </c>
      <c r="Z163" s="2">
        <v>163</v>
      </c>
      <c r="AA163" s="2">
        <v>1</v>
      </c>
      <c r="AB163" s="2">
        <v>1</v>
      </c>
      <c r="AC163" s="9">
        <f>Z163*2</f>
        <v>326</v>
      </c>
      <c r="AD163" s="7">
        <f>MAX(AC163,$G163,$H163)</f>
        <v>326</v>
      </c>
      <c r="AE163" s="7">
        <f>AC163-$F163</f>
        <v>146</v>
      </c>
      <c r="AF163" s="7">
        <f>AD163-MAX($G163,$H163)</f>
        <v>126</v>
      </c>
      <c r="AG163" s="9">
        <f>_xlfn.CEILING.MATH(L163*AB163*IF(I163&gt;=2,2,IF(OR(E163="CA",E163="TA"),$AH$2,1)))</f>
        <v>323</v>
      </c>
      <c r="AH163" s="7">
        <f>MAX(AG163,$G163,$H163)</f>
        <v>323</v>
      </c>
      <c r="AI163" s="7">
        <f>MAX(_xlfn.CEILING.MATH((AG163-K163)/D163),0)</f>
        <v>1</v>
      </c>
      <c r="AJ163" s="7">
        <f>AG163-$F163</f>
        <v>143</v>
      </c>
      <c r="AK163" s="7">
        <f>AH163-MAX($G163,$H163)</f>
        <v>123</v>
      </c>
      <c r="AL163" s="8">
        <f>AK163/D163</f>
        <v>1.23</v>
      </c>
      <c r="AM163">
        <f>AH163/D163</f>
        <v>3.23</v>
      </c>
    </row>
    <row r="164" spans="1:39" x14ac:dyDescent="0.2">
      <c r="A164" s="1">
        <v>4764</v>
      </c>
      <c r="B164" s="2">
        <v>115351101</v>
      </c>
      <c r="C164" s="2" t="s">
        <v>78</v>
      </c>
      <c r="D164" s="2">
        <v>100</v>
      </c>
      <c r="E164" s="2" t="s">
        <v>280</v>
      </c>
      <c r="F164" s="2">
        <v>180</v>
      </c>
      <c r="G164" s="2">
        <v>360</v>
      </c>
      <c r="H164" s="2">
        <v>0</v>
      </c>
      <c r="I164" s="2">
        <v>0</v>
      </c>
      <c r="J164" s="2">
        <v>0</v>
      </c>
      <c r="K164" s="2">
        <v>200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9">
        <f>Z164*2</f>
        <v>0</v>
      </c>
      <c r="AD164" s="7">
        <f>MAX(AC164,$G164,$H164)</f>
        <v>360</v>
      </c>
      <c r="AE164" s="7">
        <f>AC164-$F164</f>
        <v>-180</v>
      </c>
      <c r="AF164" s="7">
        <f>AD164-MAX($G164,$H164)</f>
        <v>0</v>
      </c>
      <c r="AG164" s="9">
        <f>_xlfn.CEILING.MATH(L164*AB164*IF(I164&gt;=2,2,IF(OR(E164="CA",E164="TA"),$AH$2,1)))</f>
        <v>0</v>
      </c>
      <c r="AH164" s="7">
        <f>MAX(AG164,$G164,$H164)</f>
        <v>360</v>
      </c>
      <c r="AI164" s="7">
        <f>MAX(_xlfn.CEILING.MATH((AG164-K164)/D164),0)</f>
        <v>0</v>
      </c>
      <c r="AJ164" s="7">
        <f>AG164-$F164</f>
        <v>-180</v>
      </c>
      <c r="AK164" s="7">
        <f>AH164-MAX($G164,$H164)</f>
        <v>0</v>
      </c>
      <c r="AL164" s="8">
        <f>AK164/D164</f>
        <v>0</v>
      </c>
      <c r="AM164">
        <f>AH164/D164</f>
        <v>3.6</v>
      </c>
    </row>
    <row r="165" spans="1:39" x14ac:dyDescent="0.2">
      <c r="A165" s="1">
        <v>6460</v>
      </c>
      <c r="B165" s="2">
        <v>185007201</v>
      </c>
      <c r="C165" s="2" t="s">
        <v>90</v>
      </c>
      <c r="D165" s="2">
        <v>100</v>
      </c>
      <c r="E165" s="2" t="s">
        <v>280</v>
      </c>
      <c r="F165" s="2">
        <v>180</v>
      </c>
      <c r="G165" s="2">
        <v>360</v>
      </c>
      <c r="H165" s="2">
        <v>0</v>
      </c>
      <c r="I165" s="2">
        <v>1</v>
      </c>
      <c r="J165" s="2">
        <v>1</v>
      </c>
      <c r="K165" s="2">
        <v>373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0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9">
        <f>Z165*2</f>
        <v>2</v>
      </c>
      <c r="AD165" s="7">
        <f>MAX(AC165,$G165,$H165)</f>
        <v>360</v>
      </c>
      <c r="AE165" s="7">
        <f>AC165-$F165</f>
        <v>-178</v>
      </c>
      <c r="AF165" s="7">
        <f>AD165-MAX($G165,$H165)</f>
        <v>0</v>
      </c>
      <c r="AG165" s="9">
        <f>_xlfn.CEILING.MATH(L165*AB165*IF(I165&gt;=2,2,IF(OR(E165="CA",E165="TA"),$AH$2,1)))</f>
        <v>2</v>
      </c>
      <c r="AH165" s="7">
        <f>MAX(AG165,$G165,$H165)</f>
        <v>360</v>
      </c>
      <c r="AI165" s="7">
        <f>MAX(_xlfn.CEILING.MATH((AG165-K165)/D165),0)</f>
        <v>0</v>
      </c>
      <c r="AJ165" s="7">
        <f>AG165-$F165</f>
        <v>-178</v>
      </c>
      <c r="AK165" s="7">
        <f>AH165-MAX($G165,$H165)</f>
        <v>0</v>
      </c>
      <c r="AL165" s="8">
        <f>AK165/D165</f>
        <v>0</v>
      </c>
      <c r="AM165">
        <f>AH165/D165</f>
        <v>3.6</v>
      </c>
    </row>
    <row r="166" spans="1:39" x14ac:dyDescent="0.2">
      <c r="A166" s="1">
        <v>11682</v>
      </c>
      <c r="B166" s="2">
        <v>69238107601</v>
      </c>
      <c r="C166" s="2" t="s">
        <v>154</v>
      </c>
      <c r="D166" s="2">
        <v>100</v>
      </c>
      <c r="E166" s="2" t="s">
        <v>280</v>
      </c>
      <c r="F166" s="2">
        <v>270</v>
      </c>
      <c r="G166" s="2">
        <v>300</v>
      </c>
      <c r="H166" s="2">
        <v>0</v>
      </c>
      <c r="I166" s="2">
        <v>2</v>
      </c>
      <c r="J166" s="2">
        <v>360</v>
      </c>
      <c r="K166" s="2">
        <v>720</v>
      </c>
      <c r="L166" s="2">
        <v>180</v>
      </c>
      <c r="M166" s="2">
        <v>180</v>
      </c>
      <c r="N166" s="2">
        <v>180</v>
      </c>
      <c r="O166" s="2">
        <v>180</v>
      </c>
      <c r="P166" s="2">
        <v>180</v>
      </c>
      <c r="Q166" s="2">
        <v>2</v>
      </c>
      <c r="R166" s="2">
        <v>2</v>
      </c>
      <c r="S166" s="2">
        <v>2</v>
      </c>
      <c r="T166" s="2">
        <v>180</v>
      </c>
      <c r="U166" s="2">
        <v>0</v>
      </c>
      <c r="V166" s="2">
        <v>180</v>
      </c>
      <c r="W166" s="2">
        <v>180</v>
      </c>
      <c r="X166" s="2">
        <v>180</v>
      </c>
      <c r="Y166" s="2">
        <v>180</v>
      </c>
      <c r="Z166" s="2">
        <v>180</v>
      </c>
      <c r="AA166" s="2">
        <v>1</v>
      </c>
      <c r="AB166" s="2">
        <v>1</v>
      </c>
      <c r="AC166" s="9">
        <f>Z166*2</f>
        <v>360</v>
      </c>
      <c r="AD166" s="7">
        <f>MAX(AC166,$G166,$H166)</f>
        <v>360</v>
      </c>
      <c r="AE166" s="7">
        <f>AC166-$F166</f>
        <v>90</v>
      </c>
      <c r="AF166" s="7">
        <f>AD166-MAX($G166,$H166)</f>
        <v>60</v>
      </c>
      <c r="AG166" s="9">
        <f>_xlfn.CEILING.MATH(L166*AB166*IF(I166&gt;=2,2,IF(OR(E166="CA",E166="TA"),$AH$2,1)))</f>
        <v>360</v>
      </c>
      <c r="AH166" s="7">
        <f>MAX(AG166,$G166,$H166)</f>
        <v>360</v>
      </c>
      <c r="AI166" s="7">
        <f>MAX(_xlfn.CEILING.MATH((AG166-K166)/D166),0)</f>
        <v>0</v>
      </c>
      <c r="AJ166" s="7">
        <f>AG166-$F166</f>
        <v>90</v>
      </c>
      <c r="AK166" s="7">
        <f>AH166-MAX($G166,$H166)</f>
        <v>60</v>
      </c>
      <c r="AL166" s="8">
        <f>AK166/D166</f>
        <v>0.6</v>
      </c>
      <c r="AM166">
        <f>AH166/D166</f>
        <v>3.6</v>
      </c>
    </row>
    <row r="167" spans="1:39" x14ac:dyDescent="0.2">
      <c r="A167" s="1">
        <v>4868</v>
      </c>
      <c r="B167" s="2">
        <v>42192033901</v>
      </c>
      <c r="C167" s="2" t="s">
        <v>79</v>
      </c>
      <c r="D167" s="2">
        <v>100</v>
      </c>
      <c r="E167" s="2" t="s">
        <v>280</v>
      </c>
      <c r="F167" s="2">
        <v>200</v>
      </c>
      <c r="G167" s="2">
        <v>300</v>
      </c>
      <c r="H167" s="2">
        <v>0</v>
      </c>
      <c r="I167" s="2">
        <v>2</v>
      </c>
      <c r="J167" s="2">
        <v>360</v>
      </c>
      <c r="K167" s="2">
        <v>441</v>
      </c>
      <c r="L167" s="2">
        <v>180</v>
      </c>
      <c r="M167" s="2">
        <v>180</v>
      </c>
      <c r="N167" s="2">
        <v>180</v>
      </c>
      <c r="O167" s="2">
        <v>180</v>
      </c>
      <c r="P167" s="2">
        <v>180</v>
      </c>
      <c r="Q167" s="2">
        <v>5</v>
      </c>
      <c r="R167" s="2">
        <v>6</v>
      </c>
      <c r="S167" s="2">
        <v>2</v>
      </c>
      <c r="T167" s="2">
        <v>180</v>
      </c>
      <c r="U167" s="2">
        <v>0</v>
      </c>
      <c r="V167" s="2">
        <v>180</v>
      </c>
      <c r="W167" s="2">
        <v>180</v>
      </c>
      <c r="X167" s="2">
        <v>180</v>
      </c>
      <c r="Y167" s="2">
        <v>180</v>
      </c>
      <c r="Z167" s="2">
        <v>180</v>
      </c>
      <c r="AA167" s="2">
        <v>1</v>
      </c>
      <c r="AB167" s="2">
        <v>1</v>
      </c>
      <c r="AC167" s="9">
        <f>Z167*2</f>
        <v>360</v>
      </c>
      <c r="AD167" s="7">
        <f>MAX(AC167,$G167,$H167)</f>
        <v>360</v>
      </c>
      <c r="AE167" s="7">
        <f>AC167-$F167</f>
        <v>160</v>
      </c>
      <c r="AF167" s="7">
        <f>AD167-MAX($G167,$H167)</f>
        <v>60</v>
      </c>
      <c r="AG167" s="9">
        <f>_xlfn.CEILING.MATH(L167*AB167*IF(I167&gt;=2,2,IF(OR(E167="CA",E167="TA"),$AH$2,1)))</f>
        <v>360</v>
      </c>
      <c r="AH167" s="7">
        <f>MAX(AG167,$G167,$H167)</f>
        <v>360</v>
      </c>
      <c r="AI167" s="7">
        <f>MAX(_xlfn.CEILING.MATH((AG167-K167)/D167),0)</f>
        <v>0</v>
      </c>
      <c r="AJ167" s="7">
        <f>AG167-$F167</f>
        <v>160</v>
      </c>
      <c r="AK167" s="7">
        <f>AH167-MAX($G167,$H167)</f>
        <v>60</v>
      </c>
      <c r="AL167" s="8">
        <f>AK167/D167</f>
        <v>0.6</v>
      </c>
      <c r="AM167">
        <f>AH167/D167</f>
        <v>3.6</v>
      </c>
    </row>
    <row r="168" spans="1:39" x14ac:dyDescent="0.2">
      <c r="A168" s="1">
        <v>38164</v>
      </c>
      <c r="B168" s="2">
        <v>60505025302</v>
      </c>
      <c r="C168" s="2" t="s">
        <v>224</v>
      </c>
      <c r="D168" s="2">
        <v>90</v>
      </c>
      <c r="E168" s="2" t="s">
        <v>280</v>
      </c>
      <c r="F168" s="2">
        <v>180</v>
      </c>
      <c r="G168" s="2">
        <v>180</v>
      </c>
      <c r="H168" s="2">
        <v>0</v>
      </c>
      <c r="I168" s="2">
        <v>16</v>
      </c>
      <c r="J168" s="2">
        <v>945</v>
      </c>
      <c r="K168" s="2">
        <v>1948</v>
      </c>
      <c r="L168" s="2">
        <v>59.0625</v>
      </c>
      <c r="M168" s="2">
        <v>30</v>
      </c>
      <c r="N168" s="2">
        <v>60</v>
      </c>
      <c r="O168" s="2">
        <v>90</v>
      </c>
      <c r="P168" s="2">
        <v>90</v>
      </c>
      <c r="Q168" s="2">
        <v>1</v>
      </c>
      <c r="R168" s="2">
        <v>1</v>
      </c>
      <c r="S168" s="2">
        <v>10</v>
      </c>
      <c r="T168" s="2">
        <v>94.5</v>
      </c>
      <c r="U168" s="2">
        <v>43.617656975128774</v>
      </c>
      <c r="V168" s="2">
        <v>30</v>
      </c>
      <c r="W168" s="2">
        <v>67.5</v>
      </c>
      <c r="X168" s="2">
        <v>90</v>
      </c>
      <c r="Y168" s="2">
        <v>120</v>
      </c>
      <c r="Z168" s="2">
        <v>180</v>
      </c>
      <c r="AA168" s="2">
        <v>1.6</v>
      </c>
      <c r="AB168" s="2">
        <v>3</v>
      </c>
      <c r="AC168" s="9">
        <f>Z168*2</f>
        <v>360</v>
      </c>
      <c r="AD168" s="7">
        <f>MAX(AC168,$G168,$H168)</f>
        <v>360</v>
      </c>
      <c r="AE168" s="7">
        <f>AC168-$F168</f>
        <v>180</v>
      </c>
      <c r="AF168" s="7">
        <f>AD168-MAX($G168,$H168)</f>
        <v>180</v>
      </c>
      <c r="AG168" s="9">
        <f>_xlfn.CEILING.MATH(L168*AB168*IF(I168&gt;=2,2,IF(OR(E168="CA",E168="TA"),$AH$2,1)))</f>
        <v>355</v>
      </c>
      <c r="AH168" s="7">
        <f>MAX(AG168,$G168,$H168)</f>
        <v>355</v>
      </c>
      <c r="AI168" s="7">
        <f>MAX(_xlfn.CEILING.MATH((AG168-K168)/D168),0)</f>
        <v>0</v>
      </c>
      <c r="AJ168" s="7">
        <f>AG168-$F168</f>
        <v>175</v>
      </c>
      <c r="AK168" s="7">
        <f>AH168-MAX($G168,$H168)</f>
        <v>175</v>
      </c>
      <c r="AL168" s="8">
        <f>AK168/D168</f>
        <v>1.9444444444444444</v>
      </c>
      <c r="AM168">
        <f>AH168/D168</f>
        <v>3.9444444444444446</v>
      </c>
    </row>
    <row r="169" spans="1:39" x14ac:dyDescent="0.2">
      <c r="A169" s="1">
        <v>59211</v>
      </c>
      <c r="B169" s="2">
        <v>93551798</v>
      </c>
      <c r="C169" s="2" t="s">
        <v>267</v>
      </c>
      <c r="D169" s="2">
        <v>90</v>
      </c>
      <c r="E169" s="2" t="s">
        <v>280</v>
      </c>
      <c r="F169" s="2">
        <v>180</v>
      </c>
      <c r="G169" s="2">
        <v>360</v>
      </c>
      <c r="H169" s="2">
        <v>0</v>
      </c>
      <c r="I169" s="2">
        <v>8</v>
      </c>
      <c r="J169" s="2">
        <v>138</v>
      </c>
      <c r="K169" s="2">
        <v>255</v>
      </c>
      <c r="L169" s="2">
        <v>17.25</v>
      </c>
      <c r="M169" s="2">
        <v>7.25</v>
      </c>
      <c r="N169" s="2">
        <v>12.5</v>
      </c>
      <c r="O169" s="2">
        <v>24</v>
      </c>
      <c r="P169" s="2">
        <v>40</v>
      </c>
      <c r="Q169" s="2">
        <v>0.34722222222222221</v>
      </c>
      <c r="R169" s="2">
        <v>1</v>
      </c>
      <c r="S169" s="2">
        <v>8</v>
      </c>
      <c r="T169" s="2">
        <v>17.25</v>
      </c>
      <c r="U169" s="2">
        <v>13.864136673961553</v>
      </c>
      <c r="V169" s="2">
        <v>4</v>
      </c>
      <c r="W169" s="2">
        <v>7.25</v>
      </c>
      <c r="X169" s="2">
        <v>12.5</v>
      </c>
      <c r="Y169" s="2">
        <v>24</v>
      </c>
      <c r="Z169" s="2">
        <v>40</v>
      </c>
      <c r="AA169" s="2">
        <v>1</v>
      </c>
      <c r="AB169" s="2">
        <v>1</v>
      </c>
      <c r="AC169" s="9">
        <f>Z169*2</f>
        <v>80</v>
      </c>
      <c r="AD169" s="7">
        <f>MAX(AC169,$G169,$H169)</f>
        <v>360</v>
      </c>
      <c r="AE169" s="7">
        <f>AC169-$F169</f>
        <v>-100</v>
      </c>
      <c r="AF169" s="7">
        <f>AD169-MAX($G169,$H169)</f>
        <v>0</v>
      </c>
      <c r="AG169" s="9">
        <f>_xlfn.CEILING.MATH(L169*AB169*IF(I169&gt;=2,2,IF(OR(E169="CA",E169="TA"),$AH$2,1)))</f>
        <v>35</v>
      </c>
      <c r="AH169" s="7">
        <f>MAX(AG169,$G169,$H169)</f>
        <v>360</v>
      </c>
      <c r="AI169" s="7">
        <f>MAX(_xlfn.CEILING.MATH((AG169-K169)/D169),0)</f>
        <v>0</v>
      </c>
      <c r="AJ169" s="7">
        <f>AG169-$F169</f>
        <v>-145</v>
      </c>
      <c r="AK169" s="7">
        <f>AH169-MAX($G169,$H169)</f>
        <v>0</v>
      </c>
      <c r="AL169" s="8">
        <f>AK169/D169</f>
        <v>0</v>
      </c>
      <c r="AM169">
        <f>AH169/D169</f>
        <v>4</v>
      </c>
    </row>
    <row r="170" spans="1:39" x14ac:dyDescent="0.2">
      <c r="A170" s="1">
        <v>2421</v>
      </c>
      <c r="B170" s="2">
        <v>904051860</v>
      </c>
      <c r="C170" s="2" t="s">
        <v>52</v>
      </c>
      <c r="D170" s="2">
        <v>100</v>
      </c>
      <c r="E170" s="2" t="s">
        <v>280</v>
      </c>
      <c r="F170" s="2">
        <v>200</v>
      </c>
      <c r="G170" s="2">
        <v>400</v>
      </c>
      <c r="H170" s="2">
        <v>0</v>
      </c>
      <c r="I170" s="2">
        <v>5</v>
      </c>
      <c r="J170" s="2">
        <v>330</v>
      </c>
      <c r="K170" s="2">
        <v>451</v>
      </c>
      <c r="L170" s="2">
        <v>66</v>
      </c>
      <c r="M170" s="2">
        <v>30</v>
      </c>
      <c r="N170" s="2">
        <v>90</v>
      </c>
      <c r="O170" s="2">
        <v>90</v>
      </c>
      <c r="P170" s="2">
        <v>90</v>
      </c>
      <c r="Q170" s="2">
        <v>1</v>
      </c>
      <c r="R170" s="2">
        <v>1</v>
      </c>
      <c r="S170" s="2">
        <v>5</v>
      </c>
      <c r="T170" s="2">
        <v>66</v>
      </c>
      <c r="U170" s="2">
        <v>32.863353450309965</v>
      </c>
      <c r="V170" s="2">
        <v>30</v>
      </c>
      <c r="W170" s="2">
        <v>30</v>
      </c>
      <c r="X170" s="2">
        <v>90</v>
      </c>
      <c r="Y170" s="2">
        <v>90</v>
      </c>
      <c r="Z170" s="2">
        <v>90</v>
      </c>
      <c r="AA170" s="2">
        <v>1</v>
      </c>
      <c r="AB170" s="2">
        <v>1</v>
      </c>
      <c r="AC170" s="9">
        <f>Z170*2</f>
        <v>180</v>
      </c>
      <c r="AD170" s="7">
        <f>MAX(AC170,$G170,$H170)</f>
        <v>400</v>
      </c>
      <c r="AE170" s="7">
        <f>AC170-$F170</f>
        <v>-20</v>
      </c>
      <c r="AF170" s="7">
        <f>AD170-MAX($G170,$H170)</f>
        <v>0</v>
      </c>
      <c r="AG170" s="9">
        <f>_xlfn.CEILING.MATH(L170*AB170*IF(I170&gt;=2,2,IF(OR(E170="CA",E170="TA"),$AH$2,1)))</f>
        <v>132</v>
      </c>
      <c r="AH170" s="7">
        <f>MAX(AG170,$G170,$H170)</f>
        <v>400</v>
      </c>
      <c r="AI170" s="7">
        <f>MAX(_xlfn.CEILING.MATH((AG170-K170)/D170),0)</f>
        <v>0</v>
      </c>
      <c r="AJ170" s="7">
        <f>AG170-$F170</f>
        <v>-68</v>
      </c>
      <c r="AK170" s="7">
        <f>AH170-MAX($G170,$H170)</f>
        <v>0</v>
      </c>
      <c r="AL170" s="8">
        <f>AK170/D170</f>
        <v>0</v>
      </c>
      <c r="AM170">
        <f>AH170/D170</f>
        <v>4</v>
      </c>
    </row>
    <row r="171" spans="1:39" x14ac:dyDescent="0.2">
      <c r="A171" s="1">
        <v>7873</v>
      </c>
      <c r="B171" s="2">
        <v>61314035501</v>
      </c>
      <c r="C171" s="2" t="s">
        <v>122</v>
      </c>
      <c r="D171" s="2">
        <v>3</v>
      </c>
      <c r="E171" s="2" t="s">
        <v>281</v>
      </c>
      <c r="F171" s="2">
        <v>6</v>
      </c>
      <c r="G171" s="2">
        <v>12</v>
      </c>
      <c r="H171" s="2">
        <v>0</v>
      </c>
      <c r="I171" s="2">
        <v>0</v>
      </c>
      <c r="J171" s="2">
        <v>0</v>
      </c>
      <c r="K171" s="2">
        <v>18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9">
        <f>Z171*2</f>
        <v>0</v>
      </c>
      <c r="AD171" s="7">
        <f>MAX(AC171,$G171,$H171)</f>
        <v>12</v>
      </c>
      <c r="AE171" s="7">
        <f>AC171-$F171</f>
        <v>-6</v>
      </c>
      <c r="AF171" s="7">
        <f>AD171-MAX($G171,$H171)</f>
        <v>0</v>
      </c>
      <c r="AG171" s="9">
        <f>_xlfn.CEILING.MATH(L171*AB171*IF(I171&gt;=2,2,IF(OR(E171="CA",E171="TA"),$AH$2,1)))</f>
        <v>0</v>
      </c>
      <c r="AH171" s="7">
        <f>MAX(AG171,$G171,$H171)</f>
        <v>12</v>
      </c>
      <c r="AI171" s="7">
        <f>MAX(_xlfn.CEILING.MATH((AG171-K171)/D171),0)</f>
        <v>0</v>
      </c>
      <c r="AJ171" s="7">
        <f>AG171-$F171</f>
        <v>-6</v>
      </c>
      <c r="AK171" s="7">
        <f>AH171-MAX($G171,$H171)</f>
        <v>0</v>
      </c>
      <c r="AL171" s="8">
        <f>AK171/D171</f>
        <v>0</v>
      </c>
      <c r="AM171">
        <f>AH171/D171</f>
        <v>4</v>
      </c>
    </row>
    <row r="172" spans="1:39" x14ac:dyDescent="0.2">
      <c r="A172" s="1">
        <v>7334</v>
      </c>
      <c r="B172" s="2">
        <v>168009930</v>
      </c>
      <c r="C172" s="2" t="s">
        <v>110</v>
      </c>
      <c r="D172" s="2">
        <v>30</v>
      </c>
      <c r="E172" s="2" t="s">
        <v>284</v>
      </c>
      <c r="F172" s="2">
        <v>60</v>
      </c>
      <c r="G172" s="2">
        <v>0</v>
      </c>
      <c r="H172" s="2">
        <v>120</v>
      </c>
      <c r="I172" s="2">
        <v>7</v>
      </c>
      <c r="J172" s="2">
        <v>195</v>
      </c>
      <c r="K172" s="2">
        <v>60</v>
      </c>
      <c r="L172" s="2">
        <v>27.857142857142858</v>
      </c>
      <c r="M172" s="2">
        <v>15</v>
      </c>
      <c r="N172" s="2">
        <v>30</v>
      </c>
      <c r="O172" s="2">
        <v>30</v>
      </c>
      <c r="P172" s="2">
        <v>60</v>
      </c>
      <c r="Q172" s="2">
        <v>0.69047619047619058</v>
      </c>
      <c r="R172" s="2">
        <v>1</v>
      </c>
      <c r="S172" s="2">
        <v>7</v>
      </c>
      <c r="T172" s="2">
        <v>27.857142857142858</v>
      </c>
      <c r="U172" s="2">
        <v>16.035674514745462</v>
      </c>
      <c r="V172" s="2">
        <v>15</v>
      </c>
      <c r="W172" s="2">
        <v>15</v>
      </c>
      <c r="X172" s="2">
        <v>30</v>
      </c>
      <c r="Y172" s="2">
        <v>30</v>
      </c>
      <c r="Z172" s="2">
        <v>60</v>
      </c>
      <c r="AA172" s="2">
        <v>1</v>
      </c>
      <c r="AB172" s="2">
        <v>1</v>
      </c>
      <c r="AC172" s="9">
        <f>Z172*2</f>
        <v>120</v>
      </c>
      <c r="AD172" s="7">
        <f>MAX(AC172,$G172,$H172)</f>
        <v>120</v>
      </c>
      <c r="AE172" s="7">
        <f>AC172-$F172</f>
        <v>60</v>
      </c>
      <c r="AF172" s="7">
        <f>AD172-MAX($G172,$H172)</f>
        <v>0</v>
      </c>
      <c r="AG172" s="9">
        <f>_xlfn.CEILING.MATH(L172*AB172*IF(I172&gt;=2,2,IF(OR(E172="CA",E172="TA"),$AH$2,1)))</f>
        <v>56</v>
      </c>
      <c r="AH172" s="7">
        <f>MAX(AG172,$G172,$H172)</f>
        <v>120</v>
      </c>
      <c r="AI172" s="7">
        <f>MAX(_xlfn.CEILING.MATH((AG172-K172)/D172),0)</f>
        <v>0</v>
      </c>
      <c r="AJ172" s="7">
        <f>AG172-$F172</f>
        <v>-4</v>
      </c>
      <c r="AK172" s="7">
        <f>AH172-MAX($G172,$H172)</f>
        <v>0</v>
      </c>
      <c r="AL172" s="8">
        <f>AK172/D172</f>
        <v>0</v>
      </c>
      <c r="AM172">
        <f>AH172/D172</f>
        <v>4</v>
      </c>
    </row>
    <row r="173" spans="1:39" x14ac:dyDescent="0.2">
      <c r="A173" s="1">
        <v>7856</v>
      </c>
      <c r="B173" s="2">
        <v>17478028812</v>
      </c>
      <c r="C173" s="2" t="s">
        <v>121</v>
      </c>
      <c r="D173" s="2">
        <v>15</v>
      </c>
      <c r="E173" s="2" t="s">
        <v>281</v>
      </c>
      <c r="F173" s="2">
        <v>30</v>
      </c>
      <c r="G173" s="2">
        <v>0</v>
      </c>
      <c r="H173" s="2">
        <v>60</v>
      </c>
      <c r="I173" s="2">
        <v>11</v>
      </c>
      <c r="J173" s="2">
        <v>71</v>
      </c>
      <c r="K173" s="2">
        <v>50</v>
      </c>
      <c r="L173" s="2">
        <v>6.4545454545454541</v>
      </c>
      <c r="M173" s="2">
        <v>5</v>
      </c>
      <c r="N173" s="2">
        <v>5</v>
      </c>
      <c r="O173" s="2">
        <v>5</v>
      </c>
      <c r="P173" s="2">
        <v>20</v>
      </c>
      <c r="Q173" s="2">
        <v>0.17236652236652239</v>
      </c>
      <c r="R173" s="2">
        <v>0.35714285714285715</v>
      </c>
      <c r="S173" s="2">
        <v>9</v>
      </c>
      <c r="T173" s="2">
        <v>7.8888888888888893</v>
      </c>
      <c r="U173" s="2">
        <v>6.0300175050418483</v>
      </c>
      <c r="V173" s="2">
        <v>1</v>
      </c>
      <c r="W173" s="2">
        <v>5</v>
      </c>
      <c r="X173" s="2">
        <v>5</v>
      </c>
      <c r="Y173" s="2">
        <v>10</v>
      </c>
      <c r="Z173" s="2">
        <v>20</v>
      </c>
      <c r="AA173" s="2">
        <v>1.2222222222222223</v>
      </c>
      <c r="AB173" s="2">
        <v>2</v>
      </c>
      <c r="AC173" s="9">
        <f>Z173*2</f>
        <v>40</v>
      </c>
      <c r="AD173" s="7">
        <f>MAX(AC173,$G173,$H173)</f>
        <v>60</v>
      </c>
      <c r="AE173" s="7">
        <f>AC173-$F173</f>
        <v>10</v>
      </c>
      <c r="AF173" s="7">
        <f>AD173-MAX($G173,$H173)</f>
        <v>0</v>
      </c>
      <c r="AG173" s="9">
        <f>_xlfn.CEILING.MATH(L173*AB173*IF(I173&gt;=2,2,IF(OR(E173="CA",E173="TA"),$AH$2,1)))</f>
        <v>26</v>
      </c>
      <c r="AH173" s="7">
        <f>MAX(AG173,$G173,$H173)</f>
        <v>60</v>
      </c>
      <c r="AI173" s="7">
        <f>MAX(_xlfn.CEILING.MATH((AG173-K173)/D173),0)</f>
        <v>0</v>
      </c>
      <c r="AJ173" s="7">
        <f>AG173-$F173</f>
        <v>-4</v>
      </c>
      <c r="AK173" s="7">
        <f>AH173-MAX($G173,$H173)</f>
        <v>0</v>
      </c>
      <c r="AL173" s="8">
        <f>AK173/D173</f>
        <v>0</v>
      </c>
      <c r="AM173">
        <f>AH173/D173</f>
        <v>4</v>
      </c>
    </row>
    <row r="174" spans="1:39" x14ac:dyDescent="0.2">
      <c r="A174" s="1">
        <v>16828</v>
      </c>
      <c r="B174" s="2">
        <v>49348007644</v>
      </c>
      <c r="C174" s="2" t="s">
        <v>173</v>
      </c>
      <c r="D174" s="2">
        <v>30</v>
      </c>
      <c r="E174" s="2" t="s">
        <v>280</v>
      </c>
      <c r="F174" s="2">
        <v>30</v>
      </c>
      <c r="G174" s="2">
        <v>120</v>
      </c>
      <c r="H174" s="2">
        <v>0</v>
      </c>
      <c r="I174" s="2">
        <v>1</v>
      </c>
      <c r="J174" s="2">
        <v>30</v>
      </c>
      <c r="K174" s="2">
        <v>240</v>
      </c>
      <c r="L174" s="2">
        <v>30</v>
      </c>
      <c r="M174" s="2">
        <v>30</v>
      </c>
      <c r="N174" s="2">
        <v>30</v>
      </c>
      <c r="O174" s="2">
        <v>30</v>
      </c>
      <c r="P174" s="2">
        <v>30</v>
      </c>
      <c r="Q174" s="2">
        <v>1</v>
      </c>
      <c r="R174" s="2">
        <v>1</v>
      </c>
      <c r="S174" s="2">
        <v>1</v>
      </c>
      <c r="T174" s="2">
        <v>30</v>
      </c>
      <c r="U174" s="2">
        <v>0</v>
      </c>
      <c r="V174" s="2">
        <v>30</v>
      </c>
      <c r="W174" s="2">
        <v>30</v>
      </c>
      <c r="X174" s="2">
        <v>30</v>
      </c>
      <c r="Y174" s="2">
        <v>30</v>
      </c>
      <c r="Z174" s="2">
        <v>30</v>
      </c>
      <c r="AA174" s="2">
        <v>1</v>
      </c>
      <c r="AB174" s="2">
        <v>1</v>
      </c>
      <c r="AC174" s="9">
        <f>Z174*2</f>
        <v>60</v>
      </c>
      <c r="AD174" s="7">
        <f>MAX(AC174,$G174,$H174)</f>
        <v>120</v>
      </c>
      <c r="AE174" s="7">
        <f>AC174-$F174</f>
        <v>30</v>
      </c>
      <c r="AF174" s="7">
        <f>AD174-MAX($G174,$H174)</f>
        <v>0</v>
      </c>
      <c r="AG174" s="9">
        <f>_xlfn.CEILING.MATH(L174*AB174*IF(I174&gt;=2,2,IF(OR(E174="CA",E174="TA"),$AH$2,1)))</f>
        <v>36</v>
      </c>
      <c r="AH174" s="7">
        <f>MAX(AG174,$G174,$H174)</f>
        <v>120</v>
      </c>
      <c r="AI174" s="7">
        <f>MAX(_xlfn.CEILING.MATH((AG174-K174)/D174),0)</f>
        <v>0</v>
      </c>
      <c r="AJ174" s="7">
        <f>AG174-$F174</f>
        <v>6</v>
      </c>
      <c r="AK174" s="7">
        <f>AH174-MAX($G174,$H174)</f>
        <v>0</v>
      </c>
      <c r="AL174" s="8">
        <f>AK174/D174</f>
        <v>0</v>
      </c>
      <c r="AM174">
        <f>AH174/D174</f>
        <v>4</v>
      </c>
    </row>
    <row r="175" spans="1:39" x14ac:dyDescent="0.2">
      <c r="A175" s="1">
        <v>2767</v>
      </c>
      <c r="B175" s="2">
        <v>43386016101</v>
      </c>
      <c r="C175" s="2" t="s">
        <v>58</v>
      </c>
      <c r="D175" s="2">
        <v>100</v>
      </c>
      <c r="E175" s="2" t="s">
        <v>280</v>
      </c>
      <c r="F175" s="2">
        <v>200</v>
      </c>
      <c r="G175" s="2">
        <v>400</v>
      </c>
      <c r="H175" s="2">
        <v>0</v>
      </c>
      <c r="I175" s="2">
        <v>5</v>
      </c>
      <c r="J175" s="2">
        <v>531</v>
      </c>
      <c r="K175" s="2">
        <v>300</v>
      </c>
      <c r="L175" s="2">
        <v>106.2</v>
      </c>
      <c r="M175" s="2">
        <v>31</v>
      </c>
      <c r="N175" s="2">
        <v>120</v>
      </c>
      <c r="O175" s="2">
        <v>170</v>
      </c>
      <c r="P175" s="2">
        <v>180</v>
      </c>
      <c r="Q175" s="2">
        <v>2.0133333333333332</v>
      </c>
      <c r="R175" s="2">
        <v>2.0666666666666669</v>
      </c>
      <c r="S175" s="2">
        <v>5</v>
      </c>
      <c r="T175" s="2">
        <v>106.2</v>
      </c>
      <c r="U175" s="2">
        <v>72.747508548403218</v>
      </c>
      <c r="V175" s="2">
        <v>30</v>
      </c>
      <c r="W175" s="2">
        <v>31</v>
      </c>
      <c r="X175" s="2">
        <v>120</v>
      </c>
      <c r="Y175" s="2">
        <v>170</v>
      </c>
      <c r="Z175" s="2">
        <v>180</v>
      </c>
      <c r="AA175" s="2">
        <v>1</v>
      </c>
      <c r="AB175" s="2">
        <v>1</v>
      </c>
      <c r="AC175" s="9">
        <f>Z175*2</f>
        <v>360</v>
      </c>
      <c r="AD175" s="7">
        <f>MAX(AC175,$G175,$H175)</f>
        <v>400</v>
      </c>
      <c r="AE175" s="7">
        <f>AC175-$F175</f>
        <v>160</v>
      </c>
      <c r="AF175" s="7">
        <f>AD175-MAX($G175,$H175)</f>
        <v>0</v>
      </c>
      <c r="AG175" s="9">
        <f>_xlfn.CEILING.MATH(L175*AB175*IF(I175&gt;=2,2,IF(OR(E175="CA",E175="TA"),$AH$2,1)))</f>
        <v>213</v>
      </c>
      <c r="AH175" s="7">
        <f>MAX(AG175,$G175,$H175)</f>
        <v>400</v>
      </c>
      <c r="AI175" s="7">
        <f>MAX(_xlfn.CEILING.MATH((AG175-K175)/D175),0)</f>
        <v>0</v>
      </c>
      <c r="AJ175" s="7">
        <f>AG175-$F175</f>
        <v>13</v>
      </c>
      <c r="AK175" s="7">
        <f>AH175-MAX($G175,$H175)</f>
        <v>0</v>
      </c>
      <c r="AL175" s="8">
        <f>AK175/D175</f>
        <v>0</v>
      </c>
      <c r="AM175">
        <f>AH175/D175</f>
        <v>4</v>
      </c>
    </row>
    <row r="176" spans="1:39" x14ac:dyDescent="0.2">
      <c r="A176" s="1">
        <v>7771</v>
      </c>
      <c r="B176" s="2">
        <v>49348003729</v>
      </c>
      <c r="C176" s="2" t="s">
        <v>120</v>
      </c>
      <c r="D176" s="2">
        <v>15</v>
      </c>
      <c r="E176" s="2" t="s">
        <v>281</v>
      </c>
      <c r="F176" s="2">
        <v>15</v>
      </c>
      <c r="G176" s="2">
        <v>60</v>
      </c>
      <c r="H176" s="2">
        <v>0</v>
      </c>
      <c r="I176" s="2">
        <v>2</v>
      </c>
      <c r="J176" s="2">
        <v>30</v>
      </c>
      <c r="K176" s="2">
        <v>30</v>
      </c>
      <c r="L176" s="2">
        <v>15</v>
      </c>
      <c r="M176" s="2">
        <v>15</v>
      </c>
      <c r="N176" s="2">
        <v>15</v>
      </c>
      <c r="O176" s="2">
        <v>15</v>
      </c>
      <c r="P176" s="2">
        <v>15</v>
      </c>
      <c r="Q176" s="2">
        <v>0.25</v>
      </c>
      <c r="R176" s="2">
        <v>0.33333333333333331</v>
      </c>
      <c r="S176" s="2">
        <v>2</v>
      </c>
      <c r="T176" s="2">
        <v>15</v>
      </c>
      <c r="U176" s="2">
        <v>0</v>
      </c>
      <c r="V176" s="2">
        <v>15</v>
      </c>
      <c r="W176" s="2">
        <v>15</v>
      </c>
      <c r="X176" s="2">
        <v>15</v>
      </c>
      <c r="Y176" s="2">
        <v>15</v>
      </c>
      <c r="Z176" s="2">
        <v>15</v>
      </c>
      <c r="AA176" s="2">
        <v>1</v>
      </c>
      <c r="AB176" s="2">
        <v>1</v>
      </c>
      <c r="AC176" s="9">
        <f>Z176*2</f>
        <v>30</v>
      </c>
      <c r="AD176" s="7">
        <f>MAX(AC176,$G176,$H176)</f>
        <v>60</v>
      </c>
      <c r="AE176" s="7">
        <f>AC176-$F176</f>
        <v>15</v>
      </c>
      <c r="AF176" s="7">
        <f>AD176-MAX($G176,$H176)</f>
        <v>0</v>
      </c>
      <c r="AG176" s="9">
        <f>_xlfn.CEILING.MATH(L176*AB176*IF(I176&gt;=2,2,IF(OR(E176="CA",E176="TA"),$AH$2,1)))</f>
        <v>30</v>
      </c>
      <c r="AH176" s="7">
        <f>MAX(AG176,$G176,$H176)</f>
        <v>60</v>
      </c>
      <c r="AI176" s="7">
        <f>MAX(_xlfn.CEILING.MATH((AG176-K176)/D176),0)</f>
        <v>0</v>
      </c>
      <c r="AJ176" s="7">
        <f>AG176-$F176</f>
        <v>15</v>
      </c>
      <c r="AK176" s="7">
        <f>AH176-MAX($G176,$H176)</f>
        <v>0</v>
      </c>
      <c r="AL176" s="8">
        <f>AK176/D176</f>
        <v>0</v>
      </c>
      <c r="AM176">
        <f>AH176/D176</f>
        <v>4</v>
      </c>
    </row>
    <row r="177" spans="1:39" x14ac:dyDescent="0.2">
      <c r="A177" s="1">
        <v>7616</v>
      </c>
      <c r="B177" s="2">
        <v>51672125302</v>
      </c>
      <c r="C177" s="2" t="s">
        <v>115</v>
      </c>
      <c r="D177" s="2">
        <v>30</v>
      </c>
      <c r="E177" s="2" t="s">
        <v>284</v>
      </c>
      <c r="F177" s="2">
        <v>30</v>
      </c>
      <c r="G177" s="2">
        <v>0</v>
      </c>
      <c r="H177" s="2">
        <v>120</v>
      </c>
      <c r="I177" s="2">
        <v>5</v>
      </c>
      <c r="J177" s="2">
        <v>150</v>
      </c>
      <c r="K177" s="2">
        <v>30</v>
      </c>
      <c r="L177" s="2">
        <v>30</v>
      </c>
      <c r="M177" s="2">
        <v>30</v>
      </c>
      <c r="N177" s="2">
        <v>30</v>
      </c>
      <c r="O177" s="2">
        <v>30</v>
      </c>
      <c r="P177" s="2">
        <v>30</v>
      </c>
      <c r="Q177" s="2">
        <v>1</v>
      </c>
      <c r="R177" s="2">
        <v>1</v>
      </c>
      <c r="S177" s="2">
        <v>5</v>
      </c>
      <c r="T177" s="2">
        <v>30</v>
      </c>
      <c r="U177" s="2">
        <v>0</v>
      </c>
      <c r="V177" s="2">
        <v>30</v>
      </c>
      <c r="W177" s="2">
        <v>30</v>
      </c>
      <c r="X177" s="2">
        <v>30</v>
      </c>
      <c r="Y177" s="2">
        <v>30</v>
      </c>
      <c r="Z177" s="2">
        <v>30</v>
      </c>
      <c r="AA177" s="2">
        <v>1</v>
      </c>
      <c r="AB177" s="2">
        <v>1</v>
      </c>
      <c r="AC177" s="9">
        <f>Z177*2</f>
        <v>60</v>
      </c>
      <c r="AD177" s="7">
        <f>MAX(AC177,$G177,$H177)</f>
        <v>120</v>
      </c>
      <c r="AE177" s="7">
        <f>AC177-$F177</f>
        <v>30</v>
      </c>
      <c r="AF177" s="7">
        <f>AD177-MAX($G177,$H177)</f>
        <v>0</v>
      </c>
      <c r="AG177" s="9">
        <f>_xlfn.CEILING.MATH(L177*AB177*IF(I177&gt;=2,2,IF(OR(E177="CA",E177="TA"),$AH$2,1)))</f>
        <v>60</v>
      </c>
      <c r="AH177" s="7">
        <f>MAX(AG177,$G177,$H177)</f>
        <v>120</v>
      </c>
      <c r="AI177" s="7">
        <f>MAX(_xlfn.CEILING.MATH((AG177-K177)/D177),0)</f>
        <v>1</v>
      </c>
      <c r="AJ177" s="7">
        <f>AG177-$F177</f>
        <v>30</v>
      </c>
      <c r="AK177" s="7">
        <f>AH177-MAX($G177,$H177)</f>
        <v>0</v>
      </c>
      <c r="AL177" s="8">
        <f>AK177/D177</f>
        <v>0</v>
      </c>
      <c r="AM177">
        <f>AH177/D177</f>
        <v>4</v>
      </c>
    </row>
    <row r="178" spans="1:39" x14ac:dyDescent="0.2">
      <c r="A178" s="1">
        <v>7282</v>
      </c>
      <c r="B178" s="2">
        <v>45802005935</v>
      </c>
      <c r="C178" s="2" t="s">
        <v>108</v>
      </c>
      <c r="D178" s="2">
        <v>15</v>
      </c>
      <c r="E178" s="2" t="s">
        <v>284</v>
      </c>
      <c r="F178" s="2">
        <v>15</v>
      </c>
      <c r="G178" s="2">
        <v>60</v>
      </c>
      <c r="H178" s="2">
        <v>0</v>
      </c>
      <c r="I178" s="2">
        <v>8</v>
      </c>
      <c r="J178" s="2">
        <v>106</v>
      </c>
      <c r="K178" s="2">
        <v>120</v>
      </c>
      <c r="L178" s="2">
        <v>13.25</v>
      </c>
      <c r="M178" s="2">
        <v>15</v>
      </c>
      <c r="N178" s="2">
        <v>15</v>
      </c>
      <c r="O178" s="2">
        <v>15</v>
      </c>
      <c r="P178" s="2">
        <v>15</v>
      </c>
      <c r="Q178" s="2">
        <v>0.55267857142857146</v>
      </c>
      <c r="R178" s="2">
        <v>1.5</v>
      </c>
      <c r="S178" s="2">
        <v>7</v>
      </c>
      <c r="T178" s="2">
        <v>15.142857142857142</v>
      </c>
      <c r="U178" s="2">
        <v>8.3751332611999167</v>
      </c>
      <c r="V178" s="2">
        <v>1</v>
      </c>
      <c r="W178" s="2">
        <v>15</v>
      </c>
      <c r="X178" s="2">
        <v>15</v>
      </c>
      <c r="Y178" s="2">
        <v>15</v>
      </c>
      <c r="Z178" s="2">
        <v>30</v>
      </c>
      <c r="AA178" s="2">
        <v>1.1428571428571428</v>
      </c>
      <c r="AB178" s="2">
        <v>2</v>
      </c>
      <c r="AC178" s="9">
        <f>Z178*2</f>
        <v>60</v>
      </c>
      <c r="AD178" s="7">
        <f>MAX(AC178,$G178,$H178)</f>
        <v>60</v>
      </c>
      <c r="AE178" s="7">
        <f>AC178-$F178</f>
        <v>45</v>
      </c>
      <c r="AF178" s="7">
        <f>AD178-MAX($G178,$H178)</f>
        <v>0</v>
      </c>
      <c r="AG178" s="9">
        <f>_xlfn.CEILING.MATH(L178*AB178*IF(I178&gt;=2,2,IF(OR(E178="CA",E178="TA"),$AH$2,1)))</f>
        <v>53</v>
      </c>
      <c r="AH178" s="7">
        <f>MAX(AG178,$G178,$H178)</f>
        <v>60</v>
      </c>
      <c r="AI178" s="7">
        <f>MAX(_xlfn.CEILING.MATH((AG178-K178)/D178),0)</f>
        <v>0</v>
      </c>
      <c r="AJ178" s="7">
        <f>AG178-$F178</f>
        <v>38</v>
      </c>
      <c r="AK178" s="7">
        <f>AH178-MAX($G178,$H178)</f>
        <v>0</v>
      </c>
      <c r="AL178" s="8">
        <f>AK178/D178</f>
        <v>0</v>
      </c>
      <c r="AM178">
        <f>AH178/D178</f>
        <v>4</v>
      </c>
    </row>
    <row r="179" spans="1:39" x14ac:dyDescent="0.2">
      <c r="A179" s="1">
        <v>16307</v>
      </c>
      <c r="B179" s="2">
        <v>72140003147</v>
      </c>
      <c r="C179" s="2" t="s">
        <v>162</v>
      </c>
      <c r="D179" s="2">
        <v>396</v>
      </c>
      <c r="E179" s="2" t="s">
        <v>284</v>
      </c>
      <c r="F179" s="2">
        <v>396</v>
      </c>
      <c r="G179" s="2">
        <v>0</v>
      </c>
      <c r="H179" s="2">
        <v>1584</v>
      </c>
      <c r="I179" s="2">
        <v>5</v>
      </c>
      <c r="J179" s="2">
        <v>1288</v>
      </c>
      <c r="K179" s="2">
        <v>396</v>
      </c>
      <c r="L179" s="2">
        <v>257.60000000000002</v>
      </c>
      <c r="M179" s="2">
        <v>99</v>
      </c>
      <c r="N179" s="2">
        <v>396</v>
      </c>
      <c r="O179" s="2">
        <v>396</v>
      </c>
      <c r="P179" s="2">
        <v>396</v>
      </c>
      <c r="Q179" s="2">
        <v>5.0622222222222222</v>
      </c>
      <c r="R179" s="2">
        <v>13.2</v>
      </c>
      <c r="S179" s="2">
        <v>5</v>
      </c>
      <c r="T179" s="2">
        <v>257.60000000000002</v>
      </c>
      <c r="U179" s="2">
        <v>192.65331556970412</v>
      </c>
      <c r="V179" s="2">
        <v>1</v>
      </c>
      <c r="W179" s="2">
        <v>99</v>
      </c>
      <c r="X179" s="2">
        <v>396</v>
      </c>
      <c r="Y179" s="2">
        <v>396</v>
      </c>
      <c r="Z179" s="2">
        <v>396</v>
      </c>
      <c r="AA179" s="2">
        <v>1</v>
      </c>
      <c r="AB179" s="2">
        <v>1</v>
      </c>
      <c r="AC179" s="9">
        <f>Z179*2</f>
        <v>792</v>
      </c>
      <c r="AD179" s="7">
        <f>MAX(AC179,$G179,$H179)</f>
        <v>1584</v>
      </c>
      <c r="AE179" s="7">
        <f>AC179-$F179</f>
        <v>396</v>
      </c>
      <c r="AF179" s="7">
        <f>AD179-MAX($G179,$H179)</f>
        <v>0</v>
      </c>
      <c r="AG179" s="9">
        <f>_xlfn.CEILING.MATH(L179*AB179*IF(I179&gt;=2,2,IF(OR(E179="CA",E179="TA"),$AH$2,1)))</f>
        <v>516</v>
      </c>
      <c r="AH179" s="7">
        <f>MAX(AG179,$G179,$H179)</f>
        <v>1584</v>
      </c>
      <c r="AI179" s="7">
        <f>MAX(_xlfn.CEILING.MATH((AG179-K179)/D179),0)</f>
        <v>1</v>
      </c>
      <c r="AJ179" s="7">
        <f>AG179-$F179</f>
        <v>120</v>
      </c>
      <c r="AK179" s="7">
        <f>AH179-MAX($G179,$H179)</f>
        <v>0</v>
      </c>
      <c r="AL179" s="8">
        <f>AK179/D179</f>
        <v>0</v>
      </c>
      <c r="AM179">
        <f>AH179/D179</f>
        <v>4</v>
      </c>
    </row>
    <row r="180" spans="1:39" x14ac:dyDescent="0.2">
      <c r="A180" s="1">
        <v>29832</v>
      </c>
      <c r="B180" s="2">
        <v>59746038210</v>
      </c>
      <c r="C180" s="2" t="s">
        <v>215</v>
      </c>
      <c r="D180" s="2">
        <v>1000</v>
      </c>
      <c r="E180" s="2" t="s">
        <v>282</v>
      </c>
      <c r="F180" s="2">
        <v>500</v>
      </c>
      <c r="G180" s="2">
        <v>4000</v>
      </c>
      <c r="H180" s="2">
        <v>0</v>
      </c>
      <c r="I180" s="2">
        <v>60</v>
      </c>
      <c r="J180" s="2">
        <v>3844</v>
      </c>
      <c r="K180" s="2">
        <v>3019</v>
      </c>
      <c r="L180" s="2">
        <v>64.066666666666663</v>
      </c>
      <c r="M180" s="2">
        <v>30</v>
      </c>
      <c r="N180" s="2">
        <v>60</v>
      </c>
      <c r="O180" s="2">
        <v>90</v>
      </c>
      <c r="P180" s="2">
        <v>180</v>
      </c>
      <c r="Q180" s="2">
        <v>1.0333333333333334</v>
      </c>
      <c r="R180" s="2">
        <v>2</v>
      </c>
      <c r="S180" s="2">
        <v>33</v>
      </c>
      <c r="T180" s="2">
        <v>116.48484848484848</v>
      </c>
      <c r="U180" s="2">
        <v>79.254779513651883</v>
      </c>
      <c r="V180" s="2">
        <v>14</v>
      </c>
      <c r="W180" s="2">
        <v>70</v>
      </c>
      <c r="X180" s="2">
        <v>90</v>
      </c>
      <c r="Y180" s="2">
        <v>150</v>
      </c>
      <c r="Z180" s="2">
        <v>330</v>
      </c>
      <c r="AA180" s="2">
        <v>1.8181818181818181</v>
      </c>
      <c r="AB180" s="2">
        <v>5</v>
      </c>
      <c r="AC180" s="9">
        <f>Z180*2</f>
        <v>660</v>
      </c>
      <c r="AD180" s="7">
        <f>MAX(AC180,$G180,$H180)</f>
        <v>4000</v>
      </c>
      <c r="AE180" s="7">
        <f>AC180-$F180</f>
        <v>160</v>
      </c>
      <c r="AF180" s="7">
        <f>AD180-MAX($G180,$H180)</f>
        <v>0</v>
      </c>
      <c r="AG180" s="9">
        <f>_xlfn.CEILING.MATH(L180*AB180*IF(I180&gt;=2,2,IF(OR(E180="CA",E180="TA"),$AH$2,1)))</f>
        <v>641</v>
      </c>
      <c r="AH180" s="7">
        <f>MAX(AG180,$G180,$H180)</f>
        <v>4000</v>
      </c>
      <c r="AI180" s="7">
        <f>MAX(_xlfn.CEILING.MATH((AG180-K180)/D180),0)</f>
        <v>0</v>
      </c>
      <c r="AJ180" s="7">
        <f>AG180-$F180</f>
        <v>141</v>
      </c>
      <c r="AK180" s="7">
        <f>AH180-MAX($G180,$H180)</f>
        <v>0</v>
      </c>
      <c r="AL180" s="8">
        <f>AK180/D180</f>
        <v>0</v>
      </c>
      <c r="AM180">
        <f>AH180/D180</f>
        <v>4</v>
      </c>
    </row>
    <row r="181" spans="1:39" x14ac:dyDescent="0.2">
      <c r="A181" s="1">
        <v>28109</v>
      </c>
      <c r="B181" s="2">
        <v>68462016305</v>
      </c>
      <c r="C181" s="2" t="s">
        <v>212</v>
      </c>
      <c r="D181" s="2">
        <v>500</v>
      </c>
      <c r="E181" s="2" t="s">
        <v>280</v>
      </c>
      <c r="F181" s="2">
        <v>360</v>
      </c>
      <c r="G181" s="2">
        <v>2000</v>
      </c>
      <c r="H181" s="2">
        <v>0</v>
      </c>
      <c r="I181" s="2">
        <v>18</v>
      </c>
      <c r="J181" s="2">
        <v>2318</v>
      </c>
      <c r="K181" s="2">
        <v>515</v>
      </c>
      <c r="L181" s="2">
        <v>128.77777777777777</v>
      </c>
      <c r="M181" s="2">
        <v>91.25</v>
      </c>
      <c r="N181" s="2">
        <v>122.5</v>
      </c>
      <c r="O181" s="2">
        <v>180</v>
      </c>
      <c r="P181" s="2">
        <v>180</v>
      </c>
      <c r="Q181" s="2">
        <v>1.941260924071875</v>
      </c>
      <c r="R181" s="2">
        <v>2.0370370370370372</v>
      </c>
      <c r="S181" s="2">
        <v>15</v>
      </c>
      <c r="T181" s="2">
        <v>154.53333333333333</v>
      </c>
      <c r="U181" s="2">
        <v>64.238247025836415</v>
      </c>
      <c r="V181" s="2">
        <v>32</v>
      </c>
      <c r="W181" s="2">
        <v>115</v>
      </c>
      <c r="X181" s="2">
        <v>180</v>
      </c>
      <c r="Y181" s="2">
        <v>180</v>
      </c>
      <c r="Z181" s="2">
        <v>300</v>
      </c>
      <c r="AA181" s="2">
        <v>1.2</v>
      </c>
      <c r="AB181" s="2">
        <v>2</v>
      </c>
      <c r="AC181" s="9">
        <f>Z181*2</f>
        <v>600</v>
      </c>
      <c r="AD181" s="7">
        <f>MAX(AC181,$G181,$H181)</f>
        <v>2000</v>
      </c>
      <c r="AE181" s="7">
        <f>AC181-$F181</f>
        <v>240</v>
      </c>
      <c r="AF181" s="7">
        <f>AD181-MAX($G181,$H181)</f>
        <v>0</v>
      </c>
      <c r="AG181" s="9">
        <f>_xlfn.CEILING.MATH(L181*AB181*IF(I181&gt;=2,2,IF(OR(E181="CA",E181="TA"),$AH$2,1)))</f>
        <v>516</v>
      </c>
      <c r="AH181" s="7">
        <f>MAX(AG181,$G181,$H181)</f>
        <v>2000</v>
      </c>
      <c r="AI181" s="7">
        <f>MAX(_xlfn.CEILING.MATH((AG181-K181)/D181),0)</f>
        <v>1</v>
      </c>
      <c r="AJ181" s="7">
        <f>AG181-$F181</f>
        <v>156</v>
      </c>
      <c r="AK181" s="7">
        <f>AH181-MAX($G181,$H181)</f>
        <v>0</v>
      </c>
      <c r="AL181" s="8">
        <f>AK181/D181</f>
        <v>0</v>
      </c>
      <c r="AM181">
        <f>AH181/D181</f>
        <v>4</v>
      </c>
    </row>
    <row r="182" spans="1:39" x14ac:dyDescent="0.2">
      <c r="A182" s="1">
        <v>21408</v>
      </c>
      <c r="B182" s="2">
        <v>50111091701</v>
      </c>
      <c r="C182" s="2" t="s">
        <v>187</v>
      </c>
      <c r="D182" s="2">
        <v>100</v>
      </c>
      <c r="E182" s="2" t="s">
        <v>280</v>
      </c>
      <c r="F182" s="2">
        <v>200</v>
      </c>
      <c r="G182" s="2">
        <v>400</v>
      </c>
      <c r="H182" s="2">
        <v>0</v>
      </c>
      <c r="I182" s="2">
        <v>5</v>
      </c>
      <c r="J182" s="2">
        <v>444</v>
      </c>
      <c r="K182" s="2">
        <v>307</v>
      </c>
      <c r="L182" s="2">
        <v>88.8</v>
      </c>
      <c r="M182" s="2">
        <v>45</v>
      </c>
      <c r="N182" s="2">
        <v>90</v>
      </c>
      <c r="O182" s="2">
        <v>90</v>
      </c>
      <c r="P182" s="2">
        <v>180</v>
      </c>
      <c r="Q182" s="2">
        <v>0.97666666666666679</v>
      </c>
      <c r="R182" s="2">
        <v>2</v>
      </c>
      <c r="S182" s="2">
        <v>4</v>
      </c>
      <c r="T182" s="2">
        <v>111</v>
      </c>
      <c r="U182" s="2">
        <v>79.711981533518539</v>
      </c>
      <c r="V182" s="2">
        <v>39</v>
      </c>
      <c r="W182" s="2">
        <v>77.25</v>
      </c>
      <c r="X182" s="2">
        <v>90</v>
      </c>
      <c r="Y182" s="2">
        <v>123.75</v>
      </c>
      <c r="Z182" s="2">
        <v>225</v>
      </c>
      <c r="AA182" s="2">
        <v>1.25</v>
      </c>
      <c r="AB182" s="2">
        <v>2</v>
      </c>
      <c r="AC182" s="9">
        <f>Z182*2</f>
        <v>450</v>
      </c>
      <c r="AD182" s="7">
        <f>MAX(AC182,$G182,$H182)</f>
        <v>450</v>
      </c>
      <c r="AE182" s="7">
        <f>AC182-$F182</f>
        <v>250</v>
      </c>
      <c r="AF182" s="7">
        <f>AD182-MAX($G182,$H182)</f>
        <v>50</v>
      </c>
      <c r="AG182" s="9">
        <f>_xlfn.CEILING.MATH(L182*AB182*IF(I182&gt;=2,2,IF(OR(E182="CA",E182="TA"),$AH$2,1)))</f>
        <v>356</v>
      </c>
      <c r="AH182" s="7">
        <f>MAX(AG182,$G182,$H182)</f>
        <v>400</v>
      </c>
      <c r="AI182" s="7">
        <f>MAX(_xlfn.CEILING.MATH((AG182-K182)/D182),0)</f>
        <v>1</v>
      </c>
      <c r="AJ182" s="7">
        <f>AG182-$F182</f>
        <v>156</v>
      </c>
      <c r="AK182" s="7">
        <f>AH182-MAX($G182,$H182)</f>
        <v>0</v>
      </c>
      <c r="AL182" s="8">
        <f>AK182/D182</f>
        <v>0</v>
      </c>
      <c r="AM182">
        <f>AH182/D182</f>
        <v>4</v>
      </c>
    </row>
    <row r="183" spans="1:39" x14ac:dyDescent="0.2">
      <c r="A183" s="1">
        <v>16408</v>
      </c>
      <c r="B183" s="2">
        <v>61442011205</v>
      </c>
      <c r="C183" s="2" t="s">
        <v>166</v>
      </c>
      <c r="D183" s="2">
        <v>500</v>
      </c>
      <c r="E183" s="2" t="s">
        <v>280</v>
      </c>
      <c r="F183" s="2">
        <v>180</v>
      </c>
      <c r="G183" s="2">
        <v>2000</v>
      </c>
      <c r="H183" s="2">
        <v>0</v>
      </c>
      <c r="I183" s="2">
        <v>18</v>
      </c>
      <c r="J183" s="2">
        <v>1555</v>
      </c>
      <c r="K183" s="2">
        <v>361</v>
      </c>
      <c r="L183" s="2">
        <v>86.388888888888886</v>
      </c>
      <c r="M183" s="2">
        <v>30</v>
      </c>
      <c r="N183" s="2">
        <v>60</v>
      </c>
      <c r="O183" s="2">
        <v>90</v>
      </c>
      <c r="P183" s="2">
        <v>270</v>
      </c>
      <c r="Q183" s="2">
        <v>1.5907407407407408</v>
      </c>
      <c r="R183" s="2">
        <v>4</v>
      </c>
      <c r="S183" s="2">
        <v>16</v>
      </c>
      <c r="T183" s="2">
        <v>97.1875</v>
      </c>
      <c r="U183" s="2">
        <v>98.418981062259192</v>
      </c>
      <c r="V183" s="2">
        <v>1</v>
      </c>
      <c r="W183" s="2">
        <v>30</v>
      </c>
      <c r="X183" s="2">
        <v>60</v>
      </c>
      <c r="Y183" s="2">
        <v>105</v>
      </c>
      <c r="Z183" s="2">
        <v>360</v>
      </c>
      <c r="AA183" s="2">
        <v>1.125</v>
      </c>
      <c r="AB183" s="2">
        <v>2</v>
      </c>
      <c r="AC183" s="9">
        <f>Z183*2</f>
        <v>720</v>
      </c>
      <c r="AD183" s="7">
        <f>MAX(AC183,$G183,$H183)</f>
        <v>2000</v>
      </c>
      <c r="AE183" s="7">
        <f>AC183-$F183</f>
        <v>540</v>
      </c>
      <c r="AF183" s="7">
        <f>AD183-MAX($G183,$H183)</f>
        <v>0</v>
      </c>
      <c r="AG183" s="9">
        <f>_xlfn.CEILING.MATH(L183*AB183*IF(I183&gt;=2,2,IF(OR(E183="CA",E183="TA"),$AH$2,1)))</f>
        <v>346</v>
      </c>
      <c r="AH183" s="7">
        <f>MAX(AG183,$G183,$H183)</f>
        <v>2000</v>
      </c>
      <c r="AI183" s="7">
        <f>MAX(_xlfn.CEILING.MATH((AG183-K183)/D183),0)</f>
        <v>0</v>
      </c>
      <c r="AJ183" s="7">
        <f>AG183-$F183</f>
        <v>166</v>
      </c>
      <c r="AK183" s="7">
        <f>AH183-MAX($G183,$H183)</f>
        <v>0</v>
      </c>
      <c r="AL183" s="8">
        <f>AK183/D183</f>
        <v>0</v>
      </c>
      <c r="AM183">
        <f>AH183/D183</f>
        <v>4</v>
      </c>
    </row>
    <row r="184" spans="1:39" x14ac:dyDescent="0.2">
      <c r="A184" s="1">
        <v>41805</v>
      </c>
      <c r="B184" s="2">
        <v>68462012605</v>
      </c>
      <c r="C184" s="2" t="s">
        <v>231</v>
      </c>
      <c r="D184" s="2">
        <v>500</v>
      </c>
      <c r="E184" s="2" t="s">
        <v>280</v>
      </c>
      <c r="F184" s="2">
        <v>400</v>
      </c>
      <c r="G184" s="2">
        <v>2000</v>
      </c>
      <c r="H184" s="2">
        <v>0</v>
      </c>
      <c r="I184" s="2">
        <v>19</v>
      </c>
      <c r="J184" s="2">
        <v>2790</v>
      </c>
      <c r="K184" s="2">
        <v>2240</v>
      </c>
      <c r="L184" s="2">
        <v>146.84210526315789</v>
      </c>
      <c r="M184" s="2">
        <v>62.5</v>
      </c>
      <c r="N184" s="2">
        <v>90</v>
      </c>
      <c r="O184" s="2">
        <v>255</v>
      </c>
      <c r="P184" s="2">
        <v>360</v>
      </c>
      <c r="Q184" s="2">
        <v>2.3157894736842106</v>
      </c>
      <c r="R184" s="2">
        <v>6</v>
      </c>
      <c r="S184" s="2">
        <v>16</v>
      </c>
      <c r="T184" s="2">
        <v>174.375</v>
      </c>
      <c r="U184" s="2">
        <v>136.80734629397648</v>
      </c>
      <c r="V184" s="2">
        <v>30</v>
      </c>
      <c r="W184" s="2">
        <v>90</v>
      </c>
      <c r="X184" s="2">
        <v>135</v>
      </c>
      <c r="Y184" s="2">
        <v>247.5</v>
      </c>
      <c r="Z184" s="2">
        <v>540</v>
      </c>
      <c r="AA184" s="2">
        <v>1.1875</v>
      </c>
      <c r="AB184" s="2">
        <v>2</v>
      </c>
      <c r="AC184" s="9">
        <f>Z184*2</f>
        <v>1080</v>
      </c>
      <c r="AD184" s="7">
        <f>MAX(AC184,$G184,$H184)</f>
        <v>2000</v>
      </c>
      <c r="AE184" s="7">
        <f>AC184-$F184</f>
        <v>680</v>
      </c>
      <c r="AF184" s="7">
        <f>AD184-MAX($G184,$H184)</f>
        <v>0</v>
      </c>
      <c r="AG184" s="9">
        <f>_xlfn.CEILING.MATH(L184*AB184*IF(I184&gt;=2,2,IF(OR(E184="CA",E184="TA"),$AH$2,1)))</f>
        <v>588</v>
      </c>
      <c r="AH184" s="7">
        <f>MAX(AG184,$G184,$H184)</f>
        <v>2000</v>
      </c>
      <c r="AI184" s="7">
        <f>MAX(_xlfn.CEILING.MATH((AG184-K184)/D184),0)</f>
        <v>0</v>
      </c>
      <c r="AJ184" s="7">
        <f>AG184-$F184</f>
        <v>188</v>
      </c>
      <c r="AK184" s="7">
        <f>AH184-MAX($G184,$H184)</f>
        <v>0</v>
      </c>
      <c r="AL184" s="8">
        <f>AK184/D184</f>
        <v>0</v>
      </c>
      <c r="AM184">
        <f>AH184/D184</f>
        <v>4</v>
      </c>
    </row>
    <row r="185" spans="1:39" x14ac:dyDescent="0.2">
      <c r="A185" s="1">
        <v>11673</v>
      </c>
      <c r="B185" s="2">
        <v>53746025310</v>
      </c>
      <c r="C185" s="2" t="s">
        <v>153</v>
      </c>
      <c r="D185" s="2">
        <v>1000</v>
      </c>
      <c r="E185" s="2" t="s">
        <v>280</v>
      </c>
      <c r="F185" s="2">
        <v>450</v>
      </c>
      <c r="G185" s="2">
        <v>4000</v>
      </c>
      <c r="H185" s="2">
        <v>0</v>
      </c>
      <c r="I185" s="2">
        <v>37</v>
      </c>
      <c r="J185" s="2">
        <v>4042</v>
      </c>
      <c r="K185" s="2">
        <v>3002</v>
      </c>
      <c r="L185" s="2">
        <v>109.24324324324324</v>
      </c>
      <c r="M185" s="2">
        <v>60</v>
      </c>
      <c r="N185" s="2">
        <v>90</v>
      </c>
      <c r="O185" s="2">
        <v>180</v>
      </c>
      <c r="P185" s="2">
        <v>240</v>
      </c>
      <c r="Q185" s="2">
        <v>1.6486486486486487</v>
      </c>
      <c r="R185" s="2">
        <v>2</v>
      </c>
      <c r="S185" s="2">
        <v>27</v>
      </c>
      <c r="T185" s="2">
        <v>149.7037037037037</v>
      </c>
      <c r="U185" s="2">
        <v>89.216596772131709</v>
      </c>
      <c r="V185" s="2">
        <v>14</v>
      </c>
      <c r="W185" s="2">
        <v>73</v>
      </c>
      <c r="X185" s="2">
        <v>160</v>
      </c>
      <c r="Y185" s="2">
        <v>180</v>
      </c>
      <c r="Z185" s="2">
        <v>360</v>
      </c>
      <c r="AA185" s="2">
        <v>1.3703703703703705</v>
      </c>
      <c r="AB185" s="2">
        <v>3</v>
      </c>
      <c r="AC185" s="9">
        <f>Z185*2</f>
        <v>720</v>
      </c>
      <c r="AD185" s="7">
        <f>MAX(AC185,$G185,$H185)</f>
        <v>4000</v>
      </c>
      <c r="AE185" s="7">
        <f>AC185-$F185</f>
        <v>270</v>
      </c>
      <c r="AF185" s="7">
        <f>AD185-MAX($G185,$H185)</f>
        <v>0</v>
      </c>
      <c r="AG185" s="9">
        <f>_xlfn.CEILING.MATH(L185*AB185*IF(I185&gt;=2,2,IF(OR(E185="CA",E185="TA"),$AH$2,1)))</f>
        <v>656</v>
      </c>
      <c r="AH185" s="7">
        <f>MAX(AG185,$G185,$H185)</f>
        <v>4000</v>
      </c>
      <c r="AI185" s="7">
        <f>MAX(_xlfn.CEILING.MATH((AG185-K185)/D185),0)</f>
        <v>0</v>
      </c>
      <c r="AJ185" s="7">
        <f>AG185-$F185</f>
        <v>206</v>
      </c>
      <c r="AK185" s="7">
        <f>AH185-MAX($G185,$H185)</f>
        <v>0</v>
      </c>
      <c r="AL185" s="8">
        <f>AK185/D185</f>
        <v>0</v>
      </c>
      <c r="AM185">
        <f>AH185/D185</f>
        <v>4</v>
      </c>
    </row>
    <row r="186" spans="1:39" x14ac:dyDescent="0.2">
      <c r="A186" s="1">
        <v>44336</v>
      </c>
      <c r="B186" s="2">
        <v>62756018313</v>
      </c>
      <c r="C186" s="2" t="s">
        <v>236</v>
      </c>
      <c r="D186" s="2">
        <v>500</v>
      </c>
      <c r="E186" s="2" t="s">
        <v>280</v>
      </c>
      <c r="F186" s="2">
        <v>500</v>
      </c>
      <c r="G186" s="2">
        <v>2000</v>
      </c>
      <c r="H186" s="2">
        <v>0</v>
      </c>
      <c r="I186" s="2">
        <v>6</v>
      </c>
      <c r="J186" s="2">
        <v>2430</v>
      </c>
      <c r="K186" s="2">
        <v>2070</v>
      </c>
      <c r="L186" s="2">
        <v>405</v>
      </c>
      <c r="M186" s="2">
        <v>216</v>
      </c>
      <c r="N186" s="2">
        <v>286</v>
      </c>
      <c r="O186" s="2">
        <v>623</v>
      </c>
      <c r="P186" s="2">
        <v>810</v>
      </c>
      <c r="Q186" s="2">
        <v>7.7939768050879152</v>
      </c>
      <c r="R186" s="2">
        <v>9.1515151515151523</v>
      </c>
      <c r="S186" s="2">
        <v>6</v>
      </c>
      <c r="T186" s="2">
        <v>405</v>
      </c>
      <c r="U186" s="2">
        <v>290.70878899682413</v>
      </c>
      <c r="V186" s="2">
        <v>120</v>
      </c>
      <c r="W186" s="2">
        <v>216</v>
      </c>
      <c r="X186" s="2">
        <v>286</v>
      </c>
      <c r="Y186" s="2">
        <v>623</v>
      </c>
      <c r="Z186" s="2">
        <v>810</v>
      </c>
      <c r="AA186" s="2">
        <v>1</v>
      </c>
      <c r="AB186" s="2">
        <v>1</v>
      </c>
      <c r="AC186" s="9">
        <f>Z186*2</f>
        <v>1620</v>
      </c>
      <c r="AD186" s="7">
        <f>MAX(AC186,$G186,$H186)</f>
        <v>2000</v>
      </c>
      <c r="AE186" s="7">
        <f>AC186-$F186</f>
        <v>1120</v>
      </c>
      <c r="AF186" s="7">
        <f>AD186-MAX($G186,$H186)</f>
        <v>0</v>
      </c>
      <c r="AG186" s="9">
        <f>_xlfn.CEILING.MATH(L186*AB186*IF(I186&gt;=2,2,IF(OR(E186="CA",E186="TA"),$AH$2,1)))</f>
        <v>810</v>
      </c>
      <c r="AH186" s="7">
        <f>MAX(AG186,$G186,$H186)</f>
        <v>2000</v>
      </c>
      <c r="AI186" s="7">
        <f>MAX(_xlfn.CEILING.MATH((AG186-K186)/D186),0)</f>
        <v>0</v>
      </c>
      <c r="AJ186" s="7">
        <f>AG186-$F186</f>
        <v>310</v>
      </c>
      <c r="AK186" s="7">
        <f>AH186-MAX($G186,$H186)</f>
        <v>0</v>
      </c>
      <c r="AL186" s="8">
        <f>AK186/D186</f>
        <v>0</v>
      </c>
      <c r="AM186">
        <f>AH186/D186</f>
        <v>4</v>
      </c>
    </row>
    <row r="187" spans="1:39" x14ac:dyDescent="0.2">
      <c r="A187" s="1">
        <v>4490</v>
      </c>
      <c r="B187" s="2">
        <v>904198880</v>
      </c>
      <c r="C187" s="2" t="s">
        <v>67</v>
      </c>
      <c r="D187" s="2">
        <v>1000</v>
      </c>
      <c r="E187" s="2" t="s">
        <v>280</v>
      </c>
      <c r="F187" s="2">
        <v>500</v>
      </c>
      <c r="G187" s="2">
        <v>4000</v>
      </c>
      <c r="H187" s="2">
        <v>0</v>
      </c>
      <c r="I187" s="2">
        <v>38</v>
      </c>
      <c r="J187" s="2">
        <v>5154</v>
      </c>
      <c r="K187" s="2">
        <v>2391</v>
      </c>
      <c r="L187" s="2">
        <v>135.63157894736841</v>
      </c>
      <c r="M187" s="2">
        <v>60</v>
      </c>
      <c r="N187" s="2">
        <v>90</v>
      </c>
      <c r="O187" s="2">
        <v>195</v>
      </c>
      <c r="P187" s="2">
        <v>540</v>
      </c>
      <c r="Q187" s="2">
        <v>2.4399122807017544</v>
      </c>
      <c r="R187" s="2">
        <v>6</v>
      </c>
      <c r="S187" s="2">
        <v>29</v>
      </c>
      <c r="T187" s="2">
        <v>177.72413793103448</v>
      </c>
      <c r="U187" s="2">
        <v>192.18999092262177</v>
      </c>
      <c r="V187" s="2">
        <v>2</v>
      </c>
      <c r="W187" s="2">
        <v>60</v>
      </c>
      <c r="X187" s="2">
        <v>90</v>
      </c>
      <c r="Y187" s="2">
        <v>240</v>
      </c>
      <c r="Z187" s="2">
        <v>670</v>
      </c>
      <c r="AA187" s="2">
        <v>1.3103448275862069</v>
      </c>
      <c r="AB187" s="2">
        <v>3</v>
      </c>
      <c r="AC187" s="9">
        <f>Z187*2</f>
        <v>1340</v>
      </c>
      <c r="AD187" s="7">
        <f>MAX(AC187,$G187,$H187)</f>
        <v>4000</v>
      </c>
      <c r="AE187" s="7">
        <f>AC187-$F187</f>
        <v>840</v>
      </c>
      <c r="AF187" s="7">
        <f>AD187-MAX($G187,$H187)</f>
        <v>0</v>
      </c>
      <c r="AG187" s="9">
        <f>_xlfn.CEILING.MATH(L187*AB187*IF(I187&gt;=2,2,IF(OR(E187="CA",E187="TA"),$AH$2,1)))</f>
        <v>814</v>
      </c>
      <c r="AH187" s="7">
        <f>MAX(AG187,$G187,$H187)</f>
        <v>4000</v>
      </c>
      <c r="AI187" s="7">
        <f>MAX(_xlfn.CEILING.MATH((AG187-K187)/D187),0)</f>
        <v>0</v>
      </c>
      <c r="AJ187" s="7">
        <f>AG187-$F187</f>
        <v>314</v>
      </c>
      <c r="AK187" s="7">
        <f>AH187-MAX($G187,$H187)</f>
        <v>0</v>
      </c>
      <c r="AL187" s="8">
        <f>AK187/D187</f>
        <v>0</v>
      </c>
      <c r="AM187">
        <f>AH187/D187</f>
        <v>4</v>
      </c>
    </row>
    <row r="188" spans="1:39" x14ac:dyDescent="0.2">
      <c r="A188" s="1">
        <v>392</v>
      </c>
      <c r="B188" s="2">
        <v>378207605</v>
      </c>
      <c r="C188" s="2" t="s">
        <v>31</v>
      </c>
      <c r="D188" s="2">
        <v>500</v>
      </c>
      <c r="E188" s="2" t="s">
        <v>280</v>
      </c>
      <c r="F188" s="2">
        <v>400</v>
      </c>
      <c r="G188" s="2">
        <v>2000</v>
      </c>
      <c r="H188" s="2">
        <v>0</v>
      </c>
      <c r="I188" s="2">
        <v>67</v>
      </c>
      <c r="J188" s="2">
        <v>4909</v>
      </c>
      <c r="K188" s="2">
        <v>749</v>
      </c>
      <c r="L188" s="2">
        <v>73.268656716417908</v>
      </c>
      <c r="M188" s="2">
        <v>60</v>
      </c>
      <c r="N188" s="2">
        <v>90</v>
      </c>
      <c r="O188" s="2">
        <v>90</v>
      </c>
      <c r="P188" s="2">
        <v>150</v>
      </c>
      <c r="Q188" s="2">
        <v>1</v>
      </c>
      <c r="R188" s="2">
        <v>1</v>
      </c>
      <c r="S188" s="2">
        <v>42</v>
      </c>
      <c r="T188" s="2">
        <v>116.88095238095238</v>
      </c>
      <c r="U188" s="2">
        <v>68.965244828049421</v>
      </c>
      <c r="V188" s="2">
        <v>7</v>
      </c>
      <c r="W188" s="2">
        <v>90</v>
      </c>
      <c r="X188" s="2">
        <v>90</v>
      </c>
      <c r="Y188" s="2">
        <v>172.5</v>
      </c>
      <c r="Z188" s="2">
        <v>280</v>
      </c>
      <c r="AA188" s="2">
        <v>1.5952380952380953</v>
      </c>
      <c r="AB188" s="2">
        <v>5</v>
      </c>
      <c r="AC188" s="9">
        <f>Z188*2</f>
        <v>560</v>
      </c>
      <c r="AD188" s="7">
        <f>MAX(AC188,$G188,$H188)</f>
        <v>2000</v>
      </c>
      <c r="AE188" s="7">
        <f>AC188-$F188</f>
        <v>160</v>
      </c>
      <c r="AF188" s="7">
        <f>AD188-MAX($G188,$H188)</f>
        <v>0</v>
      </c>
      <c r="AG188" s="9">
        <f>_xlfn.CEILING.MATH(L188*AB188*IF(I188&gt;=2,2,IF(OR(E188="CA",E188="TA"),$AH$2,1)))</f>
        <v>733</v>
      </c>
      <c r="AH188" s="7">
        <f>MAX(AG188,$G188,$H188)</f>
        <v>2000</v>
      </c>
      <c r="AI188" s="7">
        <f>MAX(_xlfn.CEILING.MATH((AG188-K188)/D188),0)</f>
        <v>0</v>
      </c>
      <c r="AJ188" s="7">
        <f>AG188-$F188</f>
        <v>333</v>
      </c>
      <c r="AK188" s="7">
        <f>AH188-MAX($G188,$H188)</f>
        <v>0</v>
      </c>
      <c r="AL188" s="8">
        <f>AK188/D188</f>
        <v>0</v>
      </c>
      <c r="AM188">
        <f>AH188/D188</f>
        <v>4</v>
      </c>
    </row>
    <row r="189" spans="1:39" x14ac:dyDescent="0.2">
      <c r="A189" s="1">
        <v>8349</v>
      </c>
      <c r="B189" s="2">
        <v>53746046505</v>
      </c>
      <c r="C189" s="2" t="s">
        <v>134</v>
      </c>
      <c r="D189" s="2">
        <v>500</v>
      </c>
      <c r="E189" s="2" t="s">
        <v>280</v>
      </c>
      <c r="F189" s="2">
        <v>500</v>
      </c>
      <c r="G189" s="2">
        <v>2000</v>
      </c>
      <c r="H189" s="2">
        <v>0</v>
      </c>
      <c r="I189" s="2">
        <v>27</v>
      </c>
      <c r="J189" s="2">
        <v>2826</v>
      </c>
      <c r="K189" s="2">
        <v>2064</v>
      </c>
      <c r="L189" s="2">
        <v>104.66666666666667</v>
      </c>
      <c r="M189" s="2">
        <v>60</v>
      </c>
      <c r="N189" s="2">
        <v>90</v>
      </c>
      <c r="O189" s="2">
        <v>159.5</v>
      </c>
      <c r="P189" s="2">
        <v>270</v>
      </c>
      <c r="Q189" s="2">
        <v>1.6425498874136186</v>
      </c>
      <c r="R189" s="2">
        <v>3.0377358490566038</v>
      </c>
      <c r="S189" s="2">
        <v>19</v>
      </c>
      <c r="T189" s="2">
        <v>148.73684210526315</v>
      </c>
      <c r="U189" s="2">
        <v>92.478731552036791</v>
      </c>
      <c r="V189" s="2">
        <v>21</v>
      </c>
      <c r="W189" s="2">
        <v>75</v>
      </c>
      <c r="X189" s="2">
        <v>161</v>
      </c>
      <c r="Y189" s="2">
        <v>180.5</v>
      </c>
      <c r="Z189" s="2">
        <v>405</v>
      </c>
      <c r="AA189" s="2">
        <v>1.4210526315789473</v>
      </c>
      <c r="AB189" s="2">
        <v>4</v>
      </c>
      <c r="AC189" s="9">
        <f>Z189*2</f>
        <v>810</v>
      </c>
      <c r="AD189" s="7">
        <f>MAX(AC189,$G189,$H189)</f>
        <v>2000</v>
      </c>
      <c r="AE189" s="7">
        <f>AC189-$F189</f>
        <v>310</v>
      </c>
      <c r="AF189" s="7">
        <f>AD189-MAX($G189,$H189)</f>
        <v>0</v>
      </c>
      <c r="AG189" s="9">
        <f>_xlfn.CEILING.MATH(L189*AB189*IF(I189&gt;=2,2,IF(OR(E189="CA",E189="TA"),$AH$2,1)))</f>
        <v>838</v>
      </c>
      <c r="AH189" s="7">
        <f>MAX(AG189,$G189,$H189)</f>
        <v>2000</v>
      </c>
      <c r="AI189" s="7">
        <f>MAX(_xlfn.CEILING.MATH((AG189-K189)/D189),0)</f>
        <v>0</v>
      </c>
      <c r="AJ189" s="7">
        <f>AG189-$F189</f>
        <v>338</v>
      </c>
      <c r="AK189" s="7">
        <f>AH189-MAX($G189,$H189)</f>
        <v>0</v>
      </c>
      <c r="AL189" s="8">
        <f>AK189/D189</f>
        <v>0</v>
      </c>
      <c r="AM189">
        <f>AH189/D189</f>
        <v>4</v>
      </c>
    </row>
    <row r="190" spans="1:39" x14ac:dyDescent="0.2">
      <c r="A190" s="1">
        <v>19293</v>
      </c>
      <c r="B190" s="2">
        <v>93729605</v>
      </c>
      <c r="C190" s="2" t="s">
        <v>184</v>
      </c>
      <c r="D190" s="2">
        <v>500</v>
      </c>
      <c r="E190" s="2" t="s">
        <v>280</v>
      </c>
      <c r="F190" s="2">
        <v>499</v>
      </c>
      <c r="G190" s="2">
        <v>2000</v>
      </c>
      <c r="H190" s="2">
        <v>0</v>
      </c>
      <c r="I190" s="2">
        <v>33</v>
      </c>
      <c r="J190" s="2">
        <v>3625</v>
      </c>
      <c r="K190" s="2">
        <v>932</v>
      </c>
      <c r="L190" s="2">
        <v>109.84848484848484</v>
      </c>
      <c r="M190" s="2">
        <v>60</v>
      </c>
      <c r="N190" s="2">
        <v>90</v>
      </c>
      <c r="O190" s="2">
        <v>180</v>
      </c>
      <c r="P190" s="2">
        <v>360</v>
      </c>
      <c r="Q190" s="2">
        <v>2.0993308080808082</v>
      </c>
      <c r="R190" s="2">
        <v>4</v>
      </c>
      <c r="S190" s="2">
        <v>23</v>
      </c>
      <c r="T190" s="2">
        <v>157.60869565217391</v>
      </c>
      <c r="U190" s="2">
        <v>127.56415110924128</v>
      </c>
      <c r="V190" s="2">
        <v>14</v>
      </c>
      <c r="W190" s="2">
        <v>60</v>
      </c>
      <c r="X190" s="2">
        <v>120</v>
      </c>
      <c r="Y190" s="2">
        <v>225</v>
      </c>
      <c r="Z190" s="2">
        <v>480</v>
      </c>
      <c r="AA190" s="2">
        <v>1.4347826086956521</v>
      </c>
      <c r="AB190" s="2">
        <v>4</v>
      </c>
      <c r="AC190" s="9">
        <f>Z190*2</f>
        <v>960</v>
      </c>
      <c r="AD190" s="7">
        <f>MAX(AC190,$G190,$H190)</f>
        <v>2000</v>
      </c>
      <c r="AE190" s="7">
        <f>AC190-$F190</f>
        <v>461</v>
      </c>
      <c r="AF190" s="7">
        <f>AD190-MAX($G190,$H190)</f>
        <v>0</v>
      </c>
      <c r="AG190" s="9">
        <f>_xlfn.CEILING.MATH(L190*AB190*IF(I190&gt;=2,2,IF(OR(E190="CA",E190="TA"),$AH$2,1)))</f>
        <v>879</v>
      </c>
      <c r="AH190" s="7">
        <f>MAX(AG190,$G190,$H190)</f>
        <v>2000</v>
      </c>
      <c r="AI190" s="7">
        <f>MAX(_xlfn.CEILING.MATH((AG190-K190)/D190),0)</f>
        <v>0</v>
      </c>
      <c r="AJ190" s="7">
        <f>AG190-$F190</f>
        <v>380</v>
      </c>
      <c r="AK190" s="7">
        <f>AH190-MAX($G190,$H190)</f>
        <v>0</v>
      </c>
      <c r="AL190" s="8">
        <f>AK190/D190</f>
        <v>0</v>
      </c>
      <c r="AM190">
        <f>AH190/D190</f>
        <v>4</v>
      </c>
    </row>
    <row r="191" spans="1:39" x14ac:dyDescent="0.2">
      <c r="A191" s="1">
        <v>38686</v>
      </c>
      <c r="B191" s="2">
        <v>65862020399</v>
      </c>
      <c r="C191" s="2" t="s">
        <v>226</v>
      </c>
      <c r="D191" s="2">
        <v>1000</v>
      </c>
      <c r="E191" s="2" t="s">
        <v>280</v>
      </c>
      <c r="F191" s="2">
        <v>500</v>
      </c>
      <c r="G191" s="2">
        <v>4000</v>
      </c>
      <c r="H191" s="2">
        <v>0</v>
      </c>
      <c r="I191" s="2">
        <v>63</v>
      </c>
      <c r="J191" s="2">
        <v>3974</v>
      </c>
      <c r="K191" s="2">
        <v>3429</v>
      </c>
      <c r="L191" s="2">
        <v>63.079365079365083</v>
      </c>
      <c r="M191" s="2">
        <v>30</v>
      </c>
      <c r="N191" s="2">
        <v>60</v>
      </c>
      <c r="O191" s="2">
        <v>90</v>
      </c>
      <c r="P191" s="2">
        <v>180</v>
      </c>
      <c r="Q191" s="2">
        <v>1.0462081128747795</v>
      </c>
      <c r="R191" s="2">
        <v>3</v>
      </c>
      <c r="S191" s="2">
        <v>32</v>
      </c>
      <c r="T191" s="2">
        <v>124.1875</v>
      </c>
      <c r="U191" s="2">
        <v>127.64806393285583</v>
      </c>
      <c r="V191" s="2">
        <v>30</v>
      </c>
      <c r="W191" s="2">
        <v>80.75</v>
      </c>
      <c r="X191" s="2">
        <v>90</v>
      </c>
      <c r="Y191" s="2">
        <v>123.75</v>
      </c>
      <c r="Z191" s="2">
        <v>764</v>
      </c>
      <c r="AA191" s="2">
        <v>1.96875</v>
      </c>
      <c r="AB191" s="2">
        <v>9</v>
      </c>
      <c r="AC191" s="9">
        <f>Z191*2</f>
        <v>1528</v>
      </c>
      <c r="AD191" s="7">
        <f>MAX(AC191,$G191,$H191)</f>
        <v>4000</v>
      </c>
      <c r="AE191" s="7">
        <f>AC191-$F191</f>
        <v>1028</v>
      </c>
      <c r="AF191" s="7">
        <f>AD191-MAX($G191,$H191)</f>
        <v>0</v>
      </c>
      <c r="AG191" s="9">
        <f>_xlfn.CEILING.MATH(L191*AB191*IF(I191&gt;=2,2,IF(OR(E191="CA",E191="TA"),$AH$2,1)))</f>
        <v>1136</v>
      </c>
      <c r="AH191" s="7">
        <f>MAX(AG191,$G191,$H191)</f>
        <v>4000</v>
      </c>
      <c r="AI191" s="7">
        <f>MAX(_xlfn.CEILING.MATH((AG191-K191)/D191),0)</f>
        <v>0</v>
      </c>
      <c r="AJ191" s="7">
        <f>AG191-$F191</f>
        <v>636</v>
      </c>
      <c r="AK191" s="7">
        <f>AH191-MAX($G191,$H191)</f>
        <v>0</v>
      </c>
      <c r="AL191" s="8">
        <f>AK191/D191</f>
        <v>0</v>
      </c>
      <c r="AM191">
        <f>AH191/D191</f>
        <v>4</v>
      </c>
    </row>
    <row r="192" spans="1:39" x14ac:dyDescent="0.2">
      <c r="A192" s="1">
        <v>43137</v>
      </c>
      <c r="B192" s="2">
        <v>62175013643</v>
      </c>
      <c r="C192" s="2" t="s">
        <v>234</v>
      </c>
      <c r="D192" s="2">
        <v>1000</v>
      </c>
      <c r="E192" s="2" t="s">
        <v>282</v>
      </c>
      <c r="F192" s="2">
        <v>500</v>
      </c>
      <c r="G192" s="2">
        <v>4000</v>
      </c>
      <c r="H192" s="2">
        <v>0</v>
      </c>
      <c r="I192" s="2">
        <v>133</v>
      </c>
      <c r="J192" s="2">
        <v>10920</v>
      </c>
      <c r="K192" s="2">
        <v>2587</v>
      </c>
      <c r="L192" s="2">
        <v>82.10526315789474</v>
      </c>
      <c r="M192" s="2">
        <v>60</v>
      </c>
      <c r="N192" s="2">
        <v>90</v>
      </c>
      <c r="O192" s="2">
        <v>90</v>
      </c>
      <c r="P192" s="2">
        <v>180</v>
      </c>
      <c r="Q192" s="2">
        <v>1.2428571428571429</v>
      </c>
      <c r="R192" s="2">
        <v>2</v>
      </c>
      <c r="S192" s="2">
        <v>45</v>
      </c>
      <c r="T192" s="2">
        <v>242.66666666666666</v>
      </c>
      <c r="U192" s="2">
        <v>175.05791249547306</v>
      </c>
      <c r="V192" s="2">
        <v>10</v>
      </c>
      <c r="W192" s="2">
        <v>97</v>
      </c>
      <c r="X192" s="2">
        <v>180</v>
      </c>
      <c r="Y192" s="2">
        <v>360</v>
      </c>
      <c r="Z192" s="2">
        <v>660</v>
      </c>
      <c r="AA192" s="2">
        <v>2.9555555555555557</v>
      </c>
      <c r="AB192" s="2">
        <v>7</v>
      </c>
      <c r="AC192" s="9">
        <f>Z192*2</f>
        <v>1320</v>
      </c>
      <c r="AD192" s="7">
        <f>MAX(AC192,$G192,$H192)</f>
        <v>4000</v>
      </c>
      <c r="AE192" s="7">
        <f>AC192-$F192</f>
        <v>820</v>
      </c>
      <c r="AF192" s="7">
        <f>AD192-MAX($G192,$H192)</f>
        <v>0</v>
      </c>
      <c r="AG192" s="9">
        <f>_xlfn.CEILING.MATH(L192*AB192*IF(I192&gt;=2,2,IF(OR(E192="CA",E192="TA"),$AH$2,1)))</f>
        <v>1150</v>
      </c>
      <c r="AH192" s="7">
        <f>MAX(AG192,$G192,$H192)</f>
        <v>4000</v>
      </c>
      <c r="AI192" s="7">
        <f>MAX(_xlfn.CEILING.MATH((AG192-K192)/D192),0)</f>
        <v>0</v>
      </c>
      <c r="AJ192" s="7">
        <f>AG192-$F192</f>
        <v>650</v>
      </c>
      <c r="AK192" s="7">
        <f>AH192-MAX($G192,$H192)</f>
        <v>0</v>
      </c>
      <c r="AL192" s="8">
        <f>AK192/D192</f>
        <v>0</v>
      </c>
      <c r="AM192">
        <f>AH192/D192</f>
        <v>4</v>
      </c>
    </row>
    <row r="193" spans="1:39" x14ac:dyDescent="0.2">
      <c r="A193" s="1">
        <v>13318</v>
      </c>
      <c r="B193" s="2">
        <v>23155010205</v>
      </c>
      <c r="C193" s="2" t="s">
        <v>155</v>
      </c>
      <c r="D193" s="2">
        <v>500</v>
      </c>
      <c r="E193" s="2" t="s">
        <v>280</v>
      </c>
      <c r="F193" s="2">
        <v>500</v>
      </c>
      <c r="G193" s="2">
        <v>2000</v>
      </c>
      <c r="H193" s="2">
        <v>0</v>
      </c>
      <c r="I193" s="2">
        <v>23</v>
      </c>
      <c r="J193" s="2">
        <v>3870</v>
      </c>
      <c r="K193" s="2">
        <v>973</v>
      </c>
      <c r="L193" s="2">
        <v>168.2608695652174</v>
      </c>
      <c r="M193" s="2">
        <v>120</v>
      </c>
      <c r="N193" s="2">
        <v>180</v>
      </c>
      <c r="O193" s="2">
        <v>180</v>
      </c>
      <c r="P193" s="2">
        <v>450</v>
      </c>
      <c r="Q193" s="2">
        <v>2.1304347826086958</v>
      </c>
      <c r="R193" s="2">
        <v>5</v>
      </c>
      <c r="S193" s="2">
        <v>17</v>
      </c>
      <c r="T193" s="2">
        <v>227.64705882352942</v>
      </c>
      <c r="U193" s="2">
        <v>190.60723398407217</v>
      </c>
      <c r="V193" s="2">
        <v>54</v>
      </c>
      <c r="W193" s="2">
        <v>120</v>
      </c>
      <c r="X193" s="2">
        <v>180</v>
      </c>
      <c r="Y193" s="2">
        <v>180</v>
      </c>
      <c r="Z193" s="2">
        <v>826</v>
      </c>
      <c r="AA193" s="2">
        <v>1.3529411764705883</v>
      </c>
      <c r="AB193" s="2">
        <v>4</v>
      </c>
      <c r="AC193" s="9">
        <f>Z193*2</f>
        <v>1652</v>
      </c>
      <c r="AD193" s="7">
        <f>MAX(AC193,$G193,$H193)</f>
        <v>2000</v>
      </c>
      <c r="AE193" s="7">
        <f>AC193-$F193</f>
        <v>1152</v>
      </c>
      <c r="AF193" s="7">
        <f>AD193-MAX($G193,$H193)</f>
        <v>0</v>
      </c>
      <c r="AG193" s="9">
        <f>_xlfn.CEILING.MATH(L193*AB193*IF(I193&gt;=2,2,IF(OR(E193="CA",E193="TA"),$AH$2,1)))</f>
        <v>1347</v>
      </c>
      <c r="AH193" s="7">
        <f>MAX(AG193,$G193,$H193)</f>
        <v>2000</v>
      </c>
      <c r="AI193" s="7">
        <f>MAX(_xlfn.CEILING.MATH((AG193-K193)/D193),0)</f>
        <v>1</v>
      </c>
      <c r="AJ193" s="7">
        <f>AG193-$F193</f>
        <v>847</v>
      </c>
      <c r="AK193" s="7">
        <f>AH193-MAX($G193,$H193)</f>
        <v>0</v>
      </c>
      <c r="AL193" s="8">
        <f>AK193/D193</f>
        <v>0</v>
      </c>
      <c r="AM193">
        <f>AH193/D193</f>
        <v>4</v>
      </c>
    </row>
    <row r="194" spans="1:39" x14ac:dyDescent="0.2">
      <c r="A194" s="1">
        <v>46754</v>
      </c>
      <c r="B194" s="2">
        <v>67877015905</v>
      </c>
      <c r="C194" s="2" t="s">
        <v>258</v>
      </c>
      <c r="D194" s="2">
        <v>500</v>
      </c>
      <c r="E194" s="2" t="s">
        <v>280</v>
      </c>
      <c r="F194" s="2">
        <v>500</v>
      </c>
      <c r="G194" s="2">
        <v>2000</v>
      </c>
      <c r="H194" s="2">
        <v>0</v>
      </c>
      <c r="I194" s="2">
        <v>37</v>
      </c>
      <c r="J194" s="2">
        <v>6730</v>
      </c>
      <c r="K194" s="2">
        <v>2342</v>
      </c>
      <c r="L194" s="2">
        <v>181.8918918918919</v>
      </c>
      <c r="M194" s="2">
        <v>120</v>
      </c>
      <c r="N194" s="2">
        <v>180</v>
      </c>
      <c r="O194" s="2">
        <v>180</v>
      </c>
      <c r="P194" s="2">
        <v>360</v>
      </c>
      <c r="Q194" s="2">
        <v>2.5162162162162161</v>
      </c>
      <c r="R194" s="2">
        <v>4</v>
      </c>
      <c r="S194" s="2">
        <v>23</v>
      </c>
      <c r="T194" s="2">
        <v>292.60869565217394</v>
      </c>
      <c r="U194" s="2">
        <v>222.56801598417155</v>
      </c>
      <c r="V194" s="2">
        <v>90</v>
      </c>
      <c r="W194" s="2">
        <v>170</v>
      </c>
      <c r="X194" s="2">
        <v>194</v>
      </c>
      <c r="Y194" s="2">
        <v>360</v>
      </c>
      <c r="Z194" s="2">
        <v>1100</v>
      </c>
      <c r="AA194" s="2">
        <v>1.6086956521739131</v>
      </c>
      <c r="AB194" s="2">
        <v>5</v>
      </c>
      <c r="AC194" s="9">
        <f>Z194*2</f>
        <v>2200</v>
      </c>
      <c r="AD194" s="7">
        <f>MAX(AC194,$G194,$H194)</f>
        <v>2200</v>
      </c>
      <c r="AE194" s="7">
        <f>AC194-$F194</f>
        <v>1700</v>
      </c>
      <c r="AF194" s="7">
        <f>AD194-MAX($G194,$H194)</f>
        <v>200</v>
      </c>
      <c r="AG194" s="9">
        <f>_xlfn.CEILING.MATH(L194*AB194*IF(I194&gt;=2,2,IF(OR(E194="CA",E194="TA"),$AH$2,1)))</f>
        <v>1819</v>
      </c>
      <c r="AH194" s="7">
        <f>MAX(AG194,$G194,$H194)</f>
        <v>2000</v>
      </c>
      <c r="AI194" s="7">
        <f>MAX(_xlfn.CEILING.MATH((AG194-K194)/D194),0)</f>
        <v>0</v>
      </c>
      <c r="AJ194" s="7">
        <f>AG194-$F194</f>
        <v>1319</v>
      </c>
      <c r="AK194" s="7">
        <f>AH194-MAX($G194,$H194)</f>
        <v>0</v>
      </c>
      <c r="AL194" s="8">
        <f>AK194/D194</f>
        <v>0</v>
      </c>
      <c r="AM194">
        <f>AH194/D194</f>
        <v>4</v>
      </c>
    </row>
    <row r="195" spans="1:39" x14ac:dyDescent="0.2">
      <c r="A195" s="1">
        <v>46237</v>
      </c>
      <c r="B195" s="2">
        <v>60505015701</v>
      </c>
      <c r="C195" s="2" t="s">
        <v>250</v>
      </c>
      <c r="D195" s="2">
        <v>100</v>
      </c>
      <c r="E195" s="2" t="s">
        <v>280</v>
      </c>
      <c r="F195" s="2">
        <v>200</v>
      </c>
      <c r="G195" s="2">
        <v>300</v>
      </c>
      <c r="H195" s="2">
        <v>0</v>
      </c>
      <c r="I195" s="2">
        <v>6</v>
      </c>
      <c r="J195" s="2">
        <v>678</v>
      </c>
      <c r="K195" s="2">
        <v>342</v>
      </c>
      <c r="L195" s="2">
        <v>113</v>
      </c>
      <c r="M195" s="2">
        <v>51</v>
      </c>
      <c r="N195" s="2">
        <v>90</v>
      </c>
      <c r="O195" s="2">
        <v>159</v>
      </c>
      <c r="P195" s="2">
        <v>270</v>
      </c>
      <c r="Q195" s="2">
        <v>2</v>
      </c>
      <c r="R195" s="2">
        <v>3</v>
      </c>
      <c r="S195" s="2">
        <v>5</v>
      </c>
      <c r="T195" s="2">
        <v>135.6</v>
      </c>
      <c r="U195" s="2">
        <v>91.743119633027518</v>
      </c>
      <c r="V195" s="2">
        <v>48</v>
      </c>
      <c r="W195" s="2">
        <v>60</v>
      </c>
      <c r="X195" s="2">
        <v>120</v>
      </c>
      <c r="Y195" s="2">
        <v>180</v>
      </c>
      <c r="Z195" s="2">
        <v>270</v>
      </c>
      <c r="AA195" s="2">
        <v>1.2</v>
      </c>
      <c r="AB195" s="2">
        <v>2</v>
      </c>
      <c r="AC195" s="9">
        <f>Z195*2</f>
        <v>540</v>
      </c>
      <c r="AD195" s="7">
        <f>MAX(AC195,$G195,$H195)</f>
        <v>540</v>
      </c>
      <c r="AE195" s="7">
        <f>AC195-$F195</f>
        <v>340</v>
      </c>
      <c r="AF195" s="7">
        <f>AD195-MAX($G195,$H195)</f>
        <v>240</v>
      </c>
      <c r="AG195" s="9">
        <f>_xlfn.CEILING.MATH(L195*AB195*IF(I195&gt;=2,2,IF(OR(E195="CA",E195="TA"),$AH$2,1)))</f>
        <v>452</v>
      </c>
      <c r="AH195" s="7">
        <f>MAX(AG195,$G195,$H195)</f>
        <v>452</v>
      </c>
      <c r="AI195" s="7">
        <f>MAX(_xlfn.CEILING.MATH((AG195-K195)/D195),0)</f>
        <v>2</v>
      </c>
      <c r="AJ195" s="7">
        <f>AG195-$F195</f>
        <v>252</v>
      </c>
      <c r="AK195" s="7">
        <f>AH195-MAX($G195,$H195)</f>
        <v>152</v>
      </c>
      <c r="AL195" s="8">
        <f>AK195/D195</f>
        <v>1.52</v>
      </c>
      <c r="AM195">
        <f>AH195/D195</f>
        <v>4.5199999999999996</v>
      </c>
    </row>
    <row r="196" spans="1:39" x14ac:dyDescent="0.2">
      <c r="A196" s="1">
        <v>287</v>
      </c>
      <c r="B196" s="2">
        <v>50111032801</v>
      </c>
      <c r="C196" s="2" t="s">
        <v>27</v>
      </c>
      <c r="D196" s="2">
        <v>100</v>
      </c>
      <c r="E196" s="2" t="s">
        <v>280</v>
      </c>
      <c r="F196" s="2">
        <v>250</v>
      </c>
      <c r="G196" s="2">
        <v>500</v>
      </c>
      <c r="H196" s="2">
        <v>0</v>
      </c>
      <c r="I196" s="2">
        <v>0</v>
      </c>
      <c r="J196" s="2">
        <v>0</v>
      </c>
      <c r="K196" s="2">
        <v>500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9">
        <f>Z196*2</f>
        <v>0</v>
      </c>
      <c r="AD196" s="7">
        <f>MAX(AC196,$G196,$H196)</f>
        <v>500</v>
      </c>
      <c r="AE196" s="7">
        <f>AC196-$F196</f>
        <v>-250</v>
      </c>
      <c r="AF196" s="7">
        <f>AD196-MAX($G196,$H196)</f>
        <v>0</v>
      </c>
      <c r="AG196" s="9">
        <f>_xlfn.CEILING.MATH(L196*AB196*IF(I196&gt;=2,2,IF(OR(E196="CA",E196="TA"),$AH$2,1)))</f>
        <v>0</v>
      </c>
      <c r="AH196" s="7">
        <f>MAX(AG196,$G196,$H196)</f>
        <v>500</v>
      </c>
      <c r="AI196" s="7">
        <f>MAX(_xlfn.CEILING.MATH((AG196-K196)/D196),0)</f>
        <v>0</v>
      </c>
      <c r="AJ196" s="7">
        <f>AG196-$F196</f>
        <v>-250</v>
      </c>
      <c r="AK196" s="7">
        <f>AH196-MAX($G196,$H196)</f>
        <v>0</v>
      </c>
      <c r="AL196" s="8">
        <f>AK196/D196</f>
        <v>0</v>
      </c>
      <c r="AM196">
        <f>AH196/D196</f>
        <v>5</v>
      </c>
    </row>
    <row r="197" spans="1:39" x14ac:dyDescent="0.2">
      <c r="A197" s="1">
        <v>8348</v>
      </c>
      <c r="B197" s="2">
        <v>53746046405</v>
      </c>
      <c r="C197" s="2" t="s">
        <v>133</v>
      </c>
      <c r="D197" s="2">
        <v>500</v>
      </c>
      <c r="E197" s="2" t="s">
        <v>280</v>
      </c>
      <c r="F197" s="2">
        <v>450</v>
      </c>
      <c r="G197" s="2">
        <v>2500</v>
      </c>
      <c r="H197" s="2">
        <v>0</v>
      </c>
      <c r="I197" s="2">
        <v>21</v>
      </c>
      <c r="J197" s="2">
        <v>1679</v>
      </c>
      <c r="K197" s="2">
        <v>5800</v>
      </c>
      <c r="L197" s="2">
        <v>79.952380952380949</v>
      </c>
      <c r="M197" s="2">
        <v>60</v>
      </c>
      <c r="N197" s="2">
        <v>60</v>
      </c>
      <c r="O197" s="2">
        <v>90</v>
      </c>
      <c r="P197" s="2">
        <v>180</v>
      </c>
      <c r="Q197" s="2">
        <v>2.2148148148148148</v>
      </c>
      <c r="R197" s="2">
        <v>4</v>
      </c>
      <c r="S197" s="2">
        <v>20</v>
      </c>
      <c r="T197" s="2">
        <v>83.95</v>
      </c>
      <c r="U197" s="2">
        <v>43.485599552277684</v>
      </c>
      <c r="V197" s="2">
        <v>20</v>
      </c>
      <c r="W197" s="2">
        <v>60</v>
      </c>
      <c r="X197" s="2">
        <v>72</v>
      </c>
      <c r="Y197" s="2">
        <v>105</v>
      </c>
      <c r="Z197" s="2">
        <v>180</v>
      </c>
      <c r="AA197" s="2">
        <v>1.05</v>
      </c>
      <c r="AB197" s="2">
        <v>2</v>
      </c>
      <c r="AC197" s="9">
        <f>Z197*2</f>
        <v>360</v>
      </c>
      <c r="AD197" s="7">
        <f>MAX(AC197,$G197,$H197)</f>
        <v>2500</v>
      </c>
      <c r="AE197" s="7">
        <f>AC197-$F197</f>
        <v>-90</v>
      </c>
      <c r="AF197" s="7">
        <f>AD197-MAX($G197,$H197)</f>
        <v>0</v>
      </c>
      <c r="AG197" s="9">
        <f>_xlfn.CEILING.MATH(L197*AB197*IF(I197&gt;=2,2,IF(OR(E197="CA",E197="TA"),$AH$2,1)))</f>
        <v>320</v>
      </c>
      <c r="AH197" s="7">
        <f>MAX(AG197,$G197,$H197)</f>
        <v>2500</v>
      </c>
      <c r="AI197" s="7">
        <f>MAX(_xlfn.CEILING.MATH((AG197-K197)/D197),0)</f>
        <v>0</v>
      </c>
      <c r="AJ197" s="7">
        <f>AG197-$F197</f>
        <v>-130</v>
      </c>
      <c r="AK197" s="7">
        <f>AH197-MAX($G197,$H197)</f>
        <v>0</v>
      </c>
      <c r="AL197" s="8">
        <f>AK197/D197</f>
        <v>0</v>
      </c>
      <c r="AM197">
        <f>AH197/D197</f>
        <v>5</v>
      </c>
    </row>
    <row r="198" spans="1:39" x14ac:dyDescent="0.2">
      <c r="A198" s="1">
        <v>6675</v>
      </c>
      <c r="B198" s="2">
        <v>185020501</v>
      </c>
      <c r="C198" s="2" t="s">
        <v>100</v>
      </c>
      <c r="D198" s="2">
        <v>100</v>
      </c>
      <c r="E198" s="2" t="s">
        <v>280</v>
      </c>
      <c r="F198" s="2">
        <v>200</v>
      </c>
      <c r="G198" s="2">
        <v>500</v>
      </c>
      <c r="H198" s="2">
        <v>0</v>
      </c>
      <c r="I198" s="2">
        <v>1</v>
      </c>
      <c r="J198" s="2">
        <v>120</v>
      </c>
      <c r="K198" s="2">
        <v>580</v>
      </c>
      <c r="L198" s="2">
        <v>120</v>
      </c>
      <c r="M198" s="2">
        <v>120</v>
      </c>
      <c r="N198" s="2">
        <v>120</v>
      </c>
      <c r="O198" s="2">
        <v>120</v>
      </c>
      <c r="P198" s="2">
        <v>120</v>
      </c>
      <c r="Q198" s="2">
        <v>2</v>
      </c>
      <c r="R198" s="2">
        <v>2</v>
      </c>
      <c r="S198" s="2">
        <v>1</v>
      </c>
      <c r="T198" s="2">
        <v>120</v>
      </c>
      <c r="U198" s="2">
        <v>0</v>
      </c>
      <c r="V198" s="2">
        <v>120</v>
      </c>
      <c r="W198" s="2">
        <v>120</v>
      </c>
      <c r="X198" s="2">
        <v>120</v>
      </c>
      <c r="Y198" s="2">
        <v>120</v>
      </c>
      <c r="Z198" s="2">
        <v>120</v>
      </c>
      <c r="AA198" s="2">
        <v>1</v>
      </c>
      <c r="AB198" s="2">
        <v>1</v>
      </c>
      <c r="AC198" s="9">
        <f>Z198*2</f>
        <v>240</v>
      </c>
      <c r="AD198" s="7">
        <f>MAX(AC198,$G198,$H198)</f>
        <v>500</v>
      </c>
      <c r="AE198" s="7">
        <f>AC198-$F198</f>
        <v>40</v>
      </c>
      <c r="AF198" s="7">
        <f>AD198-MAX($G198,$H198)</f>
        <v>0</v>
      </c>
      <c r="AG198" s="9">
        <f>_xlfn.CEILING.MATH(L198*AB198*IF(I198&gt;=2,2,IF(OR(E198="CA",E198="TA"),$AH$2,1)))</f>
        <v>144</v>
      </c>
      <c r="AH198" s="7">
        <f>MAX(AG198,$G198,$H198)</f>
        <v>500</v>
      </c>
      <c r="AI198" s="7">
        <f>MAX(_xlfn.CEILING.MATH((AG198-K198)/D198),0)</f>
        <v>0</v>
      </c>
      <c r="AJ198" s="7">
        <f>AG198-$F198</f>
        <v>-56</v>
      </c>
      <c r="AK198" s="7">
        <f>AH198-MAX($G198,$H198)</f>
        <v>0</v>
      </c>
      <c r="AL198" s="8">
        <f>AK198/D198</f>
        <v>0</v>
      </c>
      <c r="AM198">
        <f>AH198/D198</f>
        <v>5</v>
      </c>
    </row>
    <row r="199" spans="1:39" x14ac:dyDescent="0.2">
      <c r="A199" s="1">
        <v>6674</v>
      </c>
      <c r="B199" s="2">
        <v>185021001</v>
      </c>
      <c r="C199" s="2" t="s">
        <v>99</v>
      </c>
      <c r="D199" s="2">
        <v>100</v>
      </c>
      <c r="E199" s="2" t="s">
        <v>280</v>
      </c>
      <c r="F199" s="2">
        <v>200</v>
      </c>
      <c r="G199" s="2">
        <v>500</v>
      </c>
      <c r="H199" s="2">
        <v>0</v>
      </c>
      <c r="I199" s="2">
        <v>6</v>
      </c>
      <c r="J199" s="2">
        <v>463</v>
      </c>
      <c r="K199" s="2">
        <v>520</v>
      </c>
      <c r="L199" s="2">
        <v>77.166666666666671</v>
      </c>
      <c r="M199" s="2">
        <v>48.75</v>
      </c>
      <c r="N199" s="2">
        <v>75</v>
      </c>
      <c r="O199" s="2">
        <v>112.5</v>
      </c>
      <c r="P199" s="2">
        <v>136</v>
      </c>
      <c r="Q199" s="2">
        <v>1.7944444444444443</v>
      </c>
      <c r="R199" s="2">
        <v>4</v>
      </c>
      <c r="S199" s="2">
        <v>6</v>
      </c>
      <c r="T199" s="2">
        <v>77.166666666666671</v>
      </c>
      <c r="U199" s="2">
        <v>46.982620900357041</v>
      </c>
      <c r="V199" s="2">
        <v>12</v>
      </c>
      <c r="W199" s="2">
        <v>48.75</v>
      </c>
      <c r="X199" s="2">
        <v>75</v>
      </c>
      <c r="Y199" s="2">
        <v>112.5</v>
      </c>
      <c r="Z199" s="2">
        <v>136</v>
      </c>
      <c r="AA199" s="2">
        <v>1</v>
      </c>
      <c r="AB199" s="2">
        <v>1</v>
      </c>
      <c r="AC199" s="9">
        <f>Z199*2</f>
        <v>272</v>
      </c>
      <c r="AD199" s="7">
        <f>MAX(AC199,$G199,$H199)</f>
        <v>500</v>
      </c>
      <c r="AE199" s="7">
        <f>AC199-$F199</f>
        <v>72</v>
      </c>
      <c r="AF199" s="7">
        <f>AD199-MAX($G199,$H199)</f>
        <v>0</v>
      </c>
      <c r="AG199" s="9">
        <f>_xlfn.CEILING.MATH(L199*AB199*IF(I199&gt;=2,2,IF(OR(E199="CA",E199="TA"),$AH$2,1)))</f>
        <v>155</v>
      </c>
      <c r="AH199" s="7">
        <f>MAX(AG199,$G199,$H199)</f>
        <v>500</v>
      </c>
      <c r="AI199" s="7">
        <f>MAX(_xlfn.CEILING.MATH((AG199-K199)/D199),0)</f>
        <v>0</v>
      </c>
      <c r="AJ199" s="7">
        <f>AG199-$F199</f>
        <v>-45</v>
      </c>
      <c r="AK199" s="7">
        <f>AH199-MAX($G199,$H199)</f>
        <v>0</v>
      </c>
      <c r="AL199" s="8">
        <f>AK199/D199</f>
        <v>0</v>
      </c>
      <c r="AM199">
        <f>AH199/D199</f>
        <v>5</v>
      </c>
    </row>
    <row r="200" spans="1:39" x14ac:dyDescent="0.2">
      <c r="A200" s="1">
        <v>41440</v>
      </c>
      <c r="B200" s="2">
        <v>65862014990</v>
      </c>
      <c r="C200" s="2" t="s">
        <v>230</v>
      </c>
      <c r="D200" s="2">
        <v>90</v>
      </c>
      <c r="E200" s="2" t="s">
        <v>280</v>
      </c>
      <c r="F200" s="2">
        <v>180</v>
      </c>
      <c r="G200" s="2">
        <v>450</v>
      </c>
      <c r="H200" s="2">
        <v>0</v>
      </c>
      <c r="I200" s="2">
        <v>4</v>
      </c>
      <c r="J200" s="2">
        <v>330</v>
      </c>
      <c r="K200" s="2">
        <v>520</v>
      </c>
      <c r="L200" s="2">
        <v>82.5</v>
      </c>
      <c r="M200" s="2">
        <v>82.5</v>
      </c>
      <c r="N200" s="2">
        <v>90</v>
      </c>
      <c r="O200" s="2">
        <v>90</v>
      </c>
      <c r="P200" s="2">
        <v>90</v>
      </c>
      <c r="Q200" s="2">
        <v>1</v>
      </c>
      <c r="R200" s="2">
        <v>1</v>
      </c>
      <c r="S200" s="2">
        <v>4</v>
      </c>
      <c r="T200" s="2">
        <v>82.5</v>
      </c>
      <c r="U200" s="2">
        <v>15</v>
      </c>
      <c r="V200" s="2">
        <v>60</v>
      </c>
      <c r="W200" s="2">
        <v>82.5</v>
      </c>
      <c r="X200" s="2">
        <v>90</v>
      </c>
      <c r="Y200" s="2">
        <v>90</v>
      </c>
      <c r="Z200" s="2">
        <v>90</v>
      </c>
      <c r="AA200" s="2">
        <v>1</v>
      </c>
      <c r="AB200" s="2">
        <v>1</v>
      </c>
      <c r="AC200" s="9">
        <f>Z200*2</f>
        <v>180</v>
      </c>
      <c r="AD200" s="7">
        <f>MAX(AC200,$G200,$H200)</f>
        <v>450</v>
      </c>
      <c r="AE200" s="7">
        <f>AC200-$F200</f>
        <v>0</v>
      </c>
      <c r="AF200" s="7">
        <f>AD200-MAX($G200,$H200)</f>
        <v>0</v>
      </c>
      <c r="AG200" s="9">
        <f>_xlfn.CEILING.MATH(L200*AB200*IF(I200&gt;=2,2,IF(OR(E200="CA",E200="TA"),$AH$2,1)))</f>
        <v>165</v>
      </c>
      <c r="AH200" s="7">
        <f>MAX(AG200,$G200,$H200)</f>
        <v>450</v>
      </c>
      <c r="AI200" s="7">
        <f>MAX(_xlfn.CEILING.MATH((AG200-K200)/D200),0)</f>
        <v>0</v>
      </c>
      <c r="AJ200" s="7">
        <f>AG200-$F200</f>
        <v>-15</v>
      </c>
      <c r="AK200" s="7">
        <f>AH200-MAX($G200,$H200)</f>
        <v>0</v>
      </c>
      <c r="AL200" s="8">
        <f>AK200/D200</f>
        <v>0</v>
      </c>
      <c r="AM200">
        <f>AH200/D200</f>
        <v>5</v>
      </c>
    </row>
    <row r="201" spans="1:39" x14ac:dyDescent="0.2">
      <c r="A201" s="1">
        <v>62240</v>
      </c>
      <c r="B201" s="2">
        <v>186091706</v>
      </c>
      <c r="C201" s="2" t="s">
        <v>270</v>
      </c>
      <c r="D201" s="2">
        <v>1</v>
      </c>
      <c r="E201" s="2" t="s">
        <v>283</v>
      </c>
      <c r="F201" s="2">
        <v>2</v>
      </c>
      <c r="G201" s="2">
        <v>5</v>
      </c>
      <c r="H201" s="2">
        <v>0</v>
      </c>
      <c r="I201" s="2">
        <v>0</v>
      </c>
      <c r="J201" s="2">
        <v>0</v>
      </c>
      <c r="K201" s="2">
        <v>6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9">
        <f>Z201*2</f>
        <v>0</v>
      </c>
      <c r="AD201" s="7">
        <f>MAX(AC201,$G201,$H201)</f>
        <v>5</v>
      </c>
      <c r="AE201" s="7">
        <f>AC201-$F201</f>
        <v>-2</v>
      </c>
      <c r="AF201" s="7">
        <f>AD201-MAX($G201,$H201)</f>
        <v>0</v>
      </c>
      <c r="AG201" s="9">
        <f>_xlfn.CEILING.MATH(L201*AB201*IF(I201&gt;=2,2,IF(OR(E201="CA",E201="TA"),$AH$2,1)))</f>
        <v>0</v>
      </c>
      <c r="AH201" s="7">
        <f>MAX(AG201,$G201,$H201)</f>
        <v>5</v>
      </c>
      <c r="AI201" s="7">
        <f>MAX(_xlfn.CEILING.MATH((AG201-K201)/D201),0)</f>
        <v>0</v>
      </c>
      <c r="AJ201" s="7">
        <f>AG201-$F201</f>
        <v>-2</v>
      </c>
      <c r="AK201" s="7">
        <f>AH201-MAX($G201,$H201)</f>
        <v>0</v>
      </c>
      <c r="AL201" s="8">
        <f>AK201/D201</f>
        <v>0</v>
      </c>
      <c r="AM201">
        <f>AH201/D201</f>
        <v>5</v>
      </c>
    </row>
    <row r="202" spans="1:39" x14ac:dyDescent="0.2">
      <c r="A202" s="1">
        <v>62241</v>
      </c>
      <c r="B202" s="2">
        <v>186091612</v>
      </c>
      <c r="C202" s="2" t="s">
        <v>271</v>
      </c>
      <c r="D202" s="2">
        <v>1</v>
      </c>
      <c r="E202" s="2" t="s">
        <v>283</v>
      </c>
      <c r="F202" s="2">
        <v>2</v>
      </c>
      <c r="G202" s="2">
        <v>5</v>
      </c>
      <c r="H202" s="2">
        <v>0</v>
      </c>
      <c r="I202" s="2">
        <v>2</v>
      </c>
      <c r="J202" s="2">
        <v>2</v>
      </c>
      <c r="K202" s="2">
        <v>16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3.3333333333333333E-2</v>
      </c>
      <c r="R202" s="2">
        <v>3.3333333333333333E-2</v>
      </c>
      <c r="S202" s="2">
        <v>2</v>
      </c>
      <c r="T202" s="2">
        <v>1</v>
      </c>
      <c r="U202" s="2">
        <v>0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9">
        <f>Z202*2</f>
        <v>2</v>
      </c>
      <c r="AD202" s="7">
        <f>MAX(AC202,$G202,$H202)</f>
        <v>5</v>
      </c>
      <c r="AE202" s="7">
        <f>AC202-$F202</f>
        <v>0</v>
      </c>
      <c r="AF202" s="7">
        <f>AD202-MAX($G202,$H202)</f>
        <v>0</v>
      </c>
      <c r="AG202" s="9">
        <f>_xlfn.CEILING.MATH(L202*AB202*IF(I202&gt;=2,2,IF(OR(E202="CA",E202="TA"),$AH$2,1)))</f>
        <v>2</v>
      </c>
      <c r="AH202" s="7">
        <f>MAX(AG202,$G202,$H202)</f>
        <v>5</v>
      </c>
      <c r="AI202" s="7">
        <f>MAX(_xlfn.CEILING.MATH((AG202-K202)/D202),0)</f>
        <v>0</v>
      </c>
      <c r="AJ202" s="7">
        <f>AG202-$F202</f>
        <v>0</v>
      </c>
      <c r="AK202" s="7">
        <f>AH202-MAX($G202,$H202)</f>
        <v>0</v>
      </c>
      <c r="AL202" s="8">
        <f>AK202/D202</f>
        <v>0</v>
      </c>
      <c r="AM202">
        <f>AH202/D202</f>
        <v>5</v>
      </c>
    </row>
    <row r="203" spans="1:39" x14ac:dyDescent="0.2">
      <c r="A203" s="1">
        <v>27994</v>
      </c>
      <c r="B203" s="2">
        <v>955100810</v>
      </c>
      <c r="C203" s="2" t="s">
        <v>210</v>
      </c>
      <c r="D203" s="2">
        <v>1</v>
      </c>
      <c r="E203" s="2" t="s">
        <v>281</v>
      </c>
      <c r="F203" s="2">
        <v>0</v>
      </c>
      <c r="G203" s="2">
        <v>5</v>
      </c>
      <c r="H203" s="2">
        <v>0</v>
      </c>
      <c r="I203" s="2">
        <v>0</v>
      </c>
      <c r="J203" s="2">
        <v>0</v>
      </c>
      <c r="K203" s="2">
        <v>19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9">
        <f>Z203*2</f>
        <v>0</v>
      </c>
      <c r="AD203" s="7">
        <f>MAX(AC203,$G203,$H203)</f>
        <v>5</v>
      </c>
      <c r="AE203" s="7">
        <f>AC203-$F203</f>
        <v>0</v>
      </c>
      <c r="AF203" s="7">
        <f>AD203-MAX($G203,$H203)</f>
        <v>0</v>
      </c>
      <c r="AG203" s="9">
        <f>_xlfn.CEILING.MATH(L203*AB203*IF(I203&gt;=2,2,IF(OR(E203="CA",E203="TA"),$AH$2,1)))</f>
        <v>0</v>
      </c>
      <c r="AH203" s="7">
        <f>MAX(AG203,$G203,$H203)</f>
        <v>5</v>
      </c>
      <c r="AI203" s="7">
        <f>MAX(_xlfn.CEILING.MATH((AG203-K203)/D203),0)</f>
        <v>0</v>
      </c>
      <c r="AJ203" s="7">
        <f>AG203-$F203</f>
        <v>0</v>
      </c>
      <c r="AK203" s="7">
        <f>AH203-MAX($G203,$H203)</f>
        <v>0</v>
      </c>
      <c r="AL203" s="8">
        <f>AK203/D203</f>
        <v>0</v>
      </c>
      <c r="AM203">
        <f>AH203/D203</f>
        <v>5</v>
      </c>
    </row>
    <row r="204" spans="1:39" x14ac:dyDescent="0.2">
      <c r="A204" s="1">
        <v>15861</v>
      </c>
      <c r="B204" s="2">
        <v>61314065625</v>
      </c>
      <c r="C204" s="2" t="s">
        <v>159</v>
      </c>
      <c r="D204" s="2">
        <v>3</v>
      </c>
      <c r="E204" s="2" t="s">
        <v>281</v>
      </c>
      <c r="F204" s="2">
        <v>3</v>
      </c>
      <c r="G204" s="2">
        <v>0</v>
      </c>
      <c r="H204" s="2">
        <v>12</v>
      </c>
      <c r="I204" s="2">
        <v>5</v>
      </c>
      <c r="J204" s="2">
        <v>18</v>
      </c>
      <c r="K204" s="2">
        <v>6</v>
      </c>
      <c r="L204" s="2">
        <v>3.6</v>
      </c>
      <c r="M204" s="2">
        <v>3</v>
      </c>
      <c r="N204" s="2">
        <v>3</v>
      </c>
      <c r="O204" s="2">
        <v>3</v>
      </c>
      <c r="P204" s="2">
        <v>6</v>
      </c>
      <c r="Q204" s="2">
        <v>0.29714285714285715</v>
      </c>
      <c r="R204" s="2">
        <v>0.42857142857142855</v>
      </c>
      <c r="S204" s="2">
        <v>4</v>
      </c>
      <c r="T204" s="2">
        <v>4.5</v>
      </c>
      <c r="U204" s="2">
        <v>1.7320508075688772</v>
      </c>
      <c r="V204" s="2">
        <v>3</v>
      </c>
      <c r="W204" s="2">
        <v>3</v>
      </c>
      <c r="X204" s="2">
        <v>4.5</v>
      </c>
      <c r="Y204" s="2">
        <v>6</v>
      </c>
      <c r="Z204" s="2">
        <v>6</v>
      </c>
      <c r="AA204" s="2">
        <v>1.25</v>
      </c>
      <c r="AB204" s="2">
        <v>2</v>
      </c>
      <c r="AC204" s="9">
        <f>Z204*2</f>
        <v>12</v>
      </c>
      <c r="AD204" s="7">
        <f>MAX(AC204,$G204,$H204)</f>
        <v>12</v>
      </c>
      <c r="AE204" s="7">
        <f>AC204-$F204</f>
        <v>9</v>
      </c>
      <c r="AF204" s="7">
        <f>AD204-MAX($G204,$H204)</f>
        <v>0</v>
      </c>
      <c r="AG204" s="9">
        <f>_xlfn.CEILING.MATH(L204*AB204*IF(I204&gt;=2,2,IF(OR(E204="CA",E204="TA"),$AH$2,1)))</f>
        <v>15</v>
      </c>
      <c r="AH204" s="7">
        <f>MAX(AG204,$G204,$H204)</f>
        <v>15</v>
      </c>
      <c r="AI204" s="7">
        <f>MAX(_xlfn.CEILING.MATH((AG204-K204)/D204),0)</f>
        <v>3</v>
      </c>
      <c r="AJ204" s="7">
        <f>AG204-$F204</f>
        <v>12</v>
      </c>
      <c r="AK204" s="7">
        <f>AH204-MAX($G204,$H204)</f>
        <v>3</v>
      </c>
      <c r="AL204" s="8">
        <f>AK204/D204</f>
        <v>1</v>
      </c>
      <c r="AM204">
        <f>AH204/D204</f>
        <v>5</v>
      </c>
    </row>
    <row r="205" spans="1:39" x14ac:dyDescent="0.2">
      <c r="A205" s="1">
        <v>573</v>
      </c>
      <c r="B205" s="2">
        <v>93032101</v>
      </c>
      <c r="C205" s="2" t="s">
        <v>36</v>
      </c>
      <c r="D205" s="2">
        <v>100</v>
      </c>
      <c r="E205" s="2" t="s">
        <v>280</v>
      </c>
      <c r="F205" s="2">
        <v>200</v>
      </c>
      <c r="G205" s="2">
        <v>500</v>
      </c>
      <c r="H205" s="2">
        <v>0</v>
      </c>
      <c r="I205" s="2">
        <v>3</v>
      </c>
      <c r="J205" s="2">
        <v>341</v>
      </c>
      <c r="K205" s="2">
        <v>500</v>
      </c>
      <c r="L205" s="2">
        <v>113.66666666666667</v>
      </c>
      <c r="M205" s="2">
        <v>80.5</v>
      </c>
      <c r="N205" s="2">
        <v>101</v>
      </c>
      <c r="O205" s="2">
        <v>140.5</v>
      </c>
      <c r="P205" s="2">
        <v>180</v>
      </c>
      <c r="Q205" s="2">
        <v>2.0066666666666664</v>
      </c>
      <c r="R205" s="2">
        <v>2.02</v>
      </c>
      <c r="S205" s="2">
        <v>3</v>
      </c>
      <c r="T205" s="2">
        <v>113.66666666666667</v>
      </c>
      <c r="U205" s="2">
        <v>60.994535274345139</v>
      </c>
      <c r="V205" s="2">
        <v>60</v>
      </c>
      <c r="W205" s="2">
        <v>80.5</v>
      </c>
      <c r="X205" s="2">
        <v>101</v>
      </c>
      <c r="Y205" s="2">
        <v>140.5</v>
      </c>
      <c r="Z205" s="2">
        <v>180</v>
      </c>
      <c r="AA205" s="2">
        <v>1</v>
      </c>
      <c r="AB205" s="2">
        <v>1</v>
      </c>
      <c r="AC205" s="9">
        <f>Z205*2</f>
        <v>360</v>
      </c>
      <c r="AD205" s="7">
        <f>MAX(AC205,$G205,$H205)</f>
        <v>500</v>
      </c>
      <c r="AE205" s="7">
        <f>AC205-$F205</f>
        <v>160</v>
      </c>
      <c r="AF205" s="7">
        <f>AD205-MAX($G205,$H205)</f>
        <v>0</v>
      </c>
      <c r="AG205" s="9">
        <f>_xlfn.CEILING.MATH(L205*AB205*IF(I205&gt;=2,2,IF(OR(E205="CA",E205="TA"),$AH$2,1)))</f>
        <v>228</v>
      </c>
      <c r="AH205" s="7">
        <f>MAX(AG205,$G205,$H205)</f>
        <v>500</v>
      </c>
      <c r="AI205" s="7">
        <f>MAX(_xlfn.CEILING.MATH((AG205-K205)/D205),0)</f>
        <v>0</v>
      </c>
      <c r="AJ205" s="7">
        <f>AG205-$F205</f>
        <v>28</v>
      </c>
      <c r="AK205" s="7">
        <f>AH205-MAX($G205,$H205)</f>
        <v>0</v>
      </c>
      <c r="AL205" s="8">
        <f>AK205/D205</f>
        <v>0</v>
      </c>
      <c r="AM205">
        <f>AH205/D205</f>
        <v>5</v>
      </c>
    </row>
    <row r="206" spans="1:39" x14ac:dyDescent="0.2">
      <c r="A206" s="1">
        <v>7545</v>
      </c>
      <c r="B206" s="2">
        <v>45802000402</v>
      </c>
      <c r="C206" s="2" t="s">
        <v>113</v>
      </c>
      <c r="D206" s="2">
        <v>20</v>
      </c>
      <c r="E206" s="2" t="s">
        <v>284</v>
      </c>
      <c r="F206" s="2">
        <v>40</v>
      </c>
      <c r="G206" s="2">
        <v>0</v>
      </c>
      <c r="H206" s="2">
        <v>100</v>
      </c>
      <c r="I206" s="2">
        <v>5</v>
      </c>
      <c r="J206" s="2">
        <v>100</v>
      </c>
      <c r="K206" s="2">
        <v>60</v>
      </c>
      <c r="L206" s="2">
        <v>20</v>
      </c>
      <c r="M206" s="2">
        <v>20</v>
      </c>
      <c r="N206" s="2">
        <v>20</v>
      </c>
      <c r="O206" s="2">
        <v>20</v>
      </c>
      <c r="P206" s="2">
        <v>20</v>
      </c>
      <c r="Q206" s="2">
        <v>0.57460317460317456</v>
      </c>
      <c r="R206" s="2">
        <v>1.4285714285714286</v>
      </c>
      <c r="S206" s="2">
        <v>4</v>
      </c>
      <c r="T206" s="2">
        <v>25</v>
      </c>
      <c r="U206" s="2">
        <v>10</v>
      </c>
      <c r="V206" s="2">
        <v>20</v>
      </c>
      <c r="W206" s="2">
        <v>20</v>
      </c>
      <c r="X206" s="2">
        <v>20</v>
      </c>
      <c r="Y206" s="2">
        <v>25</v>
      </c>
      <c r="Z206" s="2">
        <v>40</v>
      </c>
      <c r="AA206" s="2">
        <v>1.25</v>
      </c>
      <c r="AB206" s="2">
        <v>2</v>
      </c>
      <c r="AC206" s="9">
        <f>Z206*2</f>
        <v>80</v>
      </c>
      <c r="AD206" s="7">
        <f>MAX(AC206,$G206,$H206)</f>
        <v>100</v>
      </c>
      <c r="AE206" s="7">
        <f>AC206-$F206</f>
        <v>40</v>
      </c>
      <c r="AF206" s="7">
        <f>AD206-MAX($G206,$H206)</f>
        <v>0</v>
      </c>
      <c r="AG206" s="9">
        <f>_xlfn.CEILING.MATH(L206*AB206*IF(I206&gt;=2,2,IF(OR(E206="CA",E206="TA"),$AH$2,1)))</f>
        <v>80</v>
      </c>
      <c r="AH206" s="7">
        <f>MAX(AG206,$G206,$H206)</f>
        <v>100</v>
      </c>
      <c r="AI206" s="7">
        <f>MAX(_xlfn.CEILING.MATH((AG206-K206)/D206),0)</f>
        <v>1</v>
      </c>
      <c r="AJ206" s="7">
        <f>AG206-$F206</f>
        <v>40</v>
      </c>
      <c r="AK206" s="7">
        <f>AH206-MAX($G206,$H206)</f>
        <v>0</v>
      </c>
      <c r="AL206" s="8">
        <f>AK206/D206</f>
        <v>0</v>
      </c>
      <c r="AM206">
        <f>AH206/D206</f>
        <v>5</v>
      </c>
    </row>
    <row r="207" spans="1:39" x14ac:dyDescent="0.2">
      <c r="A207" s="1">
        <v>1276</v>
      </c>
      <c r="B207" s="2">
        <v>74302313</v>
      </c>
      <c r="C207" s="2" t="s">
        <v>38</v>
      </c>
      <c r="D207" s="2">
        <v>100</v>
      </c>
      <c r="E207" s="2" t="s">
        <v>280</v>
      </c>
      <c r="F207" s="2">
        <v>200</v>
      </c>
      <c r="G207" s="2">
        <v>500</v>
      </c>
      <c r="H207" s="2">
        <v>0</v>
      </c>
      <c r="I207" s="2">
        <v>7</v>
      </c>
      <c r="J207" s="2">
        <v>503</v>
      </c>
      <c r="K207" s="2">
        <v>538</v>
      </c>
      <c r="L207" s="2">
        <v>71.857142857142861</v>
      </c>
      <c r="M207" s="2">
        <v>22.5</v>
      </c>
      <c r="N207" s="2">
        <v>60</v>
      </c>
      <c r="O207" s="2">
        <v>105.5</v>
      </c>
      <c r="P207" s="2">
        <v>180</v>
      </c>
      <c r="Q207" s="2">
        <v>1.5023809523809522</v>
      </c>
      <c r="R207" s="2">
        <v>2.0166666666666666</v>
      </c>
      <c r="S207" s="2">
        <v>6</v>
      </c>
      <c r="T207" s="2">
        <v>83.833333333333329</v>
      </c>
      <c r="U207" s="2">
        <v>62.524928361947502</v>
      </c>
      <c r="V207" s="2">
        <v>7</v>
      </c>
      <c r="W207" s="2">
        <v>41.25</v>
      </c>
      <c r="X207" s="2">
        <v>82.5</v>
      </c>
      <c r="Y207" s="2">
        <v>113.25</v>
      </c>
      <c r="Z207" s="2">
        <v>180</v>
      </c>
      <c r="AA207" s="2">
        <v>1.1666666666666667</v>
      </c>
      <c r="AB207" s="2">
        <v>2</v>
      </c>
      <c r="AC207" s="9">
        <f>Z207*2</f>
        <v>360</v>
      </c>
      <c r="AD207" s="7">
        <f>MAX(AC207,$G207,$H207)</f>
        <v>500</v>
      </c>
      <c r="AE207" s="7">
        <f>AC207-$F207</f>
        <v>160</v>
      </c>
      <c r="AF207" s="7">
        <f>AD207-MAX($G207,$H207)</f>
        <v>0</v>
      </c>
      <c r="AG207" s="9">
        <f>_xlfn.CEILING.MATH(L207*AB207*IF(I207&gt;=2,2,IF(OR(E207="CA",E207="TA"),$AH$2,1)))</f>
        <v>288</v>
      </c>
      <c r="AH207" s="7">
        <f>MAX(AG207,$G207,$H207)</f>
        <v>500</v>
      </c>
      <c r="AI207" s="7">
        <f>MAX(_xlfn.CEILING.MATH((AG207-K207)/D207),0)</f>
        <v>0</v>
      </c>
      <c r="AJ207" s="7">
        <f>AG207-$F207</f>
        <v>88</v>
      </c>
      <c r="AK207" s="7">
        <f>AH207-MAX($G207,$H207)</f>
        <v>0</v>
      </c>
      <c r="AL207" s="8">
        <f>AK207/D207</f>
        <v>0</v>
      </c>
      <c r="AM207">
        <f>AH207/D207</f>
        <v>5</v>
      </c>
    </row>
    <row r="208" spans="1:39" x14ac:dyDescent="0.2">
      <c r="A208" s="1">
        <v>8182</v>
      </c>
      <c r="B208" s="2">
        <v>16729018317</v>
      </c>
      <c r="C208" s="2" t="s">
        <v>126</v>
      </c>
      <c r="D208" s="2">
        <v>1000</v>
      </c>
      <c r="E208" s="2" t="s">
        <v>280</v>
      </c>
      <c r="F208" s="2">
        <v>600</v>
      </c>
      <c r="G208" s="2">
        <v>5000</v>
      </c>
      <c r="H208" s="2">
        <v>0</v>
      </c>
      <c r="I208" s="2">
        <v>98</v>
      </c>
      <c r="J208" s="2">
        <v>6961</v>
      </c>
      <c r="K208" s="2">
        <v>3965</v>
      </c>
      <c r="L208" s="2">
        <v>71.030612244897952</v>
      </c>
      <c r="M208" s="2">
        <v>53.5</v>
      </c>
      <c r="N208" s="2">
        <v>90</v>
      </c>
      <c r="O208" s="2">
        <v>90</v>
      </c>
      <c r="P208" s="2">
        <v>180</v>
      </c>
      <c r="Q208" s="2">
        <v>0.98582766439909297</v>
      </c>
      <c r="R208" s="2">
        <v>1</v>
      </c>
      <c r="S208" s="2">
        <v>43</v>
      </c>
      <c r="T208" s="2">
        <v>161.88372093023256</v>
      </c>
      <c r="U208" s="2">
        <v>99.508125847262122</v>
      </c>
      <c r="V208" s="2">
        <v>14</v>
      </c>
      <c r="W208" s="2">
        <v>90</v>
      </c>
      <c r="X208" s="2">
        <v>134</v>
      </c>
      <c r="Y208" s="2">
        <v>187</v>
      </c>
      <c r="Z208" s="2">
        <v>420</v>
      </c>
      <c r="AA208" s="2">
        <v>2.2790697674418605</v>
      </c>
      <c r="AB208" s="2">
        <v>5</v>
      </c>
      <c r="AC208" s="9">
        <f>Z208*2</f>
        <v>840</v>
      </c>
      <c r="AD208" s="7">
        <f>MAX(AC208,$G208,$H208)</f>
        <v>5000</v>
      </c>
      <c r="AE208" s="7">
        <f>AC208-$F208</f>
        <v>240</v>
      </c>
      <c r="AF208" s="7">
        <f>AD208-MAX($G208,$H208)</f>
        <v>0</v>
      </c>
      <c r="AG208" s="9">
        <f>_xlfn.CEILING.MATH(L208*AB208*IF(I208&gt;=2,2,IF(OR(E208="CA",E208="TA"),$AH$2,1)))</f>
        <v>711</v>
      </c>
      <c r="AH208" s="7">
        <f>MAX(AG208,$G208,$H208)</f>
        <v>5000</v>
      </c>
      <c r="AI208" s="7">
        <f>MAX(_xlfn.CEILING.MATH((AG208-K208)/D208),0)</f>
        <v>0</v>
      </c>
      <c r="AJ208" s="7">
        <f>AG208-$F208</f>
        <v>111</v>
      </c>
      <c r="AK208" s="7">
        <f>AH208-MAX($G208,$H208)</f>
        <v>0</v>
      </c>
      <c r="AL208" s="8">
        <f>AK208/D208</f>
        <v>0</v>
      </c>
      <c r="AM208">
        <f>AH208/D208</f>
        <v>5</v>
      </c>
    </row>
    <row r="209" spans="1:39" x14ac:dyDescent="0.2">
      <c r="A209" s="1">
        <v>22233</v>
      </c>
      <c r="B209" s="2">
        <v>68462016405</v>
      </c>
      <c r="C209" s="2" t="s">
        <v>192</v>
      </c>
      <c r="D209" s="2">
        <v>500</v>
      </c>
      <c r="E209" s="2" t="s">
        <v>280</v>
      </c>
      <c r="F209" s="2">
        <v>400</v>
      </c>
      <c r="G209" s="2">
        <v>2500</v>
      </c>
      <c r="H209" s="2">
        <v>0</v>
      </c>
      <c r="I209" s="2">
        <v>19</v>
      </c>
      <c r="J209" s="2">
        <v>2569</v>
      </c>
      <c r="K209" s="2">
        <v>1710</v>
      </c>
      <c r="L209" s="2">
        <v>135.21052631578948</v>
      </c>
      <c r="M209" s="2">
        <v>60</v>
      </c>
      <c r="N209" s="2">
        <v>180</v>
      </c>
      <c r="O209" s="2">
        <v>180</v>
      </c>
      <c r="P209" s="2">
        <v>180</v>
      </c>
      <c r="Q209" s="2">
        <v>2.0019493177387915</v>
      </c>
      <c r="R209" s="2">
        <v>2.0370370370370372</v>
      </c>
      <c r="S209" s="2">
        <v>16</v>
      </c>
      <c r="T209" s="2">
        <v>160.5625</v>
      </c>
      <c r="U209" s="2">
        <v>99.176589139440225</v>
      </c>
      <c r="V209" s="2">
        <v>28</v>
      </c>
      <c r="W209" s="2">
        <v>60</v>
      </c>
      <c r="X209" s="2">
        <v>180</v>
      </c>
      <c r="Y209" s="2">
        <v>180</v>
      </c>
      <c r="Z209" s="2">
        <v>360</v>
      </c>
      <c r="AA209" s="2">
        <v>1.1875</v>
      </c>
      <c r="AB209" s="2">
        <v>2</v>
      </c>
      <c r="AC209" s="9">
        <f>Z209*2</f>
        <v>720</v>
      </c>
      <c r="AD209" s="7">
        <f>MAX(AC209,$G209,$H209)</f>
        <v>2500</v>
      </c>
      <c r="AE209" s="7">
        <f>AC209-$F209</f>
        <v>320</v>
      </c>
      <c r="AF209" s="7">
        <f>AD209-MAX($G209,$H209)</f>
        <v>0</v>
      </c>
      <c r="AG209" s="9">
        <f>_xlfn.CEILING.MATH(L209*AB209*IF(I209&gt;=2,2,IF(OR(E209="CA",E209="TA"),$AH$2,1)))</f>
        <v>541</v>
      </c>
      <c r="AH209" s="7">
        <f>MAX(AG209,$G209,$H209)</f>
        <v>2500</v>
      </c>
      <c r="AI209" s="7">
        <f>MAX(_xlfn.CEILING.MATH((AG209-K209)/D209),0)</f>
        <v>0</v>
      </c>
      <c r="AJ209" s="7">
        <f>AG209-$F209</f>
        <v>141</v>
      </c>
      <c r="AK209" s="7">
        <f>AH209-MAX($G209,$H209)</f>
        <v>0</v>
      </c>
      <c r="AL209" s="8">
        <f>AK209/D209</f>
        <v>0</v>
      </c>
      <c r="AM209">
        <f>AH209/D209</f>
        <v>5</v>
      </c>
    </row>
    <row r="210" spans="1:39" x14ac:dyDescent="0.2">
      <c r="A210" s="1">
        <v>46238</v>
      </c>
      <c r="B210" s="2">
        <v>43598053705</v>
      </c>
      <c r="C210" s="2" t="s">
        <v>251</v>
      </c>
      <c r="D210" s="2">
        <v>500</v>
      </c>
      <c r="E210" s="2" t="s">
        <v>280</v>
      </c>
      <c r="F210" s="2">
        <v>500</v>
      </c>
      <c r="G210" s="2">
        <v>2500</v>
      </c>
      <c r="H210" s="2">
        <v>0</v>
      </c>
      <c r="I210" s="2">
        <v>25</v>
      </c>
      <c r="J210" s="2">
        <v>2678</v>
      </c>
      <c r="K210" s="2">
        <v>1822</v>
      </c>
      <c r="L210" s="2">
        <v>107.12</v>
      </c>
      <c r="M210" s="2">
        <v>60</v>
      </c>
      <c r="N210" s="2">
        <v>90</v>
      </c>
      <c r="O210" s="2">
        <v>180</v>
      </c>
      <c r="P210" s="2">
        <v>270</v>
      </c>
      <c r="Q210" s="2">
        <v>1.7998431372549022</v>
      </c>
      <c r="R210" s="2">
        <v>4</v>
      </c>
      <c r="S210" s="2">
        <v>17</v>
      </c>
      <c r="T210" s="2">
        <v>157.52941176470588</v>
      </c>
      <c r="U210" s="2">
        <v>88.413176087517357</v>
      </c>
      <c r="V210" s="2">
        <v>2</v>
      </c>
      <c r="W210" s="2">
        <v>120</v>
      </c>
      <c r="X210" s="2">
        <v>180</v>
      </c>
      <c r="Y210" s="2">
        <v>210</v>
      </c>
      <c r="Z210" s="2">
        <v>270</v>
      </c>
      <c r="AA210" s="2">
        <v>1.4705882352941178</v>
      </c>
      <c r="AB210" s="2">
        <v>3</v>
      </c>
      <c r="AC210" s="9">
        <f>Z210*2</f>
        <v>540</v>
      </c>
      <c r="AD210" s="7">
        <f>MAX(AC210,$G210,$H210)</f>
        <v>2500</v>
      </c>
      <c r="AE210" s="7">
        <f>AC210-$F210</f>
        <v>40</v>
      </c>
      <c r="AF210" s="7">
        <f>AD210-MAX($G210,$H210)</f>
        <v>0</v>
      </c>
      <c r="AG210" s="9">
        <f>_xlfn.CEILING.MATH(L210*AB210*IF(I210&gt;=2,2,IF(OR(E210="CA",E210="TA"),$AH$2,1)))</f>
        <v>643</v>
      </c>
      <c r="AH210" s="7">
        <f>MAX(AG210,$G210,$H210)</f>
        <v>2500</v>
      </c>
      <c r="AI210" s="7">
        <f>MAX(_xlfn.CEILING.MATH((AG210-K210)/D210),0)</f>
        <v>0</v>
      </c>
      <c r="AJ210" s="7">
        <f>AG210-$F210</f>
        <v>143</v>
      </c>
      <c r="AK210" s="7">
        <f>AH210-MAX($G210,$H210)</f>
        <v>0</v>
      </c>
      <c r="AL210" s="8">
        <f>AK210/D210</f>
        <v>0</v>
      </c>
      <c r="AM210">
        <f>AH210/D210</f>
        <v>5</v>
      </c>
    </row>
    <row r="211" spans="1:39" x14ac:dyDescent="0.2">
      <c r="A211" s="1">
        <v>64302</v>
      </c>
      <c r="B211" s="2">
        <v>904615760</v>
      </c>
      <c r="C211" s="2" t="s">
        <v>276</v>
      </c>
      <c r="D211" s="2">
        <v>100</v>
      </c>
      <c r="E211" s="2" t="s">
        <v>280</v>
      </c>
      <c r="F211" s="2">
        <v>100</v>
      </c>
      <c r="G211" s="2">
        <v>500</v>
      </c>
      <c r="H211" s="2">
        <v>0</v>
      </c>
      <c r="I211" s="2">
        <v>12</v>
      </c>
      <c r="J211" s="2">
        <v>840</v>
      </c>
      <c r="K211" s="2">
        <v>870</v>
      </c>
      <c r="L211" s="2">
        <v>70</v>
      </c>
      <c r="M211" s="2">
        <v>52.5</v>
      </c>
      <c r="N211" s="2">
        <v>75</v>
      </c>
      <c r="O211" s="2">
        <v>90</v>
      </c>
      <c r="P211" s="2">
        <v>120</v>
      </c>
      <c r="Q211" s="2">
        <v>1</v>
      </c>
      <c r="R211" s="2">
        <v>1</v>
      </c>
      <c r="S211" s="2">
        <v>11</v>
      </c>
      <c r="T211" s="2">
        <v>76.36363636363636</v>
      </c>
      <c r="U211" s="2">
        <v>28.025961989814828</v>
      </c>
      <c r="V211" s="2">
        <v>30</v>
      </c>
      <c r="W211" s="2">
        <v>60</v>
      </c>
      <c r="X211" s="2">
        <v>90</v>
      </c>
      <c r="Y211" s="2">
        <v>90</v>
      </c>
      <c r="Z211" s="2">
        <v>120</v>
      </c>
      <c r="AA211" s="2">
        <v>1.0909090909090908</v>
      </c>
      <c r="AB211" s="2">
        <v>2</v>
      </c>
      <c r="AC211" s="9">
        <f>Z211*2</f>
        <v>240</v>
      </c>
      <c r="AD211" s="7">
        <f>MAX(AC211,$G211,$H211)</f>
        <v>500</v>
      </c>
      <c r="AE211" s="7">
        <f>AC211-$F211</f>
        <v>140</v>
      </c>
      <c r="AF211" s="7">
        <f>AD211-MAX($G211,$H211)</f>
        <v>0</v>
      </c>
      <c r="AG211" s="9">
        <f>_xlfn.CEILING.MATH(L211*AB211*IF(I211&gt;=2,2,IF(OR(E211="CA",E211="TA"),$AH$2,1)))</f>
        <v>280</v>
      </c>
      <c r="AH211" s="7">
        <f>MAX(AG211,$G211,$H211)</f>
        <v>500</v>
      </c>
      <c r="AI211" s="7">
        <f>MAX(_xlfn.CEILING.MATH((AG211-K211)/D211),0)</f>
        <v>0</v>
      </c>
      <c r="AJ211" s="7">
        <f>AG211-$F211</f>
        <v>180</v>
      </c>
      <c r="AK211" s="7">
        <f>AH211-MAX($G211,$H211)</f>
        <v>0</v>
      </c>
      <c r="AL211" s="8">
        <f>AK211/D211</f>
        <v>0</v>
      </c>
      <c r="AM211">
        <f>AH211/D211</f>
        <v>5</v>
      </c>
    </row>
    <row r="212" spans="1:39" x14ac:dyDescent="0.2">
      <c r="A212" s="1">
        <v>9537</v>
      </c>
      <c r="B212" s="2">
        <v>603148149</v>
      </c>
      <c r="C212" s="2" t="s">
        <v>148</v>
      </c>
      <c r="D212" s="2">
        <v>60</v>
      </c>
      <c r="E212" s="2" t="s">
        <v>281</v>
      </c>
      <c r="F212" s="2">
        <v>60</v>
      </c>
      <c r="G212" s="2">
        <v>0</v>
      </c>
      <c r="H212" s="2">
        <v>240</v>
      </c>
      <c r="I212" s="2">
        <v>4</v>
      </c>
      <c r="J212" s="2">
        <v>300</v>
      </c>
      <c r="K212" s="2">
        <v>120</v>
      </c>
      <c r="L212" s="2">
        <v>75</v>
      </c>
      <c r="M212" s="2">
        <v>60</v>
      </c>
      <c r="N212" s="2">
        <v>60</v>
      </c>
      <c r="O212" s="2">
        <v>75</v>
      </c>
      <c r="P212" s="2">
        <v>120</v>
      </c>
      <c r="Q212" s="2">
        <v>12.285714285714285</v>
      </c>
      <c r="R212" s="2">
        <v>20</v>
      </c>
      <c r="S212" s="2">
        <v>3</v>
      </c>
      <c r="T212" s="2">
        <v>100</v>
      </c>
      <c r="U212" s="2">
        <v>69.282032302755098</v>
      </c>
      <c r="V212" s="2">
        <v>60</v>
      </c>
      <c r="W212" s="2">
        <v>60</v>
      </c>
      <c r="X212" s="2">
        <v>60</v>
      </c>
      <c r="Y212" s="2">
        <v>120</v>
      </c>
      <c r="Z212" s="2">
        <v>180</v>
      </c>
      <c r="AA212" s="2">
        <v>1.3333333333333333</v>
      </c>
      <c r="AB212" s="2">
        <v>2</v>
      </c>
      <c r="AC212" s="9">
        <f>Z212*2</f>
        <v>360</v>
      </c>
      <c r="AD212" s="7">
        <f>MAX(AC212,$G212,$H212)</f>
        <v>360</v>
      </c>
      <c r="AE212" s="7">
        <f>AC212-$F212</f>
        <v>300</v>
      </c>
      <c r="AF212" s="7">
        <f>AD212-MAX($G212,$H212)</f>
        <v>120</v>
      </c>
      <c r="AG212" s="9">
        <f>_xlfn.CEILING.MATH(L212*AB212*IF(I212&gt;=2,2,IF(OR(E212="CA",E212="TA"),$AH$2,1)))</f>
        <v>300</v>
      </c>
      <c r="AH212" s="7">
        <f>MAX(AG212,$G212,$H212)</f>
        <v>300</v>
      </c>
      <c r="AI212" s="7">
        <f>MAX(_xlfn.CEILING.MATH((AG212-K212)/D212),0)</f>
        <v>3</v>
      </c>
      <c r="AJ212" s="7">
        <f>AG212-$F212</f>
        <v>240</v>
      </c>
      <c r="AK212" s="7">
        <f>AH212-MAX($G212,$H212)</f>
        <v>60</v>
      </c>
      <c r="AL212" s="8">
        <f>AK212/D212</f>
        <v>1</v>
      </c>
      <c r="AM212">
        <f>AH212/D212</f>
        <v>5</v>
      </c>
    </row>
    <row r="213" spans="1:39" x14ac:dyDescent="0.2">
      <c r="A213" s="1">
        <v>16639</v>
      </c>
      <c r="B213" s="2">
        <v>228262011</v>
      </c>
      <c r="C213" s="2" t="s">
        <v>170</v>
      </c>
      <c r="D213" s="2">
        <v>100</v>
      </c>
      <c r="E213" s="2" t="s">
        <v>280</v>
      </c>
      <c r="F213" s="2">
        <v>190</v>
      </c>
      <c r="G213" s="2">
        <v>0</v>
      </c>
      <c r="H213" s="2">
        <v>500</v>
      </c>
      <c r="I213" s="2">
        <v>4</v>
      </c>
      <c r="J213" s="2">
        <v>540</v>
      </c>
      <c r="K213" s="2">
        <v>515</v>
      </c>
      <c r="L213" s="2">
        <v>135</v>
      </c>
      <c r="M213" s="2">
        <v>86.25</v>
      </c>
      <c r="N213" s="2">
        <v>105</v>
      </c>
      <c r="O213" s="2">
        <v>153.75</v>
      </c>
      <c r="P213" s="2">
        <v>255</v>
      </c>
      <c r="Q213" s="2">
        <v>1.8333333333333333</v>
      </c>
      <c r="R213" s="2">
        <v>3</v>
      </c>
      <c r="S213" s="2">
        <v>3</v>
      </c>
      <c r="T213" s="2">
        <v>180</v>
      </c>
      <c r="U213" s="2">
        <v>93.674969975975969</v>
      </c>
      <c r="V213" s="2">
        <v>75</v>
      </c>
      <c r="W213" s="2">
        <v>142.5</v>
      </c>
      <c r="X213" s="2">
        <v>210</v>
      </c>
      <c r="Y213" s="2">
        <v>232.5</v>
      </c>
      <c r="Z213" s="2">
        <v>255</v>
      </c>
      <c r="AA213" s="2">
        <v>1.3333333333333333</v>
      </c>
      <c r="AB213" s="2">
        <v>2</v>
      </c>
      <c r="AC213" s="9">
        <f>Z213*2</f>
        <v>510</v>
      </c>
      <c r="AD213" s="7">
        <f>MAX(AC213,$G213,$H213)</f>
        <v>510</v>
      </c>
      <c r="AE213" s="7">
        <f>AC213-$F213</f>
        <v>320</v>
      </c>
      <c r="AF213" s="7">
        <f>AD213-MAX($G213,$H213)</f>
        <v>10</v>
      </c>
      <c r="AG213" s="9">
        <f>_xlfn.CEILING.MATH(L213*AB213*IF(I213&gt;=2,2,IF(OR(E213="CA",E213="TA"),$AH$2,1)))</f>
        <v>540</v>
      </c>
      <c r="AH213" s="7">
        <f>MAX(AG213,$G213,$H213)</f>
        <v>540</v>
      </c>
      <c r="AI213" s="7">
        <f>MAX(_xlfn.CEILING.MATH((AG213-K213)/D213),0)</f>
        <v>1</v>
      </c>
      <c r="AJ213" s="7">
        <f>AG213-$F213</f>
        <v>350</v>
      </c>
      <c r="AK213" s="7">
        <f>AH213-MAX($G213,$H213)</f>
        <v>40</v>
      </c>
      <c r="AL213" s="8">
        <f>AK213/D213</f>
        <v>0.4</v>
      </c>
      <c r="AM213">
        <f>AH213/D213</f>
        <v>5.4</v>
      </c>
    </row>
    <row r="214" spans="1:39" x14ac:dyDescent="0.2">
      <c r="A214" s="1">
        <v>6748</v>
      </c>
      <c r="B214" s="2">
        <v>59746017106</v>
      </c>
      <c r="C214" s="2" t="s">
        <v>101</v>
      </c>
      <c r="D214" s="2">
        <v>100</v>
      </c>
      <c r="E214" s="2" t="s">
        <v>280</v>
      </c>
      <c r="F214" s="2">
        <v>180</v>
      </c>
      <c r="G214" s="2">
        <v>500</v>
      </c>
      <c r="H214" s="2">
        <v>0</v>
      </c>
      <c r="I214" s="2">
        <v>2</v>
      </c>
      <c r="J214" s="2">
        <v>540</v>
      </c>
      <c r="K214" s="2">
        <v>857</v>
      </c>
      <c r="L214" s="2">
        <v>270</v>
      </c>
      <c r="M214" s="2">
        <v>270</v>
      </c>
      <c r="N214" s="2">
        <v>270</v>
      </c>
      <c r="O214" s="2">
        <v>270</v>
      </c>
      <c r="P214" s="2">
        <v>270</v>
      </c>
      <c r="Q214" s="2">
        <v>3</v>
      </c>
      <c r="R214" s="2">
        <v>3</v>
      </c>
      <c r="S214" s="2">
        <v>2</v>
      </c>
      <c r="T214" s="2">
        <v>270</v>
      </c>
      <c r="U214" s="2">
        <v>0</v>
      </c>
      <c r="V214" s="2">
        <v>270</v>
      </c>
      <c r="W214" s="2">
        <v>270</v>
      </c>
      <c r="X214" s="2">
        <v>270</v>
      </c>
      <c r="Y214" s="2">
        <v>270</v>
      </c>
      <c r="Z214" s="2">
        <v>270</v>
      </c>
      <c r="AA214" s="2">
        <v>1</v>
      </c>
      <c r="AB214" s="2">
        <v>1</v>
      </c>
      <c r="AC214" s="9">
        <f>Z214*2</f>
        <v>540</v>
      </c>
      <c r="AD214" s="7">
        <f>MAX(AC214,$G214,$H214)</f>
        <v>540</v>
      </c>
      <c r="AE214" s="7">
        <f>AC214-$F214</f>
        <v>360</v>
      </c>
      <c r="AF214" s="7">
        <f>AD214-MAX($G214,$H214)</f>
        <v>40</v>
      </c>
      <c r="AG214" s="9">
        <f>_xlfn.CEILING.MATH(L214*AB214*IF(I214&gt;=2,2,IF(OR(E214="CA",E214="TA"),$AH$2,1)))</f>
        <v>540</v>
      </c>
      <c r="AH214" s="7">
        <f>MAX(AG214,$G214,$H214)</f>
        <v>540</v>
      </c>
      <c r="AI214" s="7">
        <f>MAX(_xlfn.CEILING.MATH((AG214-K214)/D214),0)</f>
        <v>0</v>
      </c>
      <c r="AJ214" s="7">
        <f>AG214-$F214</f>
        <v>360</v>
      </c>
      <c r="AK214" s="7">
        <f>AH214-MAX($G214,$H214)</f>
        <v>40</v>
      </c>
      <c r="AL214" s="8">
        <f>AK214/D214</f>
        <v>0.4</v>
      </c>
      <c r="AM214">
        <f>AH214/D214</f>
        <v>5.4</v>
      </c>
    </row>
    <row r="215" spans="1:39" x14ac:dyDescent="0.2">
      <c r="A215" s="1">
        <v>21904</v>
      </c>
      <c r="B215" s="2">
        <v>45802092514</v>
      </c>
      <c r="C215" s="2" t="s">
        <v>190</v>
      </c>
      <c r="D215" s="2">
        <v>15</v>
      </c>
      <c r="E215" s="2" t="s">
        <v>284</v>
      </c>
      <c r="F215" s="2">
        <v>30</v>
      </c>
      <c r="G215" s="2">
        <v>60</v>
      </c>
      <c r="H215" s="2">
        <v>0</v>
      </c>
      <c r="I215" s="2">
        <v>7</v>
      </c>
      <c r="J215" s="2">
        <v>151</v>
      </c>
      <c r="K215" s="2">
        <v>45</v>
      </c>
      <c r="L215" s="2">
        <v>21.571428571428573</v>
      </c>
      <c r="M215" s="2">
        <v>15</v>
      </c>
      <c r="N215" s="2">
        <v>30</v>
      </c>
      <c r="O215" s="2">
        <v>30</v>
      </c>
      <c r="P215" s="2">
        <v>30</v>
      </c>
      <c r="Q215" s="2">
        <v>0.33492063492063495</v>
      </c>
      <c r="R215" s="2">
        <v>1</v>
      </c>
      <c r="S215" s="2">
        <v>6</v>
      </c>
      <c r="T215" s="2">
        <v>25.166666666666668</v>
      </c>
      <c r="U215" s="2">
        <v>7.8845841150099139</v>
      </c>
      <c r="V215" s="2">
        <v>15</v>
      </c>
      <c r="W215" s="2">
        <v>18.75</v>
      </c>
      <c r="X215" s="2">
        <v>30</v>
      </c>
      <c r="Y215" s="2">
        <v>30</v>
      </c>
      <c r="Z215" s="2">
        <v>31</v>
      </c>
      <c r="AA215" s="2">
        <v>1.1666666666666667</v>
      </c>
      <c r="AB215" s="2">
        <v>2</v>
      </c>
      <c r="AC215" s="9">
        <f>Z215*2</f>
        <v>62</v>
      </c>
      <c r="AD215" s="7">
        <f>MAX(AC215,$G215,$H215)</f>
        <v>62</v>
      </c>
      <c r="AE215" s="7">
        <f>AC215-$F215</f>
        <v>32</v>
      </c>
      <c r="AF215" s="7">
        <f>AD215-MAX($G215,$H215)</f>
        <v>2</v>
      </c>
      <c r="AG215" s="9">
        <f>_xlfn.CEILING.MATH(L215*AB215*IF(I215&gt;=2,2,IF(OR(E215="CA",E215="TA"),$AH$2,1)))</f>
        <v>87</v>
      </c>
      <c r="AH215" s="7">
        <f>MAX(AG215,$G215,$H215)</f>
        <v>87</v>
      </c>
      <c r="AI215" s="7">
        <f>MAX(_xlfn.CEILING.MATH((AG215-K215)/D215),0)</f>
        <v>3</v>
      </c>
      <c r="AJ215" s="7">
        <f>AG215-$F215</f>
        <v>57</v>
      </c>
      <c r="AK215" s="7">
        <f>AH215-MAX($G215,$H215)</f>
        <v>27</v>
      </c>
      <c r="AL215" s="8">
        <f>AK215/D215</f>
        <v>1.8</v>
      </c>
      <c r="AM215">
        <f>AH215/D215</f>
        <v>5.8</v>
      </c>
    </row>
    <row r="216" spans="1:39" x14ac:dyDescent="0.2">
      <c r="A216" s="1">
        <v>61717</v>
      </c>
      <c r="B216" s="2">
        <v>574050801</v>
      </c>
      <c r="C216" s="2" t="s">
        <v>269</v>
      </c>
      <c r="D216" s="2">
        <v>100</v>
      </c>
      <c r="E216" s="2" t="s">
        <v>280</v>
      </c>
      <c r="F216" s="2">
        <v>200</v>
      </c>
      <c r="G216" s="2">
        <v>600</v>
      </c>
      <c r="H216" s="2">
        <v>0</v>
      </c>
      <c r="I216" s="2">
        <v>4</v>
      </c>
      <c r="J216" s="2">
        <v>384</v>
      </c>
      <c r="K216" s="2">
        <v>516</v>
      </c>
      <c r="L216" s="2">
        <v>96</v>
      </c>
      <c r="M216" s="2">
        <v>70.5</v>
      </c>
      <c r="N216" s="2">
        <v>87</v>
      </c>
      <c r="O216" s="2">
        <v>112.5</v>
      </c>
      <c r="P216" s="2">
        <v>180</v>
      </c>
      <c r="Q216" s="2">
        <v>1.3333333333333335</v>
      </c>
      <c r="R216" s="2">
        <v>2</v>
      </c>
      <c r="S216" s="2">
        <v>4</v>
      </c>
      <c r="T216" s="2">
        <v>96</v>
      </c>
      <c r="U216" s="2">
        <v>62.161081071680215</v>
      </c>
      <c r="V216" s="2">
        <v>30</v>
      </c>
      <c r="W216" s="2">
        <v>70.5</v>
      </c>
      <c r="X216" s="2">
        <v>87</v>
      </c>
      <c r="Y216" s="2">
        <v>112.5</v>
      </c>
      <c r="Z216" s="2">
        <v>180</v>
      </c>
      <c r="AA216" s="2">
        <v>1</v>
      </c>
      <c r="AB216" s="2">
        <v>1</v>
      </c>
      <c r="AC216" s="9">
        <f>Z216*2</f>
        <v>360</v>
      </c>
      <c r="AD216" s="7">
        <f>MAX(AC216,$G216,$H216)</f>
        <v>600</v>
      </c>
      <c r="AE216" s="7">
        <f>AC216-$F216</f>
        <v>160</v>
      </c>
      <c r="AF216" s="7">
        <f>AD216-MAX($G216,$H216)</f>
        <v>0</v>
      </c>
      <c r="AG216" s="9">
        <f>_xlfn.CEILING.MATH(L216*AB216*IF(I216&gt;=2,2,IF(OR(E216="CA",E216="TA"),$AH$2,1)))</f>
        <v>192</v>
      </c>
      <c r="AH216" s="7">
        <f>MAX(AG216,$G216,$H216)</f>
        <v>600</v>
      </c>
      <c r="AI216" s="7">
        <f>MAX(_xlfn.CEILING.MATH((AG216-K216)/D216),0)</f>
        <v>0</v>
      </c>
      <c r="AJ216" s="7">
        <f>AG216-$F216</f>
        <v>-8</v>
      </c>
      <c r="AK216" s="7">
        <f>AH216-MAX($G216,$H216)</f>
        <v>0</v>
      </c>
      <c r="AL216" s="8">
        <f>AK216/D216</f>
        <v>0</v>
      </c>
      <c r="AM216">
        <f>AH216/D216</f>
        <v>6</v>
      </c>
    </row>
    <row r="217" spans="1:39" x14ac:dyDescent="0.2">
      <c r="A217" s="1">
        <v>43118</v>
      </c>
      <c r="B217" s="2">
        <v>17478071710</v>
      </c>
      <c r="C217" s="2" t="s">
        <v>233</v>
      </c>
      <c r="D217" s="2">
        <v>5</v>
      </c>
      <c r="E217" s="2" t="s">
        <v>281</v>
      </c>
      <c r="F217" s="2">
        <v>10</v>
      </c>
      <c r="G217" s="2">
        <v>30</v>
      </c>
      <c r="H217" s="2">
        <v>0</v>
      </c>
      <c r="I217" s="2">
        <v>5</v>
      </c>
      <c r="J217" s="2">
        <v>40</v>
      </c>
      <c r="K217" s="2">
        <v>30</v>
      </c>
      <c r="L217" s="2">
        <v>8</v>
      </c>
      <c r="M217" s="2">
        <v>5</v>
      </c>
      <c r="N217" s="2">
        <v>5</v>
      </c>
      <c r="O217" s="2">
        <v>10</v>
      </c>
      <c r="P217" s="2">
        <v>15</v>
      </c>
      <c r="Q217" s="2">
        <v>0.13571428571428573</v>
      </c>
      <c r="R217" s="2">
        <v>0.17857142857142858</v>
      </c>
      <c r="S217" s="2">
        <v>5</v>
      </c>
      <c r="T217" s="2">
        <v>8</v>
      </c>
      <c r="U217" s="2">
        <v>4.4721359549995796</v>
      </c>
      <c r="V217" s="2">
        <v>5</v>
      </c>
      <c r="W217" s="2">
        <v>5</v>
      </c>
      <c r="X217" s="2">
        <v>5</v>
      </c>
      <c r="Y217" s="2">
        <v>10</v>
      </c>
      <c r="Z217" s="2">
        <v>15</v>
      </c>
      <c r="AA217" s="2">
        <v>1</v>
      </c>
      <c r="AB217" s="2">
        <v>1</v>
      </c>
      <c r="AC217" s="9">
        <f>Z217*2</f>
        <v>30</v>
      </c>
      <c r="AD217" s="7">
        <f>MAX(AC217,$G217,$H217)</f>
        <v>30</v>
      </c>
      <c r="AE217" s="7">
        <f>AC217-$F217</f>
        <v>20</v>
      </c>
      <c r="AF217" s="7">
        <f>AD217-MAX($G217,$H217)</f>
        <v>0</v>
      </c>
      <c r="AG217" s="9">
        <f>_xlfn.CEILING.MATH(L217*AB217*IF(I217&gt;=2,2,IF(OR(E217="CA",E217="TA"),$AH$2,1)))</f>
        <v>16</v>
      </c>
      <c r="AH217" s="7">
        <f>MAX(AG217,$G217,$H217)</f>
        <v>30</v>
      </c>
      <c r="AI217" s="7">
        <f>MAX(_xlfn.CEILING.MATH((AG217-K217)/D217),0)</f>
        <v>0</v>
      </c>
      <c r="AJ217" s="7">
        <f>AG217-$F217</f>
        <v>6</v>
      </c>
      <c r="AK217" s="7">
        <f>AH217-MAX($G217,$H217)</f>
        <v>0</v>
      </c>
      <c r="AL217" s="8">
        <f>AK217/D217</f>
        <v>0</v>
      </c>
      <c r="AM217">
        <f>AH217/D217</f>
        <v>6</v>
      </c>
    </row>
    <row r="218" spans="1:39" x14ac:dyDescent="0.2">
      <c r="A218" s="1">
        <v>27882</v>
      </c>
      <c r="B218" s="2">
        <v>24208041105</v>
      </c>
      <c r="C218" s="2" t="s">
        <v>209</v>
      </c>
      <c r="D218" s="2">
        <v>5</v>
      </c>
      <c r="E218" s="2" t="s">
        <v>281</v>
      </c>
      <c r="F218" s="2">
        <v>10</v>
      </c>
      <c r="G218" s="2">
        <v>0</v>
      </c>
      <c r="H218" s="2">
        <v>30</v>
      </c>
      <c r="I218" s="2">
        <v>1</v>
      </c>
      <c r="J218" s="2">
        <v>20</v>
      </c>
      <c r="K218" s="2">
        <v>30</v>
      </c>
      <c r="L218" s="2">
        <v>20</v>
      </c>
      <c r="M218" s="2">
        <v>20</v>
      </c>
      <c r="N218" s="2">
        <v>20</v>
      </c>
      <c r="O218" s="2">
        <v>20</v>
      </c>
      <c r="P218" s="2">
        <v>20</v>
      </c>
      <c r="Q218" s="2">
        <v>0.2</v>
      </c>
      <c r="R218" s="2">
        <v>0.2</v>
      </c>
      <c r="S218" s="2">
        <v>1</v>
      </c>
      <c r="T218" s="2">
        <v>20</v>
      </c>
      <c r="U218" s="2">
        <v>0</v>
      </c>
      <c r="V218" s="2">
        <v>20</v>
      </c>
      <c r="W218" s="2">
        <v>20</v>
      </c>
      <c r="X218" s="2">
        <v>20</v>
      </c>
      <c r="Y218" s="2">
        <v>20</v>
      </c>
      <c r="Z218" s="2">
        <v>20</v>
      </c>
      <c r="AA218" s="2">
        <v>1</v>
      </c>
      <c r="AB218" s="2">
        <v>1</v>
      </c>
      <c r="AC218" s="9">
        <f>Z218*2</f>
        <v>40</v>
      </c>
      <c r="AD218" s="7">
        <f>MAX(AC218,$G218,$H218)</f>
        <v>40</v>
      </c>
      <c r="AE218" s="7">
        <f>AC218-$F218</f>
        <v>30</v>
      </c>
      <c r="AF218" s="7">
        <f>AD218-MAX($G218,$H218)</f>
        <v>10</v>
      </c>
      <c r="AG218" s="9">
        <f>_xlfn.CEILING.MATH(L218*AB218*IF(I218&gt;=2,2,IF(OR(E218="CA",E218="TA"),$AH$2,1)))</f>
        <v>20</v>
      </c>
      <c r="AH218" s="7">
        <f>MAX(AG218,$G218,$H218)</f>
        <v>30</v>
      </c>
      <c r="AI218" s="7">
        <f>MAX(_xlfn.CEILING.MATH((AG218-K218)/D218),0)</f>
        <v>0</v>
      </c>
      <c r="AJ218" s="7">
        <f>AG218-$F218</f>
        <v>10</v>
      </c>
      <c r="AK218" s="7">
        <f>AH218-MAX($G218,$H218)</f>
        <v>0</v>
      </c>
      <c r="AL218" s="8">
        <f>AK218/D218</f>
        <v>0</v>
      </c>
      <c r="AM218">
        <f>AH218/D218</f>
        <v>6</v>
      </c>
    </row>
    <row r="219" spans="1:39" x14ac:dyDescent="0.2">
      <c r="A219" s="1">
        <v>3313</v>
      </c>
      <c r="B219" s="2">
        <v>378727253</v>
      </c>
      <c r="C219" s="2" t="s">
        <v>62</v>
      </c>
      <c r="D219" s="2">
        <v>28</v>
      </c>
      <c r="E219" s="2" t="s">
        <v>280</v>
      </c>
      <c r="F219" s="2">
        <v>100</v>
      </c>
      <c r="G219" s="2">
        <v>168</v>
      </c>
      <c r="H219" s="2">
        <v>0</v>
      </c>
      <c r="I219" s="2">
        <v>8</v>
      </c>
      <c r="J219" s="2">
        <v>530</v>
      </c>
      <c r="K219" s="2">
        <v>112</v>
      </c>
      <c r="L219" s="2">
        <v>66.25</v>
      </c>
      <c r="M219" s="2">
        <v>55.5</v>
      </c>
      <c r="N219" s="2">
        <v>56</v>
      </c>
      <c r="O219" s="2">
        <v>84</v>
      </c>
      <c r="P219" s="2">
        <v>112</v>
      </c>
      <c r="Q219" s="2">
        <v>1.0305555555555554</v>
      </c>
      <c r="R219" s="2">
        <v>1.2444444444444445</v>
      </c>
      <c r="S219" s="2">
        <v>8</v>
      </c>
      <c r="T219" s="2">
        <v>66.25</v>
      </c>
      <c r="U219" s="2">
        <v>25.777897509300484</v>
      </c>
      <c r="V219" s="2">
        <v>28</v>
      </c>
      <c r="W219" s="2">
        <v>55.5</v>
      </c>
      <c r="X219" s="2">
        <v>56</v>
      </c>
      <c r="Y219" s="2">
        <v>84</v>
      </c>
      <c r="Z219" s="2">
        <v>112</v>
      </c>
      <c r="AA219" s="2">
        <v>1</v>
      </c>
      <c r="AB219" s="2">
        <v>1</v>
      </c>
      <c r="AC219" s="9">
        <f>Z219*2</f>
        <v>224</v>
      </c>
      <c r="AD219" s="7">
        <f>MAX(AC219,$G219,$H219)</f>
        <v>224</v>
      </c>
      <c r="AE219" s="7">
        <f>AC219-$F219</f>
        <v>124</v>
      </c>
      <c r="AF219" s="7">
        <f>AD219-MAX($G219,$H219)</f>
        <v>56</v>
      </c>
      <c r="AG219" s="9">
        <f>_xlfn.CEILING.MATH(L219*AB219*IF(I219&gt;=2,2,IF(OR(E219="CA",E219="TA"),$AH$2,1)))</f>
        <v>133</v>
      </c>
      <c r="AH219" s="7">
        <f>MAX(AG219,$G219,$H219)</f>
        <v>168</v>
      </c>
      <c r="AI219" s="7">
        <f>MAX(_xlfn.CEILING.MATH((AG219-K219)/D219),0)</f>
        <v>1</v>
      </c>
      <c r="AJ219" s="7">
        <f>AG219-$F219</f>
        <v>33</v>
      </c>
      <c r="AK219" s="7">
        <f>AH219-MAX($G219,$H219)</f>
        <v>0</v>
      </c>
      <c r="AL219" s="8">
        <f>AK219/D219</f>
        <v>0</v>
      </c>
      <c r="AM219">
        <f>AH219/D219</f>
        <v>6</v>
      </c>
    </row>
    <row r="220" spans="1:39" x14ac:dyDescent="0.2">
      <c r="A220" s="1">
        <v>16392</v>
      </c>
      <c r="B220" s="2">
        <v>68462010530</v>
      </c>
      <c r="C220" s="2" t="s">
        <v>165</v>
      </c>
      <c r="D220" s="2">
        <v>30</v>
      </c>
      <c r="E220" s="2" t="s">
        <v>280</v>
      </c>
      <c r="F220" s="2">
        <v>90</v>
      </c>
      <c r="G220" s="2">
        <v>180</v>
      </c>
      <c r="H220" s="2">
        <v>0</v>
      </c>
      <c r="I220" s="2">
        <v>8</v>
      </c>
      <c r="J220" s="2">
        <v>517</v>
      </c>
      <c r="K220" s="2">
        <v>208</v>
      </c>
      <c r="L220" s="2">
        <v>64.625</v>
      </c>
      <c r="M220" s="2">
        <v>27.5</v>
      </c>
      <c r="N220" s="2">
        <v>47.5</v>
      </c>
      <c r="O220" s="2">
        <v>90.75</v>
      </c>
      <c r="P220" s="2">
        <v>180</v>
      </c>
      <c r="Q220" s="2">
        <v>2.2013888888888888</v>
      </c>
      <c r="R220" s="2">
        <v>6</v>
      </c>
      <c r="S220" s="2">
        <v>8</v>
      </c>
      <c r="T220" s="2">
        <v>64.625</v>
      </c>
      <c r="U220" s="2">
        <v>55.989635520462947</v>
      </c>
      <c r="V220" s="2">
        <v>9</v>
      </c>
      <c r="W220" s="2">
        <v>27.5</v>
      </c>
      <c r="X220" s="2">
        <v>47.5</v>
      </c>
      <c r="Y220" s="2">
        <v>90.75</v>
      </c>
      <c r="Z220" s="2">
        <v>180</v>
      </c>
      <c r="AA220" s="2">
        <v>1</v>
      </c>
      <c r="AB220" s="2">
        <v>1</v>
      </c>
      <c r="AC220" s="9">
        <f>Z220*2</f>
        <v>360</v>
      </c>
      <c r="AD220" s="7">
        <f>MAX(AC220,$G220,$H220)</f>
        <v>360</v>
      </c>
      <c r="AE220" s="7">
        <f>AC220-$F220</f>
        <v>270</v>
      </c>
      <c r="AF220" s="7">
        <f>AD220-MAX($G220,$H220)</f>
        <v>180</v>
      </c>
      <c r="AG220" s="9">
        <f>_xlfn.CEILING.MATH(L220*AB220*IF(I220&gt;=2,2,IF(OR(E220="CA",E220="TA"),$AH$2,1)))</f>
        <v>130</v>
      </c>
      <c r="AH220" s="7">
        <f>MAX(AG220,$G220,$H220)</f>
        <v>180</v>
      </c>
      <c r="AI220" s="7">
        <f>MAX(_xlfn.CEILING.MATH((AG220-K220)/D220),0)</f>
        <v>0</v>
      </c>
      <c r="AJ220" s="7">
        <f>AG220-$F220</f>
        <v>40</v>
      </c>
      <c r="AK220" s="7">
        <f>AH220-MAX($G220,$H220)</f>
        <v>0</v>
      </c>
      <c r="AL220" s="8">
        <f>AK220/D220</f>
        <v>0</v>
      </c>
      <c r="AM220">
        <f>AH220/D220</f>
        <v>6</v>
      </c>
    </row>
    <row r="221" spans="1:39" x14ac:dyDescent="0.2">
      <c r="A221" s="1">
        <v>68182</v>
      </c>
      <c r="B221" s="2">
        <v>10939055944</v>
      </c>
      <c r="C221" s="2" t="s">
        <v>278</v>
      </c>
      <c r="D221" s="2">
        <v>100</v>
      </c>
      <c r="E221" s="2" t="s">
        <v>280</v>
      </c>
      <c r="F221" s="2">
        <v>450</v>
      </c>
      <c r="G221" s="2">
        <v>0</v>
      </c>
      <c r="H221" s="2">
        <v>600</v>
      </c>
      <c r="I221" s="2">
        <v>20</v>
      </c>
      <c r="J221" s="2">
        <v>1251</v>
      </c>
      <c r="K221" s="2">
        <v>362</v>
      </c>
      <c r="L221" s="2">
        <v>62.55</v>
      </c>
      <c r="M221" s="2">
        <v>30</v>
      </c>
      <c r="N221" s="2">
        <v>75</v>
      </c>
      <c r="O221" s="2">
        <v>90</v>
      </c>
      <c r="P221" s="2">
        <v>100</v>
      </c>
      <c r="Q221" s="2">
        <v>1</v>
      </c>
      <c r="R221" s="2">
        <v>1</v>
      </c>
      <c r="S221" s="2">
        <v>15</v>
      </c>
      <c r="T221" s="2">
        <v>83.4</v>
      </c>
      <c r="U221" s="2">
        <v>64.084542375120165</v>
      </c>
      <c r="V221" s="2">
        <v>20</v>
      </c>
      <c r="W221" s="2">
        <v>31</v>
      </c>
      <c r="X221" s="2">
        <v>90</v>
      </c>
      <c r="Y221" s="2">
        <v>90</v>
      </c>
      <c r="Z221" s="2">
        <v>260</v>
      </c>
      <c r="AA221" s="2">
        <v>1.3333333333333333</v>
      </c>
      <c r="AB221" s="2">
        <v>4</v>
      </c>
      <c r="AC221" s="9">
        <f>Z221*2</f>
        <v>520</v>
      </c>
      <c r="AD221" s="7">
        <f>MAX(AC221,$G221,$H221)</f>
        <v>600</v>
      </c>
      <c r="AE221" s="7">
        <f>AC221-$F221</f>
        <v>70</v>
      </c>
      <c r="AF221" s="7">
        <f>AD221-MAX($G221,$H221)</f>
        <v>0</v>
      </c>
      <c r="AG221" s="9">
        <f>_xlfn.CEILING.MATH(L221*AB221*IF(I221&gt;=2,2,IF(OR(E221="CA",E221="TA"),$AH$2,1)))</f>
        <v>501</v>
      </c>
      <c r="AH221" s="7">
        <f>MAX(AG221,$G221,$H221)</f>
        <v>600</v>
      </c>
      <c r="AI221" s="7">
        <f>MAX(_xlfn.CEILING.MATH((AG221-K221)/D221),0)</f>
        <v>2</v>
      </c>
      <c r="AJ221" s="7">
        <f>AG221-$F221</f>
        <v>51</v>
      </c>
      <c r="AK221" s="7">
        <f>AH221-MAX($G221,$H221)</f>
        <v>0</v>
      </c>
      <c r="AL221" s="8">
        <f>AK221/D221</f>
        <v>0</v>
      </c>
      <c r="AM221">
        <f>AH221/D221</f>
        <v>6</v>
      </c>
    </row>
    <row r="222" spans="1:39" x14ac:dyDescent="0.2">
      <c r="A222" s="1">
        <v>1775</v>
      </c>
      <c r="B222" s="2">
        <v>93834405</v>
      </c>
      <c r="C222" s="2" t="s">
        <v>42</v>
      </c>
      <c r="D222" s="2">
        <v>500</v>
      </c>
      <c r="E222" s="2" t="s">
        <v>280</v>
      </c>
      <c r="F222" s="2">
        <v>400</v>
      </c>
      <c r="G222" s="2">
        <v>3000</v>
      </c>
      <c r="H222" s="2">
        <v>0</v>
      </c>
      <c r="I222" s="2">
        <v>34</v>
      </c>
      <c r="J222" s="2">
        <v>5769</v>
      </c>
      <c r="K222" s="2">
        <v>3147</v>
      </c>
      <c r="L222" s="2">
        <v>169.6764705882353</v>
      </c>
      <c r="M222" s="2">
        <v>90</v>
      </c>
      <c r="N222" s="2">
        <v>180</v>
      </c>
      <c r="O222" s="2">
        <v>222.5</v>
      </c>
      <c r="P222" s="2">
        <v>360</v>
      </c>
      <c r="Q222" s="2">
        <v>2.5491071428571428</v>
      </c>
      <c r="R222" s="2">
        <v>4.1071428571428568</v>
      </c>
      <c r="S222" s="2">
        <v>25</v>
      </c>
      <c r="T222" s="2">
        <v>230.76</v>
      </c>
      <c r="U222" s="2">
        <v>132.83237557162033</v>
      </c>
      <c r="V222" s="2">
        <v>14</v>
      </c>
      <c r="W222" s="2">
        <v>120</v>
      </c>
      <c r="X222" s="2">
        <v>180</v>
      </c>
      <c r="Y222" s="2">
        <v>360</v>
      </c>
      <c r="Z222" s="2">
        <v>450</v>
      </c>
      <c r="AA222" s="2">
        <v>1.36</v>
      </c>
      <c r="AB222" s="2">
        <v>3</v>
      </c>
      <c r="AC222" s="9">
        <f>Z222*2</f>
        <v>900</v>
      </c>
      <c r="AD222" s="7">
        <f>MAX(AC222,$G222,$H222)</f>
        <v>3000</v>
      </c>
      <c r="AE222" s="7">
        <f>AC222-$F222</f>
        <v>500</v>
      </c>
      <c r="AF222" s="7">
        <f>AD222-MAX($G222,$H222)</f>
        <v>0</v>
      </c>
      <c r="AG222" s="9">
        <f>_xlfn.CEILING.MATH(L222*AB222*IF(I222&gt;=2,2,IF(OR(E222="CA",E222="TA"),$AH$2,1)))</f>
        <v>1019</v>
      </c>
      <c r="AH222" s="7">
        <f>MAX(AG222,$G222,$H222)</f>
        <v>3000</v>
      </c>
      <c r="AI222" s="7">
        <f>MAX(_xlfn.CEILING.MATH((AG222-K222)/D222),0)</f>
        <v>0</v>
      </c>
      <c r="AJ222" s="7">
        <f>AG222-$F222</f>
        <v>619</v>
      </c>
      <c r="AK222" s="7">
        <f>AH222-MAX($G222,$H222)</f>
        <v>0</v>
      </c>
      <c r="AL222" s="8">
        <f>AK222/D222</f>
        <v>0</v>
      </c>
      <c r="AM222">
        <f>AH222/D222</f>
        <v>6</v>
      </c>
    </row>
    <row r="223" spans="1:39" x14ac:dyDescent="0.2">
      <c r="A223" s="1">
        <v>8362</v>
      </c>
      <c r="B223" s="2">
        <v>68462019005</v>
      </c>
      <c r="C223" s="2" t="s">
        <v>137</v>
      </c>
      <c r="D223" s="2">
        <v>500</v>
      </c>
      <c r="E223" s="2" t="s">
        <v>280</v>
      </c>
      <c r="F223" s="2">
        <v>500</v>
      </c>
      <c r="G223" s="2">
        <v>3000</v>
      </c>
      <c r="H223" s="2">
        <v>0</v>
      </c>
      <c r="I223" s="2">
        <v>54</v>
      </c>
      <c r="J223" s="2">
        <v>5205</v>
      </c>
      <c r="K223" s="2">
        <v>2433</v>
      </c>
      <c r="L223" s="2">
        <v>96.388888888888886</v>
      </c>
      <c r="M223" s="2">
        <v>60</v>
      </c>
      <c r="N223" s="2">
        <v>90</v>
      </c>
      <c r="O223" s="2">
        <v>158.5</v>
      </c>
      <c r="P223" s="2">
        <v>200</v>
      </c>
      <c r="Q223" s="2">
        <v>1.8493827160493828</v>
      </c>
      <c r="R223" s="2">
        <v>2</v>
      </c>
      <c r="S223" s="2">
        <v>31</v>
      </c>
      <c r="T223" s="2">
        <v>167.90322580645162</v>
      </c>
      <c r="U223" s="2">
        <v>151.84715008602339</v>
      </c>
      <c r="V223" s="2">
        <v>28</v>
      </c>
      <c r="W223" s="2">
        <v>60</v>
      </c>
      <c r="X223" s="2">
        <v>120</v>
      </c>
      <c r="Y223" s="2">
        <v>215</v>
      </c>
      <c r="Z223" s="2">
        <v>750</v>
      </c>
      <c r="AA223" s="2">
        <v>1.7419354838709677</v>
      </c>
      <c r="AB223" s="2">
        <v>6</v>
      </c>
      <c r="AC223" s="9">
        <f>Z223*2</f>
        <v>1500</v>
      </c>
      <c r="AD223" s="7">
        <f>MAX(AC223,$G223,$H223)</f>
        <v>3000</v>
      </c>
      <c r="AE223" s="7">
        <f>AC223-$F223</f>
        <v>1000</v>
      </c>
      <c r="AF223" s="7">
        <f>AD223-MAX($G223,$H223)</f>
        <v>0</v>
      </c>
      <c r="AG223" s="9">
        <f>_xlfn.CEILING.MATH(L223*AB223*IF(I223&gt;=2,2,IF(OR(E223="CA",E223="TA"),$AH$2,1)))</f>
        <v>1157</v>
      </c>
      <c r="AH223" s="7">
        <f>MAX(AG223,$G223,$H223)</f>
        <v>3000</v>
      </c>
      <c r="AI223" s="7">
        <f>MAX(_xlfn.CEILING.MATH((AG223-K223)/D223),0)</f>
        <v>0</v>
      </c>
      <c r="AJ223" s="7">
        <f>AG223-$F223</f>
        <v>657</v>
      </c>
      <c r="AK223" s="7">
        <f>AH223-MAX($G223,$H223)</f>
        <v>0</v>
      </c>
      <c r="AL223" s="8">
        <f>AK223/D223</f>
        <v>0</v>
      </c>
      <c r="AM223">
        <f>AH223/D223</f>
        <v>6</v>
      </c>
    </row>
    <row r="224" spans="1:39" x14ac:dyDescent="0.2">
      <c r="A224" s="1">
        <v>16995</v>
      </c>
      <c r="B224" s="2">
        <v>536100410</v>
      </c>
      <c r="C224" s="2" t="s">
        <v>178</v>
      </c>
      <c r="D224" s="2">
        <v>1000</v>
      </c>
      <c r="E224" s="2" t="s">
        <v>280</v>
      </c>
      <c r="F224" s="2">
        <v>500</v>
      </c>
      <c r="G224" s="2">
        <v>6000</v>
      </c>
      <c r="H224" s="2">
        <v>0</v>
      </c>
      <c r="I224" s="2">
        <v>174</v>
      </c>
      <c r="J224" s="2">
        <v>11848</v>
      </c>
      <c r="K224" s="2">
        <v>2609</v>
      </c>
      <c r="L224" s="2">
        <v>68.091954022988503</v>
      </c>
      <c r="M224" s="2">
        <v>34</v>
      </c>
      <c r="N224" s="2">
        <v>90</v>
      </c>
      <c r="O224" s="2">
        <v>90</v>
      </c>
      <c r="P224" s="2">
        <v>150</v>
      </c>
      <c r="Q224" s="2">
        <v>1.0030651340996168</v>
      </c>
      <c r="R224" s="2">
        <v>2</v>
      </c>
      <c r="S224" s="2">
        <v>48</v>
      </c>
      <c r="T224" s="2">
        <v>246.83333333333334</v>
      </c>
      <c r="U224" s="2">
        <v>156.50835520261199</v>
      </c>
      <c r="V224" s="2">
        <v>10</v>
      </c>
      <c r="W224" s="2">
        <v>114.25</v>
      </c>
      <c r="X224" s="2">
        <v>210</v>
      </c>
      <c r="Y224" s="2">
        <v>349.5</v>
      </c>
      <c r="Z224" s="2">
        <v>602</v>
      </c>
      <c r="AA224" s="2">
        <v>3.625</v>
      </c>
      <c r="AB224" s="2">
        <v>9</v>
      </c>
      <c r="AC224" s="9">
        <f>Z224*2</f>
        <v>1204</v>
      </c>
      <c r="AD224" s="7">
        <f>MAX(AC224,$G224,$H224)</f>
        <v>6000</v>
      </c>
      <c r="AE224" s="7">
        <f>AC224-$F224</f>
        <v>704</v>
      </c>
      <c r="AF224" s="7">
        <f>AD224-MAX($G224,$H224)</f>
        <v>0</v>
      </c>
      <c r="AG224" s="9">
        <f>_xlfn.CEILING.MATH(L224*AB224*IF(I224&gt;=2,2,IF(OR(E224="CA",E224="TA"),$AH$2,1)))</f>
        <v>1226</v>
      </c>
      <c r="AH224" s="7">
        <f>MAX(AG224,$G224,$H224)</f>
        <v>6000</v>
      </c>
      <c r="AI224" s="7">
        <f>MAX(_xlfn.CEILING.MATH((AG224-K224)/D224),0)</f>
        <v>0</v>
      </c>
      <c r="AJ224" s="7">
        <f>AG224-$F224</f>
        <v>726</v>
      </c>
      <c r="AK224" s="7">
        <f>AH224-MAX($G224,$H224)</f>
        <v>0</v>
      </c>
      <c r="AL224" s="8">
        <f>AK224/D224</f>
        <v>0</v>
      </c>
      <c r="AM224">
        <f>AH224/D224</f>
        <v>6</v>
      </c>
    </row>
    <row r="225" spans="1:39" x14ac:dyDescent="0.2">
      <c r="A225" s="1">
        <v>16666</v>
      </c>
      <c r="B225" s="2">
        <v>143991901</v>
      </c>
      <c r="C225" s="2" t="s">
        <v>171</v>
      </c>
      <c r="D225" s="2">
        <v>100</v>
      </c>
      <c r="E225" s="2" t="s">
        <v>280</v>
      </c>
      <c r="F225" s="2">
        <v>100</v>
      </c>
      <c r="G225" s="2">
        <v>300</v>
      </c>
      <c r="H225" s="2">
        <v>0</v>
      </c>
      <c r="I225" s="2">
        <v>2</v>
      </c>
      <c r="J225" s="2">
        <v>629</v>
      </c>
      <c r="K225" s="2">
        <v>100</v>
      </c>
      <c r="L225" s="2">
        <v>314.5</v>
      </c>
      <c r="M225" s="2">
        <v>307.25</v>
      </c>
      <c r="N225" s="2">
        <v>314.5</v>
      </c>
      <c r="O225" s="2">
        <v>321.75</v>
      </c>
      <c r="P225" s="2">
        <v>329</v>
      </c>
      <c r="Q225" s="2">
        <v>12.138888888888889</v>
      </c>
      <c r="R225" s="2">
        <v>18.277777777777779</v>
      </c>
      <c r="S225" s="2">
        <v>2</v>
      </c>
      <c r="T225" s="2">
        <v>314.5</v>
      </c>
      <c r="U225" s="2">
        <v>20.506096654409877</v>
      </c>
      <c r="V225" s="2">
        <v>300</v>
      </c>
      <c r="W225" s="2">
        <v>307.25</v>
      </c>
      <c r="X225" s="2">
        <v>314.5</v>
      </c>
      <c r="Y225" s="2">
        <v>321.75</v>
      </c>
      <c r="Z225" s="2">
        <v>329</v>
      </c>
      <c r="AA225" s="2">
        <v>1</v>
      </c>
      <c r="AB225" s="2">
        <v>1</v>
      </c>
      <c r="AC225" s="9">
        <f>Z225*2</f>
        <v>658</v>
      </c>
      <c r="AD225" s="7">
        <f>MAX(AC225,$G225,$H225)</f>
        <v>658</v>
      </c>
      <c r="AE225" s="7">
        <f>AC225-$F225</f>
        <v>558</v>
      </c>
      <c r="AF225" s="7">
        <f>AD225-MAX($G225,$H225)</f>
        <v>358</v>
      </c>
      <c r="AG225" s="9">
        <f>_xlfn.CEILING.MATH(L225*AB225*IF(I225&gt;=2,2,IF(OR(E225="CA",E225="TA"),$AH$2,1)))</f>
        <v>629</v>
      </c>
      <c r="AH225" s="7">
        <f>MAX(AG225,$G225,$H225)</f>
        <v>629</v>
      </c>
      <c r="AI225" s="7">
        <f>MAX(_xlfn.CEILING.MATH((AG225-K225)/D225),0)</f>
        <v>6</v>
      </c>
      <c r="AJ225" s="7">
        <f>AG225-$F225</f>
        <v>529</v>
      </c>
      <c r="AK225" s="7">
        <f>AH225-MAX($G225,$H225)</f>
        <v>329</v>
      </c>
      <c r="AL225" s="8">
        <f>AK225/D225</f>
        <v>3.29</v>
      </c>
      <c r="AM225">
        <f>AH225/D225</f>
        <v>6.29</v>
      </c>
    </row>
    <row r="226" spans="1:39" x14ac:dyDescent="0.2">
      <c r="A226" s="1">
        <v>7936</v>
      </c>
      <c r="B226" s="2">
        <v>536108494</v>
      </c>
      <c r="C226" s="2" t="s">
        <v>124</v>
      </c>
      <c r="D226" s="2">
        <v>15</v>
      </c>
      <c r="E226" s="2" t="s">
        <v>281</v>
      </c>
      <c r="F226" s="2">
        <v>45</v>
      </c>
      <c r="G226" s="2">
        <v>0</v>
      </c>
      <c r="H226" s="2">
        <v>75</v>
      </c>
      <c r="I226" s="2">
        <v>17</v>
      </c>
      <c r="J226" s="2">
        <v>285</v>
      </c>
      <c r="K226" s="2">
        <v>75</v>
      </c>
      <c r="L226" s="2">
        <v>16.764705882352942</v>
      </c>
      <c r="M226" s="2">
        <v>15</v>
      </c>
      <c r="N226" s="2">
        <v>15</v>
      </c>
      <c r="O226" s="2">
        <v>15</v>
      </c>
      <c r="P226" s="2">
        <v>30</v>
      </c>
      <c r="Q226" s="2">
        <v>0.45919276801629744</v>
      </c>
      <c r="R226" s="2">
        <v>3</v>
      </c>
      <c r="S226" s="2">
        <v>13</v>
      </c>
      <c r="T226" s="2">
        <v>21.923076923076923</v>
      </c>
      <c r="U226" s="2">
        <v>13.155870289605438</v>
      </c>
      <c r="V226" s="2">
        <v>15</v>
      </c>
      <c r="W226" s="2">
        <v>15</v>
      </c>
      <c r="X226" s="2">
        <v>15</v>
      </c>
      <c r="Y226" s="2">
        <v>30</v>
      </c>
      <c r="Z226" s="2">
        <v>60</v>
      </c>
      <c r="AA226" s="2">
        <v>1.3076923076923077</v>
      </c>
      <c r="AB226" s="2">
        <v>3</v>
      </c>
      <c r="AC226" s="9">
        <f>Z226*2</f>
        <v>120</v>
      </c>
      <c r="AD226" s="7">
        <f>MAX(AC226,$G226,$H226)</f>
        <v>120</v>
      </c>
      <c r="AE226" s="7">
        <f>AC226-$F226</f>
        <v>75</v>
      </c>
      <c r="AF226" s="7">
        <f>AD226-MAX($G226,$H226)</f>
        <v>45</v>
      </c>
      <c r="AG226" s="9">
        <f>_xlfn.CEILING.MATH(L226*AB226*IF(I226&gt;=2,2,IF(OR(E226="CA",E226="TA"),$AH$2,1)))</f>
        <v>101</v>
      </c>
      <c r="AH226" s="7">
        <f>MAX(AG226,$G226,$H226)</f>
        <v>101</v>
      </c>
      <c r="AI226" s="7">
        <f>MAX(_xlfn.CEILING.MATH((AG226-K226)/D226),0)</f>
        <v>2</v>
      </c>
      <c r="AJ226" s="7">
        <f>AG226-$F226</f>
        <v>56</v>
      </c>
      <c r="AK226" s="7">
        <f>AH226-MAX($G226,$H226)</f>
        <v>26</v>
      </c>
      <c r="AL226" s="8">
        <f>AK226/D226</f>
        <v>1.7333333333333334</v>
      </c>
      <c r="AM226">
        <f>AH226/D226</f>
        <v>6.7333333333333334</v>
      </c>
    </row>
    <row r="227" spans="1:39" x14ac:dyDescent="0.2">
      <c r="A227" s="1">
        <v>25179</v>
      </c>
      <c r="B227" s="2">
        <v>16729000101</v>
      </c>
      <c r="C227" s="2" t="s">
        <v>202</v>
      </c>
      <c r="D227" s="2">
        <v>100</v>
      </c>
      <c r="E227" s="2" t="s">
        <v>280</v>
      </c>
      <c r="F227" s="2">
        <v>200</v>
      </c>
      <c r="G227" s="2">
        <v>700</v>
      </c>
      <c r="H227" s="2">
        <v>0</v>
      </c>
      <c r="I227" s="2">
        <v>22</v>
      </c>
      <c r="J227" s="2">
        <v>1183</v>
      </c>
      <c r="K227" s="2">
        <v>1336</v>
      </c>
      <c r="L227" s="2">
        <v>53.772727272727273</v>
      </c>
      <c r="M227" s="2">
        <v>30.25</v>
      </c>
      <c r="N227" s="2">
        <v>45</v>
      </c>
      <c r="O227" s="2">
        <v>60</v>
      </c>
      <c r="P227" s="2">
        <v>180</v>
      </c>
      <c r="Q227" s="2">
        <v>0.85751748251748261</v>
      </c>
      <c r="R227" s="2">
        <v>2</v>
      </c>
      <c r="S227" s="2">
        <v>17</v>
      </c>
      <c r="T227" s="2">
        <v>69.588235294117652</v>
      </c>
      <c r="U227" s="2">
        <v>45.86400934219747</v>
      </c>
      <c r="V227" s="2">
        <v>15</v>
      </c>
      <c r="W227" s="2">
        <v>45</v>
      </c>
      <c r="X227" s="2">
        <v>60</v>
      </c>
      <c r="Y227" s="2">
        <v>90</v>
      </c>
      <c r="Z227" s="2">
        <v>180</v>
      </c>
      <c r="AA227" s="2">
        <v>1.2941176470588236</v>
      </c>
      <c r="AB227" s="2">
        <v>3</v>
      </c>
      <c r="AC227" s="9">
        <f>Z227*2</f>
        <v>360</v>
      </c>
      <c r="AD227" s="7">
        <f>MAX(AC227,$G227,$H227)</f>
        <v>700</v>
      </c>
      <c r="AE227" s="7">
        <f>AC227-$F227</f>
        <v>160</v>
      </c>
      <c r="AF227" s="7">
        <f>AD227-MAX($G227,$H227)</f>
        <v>0</v>
      </c>
      <c r="AG227" s="9">
        <f>_xlfn.CEILING.MATH(L227*AB227*IF(I227&gt;=2,2,IF(OR(E227="CA",E227="TA"),$AH$2,1)))</f>
        <v>323</v>
      </c>
      <c r="AH227" s="7">
        <f>MAX(AG227,$G227,$H227)</f>
        <v>700</v>
      </c>
      <c r="AI227" s="7">
        <f>MAX(_xlfn.CEILING.MATH((AG227-K227)/D227),0)</f>
        <v>0</v>
      </c>
      <c r="AJ227" s="7">
        <f>AG227-$F227</f>
        <v>123</v>
      </c>
      <c r="AK227" s="7">
        <f>AH227-MAX($G227,$H227)</f>
        <v>0</v>
      </c>
      <c r="AL227" s="8">
        <f>AK227/D227</f>
        <v>0</v>
      </c>
      <c r="AM227">
        <f>AH227/D227</f>
        <v>7</v>
      </c>
    </row>
    <row r="228" spans="1:39" x14ac:dyDescent="0.2">
      <c r="A228" s="1">
        <v>25180</v>
      </c>
      <c r="B228" s="2">
        <v>16729000201</v>
      </c>
      <c r="C228" s="2" t="s">
        <v>203</v>
      </c>
      <c r="D228" s="2">
        <v>100</v>
      </c>
      <c r="E228" s="2" t="s">
        <v>280</v>
      </c>
      <c r="F228" s="2">
        <v>200</v>
      </c>
      <c r="G228" s="2">
        <v>0</v>
      </c>
      <c r="H228" s="2">
        <v>700</v>
      </c>
      <c r="I228" s="2">
        <v>15</v>
      </c>
      <c r="J228" s="2">
        <v>1267</v>
      </c>
      <c r="K228" s="2">
        <v>372</v>
      </c>
      <c r="L228" s="2">
        <v>84.466666666666669</v>
      </c>
      <c r="M228" s="2">
        <v>37.5</v>
      </c>
      <c r="N228" s="2">
        <v>90</v>
      </c>
      <c r="O228" s="2">
        <v>120</v>
      </c>
      <c r="P228" s="2">
        <v>180</v>
      </c>
      <c r="Q228" s="2">
        <v>1.4885994397759104</v>
      </c>
      <c r="R228" s="2">
        <v>2.1</v>
      </c>
      <c r="S228" s="2">
        <v>11</v>
      </c>
      <c r="T228" s="2">
        <v>115.18181818181819</v>
      </c>
      <c r="U228" s="2">
        <v>74.305878881577314</v>
      </c>
      <c r="V228" s="2">
        <v>30</v>
      </c>
      <c r="W228" s="2">
        <v>61</v>
      </c>
      <c r="X228" s="2">
        <v>120</v>
      </c>
      <c r="Y228" s="2">
        <v>152.5</v>
      </c>
      <c r="Z228" s="2">
        <v>270</v>
      </c>
      <c r="AA228" s="2">
        <v>1.3636363636363635</v>
      </c>
      <c r="AB228" s="2">
        <v>3</v>
      </c>
      <c r="AC228" s="9">
        <f>Z228*2</f>
        <v>540</v>
      </c>
      <c r="AD228" s="7">
        <f>MAX(AC228,$G228,$H228)</f>
        <v>700</v>
      </c>
      <c r="AE228" s="7">
        <f>AC228-$F228</f>
        <v>340</v>
      </c>
      <c r="AF228" s="7">
        <f>AD228-MAX($G228,$H228)</f>
        <v>0</v>
      </c>
      <c r="AG228" s="9">
        <f>_xlfn.CEILING.MATH(L228*AB228*IF(I228&gt;=2,2,IF(OR(E228="CA",E228="TA"),$AH$2,1)))</f>
        <v>507</v>
      </c>
      <c r="AH228" s="7">
        <f>MAX(AG228,$G228,$H228)</f>
        <v>700</v>
      </c>
      <c r="AI228" s="7">
        <f>MAX(_xlfn.CEILING.MATH((AG228-K228)/D228),0)</f>
        <v>2</v>
      </c>
      <c r="AJ228" s="7">
        <f>AG228-$F228</f>
        <v>307</v>
      </c>
      <c r="AK228" s="7">
        <f>AH228-MAX($G228,$H228)</f>
        <v>0</v>
      </c>
      <c r="AL228" s="8">
        <f>AK228/D228</f>
        <v>0</v>
      </c>
      <c r="AM228">
        <f>AH228/D228</f>
        <v>7</v>
      </c>
    </row>
    <row r="229" spans="1:39" x14ac:dyDescent="0.2">
      <c r="A229" s="1">
        <v>15943</v>
      </c>
      <c r="B229" s="2">
        <v>49884072703</v>
      </c>
      <c r="C229" s="2" t="s">
        <v>161</v>
      </c>
      <c r="D229" s="2">
        <v>50</v>
      </c>
      <c r="E229" s="2" t="s">
        <v>282</v>
      </c>
      <c r="F229" s="2">
        <v>200</v>
      </c>
      <c r="G229" s="2">
        <v>200</v>
      </c>
      <c r="H229" s="2">
        <v>0</v>
      </c>
      <c r="I229" s="2">
        <v>7</v>
      </c>
      <c r="J229" s="2">
        <v>652</v>
      </c>
      <c r="K229" s="2">
        <v>336</v>
      </c>
      <c r="L229" s="2">
        <v>93.142857142857139</v>
      </c>
      <c r="M229" s="2">
        <v>28</v>
      </c>
      <c r="N229" s="2">
        <v>100</v>
      </c>
      <c r="O229" s="2">
        <v>148</v>
      </c>
      <c r="P229" s="2">
        <v>180</v>
      </c>
      <c r="Q229" s="2">
        <v>1.8571428571428572</v>
      </c>
      <c r="R229" s="2">
        <v>2</v>
      </c>
      <c r="S229" s="2">
        <v>5</v>
      </c>
      <c r="T229" s="2">
        <v>130.4</v>
      </c>
      <c r="U229" s="2">
        <v>119.41859151740151</v>
      </c>
      <c r="V229" s="2">
        <v>20</v>
      </c>
      <c r="W229" s="2">
        <v>28</v>
      </c>
      <c r="X229" s="2">
        <v>100</v>
      </c>
      <c r="Y229" s="2">
        <v>208</v>
      </c>
      <c r="Z229" s="2">
        <v>296</v>
      </c>
      <c r="AA229" s="2">
        <v>1.4</v>
      </c>
      <c r="AB229" s="2">
        <v>2</v>
      </c>
      <c r="AC229" s="9">
        <f>Z229*2</f>
        <v>592</v>
      </c>
      <c r="AD229" s="7">
        <f>MAX(AC229,$G229,$H229)</f>
        <v>592</v>
      </c>
      <c r="AE229" s="7">
        <f>AC229-$F229</f>
        <v>392</v>
      </c>
      <c r="AF229" s="7">
        <f>AD229-MAX($G229,$H229)</f>
        <v>392</v>
      </c>
      <c r="AG229" s="9">
        <f>_xlfn.CEILING.MATH(L229*AB229*IF(I229&gt;=2,2,IF(OR(E229="CA",E229="TA"),$AH$2,1)))</f>
        <v>373</v>
      </c>
      <c r="AH229" s="7">
        <f>MAX(AG229,$G229,$H229)</f>
        <v>373</v>
      </c>
      <c r="AI229" s="7">
        <f>MAX(_xlfn.CEILING.MATH((AG229-K229)/D229),0)</f>
        <v>1</v>
      </c>
      <c r="AJ229" s="7">
        <f>AG229-$F229</f>
        <v>173</v>
      </c>
      <c r="AK229" s="7">
        <f>AH229-MAX($G229,$H229)</f>
        <v>173</v>
      </c>
      <c r="AL229" s="8">
        <f>AK229/D229</f>
        <v>3.46</v>
      </c>
      <c r="AM229">
        <f>AH229/D229</f>
        <v>7.46</v>
      </c>
    </row>
    <row r="230" spans="1:39" x14ac:dyDescent="0.2">
      <c r="A230" s="1">
        <v>22479</v>
      </c>
      <c r="B230" s="2">
        <v>16714053211</v>
      </c>
      <c r="C230" s="2" t="s">
        <v>193</v>
      </c>
      <c r="D230" s="2">
        <v>9</v>
      </c>
      <c r="E230" s="2" t="s">
        <v>280</v>
      </c>
      <c r="F230" s="2">
        <v>36</v>
      </c>
      <c r="G230" s="2">
        <v>63</v>
      </c>
      <c r="H230" s="2">
        <v>0</v>
      </c>
      <c r="I230" s="2">
        <v>9</v>
      </c>
      <c r="J230" s="2">
        <v>153</v>
      </c>
      <c r="K230" s="2">
        <v>81</v>
      </c>
      <c r="L230" s="2">
        <v>17</v>
      </c>
      <c r="M230" s="2">
        <v>9</v>
      </c>
      <c r="N230" s="2">
        <v>18</v>
      </c>
      <c r="O230" s="2">
        <v>27</v>
      </c>
      <c r="P230" s="2">
        <v>27</v>
      </c>
      <c r="Q230" s="2">
        <v>0.68888888888888877</v>
      </c>
      <c r="R230" s="2">
        <v>1.8</v>
      </c>
      <c r="S230" s="2">
        <v>8</v>
      </c>
      <c r="T230" s="2">
        <v>19.125</v>
      </c>
      <c r="U230" s="2">
        <v>7.5107066435665217</v>
      </c>
      <c r="V230" s="2">
        <v>9</v>
      </c>
      <c r="W230" s="2">
        <v>15.75</v>
      </c>
      <c r="X230" s="2">
        <v>18</v>
      </c>
      <c r="Y230" s="2">
        <v>27</v>
      </c>
      <c r="Z230" s="2">
        <v>27</v>
      </c>
      <c r="AA230" s="2">
        <v>1.125</v>
      </c>
      <c r="AB230" s="2">
        <v>2</v>
      </c>
      <c r="AC230" s="9">
        <f>Z230*2</f>
        <v>54</v>
      </c>
      <c r="AD230" s="7">
        <f>MAX(AC230,$G230,$H230)</f>
        <v>63</v>
      </c>
      <c r="AE230" s="7">
        <f>AC230-$F230</f>
        <v>18</v>
      </c>
      <c r="AF230" s="7">
        <f>AD230-MAX($G230,$H230)</f>
        <v>0</v>
      </c>
      <c r="AG230" s="9">
        <f>_xlfn.CEILING.MATH(L230*AB230*IF(I230&gt;=2,2,IF(OR(E230="CA",E230="TA"),$AH$2,1)))</f>
        <v>68</v>
      </c>
      <c r="AH230" s="7">
        <f>MAX(AG230,$G230,$H230)</f>
        <v>68</v>
      </c>
      <c r="AI230" s="7">
        <f>MAX(_xlfn.CEILING.MATH((AG230-K230)/D230),0)</f>
        <v>0</v>
      </c>
      <c r="AJ230" s="7">
        <f>AG230-$F230</f>
        <v>32</v>
      </c>
      <c r="AK230" s="7">
        <f>AH230-MAX($G230,$H230)</f>
        <v>5</v>
      </c>
      <c r="AL230" s="8">
        <f>AK230/D230</f>
        <v>0.55555555555555558</v>
      </c>
      <c r="AM230">
        <f>AH230/D230</f>
        <v>7.5555555555555554</v>
      </c>
    </row>
    <row r="231" spans="1:39" x14ac:dyDescent="0.2">
      <c r="A231" s="1">
        <v>1990</v>
      </c>
      <c r="B231" s="2">
        <v>409664802</v>
      </c>
      <c r="C231" s="2" t="s">
        <v>43</v>
      </c>
      <c r="D231" s="2">
        <v>50</v>
      </c>
      <c r="E231" s="2" t="s">
        <v>281</v>
      </c>
      <c r="F231" s="2">
        <v>100</v>
      </c>
      <c r="G231" s="2">
        <v>400</v>
      </c>
      <c r="H231" s="2">
        <v>0</v>
      </c>
      <c r="I231" s="2">
        <v>0</v>
      </c>
      <c r="J231" s="2">
        <v>0</v>
      </c>
      <c r="K231" s="2">
        <v>1200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9">
        <f>Z231*2</f>
        <v>0</v>
      </c>
      <c r="AD231" s="7">
        <f>MAX(AC231,$G231,$H231)</f>
        <v>400</v>
      </c>
      <c r="AE231" s="7">
        <f>AC231-$F231</f>
        <v>-100</v>
      </c>
      <c r="AF231" s="7">
        <f>AD231-MAX($G231,$H231)</f>
        <v>0</v>
      </c>
      <c r="AG231" s="9">
        <f>_xlfn.CEILING.MATH(L231*AB231*IF(I231&gt;=2,2,IF(OR(E231="CA",E231="TA"),$AH$2,1)))</f>
        <v>0</v>
      </c>
      <c r="AH231" s="7">
        <f>MAX(AG231,$G231,$H231)</f>
        <v>400</v>
      </c>
      <c r="AI231" s="7">
        <f>MAX(_xlfn.CEILING.MATH((AG231-K231)/D231),0)</f>
        <v>0</v>
      </c>
      <c r="AJ231" s="7">
        <f>AG231-$F231</f>
        <v>-100</v>
      </c>
      <c r="AK231" s="7">
        <f>AH231-MAX($G231,$H231)</f>
        <v>0</v>
      </c>
      <c r="AL231" s="8">
        <f>AK231/D231</f>
        <v>0</v>
      </c>
      <c r="AM231">
        <f>AH231/D231</f>
        <v>8</v>
      </c>
    </row>
    <row r="232" spans="1:39" x14ac:dyDescent="0.2">
      <c r="A232" s="1">
        <v>24488</v>
      </c>
      <c r="B232" s="2">
        <v>603411021</v>
      </c>
      <c r="C232" s="2" t="s">
        <v>200</v>
      </c>
      <c r="D232" s="2">
        <v>100</v>
      </c>
      <c r="E232" s="2" t="s">
        <v>280</v>
      </c>
      <c r="F232" s="2">
        <v>200</v>
      </c>
      <c r="G232" s="2">
        <v>800</v>
      </c>
      <c r="H232" s="2">
        <v>0</v>
      </c>
      <c r="I232" s="2">
        <v>21</v>
      </c>
      <c r="J232" s="2">
        <v>1395</v>
      </c>
      <c r="K232" s="2">
        <v>662</v>
      </c>
      <c r="L232" s="2">
        <v>66.428571428571431</v>
      </c>
      <c r="M232" s="2">
        <v>45</v>
      </c>
      <c r="N232" s="2">
        <v>60</v>
      </c>
      <c r="O232" s="2">
        <v>90</v>
      </c>
      <c r="P232" s="2">
        <v>140</v>
      </c>
      <c r="Q232" s="2">
        <v>1.2821869488536155</v>
      </c>
      <c r="R232" s="2">
        <v>2.0370370370370372</v>
      </c>
      <c r="S232" s="2">
        <v>20</v>
      </c>
      <c r="T232" s="2">
        <v>69.75</v>
      </c>
      <c r="U232" s="2">
        <v>34.007545602332684</v>
      </c>
      <c r="V232" s="2">
        <v>30</v>
      </c>
      <c r="W232" s="2">
        <v>41.25</v>
      </c>
      <c r="X232" s="2">
        <v>60</v>
      </c>
      <c r="Y232" s="2">
        <v>90</v>
      </c>
      <c r="Z232" s="2">
        <v>140</v>
      </c>
      <c r="AA232" s="2">
        <v>1.05</v>
      </c>
      <c r="AB232" s="2">
        <v>2</v>
      </c>
      <c r="AC232" s="9">
        <f>Z232*2</f>
        <v>280</v>
      </c>
      <c r="AD232" s="7">
        <f>MAX(AC232,$G232,$H232)</f>
        <v>800</v>
      </c>
      <c r="AE232" s="7">
        <f>AC232-$F232</f>
        <v>80</v>
      </c>
      <c r="AF232" s="7">
        <f>AD232-MAX($G232,$H232)</f>
        <v>0</v>
      </c>
      <c r="AG232" s="9">
        <f>_xlfn.CEILING.MATH(L232*AB232*IF(I232&gt;=2,2,IF(OR(E232="CA",E232="TA"),$AH$2,1)))</f>
        <v>266</v>
      </c>
      <c r="AH232" s="7">
        <f>MAX(AG232,$G232,$H232)</f>
        <v>800</v>
      </c>
      <c r="AI232" s="7">
        <f>MAX(_xlfn.CEILING.MATH((AG232-K232)/D232),0)</f>
        <v>0</v>
      </c>
      <c r="AJ232" s="7">
        <f>AG232-$F232</f>
        <v>66</v>
      </c>
      <c r="AK232" s="7">
        <f>AH232-MAX($G232,$H232)</f>
        <v>0</v>
      </c>
      <c r="AL232" s="8">
        <f>AK232/D232</f>
        <v>0</v>
      </c>
      <c r="AM232">
        <f>AH232/D232</f>
        <v>8</v>
      </c>
    </row>
    <row r="233" spans="1:39" x14ac:dyDescent="0.2">
      <c r="A233" s="1">
        <v>475</v>
      </c>
      <c r="B233" s="2">
        <v>43598043601</v>
      </c>
      <c r="C233" s="2" t="s">
        <v>33</v>
      </c>
      <c r="D233" s="2">
        <v>100</v>
      </c>
      <c r="E233" s="2" t="s">
        <v>280</v>
      </c>
      <c r="F233" s="2">
        <v>200</v>
      </c>
      <c r="G233" s="2">
        <v>0</v>
      </c>
      <c r="H233" s="2">
        <v>800</v>
      </c>
      <c r="I233" s="2">
        <v>11</v>
      </c>
      <c r="J233" s="2">
        <v>1100</v>
      </c>
      <c r="K233" s="2">
        <v>400</v>
      </c>
      <c r="L233" s="2">
        <v>100</v>
      </c>
      <c r="M233" s="2">
        <v>100</v>
      </c>
      <c r="N233" s="2">
        <v>100</v>
      </c>
      <c r="O233" s="2">
        <v>100</v>
      </c>
      <c r="P233" s="2">
        <v>100</v>
      </c>
      <c r="Q233" s="2">
        <v>1.5712317985045254</v>
      </c>
      <c r="R233" s="2">
        <v>3.3333333333333335</v>
      </c>
      <c r="S233" s="2">
        <v>10</v>
      </c>
      <c r="T233" s="2">
        <v>110</v>
      </c>
      <c r="U233" s="2">
        <v>31.622776601683793</v>
      </c>
      <c r="V233" s="2">
        <v>100</v>
      </c>
      <c r="W233" s="2">
        <v>100</v>
      </c>
      <c r="X233" s="2">
        <v>100</v>
      </c>
      <c r="Y233" s="2">
        <v>100</v>
      </c>
      <c r="Z233" s="2">
        <v>200</v>
      </c>
      <c r="AA233" s="2">
        <v>1.1000000000000001</v>
      </c>
      <c r="AB233" s="2">
        <v>2</v>
      </c>
      <c r="AC233" s="9">
        <f>Z233*2</f>
        <v>400</v>
      </c>
      <c r="AD233" s="7">
        <f>MAX(AC233,$G233,$H233)</f>
        <v>800</v>
      </c>
      <c r="AE233" s="7">
        <f>AC233-$F233</f>
        <v>200</v>
      </c>
      <c r="AF233" s="7">
        <f>AD233-MAX($G233,$H233)</f>
        <v>0</v>
      </c>
      <c r="AG233" s="9">
        <f>_xlfn.CEILING.MATH(L233*AB233*IF(I233&gt;=2,2,IF(OR(E233="CA",E233="TA"),$AH$2,1)))</f>
        <v>400</v>
      </c>
      <c r="AH233" s="7">
        <f>MAX(AG233,$G233,$H233)</f>
        <v>800</v>
      </c>
      <c r="AI233" s="7">
        <f>MAX(_xlfn.CEILING.MATH((AG233-K233)/D233),0)</f>
        <v>0</v>
      </c>
      <c r="AJ233" s="7">
        <f>AG233-$F233</f>
        <v>200</v>
      </c>
      <c r="AK233" s="7">
        <f>AH233-MAX($G233,$H233)</f>
        <v>0</v>
      </c>
      <c r="AL233" s="8">
        <f>AK233/D233</f>
        <v>0</v>
      </c>
      <c r="AM233">
        <f>AH233/D233</f>
        <v>8</v>
      </c>
    </row>
    <row r="234" spans="1:39" x14ac:dyDescent="0.2">
      <c r="A234" s="1">
        <v>18698</v>
      </c>
      <c r="B234" s="2">
        <v>45802065087</v>
      </c>
      <c r="C234" s="2" t="s">
        <v>183</v>
      </c>
      <c r="D234" s="2">
        <v>300</v>
      </c>
      <c r="E234" s="2" t="s">
        <v>280</v>
      </c>
      <c r="F234" s="2">
        <v>450</v>
      </c>
      <c r="G234" s="2">
        <v>2400</v>
      </c>
      <c r="H234" s="2">
        <v>0</v>
      </c>
      <c r="I234" s="2">
        <v>107</v>
      </c>
      <c r="J234" s="2">
        <v>7089</v>
      </c>
      <c r="K234" s="2">
        <v>1244</v>
      </c>
      <c r="L234" s="2">
        <v>66.252336448598129</v>
      </c>
      <c r="M234" s="2">
        <v>30</v>
      </c>
      <c r="N234" s="2">
        <v>90</v>
      </c>
      <c r="O234" s="2">
        <v>90</v>
      </c>
      <c r="P234" s="2">
        <v>180</v>
      </c>
      <c r="Q234" s="2">
        <v>1.0093457943925233</v>
      </c>
      <c r="R234" s="2">
        <v>2</v>
      </c>
      <c r="S234" s="2">
        <v>43</v>
      </c>
      <c r="T234" s="2">
        <v>164.86046511627907</v>
      </c>
      <c r="U234" s="2">
        <v>103.12142204941127</v>
      </c>
      <c r="V234" s="2">
        <v>7</v>
      </c>
      <c r="W234" s="2">
        <v>90</v>
      </c>
      <c r="X234" s="2">
        <v>149</v>
      </c>
      <c r="Y234" s="2">
        <v>240</v>
      </c>
      <c r="Z234" s="2">
        <v>440</v>
      </c>
      <c r="AA234" s="2">
        <v>2.4883720930232558</v>
      </c>
      <c r="AB234" s="2">
        <v>7</v>
      </c>
      <c r="AC234" s="9">
        <f>Z234*2</f>
        <v>880</v>
      </c>
      <c r="AD234" s="7">
        <f>MAX(AC234,$G234,$H234)</f>
        <v>2400</v>
      </c>
      <c r="AE234" s="7">
        <f>AC234-$F234</f>
        <v>430</v>
      </c>
      <c r="AF234" s="7">
        <f>AD234-MAX($G234,$H234)</f>
        <v>0</v>
      </c>
      <c r="AG234" s="9">
        <f>_xlfn.CEILING.MATH(L234*AB234*IF(I234&gt;=2,2,IF(OR(E234="CA",E234="TA"),$AH$2,1)))</f>
        <v>928</v>
      </c>
      <c r="AH234" s="7">
        <f>MAX(AG234,$G234,$H234)</f>
        <v>2400</v>
      </c>
      <c r="AI234" s="7">
        <f>MAX(_xlfn.CEILING.MATH((AG234-K234)/D234),0)</f>
        <v>0</v>
      </c>
      <c r="AJ234" s="7">
        <f>AG234-$F234</f>
        <v>478</v>
      </c>
      <c r="AK234" s="7">
        <f>AH234-MAX($G234,$H234)</f>
        <v>0</v>
      </c>
      <c r="AL234" s="8">
        <f>AK234/D234</f>
        <v>0</v>
      </c>
      <c r="AM234">
        <f>AH234/D234</f>
        <v>8</v>
      </c>
    </row>
    <row r="235" spans="1:39" x14ac:dyDescent="0.2">
      <c r="A235" s="1">
        <v>21414</v>
      </c>
      <c r="B235" s="2">
        <v>16714050402</v>
      </c>
      <c r="C235" s="2" t="s">
        <v>189</v>
      </c>
      <c r="D235" s="2">
        <v>500</v>
      </c>
      <c r="E235" s="2" t="s">
        <v>282</v>
      </c>
      <c r="F235" s="2">
        <v>500</v>
      </c>
      <c r="G235" s="2">
        <v>4000</v>
      </c>
      <c r="H235" s="2">
        <v>0</v>
      </c>
      <c r="I235" s="2">
        <v>32</v>
      </c>
      <c r="J235" s="2">
        <v>7538</v>
      </c>
      <c r="K235" s="2">
        <v>3769</v>
      </c>
      <c r="L235" s="2">
        <v>235.5625</v>
      </c>
      <c r="M235" s="2">
        <v>82.75</v>
      </c>
      <c r="N235" s="2">
        <v>144</v>
      </c>
      <c r="O235" s="2">
        <v>270</v>
      </c>
      <c r="P235" s="2">
        <v>1080</v>
      </c>
      <c r="Q235" s="2">
        <v>3.3056341931646118</v>
      </c>
      <c r="R235" s="2">
        <v>12</v>
      </c>
      <c r="S235" s="2">
        <v>21</v>
      </c>
      <c r="T235" s="2">
        <v>358.95238095238096</v>
      </c>
      <c r="U235" s="2">
        <v>434.28625078287661</v>
      </c>
      <c r="V235" s="2">
        <v>28</v>
      </c>
      <c r="W235" s="2">
        <v>90</v>
      </c>
      <c r="X235" s="2">
        <v>177</v>
      </c>
      <c r="Y235" s="2">
        <v>270</v>
      </c>
      <c r="Z235" s="2">
        <v>1350</v>
      </c>
      <c r="AA235" s="2">
        <v>1.5238095238095237</v>
      </c>
      <c r="AB235" s="2">
        <v>5</v>
      </c>
      <c r="AC235" s="9">
        <f>Z235*2</f>
        <v>2700</v>
      </c>
      <c r="AD235" s="7">
        <f>MAX(AC235,$G235,$H235)</f>
        <v>4000</v>
      </c>
      <c r="AE235" s="7">
        <f>AC235-$F235</f>
        <v>2200</v>
      </c>
      <c r="AF235" s="7">
        <f>AD235-MAX($G235,$H235)</f>
        <v>0</v>
      </c>
      <c r="AG235" s="9">
        <f>_xlfn.CEILING.MATH(L235*AB235*IF(I235&gt;=2,2,IF(OR(E235="CA",E235="TA"),$AH$2,1)))</f>
        <v>2356</v>
      </c>
      <c r="AH235" s="7">
        <f>MAX(AG235,$G235,$H235)</f>
        <v>4000</v>
      </c>
      <c r="AI235" s="7">
        <f>MAX(_xlfn.CEILING.MATH((AG235-K235)/D235),0)</f>
        <v>0</v>
      </c>
      <c r="AJ235" s="7">
        <f>AG235-$F235</f>
        <v>1856</v>
      </c>
      <c r="AK235" s="7">
        <f>AH235-MAX($G235,$H235)</f>
        <v>0</v>
      </c>
      <c r="AL235" s="8">
        <f>AK235/D235</f>
        <v>0</v>
      </c>
      <c r="AM235">
        <f>AH235/D235</f>
        <v>8</v>
      </c>
    </row>
    <row r="236" spans="1:39" x14ac:dyDescent="0.2">
      <c r="A236" s="1">
        <v>26721</v>
      </c>
      <c r="B236" s="2">
        <v>50111078751</v>
      </c>
      <c r="C236" s="2" t="s">
        <v>206</v>
      </c>
      <c r="D236" s="2">
        <v>6</v>
      </c>
      <c r="E236" s="2" t="s">
        <v>280</v>
      </c>
      <c r="F236" s="2">
        <v>12</v>
      </c>
      <c r="G236" s="2">
        <v>54</v>
      </c>
      <c r="H236" s="2">
        <v>0</v>
      </c>
      <c r="I236" s="2">
        <v>5</v>
      </c>
      <c r="J236" s="2">
        <v>20</v>
      </c>
      <c r="K236" s="2">
        <v>34</v>
      </c>
      <c r="L236" s="2">
        <v>4</v>
      </c>
      <c r="M236" s="2">
        <v>4</v>
      </c>
      <c r="N236" s="2">
        <v>4</v>
      </c>
      <c r="O236" s="2">
        <v>4</v>
      </c>
      <c r="P236" s="2">
        <v>4</v>
      </c>
      <c r="Q236" s="2">
        <v>3.2088888888888887</v>
      </c>
      <c r="R236" s="2">
        <v>4</v>
      </c>
      <c r="S236" s="2">
        <v>3</v>
      </c>
      <c r="T236" s="2">
        <v>6.666666666666667</v>
      </c>
      <c r="U236" s="2">
        <v>2.3094010767585029</v>
      </c>
      <c r="V236" s="2">
        <v>4</v>
      </c>
      <c r="W236" s="2">
        <v>6</v>
      </c>
      <c r="X236" s="2">
        <v>8</v>
      </c>
      <c r="Y236" s="2">
        <v>8</v>
      </c>
      <c r="Z236" s="2">
        <v>8</v>
      </c>
      <c r="AA236" s="2">
        <v>1.6666666666666667</v>
      </c>
      <c r="AB236" s="2">
        <v>2</v>
      </c>
      <c r="AC236" s="9">
        <f>Z236*2</f>
        <v>16</v>
      </c>
      <c r="AD236" s="7">
        <f>MAX(AC236,$G236,$H236)</f>
        <v>54</v>
      </c>
      <c r="AE236" s="7">
        <f>AC236-$F236</f>
        <v>4</v>
      </c>
      <c r="AF236" s="7">
        <f>AD236-MAX($G236,$H236)</f>
        <v>0</v>
      </c>
      <c r="AG236" s="9">
        <f>_xlfn.CEILING.MATH(L236*AB236*IF(I236&gt;=2,2,IF(OR(E236="CA",E236="TA"),$AH$2,1)))</f>
        <v>16</v>
      </c>
      <c r="AH236" s="7">
        <f>MAX(AG236,$G236,$H236)</f>
        <v>54</v>
      </c>
      <c r="AI236" s="7">
        <f>MAX(_xlfn.CEILING.MATH((AG236-K236)/D236),0)</f>
        <v>0</v>
      </c>
      <c r="AJ236" s="7">
        <f>AG236-$F236</f>
        <v>4</v>
      </c>
      <c r="AK236" s="7">
        <f>AH236-MAX($G236,$H236)</f>
        <v>0</v>
      </c>
      <c r="AL236" s="8">
        <f>AK236/D236</f>
        <v>0</v>
      </c>
      <c r="AM236">
        <f>AH236/D236</f>
        <v>9</v>
      </c>
    </row>
    <row r="237" spans="1:39" x14ac:dyDescent="0.2">
      <c r="A237" s="1">
        <v>2329</v>
      </c>
      <c r="B237" s="2">
        <v>63323004401</v>
      </c>
      <c r="C237" s="2" t="s">
        <v>47</v>
      </c>
      <c r="D237" s="2">
        <v>1</v>
      </c>
      <c r="E237" s="2" t="s">
        <v>281</v>
      </c>
      <c r="F237" s="2">
        <v>1</v>
      </c>
      <c r="G237" s="2">
        <v>0</v>
      </c>
      <c r="H237" s="2">
        <v>10</v>
      </c>
      <c r="I237" s="2">
        <v>0</v>
      </c>
      <c r="J237" s="2">
        <v>0</v>
      </c>
      <c r="K237" s="2">
        <v>25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9">
        <f>Z237*2</f>
        <v>0</v>
      </c>
      <c r="AD237" s="7">
        <f>MAX(AC237,$G237,$H237)</f>
        <v>10</v>
      </c>
      <c r="AE237" s="7">
        <f>AC237-$F237</f>
        <v>-1</v>
      </c>
      <c r="AF237" s="7">
        <f>AD237-MAX($G237,$H237)</f>
        <v>0</v>
      </c>
      <c r="AG237" s="9">
        <f>_xlfn.CEILING.MATH(L237*AB237*IF(I237&gt;=2,2,IF(OR(E237="CA",E237="TA"),$AH$2,1)))</f>
        <v>0</v>
      </c>
      <c r="AH237" s="7">
        <f>MAX(AG237,$G237,$H237)</f>
        <v>10</v>
      </c>
      <c r="AI237" s="7">
        <f>MAX(_xlfn.CEILING.MATH((AG237-K237)/D237),0)</f>
        <v>0</v>
      </c>
      <c r="AJ237" s="7">
        <f>AG237-$F237</f>
        <v>-1</v>
      </c>
      <c r="AK237" s="7">
        <f>AH237-MAX($G237,$H237)</f>
        <v>0</v>
      </c>
      <c r="AL237" s="8">
        <f>AK237/D237</f>
        <v>0</v>
      </c>
      <c r="AM237">
        <f>AH237/D237</f>
        <v>10</v>
      </c>
    </row>
    <row r="238" spans="1:39" x14ac:dyDescent="0.2">
      <c r="A238" s="1">
        <v>62710</v>
      </c>
      <c r="B238" s="2">
        <v>6498100</v>
      </c>
      <c r="C238" s="2" t="s">
        <v>273</v>
      </c>
      <c r="D238" s="2">
        <v>1</v>
      </c>
      <c r="E238" s="2" t="s">
        <v>281</v>
      </c>
      <c r="F238" s="2">
        <v>0</v>
      </c>
      <c r="G238" s="2">
        <v>10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9">
        <f>Z238*2</f>
        <v>0</v>
      </c>
      <c r="AD238" s="7">
        <f>MAX(AC238,$G238,$H238)</f>
        <v>10</v>
      </c>
      <c r="AE238" s="7">
        <f>AC238-$F238</f>
        <v>0</v>
      </c>
      <c r="AF238" s="7">
        <f>AD238-MAX($G238,$H238)</f>
        <v>0</v>
      </c>
      <c r="AG238" s="9">
        <f>_xlfn.CEILING.MATH(L238*AB238*IF(I238&gt;=2,2,IF(OR(E238="CA",E238="TA"),$AH$2,1)))</f>
        <v>0</v>
      </c>
      <c r="AH238" s="7">
        <f>MAX(AG238,$G238,$H238)</f>
        <v>10</v>
      </c>
      <c r="AI238" s="7">
        <f>MAX(_xlfn.CEILING.MATH((AG238-K238)/D238),0)</f>
        <v>0</v>
      </c>
      <c r="AJ238" s="7">
        <f>AG238-$F238</f>
        <v>0</v>
      </c>
      <c r="AK238" s="7">
        <f>AH238-MAX($G238,$H238)</f>
        <v>0</v>
      </c>
      <c r="AL238" s="8">
        <f>AK238/D238</f>
        <v>0</v>
      </c>
      <c r="AM238">
        <f>AH238/D238</f>
        <v>10</v>
      </c>
    </row>
    <row r="239" spans="1:39" x14ac:dyDescent="0.2">
      <c r="A239" s="1">
        <v>63909</v>
      </c>
      <c r="B239" s="2">
        <v>6483141</v>
      </c>
      <c r="C239" s="2" t="s">
        <v>275</v>
      </c>
      <c r="D239" s="2">
        <v>1</v>
      </c>
      <c r="E239" s="2" t="s">
        <v>281</v>
      </c>
      <c r="F239" s="2">
        <v>0</v>
      </c>
      <c r="G239" s="2">
        <v>10</v>
      </c>
      <c r="H239" s="2">
        <v>0</v>
      </c>
      <c r="I239" s="2">
        <v>0</v>
      </c>
      <c r="J239" s="2">
        <v>0</v>
      </c>
      <c r="K239" s="2">
        <v>10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9">
        <f>Z239*2</f>
        <v>0</v>
      </c>
      <c r="AD239" s="7">
        <f>MAX(AC239,$G239,$H239)</f>
        <v>10</v>
      </c>
      <c r="AE239" s="7">
        <f>AC239-$F239</f>
        <v>0</v>
      </c>
      <c r="AF239" s="7">
        <f>AD239-MAX($G239,$H239)</f>
        <v>0</v>
      </c>
      <c r="AG239" s="9">
        <f>_xlfn.CEILING.MATH(L239*AB239*IF(I239&gt;=2,2,IF(OR(E239="CA",E239="TA"),$AH$2,1)))</f>
        <v>0</v>
      </c>
      <c r="AH239" s="7">
        <f>MAX(AG239,$G239,$H239)</f>
        <v>10</v>
      </c>
      <c r="AI239" s="7">
        <f>MAX(_xlfn.CEILING.MATH((AG239-K239)/D239),0)</f>
        <v>0</v>
      </c>
      <c r="AJ239" s="7">
        <f>AG239-$F239</f>
        <v>0</v>
      </c>
      <c r="AK239" s="7">
        <f>AH239-MAX($G239,$H239)</f>
        <v>0</v>
      </c>
      <c r="AL239" s="8">
        <f>AK239/D239</f>
        <v>0</v>
      </c>
      <c r="AM239">
        <f>AH239/D239</f>
        <v>10</v>
      </c>
    </row>
    <row r="240" spans="1:39" x14ac:dyDescent="0.2">
      <c r="A240" s="1">
        <v>63901</v>
      </c>
      <c r="B240" s="2">
        <v>49281040015</v>
      </c>
      <c r="C240" s="2" t="s">
        <v>274</v>
      </c>
      <c r="D240" s="2">
        <v>1</v>
      </c>
      <c r="E240" s="2" t="s">
        <v>281</v>
      </c>
      <c r="F240" s="2">
        <v>0</v>
      </c>
      <c r="G240" s="2">
        <v>10</v>
      </c>
      <c r="H240" s="2">
        <v>0</v>
      </c>
      <c r="I240" s="2">
        <v>1</v>
      </c>
      <c r="J240" s="2">
        <v>1</v>
      </c>
      <c r="K240" s="2">
        <v>9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0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  <c r="AA240" s="2">
        <v>1</v>
      </c>
      <c r="AB240" s="2">
        <v>1</v>
      </c>
      <c r="AC240" s="9">
        <f>Z240*2</f>
        <v>2</v>
      </c>
      <c r="AD240" s="7">
        <f>MAX(AC240,$G240,$H240)</f>
        <v>10</v>
      </c>
      <c r="AE240" s="7">
        <f>AC240-$F240</f>
        <v>2</v>
      </c>
      <c r="AF240" s="7">
        <f>AD240-MAX($G240,$H240)</f>
        <v>0</v>
      </c>
      <c r="AG240" s="9">
        <f>_xlfn.CEILING.MATH(L240*AB240*IF(I240&gt;=2,2,IF(OR(E240="CA",E240="TA"),$AH$2,1)))</f>
        <v>1</v>
      </c>
      <c r="AH240" s="7">
        <f>MAX(AG240,$G240,$H240)</f>
        <v>10</v>
      </c>
      <c r="AI240" s="7">
        <f>MAX(_xlfn.CEILING.MATH((AG240-K240)/D240),0)</f>
        <v>0</v>
      </c>
      <c r="AJ240" s="7">
        <f>AG240-$F240</f>
        <v>1</v>
      </c>
      <c r="AK240" s="7">
        <f>AH240-MAX($G240,$H240)</f>
        <v>0</v>
      </c>
      <c r="AL240" s="8">
        <f>AK240/D240</f>
        <v>0</v>
      </c>
      <c r="AM240">
        <f>AH240/D240</f>
        <v>10</v>
      </c>
    </row>
    <row r="241" spans="1:39" x14ac:dyDescent="0.2">
      <c r="A241" s="1">
        <v>9679</v>
      </c>
      <c r="B241" s="2">
        <v>6483701</v>
      </c>
      <c r="C241" s="2" t="s">
        <v>151</v>
      </c>
      <c r="D241" s="2">
        <v>1</v>
      </c>
      <c r="E241" s="2" t="s">
        <v>281</v>
      </c>
      <c r="F241" s="2">
        <v>1</v>
      </c>
      <c r="G241" s="2">
        <v>10</v>
      </c>
      <c r="H241" s="2">
        <v>0</v>
      </c>
      <c r="I241" s="2">
        <v>3</v>
      </c>
      <c r="J241" s="2">
        <v>4</v>
      </c>
      <c r="K241" s="2">
        <v>5</v>
      </c>
      <c r="L241" s="2">
        <v>1.3333333333333333</v>
      </c>
      <c r="M241" s="2">
        <v>1</v>
      </c>
      <c r="N241" s="2">
        <v>1</v>
      </c>
      <c r="O241" s="2">
        <v>1.5</v>
      </c>
      <c r="P241" s="2">
        <v>2</v>
      </c>
      <c r="Q241" s="2">
        <v>1.3333333333333333</v>
      </c>
      <c r="R241" s="2">
        <v>2</v>
      </c>
      <c r="S241" s="2">
        <v>3</v>
      </c>
      <c r="T241" s="2">
        <v>1.3333333333333333</v>
      </c>
      <c r="U241" s="2">
        <v>0.57735026918962573</v>
      </c>
      <c r="V241" s="2">
        <v>1</v>
      </c>
      <c r="W241" s="2">
        <v>1</v>
      </c>
      <c r="X241" s="2">
        <v>1</v>
      </c>
      <c r="Y241" s="2">
        <v>1.5</v>
      </c>
      <c r="Z241" s="2">
        <v>2</v>
      </c>
      <c r="AA241" s="2">
        <v>1</v>
      </c>
      <c r="AB241" s="2">
        <v>1</v>
      </c>
      <c r="AC241" s="9">
        <f>Z241*2</f>
        <v>4</v>
      </c>
      <c r="AD241" s="7">
        <f>MAX(AC241,$G241,$H241)</f>
        <v>10</v>
      </c>
      <c r="AE241" s="7">
        <f>AC241-$F241</f>
        <v>3</v>
      </c>
      <c r="AF241" s="7">
        <f>AD241-MAX($G241,$H241)</f>
        <v>0</v>
      </c>
      <c r="AG241" s="9">
        <f>_xlfn.CEILING.MATH(L241*AB241*IF(I241&gt;=2,2,IF(OR(E241="CA",E241="TA"),$AH$2,1)))</f>
        <v>3</v>
      </c>
      <c r="AH241" s="7">
        <f>MAX(AG241,$G241,$H241)</f>
        <v>10</v>
      </c>
      <c r="AI241" s="7">
        <f>MAX(_xlfn.CEILING.MATH((AG241-K241)/D241),0)</f>
        <v>0</v>
      </c>
      <c r="AJ241" s="7">
        <f>AG241-$F241</f>
        <v>2</v>
      </c>
      <c r="AK241" s="7">
        <f>AH241-MAX($G241,$H241)</f>
        <v>0</v>
      </c>
      <c r="AL241" s="8">
        <f>AK241/D241</f>
        <v>0</v>
      </c>
      <c r="AM241">
        <f>AH241/D241</f>
        <v>10</v>
      </c>
    </row>
    <row r="242" spans="1:39" x14ac:dyDescent="0.2">
      <c r="A242" s="1">
        <v>9165</v>
      </c>
      <c r="B242" s="2">
        <v>409733701</v>
      </c>
      <c r="C242" s="2" t="s">
        <v>140</v>
      </c>
      <c r="D242" s="2">
        <v>1</v>
      </c>
      <c r="E242" s="2" t="s">
        <v>283</v>
      </c>
      <c r="F242" s="2">
        <v>2</v>
      </c>
      <c r="G242" s="2">
        <v>10</v>
      </c>
      <c r="H242" s="2">
        <v>0</v>
      </c>
      <c r="I242" s="2">
        <v>3</v>
      </c>
      <c r="J242" s="2">
        <v>3</v>
      </c>
      <c r="K242" s="2">
        <v>10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0.67037037037037039</v>
      </c>
      <c r="R242" s="2">
        <v>1</v>
      </c>
      <c r="S242" s="2">
        <v>2</v>
      </c>
      <c r="T242" s="2">
        <v>1.5</v>
      </c>
      <c r="U242" s="2">
        <v>0.70710678118654757</v>
      </c>
      <c r="V242" s="2">
        <v>1</v>
      </c>
      <c r="W242" s="2">
        <v>1.25</v>
      </c>
      <c r="X242" s="2">
        <v>1.5</v>
      </c>
      <c r="Y242" s="2">
        <v>1.75</v>
      </c>
      <c r="Z242" s="2">
        <v>2</v>
      </c>
      <c r="AA242" s="2">
        <v>1.5</v>
      </c>
      <c r="AB242" s="2">
        <v>2</v>
      </c>
      <c r="AC242" s="9">
        <f>Z242*2</f>
        <v>4</v>
      </c>
      <c r="AD242" s="7">
        <f>MAX(AC242,$G242,$H242)</f>
        <v>10</v>
      </c>
      <c r="AE242" s="7">
        <f>AC242-$F242</f>
        <v>2</v>
      </c>
      <c r="AF242" s="7">
        <f>AD242-MAX($G242,$H242)</f>
        <v>0</v>
      </c>
      <c r="AG242" s="9">
        <f>_xlfn.CEILING.MATH(L242*AB242*IF(I242&gt;=2,2,IF(OR(E242="CA",E242="TA"),$AH$2,1)))</f>
        <v>4</v>
      </c>
      <c r="AH242" s="7">
        <f>MAX(AG242,$G242,$H242)</f>
        <v>10</v>
      </c>
      <c r="AI242" s="7">
        <f>MAX(_xlfn.CEILING.MATH((AG242-K242)/D242),0)</f>
        <v>0</v>
      </c>
      <c r="AJ242" s="7">
        <f>AG242-$F242</f>
        <v>2</v>
      </c>
      <c r="AK242" s="7">
        <f>AH242-MAX($G242,$H242)</f>
        <v>0</v>
      </c>
      <c r="AL242" s="8">
        <f>AK242/D242</f>
        <v>0</v>
      </c>
      <c r="AM242">
        <f>AH242/D242</f>
        <v>10</v>
      </c>
    </row>
    <row r="243" spans="1:39" x14ac:dyDescent="0.2">
      <c r="A243" s="1">
        <v>47400</v>
      </c>
      <c r="B243" s="2">
        <v>38396052163</v>
      </c>
      <c r="C243" s="2" t="s">
        <v>259</v>
      </c>
      <c r="D243" s="2">
        <v>10</v>
      </c>
      <c r="E243" s="2" t="s">
        <v>280</v>
      </c>
      <c r="F243" s="2">
        <v>20</v>
      </c>
      <c r="G243" s="2">
        <v>100</v>
      </c>
      <c r="H243" s="2">
        <v>0</v>
      </c>
      <c r="I243" s="2">
        <v>3</v>
      </c>
      <c r="J243" s="2">
        <v>40</v>
      </c>
      <c r="K243" s="2">
        <v>240</v>
      </c>
      <c r="L243" s="2">
        <v>13.333333333333334</v>
      </c>
      <c r="M243" s="2">
        <v>10</v>
      </c>
      <c r="N243" s="2">
        <v>10</v>
      </c>
      <c r="O243" s="2">
        <v>15</v>
      </c>
      <c r="P243" s="2">
        <v>20</v>
      </c>
      <c r="Q243" s="2">
        <v>0.1851851851851852</v>
      </c>
      <c r="R243" s="2">
        <v>0.33333333333333331</v>
      </c>
      <c r="S243" s="2">
        <v>3</v>
      </c>
      <c r="T243" s="2">
        <v>13.333333333333334</v>
      </c>
      <c r="U243" s="2">
        <v>5.7735026918962573</v>
      </c>
      <c r="V243" s="2">
        <v>10</v>
      </c>
      <c r="W243" s="2">
        <v>10</v>
      </c>
      <c r="X243" s="2">
        <v>10</v>
      </c>
      <c r="Y243" s="2">
        <v>15</v>
      </c>
      <c r="Z243" s="2">
        <v>20</v>
      </c>
      <c r="AA243" s="2">
        <v>1</v>
      </c>
      <c r="AB243" s="2">
        <v>1</v>
      </c>
      <c r="AC243" s="9">
        <f>Z243*2</f>
        <v>40</v>
      </c>
      <c r="AD243" s="7">
        <f>MAX(AC243,$G243,$H243)</f>
        <v>100</v>
      </c>
      <c r="AE243" s="7">
        <f>AC243-$F243</f>
        <v>20</v>
      </c>
      <c r="AF243" s="7">
        <f>AD243-MAX($G243,$H243)</f>
        <v>0</v>
      </c>
      <c r="AG243" s="9">
        <f>_xlfn.CEILING.MATH(L243*AB243*IF(I243&gt;=2,2,IF(OR(E243="CA",E243="TA"),$AH$2,1)))</f>
        <v>27</v>
      </c>
      <c r="AH243" s="7">
        <f>MAX(AG243,$G243,$H243)</f>
        <v>100</v>
      </c>
      <c r="AI243" s="7">
        <f>MAX(_xlfn.CEILING.MATH((AG243-K243)/D243),0)</f>
        <v>0</v>
      </c>
      <c r="AJ243" s="7">
        <f>AG243-$F243</f>
        <v>7</v>
      </c>
      <c r="AK243" s="7">
        <f>AH243-MAX($G243,$H243)</f>
        <v>0</v>
      </c>
      <c r="AL243" s="8">
        <f>AK243/D243</f>
        <v>0</v>
      </c>
      <c r="AM243">
        <f>AH243/D243</f>
        <v>10</v>
      </c>
    </row>
    <row r="244" spans="1:39" x14ac:dyDescent="0.2">
      <c r="A244" s="1">
        <v>52193</v>
      </c>
      <c r="B244" s="2">
        <v>409155910</v>
      </c>
      <c r="C244" s="2" t="s">
        <v>264</v>
      </c>
      <c r="D244" s="2">
        <v>10</v>
      </c>
      <c r="E244" s="2" t="s">
        <v>281</v>
      </c>
      <c r="F244" s="2">
        <v>0</v>
      </c>
      <c r="G244" s="2">
        <v>100</v>
      </c>
      <c r="H244" s="2">
        <v>0</v>
      </c>
      <c r="I244" s="2">
        <v>1</v>
      </c>
      <c r="J244" s="2">
        <v>10</v>
      </c>
      <c r="K244" s="2">
        <v>90</v>
      </c>
      <c r="L244" s="2">
        <v>10</v>
      </c>
      <c r="M244" s="2">
        <v>10</v>
      </c>
      <c r="N244" s="2">
        <v>10</v>
      </c>
      <c r="O244" s="2">
        <v>10</v>
      </c>
      <c r="P244" s="2">
        <v>10</v>
      </c>
      <c r="Q244" s="2">
        <v>10</v>
      </c>
      <c r="R244" s="2">
        <v>10</v>
      </c>
      <c r="S244" s="2">
        <v>1</v>
      </c>
      <c r="T244" s="2">
        <v>10</v>
      </c>
      <c r="U244" s="2">
        <v>0</v>
      </c>
      <c r="V244" s="2">
        <v>10</v>
      </c>
      <c r="W244" s="2">
        <v>10</v>
      </c>
      <c r="X244" s="2">
        <v>10</v>
      </c>
      <c r="Y244" s="2">
        <v>10</v>
      </c>
      <c r="Z244" s="2">
        <v>10</v>
      </c>
      <c r="AA244" s="2">
        <v>1</v>
      </c>
      <c r="AB244" s="2">
        <v>1</v>
      </c>
      <c r="AC244" s="9">
        <f>Z244*2</f>
        <v>20</v>
      </c>
      <c r="AD244" s="7">
        <f>MAX(AC244,$G244,$H244)</f>
        <v>100</v>
      </c>
      <c r="AE244" s="7">
        <f>AC244-$F244</f>
        <v>20</v>
      </c>
      <c r="AF244" s="7">
        <f>AD244-MAX($G244,$H244)</f>
        <v>0</v>
      </c>
      <c r="AG244" s="9">
        <f>_xlfn.CEILING.MATH(L244*AB244*IF(I244&gt;=2,2,IF(OR(E244="CA",E244="TA"),$AH$2,1)))</f>
        <v>10</v>
      </c>
      <c r="AH244" s="7">
        <f>MAX(AG244,$G244,$H244)</f>
        <v>100</v>
      </c>
      <c r="AI244" s="7">
        <f>MAX(_xlfn.CEILING.MATH((AG244-K244)/D244),0)</f>
        <v>0</v>
      </c>
      <c r="AJ244" s="7">
        <f>AG244-$F244</f>
        <v>10</v>
      </c>
      <c r="AK244" s="7">
        <f>AH244-MAX($G244,$H244)</f>
        <v>0</v>
      </c>
      <c r="AL244" s="8">
        <f>AK244/D244</f>
        <v>0</v>
      </c>
      <c r="AM244">
        <f>AH244/D244</f>
        <v>10</v>
      </c>
    </row>
    <row r="245" spans="1:39" x14ac:dyDescent="0.2">
      <c r="A245" s="1">
        <v>46046</v>
      </c>
      <c r="B245" s="2">
        <v>16714044701</v>
      </c>
      <c r="C245" s="2" t="s">
        <v>240</v>
      </c>
      <c r="D245" s="2">
        <v>100</v>
      </c>
      <c r="E245" s="2" t="s">
        <v>280</v>
      </c>
      <c r="F245" s="2">
        <v>200</v>
      </c>
      <c r="G245" s="2">
        <v>1000</v>
      </c>
      <c r="H245" s="2">
        <v>0</v>
      </c>
      <c r="I245" s="2">
        <v>15</v>
      </c>
      <c r="J245" s="2">
        <v>1085</v>
      </c>
      <c r="K245" s="2">
        <v>680</v>
      </c>
      <c r="L245" s="2">
        <v>72.333333333333329</v>
      </c>
      <c r="M245" s="2">
        <v>52.5</v>
      </c>
      <c r="N245" s="2">
        <v>60</v>
      </c>
      <c r="O245" s="2">
        <v>90</v>
      </c>
      <c r="P245" s="2">
        <v>180</v>
      </c>
      <c r="Q245" s="2">
        <v>1.3111111111111109</v>
      </c>
      <c r="R245" s="2">
        <v>2</v>
      </c>
      <c r="S245" s="2">
        <v>11</v>
      </c>
      <c r="T245" s="2">
        <v>98.63636363636364</v>
      </c>
      <c r="U245" s="2">
        <v>67.679055441506762</v>
      </c>
      <c r="V245" s="2">
        <v>45</v>
      </c>
      <c r="W245" s="2">
        <v>60</v>
      </c>
      <c r="X245" s="2">
        <v>70</v>
      </c>
      <c r="Y245" s="2">
        <v>105</v>
      </c>
      <c r="Z245" s="2">
        <v>280</v>
      </c>
      <c r="AA245" s="2">
        <v>1.3636363636363635</v>
      </c>
      <c r="AB245" s="2">
        <v>3</v>
      </c>
      <c r="AC245" s="9">
        <f>Z245*2</f>
        <v>560</v>
      </c>
      <c r="AD245" s="7">
        <f>MAX(AC245,$G245,$H245)</f>
        <v>1000</v>
      </c>
      <c r="AE245" s="7">
        <f>AC245-$F245</f>
        <v>360</v>
      </c>
      <c r="AF245" s="7">
        <f>AD245-MAX($G245,$H245)</f>
        <v>0</v>
      </c>
      <c r="AG245" s="9">
        <f>_xlfn.CEILING.MATH(L245*AB245*IF(I245&gt;=2,2,IF(OR(E245="CA",E245="TA"),$AH$2,1)))</f>
        <v>434</v>
      </c>
      <c r="AH245" s="7">
        <f>MAX(AG245,$G245,$H245)</f>
        <v>1000</v>
      </c>
      <c r="AI245" s="7">
        <f>MAX(_xlfn.CEILING.MATH((AG245-K245)/D245),0)</f>
        <v>0</v>
      </c>
      <c r="AJ245" s="7">
        <f>AG245-$F245</f>
        <v>234</v>
      </c>
      <c r="AK245" s="7">
        <f>AH245-MAX($G245,$H245)</f>
        <v>0</v>
      </c>
      <c r="AL245" s="8">
        <f>AK245/D245</f>
        <v>0</v>
      </c>
      <c r="AM245">
        <f>AH245/D245</f>
        <v>10</v>
      </c>
    </row>
    <row r="246" spans="1:39" x14ac:dyDescent="0.2">
      <c r="A246" s="1">
        <v>25181</v>
      </c>
      <c r="B246" s="2">
        <v>93725601</v>
      </c>
      <c r="C246" s="2" t="s">
        <v>204</v>
      </c>
      <c r="D246" s="2">
        <v>100</v>
      </c>
      <c r="E246" s="2" t="s">
        <v>280</v>
      </c>
      <c r="F246" s="2">
        <v>400</v>
      </c>
      <c r="G246" s="2">
        <v>1000</v>
      </c>
      <c r="H246" s="2">
        <v>0</v>
      </c>
      <c r="I246" s="2">
        <v>17</v>
      </c>
      <c r="J246" s="2">
        <v>1200</v>
      </c>
      <c r="K246" s="2">
        <v>925</v>
      </c>
      <c r="L246" s="2">
        <v>70.588235294117652</v>
      </c>
      <c r="M246" s="2">
        <v>30</v>
      </c>
      <c r="N246" s="2">
        <v>60</v>
      </c>
      <c r="O246" s="2">
        <v>90</v>
      </c>
      <c r="P246" s="2">
        <v>180</v>
      </c>
      <c r="Q246" s="2">
        <v>1.3554695562435501</v>
      </c>
      <c r="R246" s="2">
        <v>2.0263157894736841</v>
      </c>
      <c r="S246" s="2">
        <v>12</v>
      </c>
      <c r="T246" s="2">
        <v>100</v>
      </c>
      <c r="U246" s="2">
        <v>83.825576483119235</v>
      </c>
      <c r="V246" s="2">
        <v>1</v>
      </c>
      <c r="W246" s="2">
        <v>29.5</v>
      </c>
      <c r="X246" s="2">
        <v>83.5</v>
      </c>
      <c r="Y246" s="2">
        <v>157.5</v>
      </c>
      <c r="Z246" s="2">
        <v>286</v>
      </c>
      <c r="AA246" s="2">
        <v>1.4166666666666667</v>
      </c>
      <c r="AB246" s="2">
        <v>5</v>
      </c>
      <c r="AC246" s="9">
        <f>Z246*2</f>
        <v>572</v>
      </c>
      <c r="AD246" s="7">
        <f>MAX(AC246,$G246,$H246)</f>
        <v>1000</v>
      </c>
      <c r="AE246" s="7">
        <f>AC246-$F246</f>
        <v>172</v>
      </c>
      <c r="AF246" s="7">
        <f>AD246-MAX($G246,$H246)</f>
        <v>0</v>
      </c>
      <c r="AG246" s="9">
        <f>_xlfn.CEILING.MATH(L246*AB246*IF(I246&gt;=2,2,IF(OR(E246="CA",E246="TA"),$AH$2,1)))</f>
        <v>706</v>
      </c>
      <c r="AH246" s="7">
        <f>MAX(AG246,$G246,$H246)</f>
        <v>1000</v>
      </c>
      <c r="AI246" s="7">
        <f>MAX(_xlfn.CEILING.MATH((AG246-K246)/D246),0)</f>
        <v>0</v>
      </c>
      <c r="AJ246" s="7">
        <f>AG246-$F246</f>
        <v>306</v>
      </c>
      <c r="AK246" s="7">
        <f>AH246-MAX($G246,$H246)</f>
        <v>0</v>
      </c>
      <c r="AL246" s="8">
        <f>AK246/D246</f>
        <v>0</v>
      </c>
      <c r="AM246">
        <f>AH246/D246</f>
        <v>10</v>
      </c>
    </row>
    <row r="247" spans="1:39" x14ac:dyDescent="0.2">
      <c r="A247" s="1">
        <v>16963</v>
      </c>
      <c r="B247" s="2">
        <v>16714036304</v>
      </c>
      <c r="C247" s="2" t="s">
        <v>177</v>
      </c>
      <c r="D247" s="2">
        <v>28</v>
      </c>
      <c r="E247" s="2" t="s">
        <v>280</v>
      </c>
      <c r="F247" s="2">
        <v>84</v>
      </c>
      <c r="G247" s="2">
        <v>336</v>
      </c>
      <c r="H247" s="2">
        <v>0</v>
      </c>
      <c r="I247" s="2">
        <v>4</v>
      </c>
      <c r="J247" s="2">
        <v>197</v>
      </c>
      <c r="K247" s="2">
        <v>111</v>
      </c>
      <c r="L247" s="2">
        <v>49.25</v>
      </c>
      <c r="M247" s="2">
        <v>21.25</v>
      </c>
      <c r="N247" s="2">
        <v>56</v>
      </c>
      <c r="O247" s="2">
        <v>84</v>
      </c>
      <c r="P247" s="2">
        <v>84</v>
      </c>
      <c r="Q247" s="2">
        <v>1</v>
      </c>
      <c r="R247" s="2">
        <v>1</v>
      </c>
      <c r="S247" s="2">
        <v>4</v>
      </c>
      <c r="T247" s="2">
        <v>49.25</v>
      </c>
      <c r="U247" s="2">
        <v>41.612297861729928</v>
      </c>
      <c r="V247" s="2">
        <v>1</v>
      </c>
      <c r="W247" s="2">
        <v>21.25</v>
      </c>
      <c r="X247" s="2">
        <v>56</v>
      </c>
      <c r="Y247" s="2">
        <v>84</v>
      </c>
      <c r="Z247" s="2">
        <v>84</v>
      </c>
      <c r="AA247" s="2">
        <v>1</v>
      </c>
      <c r="AB247" s="2">
        <v>1</v>
      </c>
      <c r="AC247" s="9">
        <f>Z247*2</f>
        <v>168</v>
      </c>
      <c r="AD247" s="7">
        <f>MAX(AC247,$G247,$H247)</f>
        <v>336</v>
      </c>
      <c r="AE247" s="7">
        <f>AC247-$F247</f>
        <v>84</v>
      </c>
      <c r="AF247" s="7">
        <f>AD247-MAX($G247,$H247)</f>
        <v>0</v>
      </c>
      <c r="AG247" s="9">
        <f>_xlfn.CEILING.MATH(L247*AB247*IF(I247&gt;=2,2,IF(OR(E247="CA",E247="TA"),$AH$2,1)))</f>
        <v>99</v>
      </c>
      <c r="AH247" s="7">
        <f>MAX(AG247,$G247,$H247)</f>
        <v>336</v>
      </c>
      <c r="AI247" s="7">
        <f>MAX(_xlfn.CEILING.MATH((AG247-K247)/D247),0)</f>
        <v>0</v>
      </c>
      <c r="AJ247" s="7">
        <f>AG247-$F247</f>
        <v>15</v>
      </c>
      <c r="AK247" s="7">
        <f>AH247-MAX($G247,$H247)</f>
        <v>0</v>
      </c>
      <c r="AL247" s="8">
        <f>AK247/D247</f>
        <v>0</v>
      </c>
      <c r="AM247">
        <f>AH247/D247</f>
        <v>12</v>
      </c>
    </row>
    <row r="248" spans="1:39" x14ac:dyDescent="0.2">
      <c r="A248" s="1">
        <v>30986</v>
      </c>
      <c r="B248" s="2">
        <v>555904558</v>
      </c>
      <c r="C248" s="2" t="s">
        <v>221</v>
      </c>
      <c r="D248" s="2">
        <v>28</v>
      </c>
      <c r="E248" s="2" t="s">
        <v>280</v>
      </c>
      <c r="F248" s="2">
        <v>84</v>
      </c>
      <c r="G248" s="2">
        <v>336</v>
      </c>
      <c r="H248" s="2">
        <v>0</v>
      </c>
      <c r="I248" s="2">
        <v>2</v>
      </c>
      <c r="J248" s="2">
        <v>168</v>
      </c>
      <c r="K248" s="2">
        <v>168</v>
      </c>
      <c r="L248" s="2">
        <v>84</v>
      </c>
      <c r="M248" s="2">
        <v>84</v>
      </c>
      <c r="N248" s="2">
        <v>84</v>
      </c>
      <c r="O248" s="2">
        <v>84</v>
      </c>
      <c r="P248" s="2">
        <v>84</v>
      </c>
      <c r="Q248" s="2">
        <v>0.96666666666666667</v>
      </c>
      <c r="R248" s="2">
        <v>1</v>
      </c>
      <c r="S248" s="2">
        <v>2</v>
      </c>
      <c r="T248" s="2">
        <v>84</v>
      </c>
      <c r="U248" s="2">
        <v>0</v>
      </c>
      <c r="V248" s="2">
        <v>84</v>
      </c>
      <c r="W248" s="2">
        <v>84</v>
      </c>
      <c r="X248" s="2">
        <v>84</v>
      </c>
      <c r="Y248" s="2">
        <v>84</v>
      </c>
      <c r="Z248" s="2">
        <v>84</v>
      </c>
      <c r="AA248" s="2">
        <v>1</v>
      </c>
      <c r="AB248" s="2">
        <v>1</v>
      </c>
      <c r="AC248" s="9">
        <f>Z248*2</f>
        <v>168</v>
      </c>
      <c r="AD248" s="7">
        <f>MAX(AC248,$G248,$H248)</f>
        <v>336</v>
      </c>
      <c r="AE248" s="7">
        <f>AC248-$F248</f>
        <v>84</v>
      </c>
      <c r="AF248" s="7">
        <f>AD248-MAX($G248,$H248)</f>
        <v>0</v>
      </c>
      <c r="AG248" s="9">
        <f>_xlfn.CEILING.MATH(L248*AB248*IF(I248&gt;=2,2,IF(OR(E248="CA",E248="TA"),$AH$2,1)))</f>
        <v>168</v>
      </c>
      <c r="AH248" s="7">
        <f>MAX(AG248,$G248,$H248)</f>
        <v>336</v>
      </c>
      <c r="AI248" s="7">
        <f>MAX(_xlfn.CEILING.MATH((AG248-K248)/D248),0)</f>
        <v>0</v>
      </c>
      <c r="AJ248" s="7">
        <f>AG248-$F248</f>
        <v>84</v>
      </c>
      <c r="AK248" s="7">
        <f>AH248-MAX($G248,$H248)</f>
        <v>0</v>
      </c>
      <c r="AL248" s="8">
        <f>AK248/D248</f>
        <v>0</v>
      </c>
      <c r="AM248">
        <f>AH248/D248</f>
        <v>12</v>
      </c>
    </row>
    <row r="249" spans="1:39" x14ac:dyDescent="0.2">
      <c r="A249" s="1">
        <v>40125</v>
      </c>
      <c r="B249" s="2">
        <v>68462031829</v>
      </c>
      <c r="C249" s="2" t="s">
        <v>227</v>
      </c>
      <c r="D249" s="2">
        <v>28</v>
      </c>
      <c r="E249" s="2" t="s">
        <v>280</v>
      </c>
      <c r="F249" s="2">
        <v>84</v>
      </c>
      <c r="G249" s="2">
        <v>0</v>
      </c>
      <c r="H249" s="2">
        <v>336</v>
      </c>
      <c r="I249" s="2">
        <v>5</v>
      </c>
      <c r="J249" s="2">
        <v>420</v>
      </c>
      <c r="K249" s="2">
        <v>252</v>
      </c>
      <c r="L249" s="2">
        <v>84</v>
      </c>
      <c r="M249" s="2">
        <v>84</v>
      </c>
      <c r="N249" s="2">
        <v>84</v>
      </c>
      <c r="O249" s="2">
        <v>84</v>
      </c>
      <c r="P249" s="2">
        <v>84</v>
      </c>
      <c r="Q249" s="2">
        <v>0.98666666666666669</v>
      </c>
      <c r="R249" s="2">
        <v>1</v>
      </c>
      <c r="S249" s="2">
        <v>5</v>
      </c>
      <c r="T249" s="2">
        <v>84</v>
      </c>
      <c r="U249" s="2">
        <v>0</v>
      </c>
      <c r="V249" s="2">
        <v>84</v>
      </c>
      <c r="W249" s="2">
        <v>84</v>
      </c>
      <c r="X249" s="2">
        <v>84</v>
      </c>
      <c r="Y249" s="2">
        <v>84</v>
      </c>
      <c r="Z249" s="2">
        <v>84</v>
      </c>
      <c r="AA249" s="2">
        <v>1</v>
      </c>
      <c r="AB249" s="2">
        <v>1</v>
      </c>
      <c r="AC249" s="9">
        <f>Z249*2</f>
        <v>168</v>
      </c>
      <c r="AD249" s="7">
        <f>MAX(AC249,$G249,$H249)</f>
        <v>336</v>
      </c>
      <c r="AE249" s="7">
        <f>AC249-$F249</f>
        <v>84</v>
      </c>
      <c r="AF249" s="7">
        <f>AD249-MAX($G249,$H249)</f>
        <v>0</v>
      </c>
      <c r="AG249" s="9">
        <f>_xlfn.CEILING.MATH(L249*AB249*IF(I249&gt;=2,2,IF(OR(E249="CA",E249="TA"),$AH$2,1)))</f>
        <v>168</v>
      </c>
      <c r="AH249" s="7">
        <f>MAX(AG249,$G249,$H249)</f>
        <v>336</v>
      </c>
      <c r="AI249" s="7">
        <f>MAX(_xlfn.CEILING.MATH((AG249-K249)/D249),0)</f>
        <v>0</v>
      </c>
      <c r="AJ249" s="7">
        <f>AG249-$F249</f>
        <v>84</v>
      </c>
      <c r="AK249" s="7">
        <f>AH249-MAX($G249,$H249)</f>
        <v>0</v>
      </c>
      <c r="AL249" s="8">
        <f>AK249/D249</f>
        <v>0</v>
      </c>
      <c r="AM249">
        <f>AH249/D249</f>
        <v>12</v>
      </c>
    </row>
    <row r="250" spans="1:39" x14ac:dyDescent="0.2">
      <c r="A250" s="1">
        <v>27413</v>
      </c>
      <c r="B250" s="2">
        <v>2751001</v>
      </c>
      <c r="C250" s="2" t="s">
        <v>207</v>
      </c>
      <c r="D250" s="2">
        <v>10</v>
      </c>
      <c r="E250" s="2" t="s">
        <v>281</v>
      </c>
      <c r="F250" s="2">
        <v>90</v>
      </c>
      <c r="G250" s="2">
        <v>0</v>
      </c>
      <c r="H250" s="2">
        <v>120</v>
      </c>
      <c r="I250" s="2">
        <v>6</v>
      </c>
      <c r="J250" s="2">
        <v>196</v>
      </c>
      <c r="K250" s="2">
        <v>140</v>
      </c>
      <c r="L250" s="2">
        <v>32.666666666666664</v>
      </c>
      <c r="M250" s="2">
        <v>12.5</v>
      </c>
      <c r="N250" s="2">
        <v>20</v>
      </c>
      <c r="O250" s="2">
        <v>50</v>
      </c>
      <c r="P250" s="2">
        <v>80</v>
      </c>
      <c r="Q250" s="2">
        <v>13.630149447693306</v>
      </c>
      <c r="R250" s="2">
        <v>80</v>
      </c>
      <c r="S250" s="2">
        <v>5</v>
      </c>
      <c r="T250" s="2">
        <v>39.200000000000003</v>
      </c>
      <c r="U250" s="2">
        <v>37.592552453910336</v>
      </c>
      <c r="V250" s="2">
        <v>6</v>
      </c>
      <c r="W250" s="2">
        <v>10</v>
      </c>
      <c r="X250" s="2">
        <v>20</v>
      </c>
      <c r="Y250" s="2">
        <v>80</v>
      </c>
      <c r="Z250" s="2">
        <v>80</v>
      </c>
      <c r="AA250" s="2">
        <v>1.2</v>
      </c>
      <c r="AB250" s="2">
        <v>2</v>
      </c>
      <c r="AC250" s="9">
        <f>Z250*2</f>
        <v>160</v>
      </c>
      <c r="AD250" s="7">
        <f>MAX(AC250,$G250,$H250)</f>
        <v>160</v>
      </c>
      <c r="AE250" s="7">
        <f>AC250-$F250</f>
        <v>70</v>
      </c>
      <c r="AF250" s="7">
        <f>AD250-MAX($G250,$H250)</f>
        <v>40</v>
      </c>
      <c r="AG250" s="9">
        <f>_xlfn.CEILING.MATH(L250*AB250*IF(I250&gt;=2,2,IF(OR(E250="CA",E250="TA"),$AH$2,1)))</f>
        <v>131</v>
      </c>
      <c r="AH250" s="7">
        <f>MAX(AG250,$G250,$H250)</f>
        <v>131</v>
      </c>
      <c r="AI250" s="7">
        <f>MAX(_xlfn.CEILING.MATH((AG250-K250)/D250),0)</f>
        <v>0</v>
      </c>
      <c r="AJ250" s="7">
        <f>AG250-$F250</f>
        <v>41</v>
      </c>
      <c r="AK250" s="7">
        <f>AH250-MAX($G250,$H250)</f>
        <v>11</v>
      </c>
      <c r="AL250" s="8">
        <f>AK250/D250</f>
        <v>1.1000000000000001</v>
      </c>
      <c r="AM250">
        <f>AH250/D250</f>
        <v>13.1</v>
      </c>
    </row>
    <row r="251" spans="1:39" x14ac:dyDescent="0.2">
      <c r="A251" s="1">
        <v>7544</v>
      </c>
      <c r="B251" s="2">
        <v>603053550</v>
      </c>
      <c r="C251" s="2" t="s">
        <v>112</v>
      </c>
      <c r="D251" s="2">
        <v>29</v>
      </c>
      <c r="E251" s="2" t="s">
        <v>284</v>
      </c>
      <c r="F251" s="2">
        <v>90</v>
      </c>
      <c r="G251" s="2">
        <v>0</v>
      </c>
      <c r="H251" s="2">
        <v>435</v>
      </c>
      <c r="I251" s="2">
        <v>21</v>
      </c>
      <c r="J251" s="2">
        <v>610</v>
      </c>
      <c r="K251" s="2">
        <v>319</v>
      </c>
      <c r="L251" s="2">
        <v>29.047619047619047</v>
      </c>
      <c r="M251" s="2">
        <v>29</v>
      </c>
      <c r="N251" s="2">
        <v>29</v>
      </c>
      <c r="O251" s="2">
        <v>29</v>
      </c>
      <c r="P251" s="2">
        <v>58</v>
      </c>
      <c r="Q251" s="2">
        <v>0.78376263972050686</v>
      </c>
      <c r="R251" s="2">
        <v>4.1428571428571432</v>
      </c>
      <c r="S251" s="2">
        <v>15</v>
      </c>
      <c r="T251" s="2">
        <v>40.666666666666664</v>
      </c>
      <c r="U251" s="2">
        <v>18.297801064869073</v>
      </c>
      <c r="V251" s="2">
        <v>29</v>
      </c>
      <c r="W251" s="2">
        <v>29</v>
      </c>
      <c r="X251" s="2">
        <v>29</v>
      </c>
      <c r="Y251" s="2">
        <v>58</v>
      </c>
      <c r="Z251" s="2">
        <v>87</v>
      </c>
      <c r="AA251" s="2">
        <v>1.4</v>
      </c>
      <c r="AB251" s="2">
        <v>3</v>
      </c>
      <c r="AC251" s="9">
        <f>Z251*2</f>
        <v>174</v>
      </c>
      <c r="AD251" s="7">
        <f>MAX(AC251,$G251,$H251)</f>
        <v>435</v>
      </c>
      <c r="AE251" s="7">
        <f>AC251-$F251</f>
        <v>84</v>
      </c>
      <c r="AF251" s="7">
        <f>AD251-MAX($G251,$H251)</f>
        <v>0</v>
      </c>
      <c r="AG251" s="9">
        <f>_xlfn.CEILING.MATH(L251*AB251*IF(I251&gt;=2,2,IF(OR(E251="CA",E251="TA"),$AH$2,1)))</f>
        <v>175</v>
      </c>
      <c r="AH251" s="7">
        <f>MAX(AG251,$G251,$H251)</f>
        <v>435</v>
      </c>
      <c r="AI251" s="7">
        <f>MAX(_xlfn.CEILING.MATH((AG251-K251)/D251),0)</f>
        <v>0</v>
      </c>
      <c r="AJ251" s="7">
        <f>AG251-$F251</f>
        <v>85</v>
      </c>
      <c r="AK251" s="7">
        <f>AH251-MAX($G251,$H251)</f>
        <v>0</v>
      </c>
      <c r="AL251" s="8">
        <f>AK251/D251</f>
        <v>0</v>
      </c>
      <c r="AM251">
        <f>AH251/D251</f>
        <v>15</v>
      </c>
    </row>
    <row r="252" spans="1:39" x14ac:dyDescent="0.2">
      <c r="A252" s="1">
        <v>41843</v>
      </c>
      <c r="B252" s="2">
        <v>43386031214</v>
      </c>
      <c r="C252" s="2" t="s">
        <v>232</v>
      </c>
      <c r="D252" s="2">
        <v>510</v>
      </c>
      <c r="E252" s="2" t="s">
        <v>284</v>
      </c>
      <c r="F252" s="2">
        <v>2040</v>
      </c>
      <c r="G252" s="2">
        <v>0</v>
      </c>
      <c r="H252" s="2">
        <v>7650</v>
      </c>
      <c r="I252" s="2">
        <v>33</v>
      </c>
      <c r="J252" s="2">
        <v>15309</v>
      </c>
      <c r="K252" s="2">
        <v>2040</v>
      </c>
      <c r="L252" s="2">
        <v>463.90909090909093</v>
      </c>
      <c r="M252" s="2">
        <v>510</v>
      </c>
      <c r="N252" s="2">
        <v>510</v>
      </c>
      <c r="O252" s="2">
        <v>510</v>
      </c>
      <c r="P252" s="2">
        <v>1530</v>
      </c>
      <c r="Q252" s="2">
        <v>8.665319865319864</v>
      </c>
      <c r="R252" s="2">
        <v>36.428571428571431</v>
      </c>
      <c r="S252" s="2">
        <v>21</v>
      </c>
      <c r="T252" s="2">
        <v>729</v>
      </c>
      <c r="U252" s="2">
        <v>443.54999718182842</v>
      </c>
      <c r="V252" s="2">
        <v>1</v>
      </c>
      <c r="W252" s="2">
        <v>510</v>
      </c>
      <c r="X252" s="2">
        <v>511</v>
      </c>
      <c r="Y252" s="2">
        <v>1020</v>
      </c>
      <c r="Z252" s="2">
        <v>1530</v>
      </c>
      <c r="AA252" s="2">
        <v>1.5714285714285714</v>
      </c>
      <c r="AB252" s="2">
        <v>3</v>
      </c>
      <c r="AC252" s="9">
        <f>Z252*2</f>
        <v>3060</v>
      </c>
      <c r="AD252" s="7">
        <f>MAX(AC252,$G252,$H252)</f>
        <v>7650</v>
      </c>
      <c r="AE252" s="7">
        <f>AC252-$F252</f>
        <v>1020</v>
      </c>
      <c r="AF252" s="7">
        <f>AD252-MAX($G252,$H252)</f>
        <v>0</v>
      </c>
      <c r="AG252" s="9">
        <f>_xlfn.CEILING.MATH(L252*AB252*IF(I252&gt;=2,2,IF(OR(E252="CA",E252="TA"),$AH$2,1)))</f>
        <v>2784</v>
      </c>
      <c r="AH252" s="7">
        <f>MAX(AG252,$G252,$H252)</f>
        <v>7650</v>
      </c>
      <c r="AI252" s="7">
        <f>MAX(_xlfn.CEILING.MATH((AG252-K252)/D252),0)</f>
        <v>2</v>
      </c>
      <c r="AJ252" s="7">
        <f>AG252-$F252</f>
        <v>744</v>
      </c>
      <c r="AK252" s="7">
        <f>AH252-MAX($G252,$H252)</f>
        <v>0</v>
      </c>
      <c r="AL252" s="8">
        <f>AK252/D252</f>
        <v>0</v>
      </c>
      <c r="AM252">
        <f>AH252/D252</f>
        <v>15</v>
      </c>
    </row>
    <row r="253" spans="1:39" x14ac:dyDescent="0.2">
      <c r="A253" s="1">
        <v>7669</v>
      </c>
      <c r="B253" s="2">
        <v>61570013125</v>
      </c>
      <c r="C253" s="2" t="s">
        <v>116</v>
      </c>
      <c r="D253" s="2">
        <v>25</v>
      </c>
      <c r="E253" s="2" t="s">
        <v>284</v>
      </c>
      <c r="F253" s="2">
        <v>50</v>
      </c>
      <c r="G253" s="2">
        <v>0</v>
      </c>
      <c r="H253" s="2">
        <v>100</v>
      </c>
      <c r="I253" s="2">
        <v>2</v>
      </c>
      <c r="J253" s="2">
        <v>425</v>
      </c>
      <c r="K253" s="2">
        <v>500</v>
      </c>
      <c r="L253" s="2">
        <v>212.5</v>
      </c>
      <c r="M253" s="2">
        <v>118.75</v>
      </c>
      <c r="N253" s="2">
        <v>212.5</v>
      </c>
      <c r="O253" s="2">
        <v>306.25</v>
      </c>
      <c r="P253" s="2">
        <v>400</v>
      </c>
      <c r="Q253" s="2">
        <v>2.5</v>
      </c>
      <c r="R253" s="2">
        <v>4.4444444444444446</v>
      </c>
      <c r="S253" s="2">
        <v>2</v>
      </c>
      <c r="T253" s="2">
        <v>212.5</v>
      </c>
      <c r="U253" s="2">
        <v>265.1650429449553</v>
      </c>
      <c r="V253" s="2">
        <v>25</v>
      </c>
      <c r="W253" s="2">
        <v>118.75</v>
      </c>
      <c r="X253" s="2">
        <v>212.5</v>
      </c>
      <c r="Y253" s="2">
        <v>306.25</v>
      </c>
      <c r="Z253" s="2">
        <v>400</v>
      </c>
      <c r="AA253" s="2">
        <v>1</v>
      </c>
      <c r="AB253" s="2">
        <v>1</v>
      </c>
      <c r="AC253" s="9">
        <f>Z253*2</f>
        <v>800</v>
      </c>
      <c r="AD253" s="7">
        <f>MAX(AC253,$G253,$H253)</f>
        <v>800</v>
      </c>
      <c r="AE253" s="7">
        <f>AC253-$F253</f>
        <v>750</v>
      </c>
      <c r="AF253" s="7">
        <f>AD253-MAX($G253,$H253)</f>
        <v>700</v>
      </c>
      <c r="AG253" s="9">
        <f>_xlfn.CEILING.MATH(L253*AB253*IF(I253&gt;=2,2,IF(OR(E253="CA",E253="TA"),$AH$2,1)))</f>
        <v>425</v>
      </c>
      <c r="AH253" s="7">
        <f>MAX(AG253,$G253,$H253)</f>
        <v>425</v>
      </c>
      <c r="AI253" s="7">
        <f>MAX(_xlfn.CEILING.MATH((AG253-K253)/D253),0)</f>
        <v>0</v>
      </c>
      <c r="AJ253" s="7">
        <f>AG253-$F253</f>
        <v>375</v>
      </c>
      <c r="AK253" s="7">
        <f>AH253-MAX($G253,$H253)</f>
        <v>325</v>
      </c>
      <c r="AL253" s="8">
        <f>AK253/D253</f>
        <v>13</v>
      </c>
      <c r="AM253">
        <f>AH253/D253</f>
        <v>17</v>
      </c>
    </row>
    <row r="254" spans="1:39" x14ac:dyDescent="0.2">
      <c r="A254" s="1">
        <v>18368</v>
      </c>
      <c r="B254" s="2">
        <v>60505082901</v>
      </c>
      <c r="C254" s="2" t="s">
        <v>181</v>
      </c>
      <c r="D254" s="2">
        <v>16</v>
      </c>
      <c r="E254" s="2" t="s">
        <v>284</v>
      </c>
      <c r="F254" s="2">
        <v>160</v>
      </c>
      <c r="G254" s="2">
        <v>0</v>
      </c>
      <c r="H254" s="2">
        <v>320</v>
      </c>
      <c r="I254" s="2">
        <v>50</v>
      </c>
      <c r="J254" s="2">
        <v>1343</v>
      </c>
      <c r="K254" s="2">
        <v>240</v>
      </c>
      <c r="L254" s="2">
        <v>26.86</v>
      </c>
      <c r="M254" s="2">
        <v>16</v>
      </c>
      <c r="N254" s="2">
        <v>16</v>
      </c>
      <c r="O254" s="2">
        <v>32</v>
      </c>
      <c r="P254" s="2">
        <v>96</v>
      </c>
      <c r="Q254" s="2">
        <v>0.44336507936507963</v>
      </c>
      <c r="R254" s="2">
        <v>1.0666666666666667</v>
      </c>
      <c r="S254" s="2">
        <v>30</v>
      </c>
      <c r="T254" s="2">
        <v>44.766666666666666</v>
      </c>
      <c r="U254" s="2">
        <v>30.927817334197236</v>
      </c>
      <c r="V254" s="2">
        <v>2</v>
      </c>
      <c r="W254" s="2">
        <v>16</v>
      </c>
      <c r="X254" s="2">
        <v>48</v>
      </c>
      <c r="Y254" s="2">
        <v>64</v>
      </c>
      <c r="Z254" s="2">
        <v>112</v>
      </c>
      <c r="AA254" s="2">
        <v>1.6666666666666667</v>
      </c>
      <c r="AB254" s="2">
        <v>4</v>
      </c>
      <c r="AC254" s="9">
        <f>Z254*2</f>
        <v>224</v>
      </c>
      <c r="AD254" s="7">
        <f>MAX(AC254,$G254,$H254)</f>
        <v>320</v>
      </c>
      <c r="AE254" s="7">
        <f>AC254-$F254</f>
        <v>64</v>
      </c>
      <c r="AF254" s="7">
        <f>AD254-MAX($G254,$H254)</f>
        <v>0</v>
      </c>
      <c r="AG254" s="9">
        <f>_xlfn.CEILING.MATH(L254*AB254*IF(I254&gt;=2,2,IF(OR(E254="CA",E254="TA"),$AH$2,1)))</f>
        <v>215</v>
      </c>
      <c r="AH254" s="7">
        <f>MAX(AG254,$G254,$H254)</f>
        <v>320</v>
      </c>
      <c r="AI254" s="7">
        <f>MAX(_xlfn.CEILING.MATH((AG254-K254)/D254),0)</f>
        <v>0</v>
      </c>
      <c r="AJ254" s="7">
        <f>AG254-$F254</f>
        <v>55</v>
      </c>
      <c r="AK254" s="7">
        <f>AH254-MAX($G254,$H254)</f>
        <v>0</v>
      </c>
      <c r="AL254" s="8">
        <f>AK254/D254</f>
        <v>0</v>
      </c>
      <c r="AM254">
        <f>AH254/D254</f>
        <v>20</v>
      </c>
    </row>
    <row r="255" spans="1:39" x14ac:dyDescent="0.2">
      <c r="A255" s="1">
        <v>3404</v>
      </c>
      <c r="B255" s="2">
        <v>409427601</v>
      </c>
      <c r="C255" s="2" t="s">
        <v>63</v>
      </c>
      <c r="D255" s="2">
        <v>20</v>
      </c>
      <c r="E255" s="2" t="s">
        <v>281</v>
      </c>
      <c r="F255" s="2">
        <v>0</v>
      </c>
      <c r="G255" s="2">
        <v>500</v>
      </c>
      <c r="H255" s="2">
        <v>0</v>
      </c>
      <c r="I255" s="2">
        <v>1</v>
      </c>
      <c r="J255" s="2">
        <v>20</v>
      </c>
      <c r="K255" s="2">
        <v>480</v>
      </c>
      <c r="L255" s="2">
        <v>20</v>
      </c>
      <c r="M255" s="2">
        <v>20</v>
      </c>
      <c r="N255" s="2">
        <v>20</v>
      </c>
      <c r="O255" s="2">
        <v>20</v>
      </c>
      <c r="P255" s="2">
        <v>20</v>
      </c>
      <c r="Q255" s="2">
        <v>20</v>
      </c>
      <c r="R255" s="2">
        <v>20</v>
      </c>
      <c r="S255" s="2">
        <v>1</v>
      </c>
      <c r="T255" s="2">
        <v>20</v>
      </c>
      <c r="U255" s="2">
        <v>0</v>
      </c>
      <c r="V255" s="2">
        <v>20</v>
      </c>
      <c r="W255" s="2">
        <v>20</v>
      </c>
      <c r="X255" s="2">
        <v>20</v>
      </c>
      <c r="Y255" s="2">
        <v>20</v>
      </c>
      <c r="Z255" s="2">
        <v>20</v>
      </c>
      <c r="AA255" s="2">
        <v>1</v>
      </c>
      <c r="AB255" s="2">
        <v>1</v>
      </c>
      <c r="AC255" s="9">
        <f>Z255*2</f>
        <v>40</v>
      </c>
      <c r="AD255" s="7">
        <f>MAX(AC255,$G255,$H255)</f>
        <v>500</v>
      </c>
      <c r="AE255" s="7">
        <f>AC255-$F255</f>
        <v>40</v>
      </c>
      <c r="AF255" s="7">
        <f>AD255-MAX($G255,$H255)</f>
        <v>0</v>
      </c>
      <c r="AG255" s="9">
        <f>_xlfn.CEILING.MATH(L255*AB255*IF(I255&gt;=2,2,IF(OR(E255="CA",E255="TA"),$AH$2,1)))</f>
        <v>20</v>
      </c>
      <c r="AH255" s="7">
        <f>MAX(AG255,$G255,$H255)</f>
        <v>500</v>
      </c>
      <c r="AI255" s="7">
        <f>MAX(_xlfn.CEILING.MATH((AG255-K255)/D255),0)</f>
        <v>0</v>
      </c>
      <c r="AJ255" s="7">
        <f>AG255-$F255</f>
        <v>20</v>
      </c>
      <c r="AK255" s="7">
        <f>AH255-MAX($G255,$H255)</f>
        <v>0</v>
      </c>
      <c r="AL255" s="8">
        <f>AK255/D255</f>
        <v>0</v>
      </c>
      <c r="AM255">
        <f>AH255/D255</f>
        <v>25</v>
      </c>
    </row>
    <row r="256" spans="1:39" x14ac:dyDescent="0.2">
      <c r="A256" s="1">
        <v>22141</v>
      </c>
      <c r="B256" s="2">
        <v>68462010340</v>
      </c>
      <c r="C256" s="2" t="s">
        <v>191</v>
      </c>
      <c r="D256" s="2">
        <v>1</v>
      </c>
      <c r="E256" s="2" t="s">
        <v>280</v>
      </c>
      <c r="F256" s="2">
        <v>20</v>
      </c>
      <c r="G256" s="2">
        <v>50</v>
      </c>
      <c r="H256" s="2">
        <v>0</v>
      </c>
      <c r="I256" s="2">
        <v>9</v>
      </c>
      <c r="J256" s="2">
        <v>27</v>
      </c>
      <c r="K256" s="2">
        <v>28</v>
      </c>
      <c r="L256" s="2">
        <v>3</v>
      </c>
      <c r="M256" s="2">
        <v>1</v>
      </c>
      <c r="N256" s="2">
        <v>2</v>
      </c>
      <c r="O256" s="2">
        <v>3</v>
      </c>
      <c r="P256" s="2">
        <v>10</v>
      </c>
      <c r="Q256" s="2">
        <v>0.85679012345679006</v>
      </c>
      <c r="R256" s="2">
        <v>1</v>
      </c>
      <c r="S256" s="2">
        <v>9</v>
      </c>
      <c r="T256" s="2">
        <v>3</v>
      </c>
      <c r="U256" s="2">
        <v>2.8284271247461903</v>
      </c>
      <c r="V256" s="2">
        <v>1</v>
      </c>
      <c r="W256" s="2">
        <v>1</v>
      </c>
      <c r="X256" s="2">
        <v>2</v>
      </c>
      <c r="Y256" s="2">
        <v>3</v>
      </c>
      <c r="Z256" s="2">
        <v>10</v>
      </c>
      <c r="AA256" s="2">
        <v>1</v>
      </c>
      <c r="AB256" s="2">
        <v>1</v>
      </c>
      <c r="AC256" s="9">
        <f>Z256*2</f>
        <v>20</v>
      </c>
      <c r="AD256" s="7">
        <f>MAX(AC256,$G256,$H256)</f>
        <v>50</v>
      </c>
      <c r="AE256" s="7">
        <f>AC256-$F256</f>
        <v>0</v>
      </c>
      <c r="AF256" s="7">
        <f>AD256-MAX($G256,$H256)</f>
        <v>0</v>
      </c>
      <c r="AG256" s="9">
        <f>_xlfn.CEILING.MATH(L256*AB256*IF(I256&gt;=2,2,IF(OR(E256="CA",E256="TA"),$AH$2,1)))</f>
        <v>6</v>
      </c>
      <c r="AH256" s="7">
        <f>MAX(AG256,$G256,$H256)</f>
        <v>50</v>
      </c>
      <c r="AI256" s="7">
        <f>MAX(_xlfn.CEILING.MATH((AG256-K256)/D256),0)</f>
        <v>0</v>
      </c>
      <c r="AJ256" s="7">
        <f>AG256-$F256</f>
        <v>-14</v>
      </c>
      <c r="AK256" s="7">
        <f>AH256-MAX($G256,$H256)</f>
        <v>0</v>
      </c>
      <c r="AL256" s="8">
        <f>AK256/D256</f>
        <v>0</v>
      </c>
      <c r="AM256">
        <f>AH256/D256</f>
        <v>50</v>
      </c>
    </row>
    <row r="257" spans="1:39" ht="13.5" thickBot="1" x14ac:dyDescent="0.25">
      <c r="A257" s="3">
        <v>5039</v>
      </c>
      <c r="B257" s="2">
        <v>591379760</v>
      </c>
      <c r="C257" s="2" t="s">
        <v>81</v>
      </c>
      <c r="D257" s="2">
        <v>3</v>
      </c>
      <c r="E257" s="2" t="s">
        <v>281</v>
      </c>
      <c r="F257" s="2">
        <v>180</v>
      </c>
      <c r="G257" s="2">
        <v>0</v>
      </c>
      <c r="H257" s="2">
        <v>720</v>
      </c>
      <c r="I257" s="2">
        <v>6</v>
      </c>
      <c r="J257" s="2">
        <v>906</v>
      </c>
      <c r="K257" s="2">
        <v>720</v>
      </c>
      <c r="L257" s="2">
        <v>151</v>
      </c>
      <c r="M257" s="2">
        <v>2.25</v>
      </c>
      <c r="N257" s="2">
        <v>91.5</v>
      </c>
      <c r="O257" s="2">
        <v>180</v>
      </c>
      <c r="P257" s="2">
        <v>540</v>
      </c>
      <c r="Q257" s="2">
        <v>2.0111111111111111</v>
      </c>
      <c r="R257" s="2">
        <v>6</v>
      </c>
      <c r="S257" s="2">
        <v>5</v>
      </c>
      <c r="T257" s="2">
        <v>181.2</v>
      </c>
      <c r="U257" s="2">
        <v>219.23206882205895</v>
      </c>
      <c r="V257" s="2">
        <v>3</v>
      </c>
      <c r="W257" s="2">
        <v>3</v>
      </c>
      <c r="X257" s="2">
        <v>180</v>
      </c>
      <c r="Y257" s="2">
        <v>180</v>
      </c>
      <c r="Z257" s="2">
        <v>540</v>
      </c>
      <c r="AA257" s="2">
        <v>1.2</v>
      </c>
      <c r="AB257" s="2">
        <v>2</v>
      </c>
      <c r="AC257" s="10">
        <f>Z257*2</f>
        <v>1080</v>
      </c>
      <c r="AD257" s="11">
        <f>MAX(AC257,$G257,$H257)</f>
        <v>1080</v>
      </c>
      <c r="AE257" s="11">
        <f>AC257-$F257</f>
        <v>900</v>
      </c>
      <c r="AF257" s="11">
        <f>AD257-MAX($G257,$H257)</f>
        <v>360</v>
      </c>
      <c r="AG257" s="10">
        <f>_xlfn.CEILING.MATH(L257*AB257*IF(I257&gt;=2,2,IF(OR(E257="CA",E257="TA"),$AH$2,1)))</f>
        <v>604</v>
      </c>
      <c r="AH257" s="11">
        <f>MAX(AG257,$G257,$H257)</f>
        <v>720</v>
      </c>
      <c r="AI257" s="11">
        <f>MAX(_xlfn.CEILING.MATH((AG257-K257)/D257),0)</f>
        <v>0</v>
      </c>
      <c r="AJ257" s="11">
        <f>AG257-$F257</f>
        <v>424</v>
      </c>
      <c r="AK257" s="11">
        <f>AH257-MAX($G257,$H257)</f>
        <v>0</v>
      </c>
      <c r="AL257" s="12">
        <f>AK257/D257</f>
        <v>0</v>
      </c>
      <c r="AM257">
        <f>AH257/D257</f>
        <v>240</v>
      </c>
    </row>
  </sheetData>
  <autoFilter ref="A3:AM3">
    <sortState ref="A4:AM257">
      <sortCondition ref="AM3"/>
    </sortState>
  </autoFilter>
  <mergeCells count="9">
    <mergeCell ref="AE2:AF2"/>
    <mergeCell ref="I2:K2"/>
    <mergeCell ref="Q2:R2"/>
    <mergeCell ref="L2:P2"/>
    <mergeCell ref="S2:AB2"/>
    <mergeCell ref="AC2:AD2"/>
    <mergeCell ref="AC1:AF1"/>
    <mergeCell ref="AG1:AL1"/>
    <mergeCell ref="AJ2:AL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6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max</vt:lpstr>
      <vt:lpstr>max_rx_cnt_x_mean_rx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Genkins, Julian Zachary</dc:creator>
  <cp:lastModifiedBy>Genkins, Julian Zachary</cp:lastModifiedBy>
  <dcterms:created xsi:type="dcterms:W3CDTF">2017-04-26T23:14:25Z</dcterms:created>
  <dcterms:modified xsi:type="dcterms:W3CDTF">2017-04-26T23:37:27Z</dcterms:modified>
</cp:coreProperties>
</file>