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ifer_Bootcamp_Folder\Module Challenges (Homeworks)\01-Excel\Excel Challenge\"/>
    </mc:Choice>
  </mc:AlternateContent>
  <xr:revisionPtr revIDLastSave="0" documentId="13_ncr:1_{9EA73277-4E60-434C-998C-32AE17F2441B}" xr6:coauthVersionLast="47" xr6:coauthVersionMax="47" xr10:uidLastSave="{00000000-0000-0000-0000-000000000000}"/>
  <bookViews>
    <workbookView xWindow="-120" yWindow="-120" windowWidth="29040" windowHeight="15720" tabRatio="706" activeTab="5" xr2:uid="{00000000-000D-0000-FFFF-FFFF00000000}"/>
  </bookViews>
  <sheets>
    <sheet name="Statistical Analysis" sheetId="7" r:id="rId1"/>
    <sheet name="Crowdfunding Goal Analysis" sheetId="6" r:id="rId2"/>
    <sheet name="Outcomes Based on Launch Date" sheetId="4" r:id="rId3"/>
    <sheet name="sub-category" sheetId="3" r:id="rId4"/>
    <sheet name="category" sheetId="2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7" l="1"/>
  <c r="F15" i="7"/>
  <c r="F16" i="7" s="1"/>
  <c r="F14" i="7"/>
  <c r="F13" i="7"/>
  <c r="F12" i="7"/>
  <c r="C17" i="7"/>
  <c r="C16" i="7"/>
  <c r="C15" i="7"/>
  <c r="C14" i="7"/>
  <c r="C13" i="7"/>
  <c r="C1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3" i="6"/>
  <c r="B4" i="6"/>
  <c r="E4" i="6" s="1"/>
  <c r="F4" i="6" s="1"/>
  <c r="B5" i="6"/>
  <c r="E5" i="6" s="1"/>
  <c r="H5" i="6" s="1"/>
  <c r="B6" i="6"/>
  <c r="E6" i="6" s="1"/>
  <c r="H6" i="6" s="1"/>
  <c r="B7" i="6"/>
  <c r="E7" i="6" s="1"/>
  <c r="H7" i="6" s="1"/>
  <c r="B8" i="6"/>
  <c r="E8" i="6" s="1"/>
  <c r="G8" i="6" s="1"/>
  <c r="B9" i="6"/>
  <c r="E9" i="6" s="1"/>
  <c r="H9" i="6" s="1"/>
  <c r="B10" i="6"/>
  <c r="E10" i="6" s="1"/>
  <c r="F10" i="6" s="1"/>
  <c r="B13" i="6"/>
  <c r="B12" i="6"/>
  <c r="B11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1" i="6" l="1"/>
  <c r="H11" i="6" s="1"/>
  <c r="E12" i="6"/>
  <c r="H12" i="6" s="1"/>
  <c r="E13" i="6"/>
  <c r="H13" i="6" s="1"/>
  <c r="G5" i="6"/>
  <c r="E3" i="6"/>
  <c r="F3" i="6" s="1"/>
  <c r="E2" i="6"/>
  <c r="H2" i="6" s="1"/>
  <c r="H10" i="6"/>
  <c r="H3" i="6"/>
  <c r="G3" i="6"/>
  <c r="G10" i="6"/>
  <c r="G12" i="6"/>
  <c r="G13" i="6"/>
  <c r="G6" i="6"/>
  <c r="F8" i="6"/>
  <c r="H8" i="6"/>
  <c r="G4" i="6"/>
  <c r="F7" i="6"/>
  <c r="G7" i="6"/>
  <c r="H4" i="6"/>
  <c r="F5" i="6"/>
  <c r="F12" i="6"/>
  <c r="F9" i="6"/>
  <c r="G9" i="6"/>
  <c r="F6" i="6"/>
  <c r="F13" i="6"/>
  <c r="G11" i="6" l="1"/>
  <c r="F11" i="6"/>
  <c r="F2" i="6"/>
  <c r="G2" i="6"/>
</calcChain>
</file>

<file path=xl/sharedStrings.xml><?xml version="1.0" encoding="utf-8"?>
<sst xmlns="http://schemas.openxmlformats.org/spreadsheetml/2006/main" count="8151" uniqueCount="2113">
  <si>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</si>
  <si>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</si>
  <si>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</si>
  <si>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</si>
  <si>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</si>
  <si>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</si>
  <si>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</si>
  <si>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</si>
  <si>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</si>
  <si>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</si>
  <si>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</si>
  <si>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</si>
  <si>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</si>
  <si>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</si>
  <si>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</si>
  <si>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</si>
  <si>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</si>
  <si>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</si>
  <si>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</si>
  <si>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</si>
  <si>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</si>
  <si>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</si>
  <si>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</si>
  <si>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</si>
  <si>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</si>
  <si>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</si>
  <si>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</si>
  <si>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</si>
  <si>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</si>
  <si>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</si>
  <si>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</si>
  <si>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</si>
  <si>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</si>
  <si>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</si>
  <si>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</si>
  <si>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</si>
  <si>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</si>
  <si>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</si>
  <si>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</si>
  <si>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</si>
  <si>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</si>
  <si>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</si>
  <si>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</si>
  <si>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</si>
  <si>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</si>
  <si>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</si>
  <si>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</si>
  <si>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</si>
  <si>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</si>
  <si>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</si>
  <si>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</si>
  <si>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</si>
  <si>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</si>
  <si>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</si>
  <si>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</si>
  <si>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</si>
  <si>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</si>
  <si>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</si>
  <si>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</si>
  <si>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</si>
  <si>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</si>
  <si>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</si>
  <si>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</si>
  <si>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</si>
  <si>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</si>
  <si>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</si>
  <si>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</si>
  <si>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</si>
  <si>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</si>
  <si>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</si>
  <si>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</si>
  <si>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</si>
  <si>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</si>
  <si>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</si>
  <si>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</si>
  <si>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</si>
  <si>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</si>
  <si>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</si>
  <si>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</si>
  <si>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</si>
  <si>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</si>
  <si>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</si>
  <si>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</si>
  <si>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</si>
  <si>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</si>
  <si>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</si>
  <si>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</si>
  <si>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</si>
  <si>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</si>
  <si>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</si>
  <si>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</si>
  <si>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</si>
  <si>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</si>
  <si>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</si>
  <si>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</si>
  <si>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</si>
  <si>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</si>
  <si>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</si>
  <si>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</si>
  <si>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</si>
  <si>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</si>
  <si>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</si>
  <si>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</si>
  <si>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</si>
  <si>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</si>
  <si>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</si>
  <si>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</si>
  <si>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</si>
  <si>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</si>
  <si>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</si>
  <si>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</si>
  <si>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</si>
  <si>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</si>
  <si>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</si>
  <si>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</si>
  <si>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</si>
  <si>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</si>
  <si>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</si>
  <si>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</si>
  <si>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</si>
  <si>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</si>
  <si>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</si>
  <si>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</si>
  <si>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</si>
  <si>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</si>
  <si>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</si>
  <si>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</si>
  <si>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</si>
  <si>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</si>
  <si>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</si>
  <si>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</si>
  <si>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</si>
  <si>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</si>
  <si>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</si>
  <si>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</si>
  <si>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</si>
  <si>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</si>
  <si>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</si>
  <si>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</si>
  <si>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</si>
  <si>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</si>
  <si>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</si>
  <si>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</si>
  <si>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</si>
  <si>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</si>
  <si>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</si>
  <si>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</si>
  <si>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</si>
  <si>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</si>
  <si>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</si>
  <si>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</si>
  <si>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</si>
  <si>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</si>
  <si>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</si>
  <si>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</si>
  <si>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</si>
  <si>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</si>
  <si>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</si>
  <si>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</si>
  <si>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</si>
  <si>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</si>
  <si>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</si>
  <si>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</si>
  <si>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</si>
  <si>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</si>
  <si>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</si>
  <si>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</si>
  <si>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</si>
  <si>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</si>
  <si>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</si>
  <si>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</si>
  <si>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</si>
  <si>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</si>
  <si>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</si>
  <si>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</si>
  <si>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</si>
  <si>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</si>
  <si>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</si>
  <si>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</si>
  <si>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</si>
  <si>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</si>
  <si>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</si>
  <si>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</si>
  <si>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</si>
  <si>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</si>
  <si>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</si>
  <si>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</si>
  <si>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</si>
  <si>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</si>
  <si>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</si>
  <si>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</si>
  <si>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</si>
  <si>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</si>
  <si>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</si>
  <si>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</si>
  <si>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</si>
  <si>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</si>
  <si>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</si>
  <si>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</si>
  <si>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</si>
  <si>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</si>
  <si>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</si>
  <si>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</si>
  <si>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</si>
  <si>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</si>
  <si>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</si>
  <si>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</si>
  <si>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</si>
  <si>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</si>
  <si>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</si>
  <si>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</si>
  <si>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</si>
  <si>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</si>
  <si>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</si>
  <si>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</si>
  <si>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</si>
  <si>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</si>
  <si>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</si>
  <si>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</si>
  <si>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</si>
  <si>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</si>
  <si>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</si>
  <si>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</si>
  <si>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</si>
  <si>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</si>
  <si>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</si>
  <si>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</si>
  <si>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</si>
  <si>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</si>
  <si>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</si>
  <si>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</si>
  <si>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</si>
  <si>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</si>
  <si>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</si>
  <si>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</si>
  <si>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</si>
  <si>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</si>
  <si>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</si>
  <si>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</si>
  <si>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</si>
  <si>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</si>
  <si>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</si>
  <si>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</si>
  <si>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</si>
  <si>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</si>
  <si>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</si>
  <si>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</si>
  <si>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</si>
  <si>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</si>
  <si>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</si>
  <si>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</si>
  <si>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</si>
  <si>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</si>
  <si>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</si>
  <si>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</si>
  <si>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</si>
  <si>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</si>
  <si>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</si>
  <si>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</si>
  <si>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</si>
  <si>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</si>
  <si>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</si>
  <si>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</si>
  <si>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</si>
  <si>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</si>
  <si>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</si>
  <si>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</si>
  <si>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</si>
  <si>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</si>
  <si>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</si>
  <si>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</si>
  <si>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</si>
  <si>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</si>
  <si>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</si>
  <si>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</si>
  <si>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</si>
  <si>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</si>
  <si>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</si>
  <si>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</si>
  <si>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</si>
  <si>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</si>
  <si>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</si>
  <si>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</si>
  <si>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</si>
  <si>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</si>
  <si>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</si>
  <si>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</si>
  <si>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</si>
  <si>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</si>
  <si>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</si>
  <si>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</si>
  <si>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</si>
  <si>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</si>
  <si>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</si>
  <si>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</si>
  <si>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</si>
  <si>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</si>
  <si>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</si>
  <si>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</si>
  <si>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</si>
  <si>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</si>
  <si>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</si>
  <si>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</si>
  <si>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</si>
  <si>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</si>
  <si>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</si>
  <si>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</si>
  <si>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</si>
  <si>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</si>
  <si>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</si>
  <si>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</si>
  <si>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</si>
  <si>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</si>
  <si>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</si>
  <si>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</si>
  <si>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</si>
  <si>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</si>
  <si>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</si>
  <si>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</si>
  <si>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</si>
  <si>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</si>
  <si>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</si>
  <si>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</si>
  <si>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</si>
  <si>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</si>
  <si>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</si>
  <si>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</si>
  <si>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</si>
  <si>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</si>
  <si>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</si>
  <si>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</si>
  <si>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</si>
  <si>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</si>
  <si>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</si>
  <si>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</si>
  <si>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</si>
  <si>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</si>
  <si>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</si>
  <si>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</si>
  <si>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</si>
  <si>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</si>
  <si>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</si>
  <si>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</si>
  <si>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</si>
  <si>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</si>
  <si>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</si>
  <si>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</si>
  <si>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</si>
  <si>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</si>
  <si>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</si>
  <si>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</si>
  <si>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</si>
  <si>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</si>
  <si>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</si>
  <si>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</si>
  <si>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</si>
  <si>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</si>
  <si>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</si>
  <si>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</si>
  <si>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</si>
  <si>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</si>
  <si>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</si>
  <si>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</si>
  <si>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</si>
  <si>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</si>
  <si>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</si>
  <si>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</si>
  <si>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</si>
  <si>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</si>
  <si>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</si>
  <si>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</si>
  <si>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</si>
  <si>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</si>
  <si>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</si>
  <si>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</si>
  <si>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</si>
  <si>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</si>
  <si>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</si>
  <si>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</si>
  <si>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</si>
  <si>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</si>
  <si>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</si>
  <si>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</si>
  <si>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</si>
  <si>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</si>
  <si>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</si>
  <si>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</si>
  <si>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</si>
  <si>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</si>
  <si>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</si>
  <si>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</si>
  <si>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</si>
  <si>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</si>
  <si>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</si>
  <si>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</si>
  <si>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</si>
  <si>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</si>
  <si>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</si>
  <si>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</si>
  <si>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</si>
  <si>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</si>
  <si>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</si>
  <si>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</si>
  <si>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</si>
  <si>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</si>
  <si>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</si>
  <si>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</si>
  <si>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</si>
  <si>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</si>
  <si>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</si>
  <si>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</si>
  <si>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</si>
  <si>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</si>
  <si>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</si>
  <si>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</si>
  <si>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</si>
  <si>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</si>
  <si>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</si>
  <si>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</si>
  <si>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</si>
  <si>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</si>
  <si>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</si>
  <si>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</si>
  <si>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</si>
  <si>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</si>
  <si>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</si>
  <si>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</si>
  <si>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</si>
  <si>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</si>
  <si>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</si>
  <si>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</si>
  <si>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</si>
  <si>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</si>
  <si>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</si>
  <si>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</si>
  <si>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</si>
  <si>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</si>
  <si>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</si>
  <si>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</si>
  <si>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</si>
  <si>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</si>
  <si>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</si>
  <si>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</si>
  <si>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</si>
  <si>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</si>
  <si>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</si>
  <si>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</si>
  <si>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</si>
  <si>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</si>
  <si>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</si>
  <si>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</si>
  <si>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</si>
  <si>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</si>
  <si>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</si>
  <si>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</si>
  <si>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</si>
  <si>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</si>
  <si>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</si>
  <si>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</si>
  <si>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</si>
  <si>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</si>
  <si>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</si>
  <si>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</si>
  <si>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</si>
  <si>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</si>
  <si>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</si>
  <si>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</si>
  <si>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</si>
  <si>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</si>
  <si>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</si>
  <si>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</si>
  <si>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</si>
  <si>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</si>
  <si>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</si>
  <si>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</si>
  <si>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</si>
  <si>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</si>
  <si>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</si>
  <si>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</si>
  <si>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</si>
  <si>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</si>
  <si>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</si>
  <si>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</si>
  <si>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</si>
  <si>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</si>
  <si>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</si>
  <si>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</si>
  <si>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</si>
  <si>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</si>
  <si>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</si>
  <si>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</si>
  <si>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</si>
  <si>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</si>
  <si>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</si>
  <si>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</si>
  <si>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</si>
  <si>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</si>
  <si>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</si>
  <si>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</si>
  <si>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</si>
  <si>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</si>
  <si>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</si>
  <si>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</si>
  <si>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</si>
  <si>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</si>
  <si>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</si>
  <si>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</si>
  <si>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</si>
  <si>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</si>
  <si>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</si>
  <si>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</si>
  <si>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</si>
  <si>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</si>
  <si>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</si>
  <si>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</si>
  <si>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</si>
  <si>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</si>
  <si>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</si>
  <si>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</si>
  <si>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</si>
  <si>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</si>
  <si>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</si>
  <si>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</si>
  <si>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</si>
  <si>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</si>
  <si>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</si>
  <si>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</si>
  <si>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</si>
  <si>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</si>
  <si>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</si>
  <si>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</si>
  <si>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</si>
  <si>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</si>
  <si>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</si>
  <si>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</si>
  <si>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</si>
  <si>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</si>
  <si>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</si>
  <si>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</si>
  <si>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</si>
  <si>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</si>
  <si>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</si>
  <si>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</si>
  <si>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</si>
  <si>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</si>
  <si>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</si>
  <si>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</si>
  <si>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</si>
  <si>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</si>
  <si>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</si>
  <si>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</si>
  <si>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</si>
  <si>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</si>
  <si>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</si>
  <si>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</si>
  <si>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</si>
  <si>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</si>
  <si>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</si>
  <si>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</si>
  <si>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</si>
  <si>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</si>
  <si>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</si>
  <si>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</si>
  <si>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</si>
  <si>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</si>
  <si>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</si>
  <si>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</si>
  <si>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</si>
  <si>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</si>
  <si>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</si>
  <si>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</si>
  <si>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</si>
  <si>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</si>
  <si>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</si>
  <si>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</si>
  <si>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</si>
  <si>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</si>
  <si>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</si>
  <si>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</si>
  <si>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</si>
  <si>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</si>
  <si>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</si>
  <si>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</si>
  <si>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</si>
  <si>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</si>
  <si>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</si>
  <si>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</si>
  <si>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</si>
  <si>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</si>
  <si>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</si>
  <si>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</si>
  <si>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</si>
  <si>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</si>
  <si>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</si>
  <si>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</si>
  <si>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</si>
  <si>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</si>
  <si>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</si>
  <si>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</si>
  <si>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</si>
  <si>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</si>
  <si>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</si>
  <si>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</si>
  <si>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</si>
  <si>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</si>
  <si>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</si>
  <si>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</si>
  <si>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</si>
  <si>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</si>
  <si>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</si>
  <si>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</si>
  <si>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</si>
  <si>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</si>
  <si>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</si>
  <si>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</si>
  <si>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</si>
  <si>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</si>
  <si>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</si>
  <si>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</si>
  <si>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</si>
  <si>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</si>
  <si>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</si>
  <si>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</si>
  <si>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</si>
  <si>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</si>
  <si>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</si>
  <si>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</si>
  <si>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</si>
  <si>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</si>
  <si>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</si>
  <si>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</si>
  <si>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</si>
  <si>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</si>
  <si>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</si>
  <si>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</si>
  <si>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</si>
  <si>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</si>
  <si>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</si>
  <si>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</si>
  <si>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</si>
  <si>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</si>
  <si>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</si>
  <si>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</si>
  <si>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</si>
  <si>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</si>
  <si>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</si>
  <si>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</si>
  <si>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</si>
  <si>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</si>
  <si>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</si>
  <si>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</si>
  <si>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</si>
  <si>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</si>
  <si>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</si>
  <si>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</si>
  <si>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</si>
  <si>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</si>
  <si>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</si>
  <si>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</si>
  <si>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</si>
  <si>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</si>
  <si>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</si>
  <si>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</si>
  <si>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</si>
  <si>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</si>
  <si>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</si>
  <si>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</si>
  <si>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</si>
  <si>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</si>
  <si>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</si>
  <si>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</si>
  <si>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</si>
  <si>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</si>
  <si>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</si>
  <si>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</si>
  <si>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</si>
  <si>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</si>
  <si>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</si>
  <si>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</si>
  <si>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</si>
  <si>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</si>
  <si>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</si>
  <si>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</si>
  <si>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</si>
  <si>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</si>
  <si>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</si>
  <si>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</si>
  <si>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</si>
  <si>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</si>
  <si>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</si>
  <si>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</si>
  <si>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</si>
  <si>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</si>
  <si>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</si>
  <si>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</si>
  <si>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</si>
  <si>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</si>
  <si>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</si>
  <si>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</si>
  <si>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</si>
  <si>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</si>
  <si>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</si>
  <si>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</si>
  <si>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</si>
  <si>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</si>
  <si>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</si>
  <si>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</si>
  <si>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</si>
  <si>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</si>
  <si>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</si>
  <si>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</si>
  <si>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</si>
  <si>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</si>
  <si>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</si>
  <si>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</si>
  <si>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</si>
  <si>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</si>
  <si>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</si>
  <si>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</si>
  <si>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</si>
  <si>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</si>
  <si>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</si>
  <si>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</si>
  <si>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</si>
  <si>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</si>
  <si>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</si>
  <si>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</si>
  <si>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</si>
  <si>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</si>
  <si>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</si>
  <si>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</si>
  <si>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</si>
  <si>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</si>
  <si>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</si>
  <si>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</si>
  <si>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</si>
  <si>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</si>
  <si>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</si>
  <si>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</si>
  <si>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</si>
  <si>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</si>
  <si>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</si>
  <si>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</si>
  <si>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</si>
  <si>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</si>
  <si>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</si>
  <si>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</si>
  <si>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</si>
  <si>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</si>
  <si>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</si>
  <si>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</si>
  <si>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</si>
  <si>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</si>
  <si>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</si>
  <si>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</si>
  <si>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</si>
  <si>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</si>
  <si>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</si>
  <si>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</si>
  <si>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</si>
  <si>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</si>
  <si>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</si>
  <si>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</si>
  <si>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</si>
  <si>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</si>
  <si>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</si>
  <si>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</si>
  <si>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</si>
  <si>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</si>
  <si>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</si>
  <si>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</si>
  <si>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</si>
  <si>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</si>
  <si>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</si>
  <si>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</si>
  <si>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</si>
  <si>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</si>
  <si>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</si>
  <si>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</si>
  <si>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</si>
  <si>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</si>
  <si>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</si>
  <si>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</si>
  <si>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</si>
  <si>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</si>
  <si>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</si>
  <si>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</si>
  <si>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</si>
  <si>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</si>
  <si>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</si>
  <si>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</si>
  <si>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</si>
  <si>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</si>
  <si>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</si>
  <si>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</si>
  <si>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</si>
  <si>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</si>
  <si>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</si>
  <si>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</si>
  <si>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</si>
  <si>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</si>
  <si>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</si>
  <si>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</si>
  <si>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</si>
  <si>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</si>
  <si>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</si>
  <si>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</si>
  <si>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</si>
  <si>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</si>
  <si>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</si>
  <si>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</si>
  <si>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</si>
  <si>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</si>
  <si>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</si>
  <si>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</si>
  <si>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</si>
  <si>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</si>
  <si>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</si>
  <si>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</si>
  <si>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</si>
  <si>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</si>
  <si>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</si>
  <si>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</si>
  <si>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</si>
  <si>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</si>
  <si>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</si>
  <si>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</si>
  <si>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</si>
  <si>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</si>
  <si>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</si>
  <si>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</si>
  <si>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</si>
  <si>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</si>
  <si>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</si>
  <si>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</si>
  <si>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</si>
  <si>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</si>
  <si>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</si>
  <si>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</si>
  <si>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</si>
  <si>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</si>
  <si>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</si>
  <si>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</si>
  <si>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</si>
  <si>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</si>
  <si>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</si>
  <si>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</si>
  <si>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</si>
  <si>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</si>
  <si>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</si>
  <si>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</si>
  <si>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</si>
  <si>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</si>
  <si>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</si>
  <si>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</si>
  <si>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</si>
  <si>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</si>
  <si>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</si>
  <si>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</si>
  <si>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</si>
  <si>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</si>
  <si>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</si>
  <si>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</si>
  <si>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</si>
  <si>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</si>
  <si>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</si>
  <si>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</si>
  <si>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</si>
  <si>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</si>
  <si>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</si>
  <si>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</si>
  <si>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</si>
  <si>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</si>
  <si>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</si>
  <si>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</si>
  <si>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</si>
  <si>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</si>
  <si>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</si>
  <si>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</si>
  <si>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</si>
  <si>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</si>
  <si>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</si>
  <si>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</si>
  <si>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</si>
  <si>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</si>
  <si>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</si>
  <si>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</si>
  <si>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</si>
  <si>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</si>
  <si>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</si>
  <si>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</si>
  <si>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</si>
  <si>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</si>
  <si>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</si>
  <si>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</si>
  <si>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</si>
  <si>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</si>
  <si>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</si>
  <si>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</si>
  <si>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</si>
  <si>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</si>
  <si>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</si>
  <si>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</si>
  <si>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</si>
  <si>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</si>
  <si>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</si>
  <si>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</si>
  <si>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</si>
  <si>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</si>
  <si>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</si>
  <si>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</si>
  <si>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</si>
  <si>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</si>
  <si>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</si>
  <si>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</si>
  <si>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</si>
  <si>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</si>
  <si>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</si>
  <si>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</si>
  <si>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</si>
  <si>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</si>
  <si>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</si>
  <si>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</si>
  <si>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</si>
  <si>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</si>
  <si>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</si>
  <si>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</si>
  <si>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</si>
  <si>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</si>
  <si>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</si>
  <si>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</si>
  <si>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</si>
  <si>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</si>
  <si>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</si>
  <si>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</si>
  <si>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</si>
  <si>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</si>
  <si>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</si>
  <si>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</si>
  <si>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</si>
  <si>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</si>
  <si>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</si>
  <si>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</si>
  <si>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</si>
  <si>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</si>
  <si>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</si>
  <si>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</si>
  <si>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</si>
  <si>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</si>
  <si>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</si>
  <si>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</si>
  <si>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</si>
  <si>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</si>
  <si>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</si>
  <si>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</si>
  <si>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</si>
  <si>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</si>
  <si>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</si>
  <si>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</si>
  <si>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</si>
  <si>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</si>
  <si>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</si>
  <si>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</si>
  <si>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</si>
  <si>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</si>
  <si>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</si>
  <si>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</si>
  <si>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</si>
  <si>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</si>
  <si>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</si>
  <si>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</si>
  <si>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</si>
  <si>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</si>
  <si>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</si>
  <si>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</si>
  <si>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</si>
  <si>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</si>
  <si>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</si>
  <si>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</si>
  <si>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</si>
  <si>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</si>
  <si>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</si>
  <si>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</si>
  <si>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</si>
  <si>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</si>
  <si>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</si>
  <si>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</si>
  <si>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</si>
  <si>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</si>
  <si>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</si>
  <si>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</si>
  <si>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</si>
  <si>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</si>
  <si>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</si>
  <si>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</si>
  <si>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</si>
  <si>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</si>
  <si>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</si>
  <si>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</si>
  <si>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</si>
  <si>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</si>
  <si>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</si>
  <si>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</si>
  <si>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</si>
  <si>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</si>
  <si>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</si>
  <si>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</si>
  <si>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</si>
  <si>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</si>
  <si>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</si>
  <si>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</si>
  <si>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</si>
  <si>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</si>
  <si>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</si>
  <si>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</si>
  <si>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</si>
  <si>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</si>
  <si>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</si>
  <si>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</si>
  <si>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</si>
  <si>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</si>
  <si>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</si>
  <si>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</si>
  <si>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</si>
  <si>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</si>
  <si>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</si>
  <si>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</si>
  <si>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</si>
  <si>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</si>
  <si>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</si>
  <si>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</si>
  <si>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</si>
  <si>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</si>
  <si>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</si>
  <si>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</si>
  <si>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</si>
  <si>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</si>
  <si>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</si>
  <si>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</si>
  <si>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</si>
  <si>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</si>
  <si>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</si>
  <si>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</si>
  <si>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</si>
  <si>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</si>
  <si>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</si>
  <si>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</si>
  <si>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</si>
  <si>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</si>
  <si>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</si>
  <si>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</si>
  <si>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</si>
  <si>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</si>
  <si>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</si>
  <si>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</si>
  <si>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</si>
  <si>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</si>
  <si>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</si>
  <si>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</si>
  <si>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</si>
  <si>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</si>
  <si>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</si>
  <si>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</si>
  <si>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</si>
  <si>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</si>
  <si>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</si>
  <si>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</si>
  <si>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</si>
  <si>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</si>
  <si>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</si>
  <si>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</si>
  <si>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</si>
  <si>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</si>
  <si>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</si>
  <si>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</si>
  <si>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</si>
  <si>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</si>
  <si>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</si>
  <si>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</si>
  <si>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</si>
  <si>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</si>
  <si>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</si>
  <si>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</si>
  <si>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</si>
  <si>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</si>
  <si>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</si>
  <si>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</si>
  <si>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</si>
  <si>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</si>
  <si>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</si>
  <si>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</si>
  <si>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</si>
  <si>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</si>
  <si>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</si>
  <si>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</si>
  <si>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</si>
  <si>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</si>
  <si>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</si>
  <si>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</si>
  <si>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</si>
  <si>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</si>
  <si>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</si>
  <si>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</si>
  <si>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</si>
  <si>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</si>
  <si>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</si>
  <si>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</si>
  <si>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</si>
  <si>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</si>
  <si>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</si>
  <si>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</si>
  <si>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</si>
  <si>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</si>
  <si>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</si>
  <si>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</si>
  <si>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</si>
  <si>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</si>
  <si>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</si>
  <si>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</si>
  <si>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</si>
  <si>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</si>
  <si>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</si>
  <si>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</si>
  <si>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</si>
  <si>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</si>
  <si>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</si>
  <si>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</si>
  <si>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</si>
  <si>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</si>
  <si>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</si>
  <si>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</si>
  <si>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</si>
  <si>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</si>
  <si>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</si>
  <si>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</si>
  <si>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</si>
  <si>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</si>
  <si>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</si>
  <si>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</si>
  <si>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</si>
  <si>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</si>
  <si>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</si>
  <si>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</si>
  <si>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</si>
  <si>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</si>
  <si>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</si>
  <si>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</si>
  <si>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</si>
  <si>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</si>
  <si>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</si>
  <si>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</si>
  <si>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</si>
  <si>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</si>
  <si>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</si>
  <si>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</si>
  <si>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</si>
  <si>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</si>
  <si>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</si>
  <si>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</si>
  <si>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</si>
  <si>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</si>
  <si>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</si>
  <si>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</si>
  <si>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</si>
  <si>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</si>
  <si>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</si>
  <si>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</si>
  <si>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</si>
  <si>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</si>
  <si>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</si>
  <si>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</si>
  <si>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</si>
  <si>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</si>
  <si>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</si>
  <si>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</si>
  <si>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</si>
  <si>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</si>
  <si>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</si>
  <si>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</si>
  <si>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</si>
  <si>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</si>
  <si>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</si>
  <si>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</si>
  <si>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</si>
  <si>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</si>
  <si>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</si>
  <si>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</si>
  <si>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</si>
  <si>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</si>
  <si>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</si>
  <si>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</si>
  <si>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</si>
  <si>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</si>
  <si>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</si>
  <si>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</si>
  <si>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</si>
  <si>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</si>
  <si>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</si>
  <si>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</si>
  <si>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</si>
  <si>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</si>
  <si>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</si>
  <si>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</si>
  <si>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</si>
  <si>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</si>
  <si>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</si>
  <si>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</si>
  <si>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</si>
  <si>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</si>
  <si>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</si>
  <si>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</si>
  <si>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</si>
  <si>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</si>
  <si>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</si>
  <si>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</si>
  <si>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</si>
  <si>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</si>
  <si>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</si>
  <si>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</si>
  <si>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</si>
  <si>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</si>
  <si>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</si>
  <si>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</si>
  <si>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</si>
  <si>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</si>
  <si>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</si>
  <si>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</si>
  <si>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</si>
  <si>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</si>
  <si>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</si>
  <si>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</si>
  <si>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</si>
  <si>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</si>
  <si>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</si>
  <si>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</si>
  <si>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</si>
  <si>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</si>
  <si>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</si>
  <si>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</si>
  <si>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</si>
  <si>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</si>
  <si>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</si>
  <si>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</si>
  <si>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</si>
  <si>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</si>
  <si>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</si>
  <si>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</si>
  <si>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</si>
  <si>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</si>
  <si>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</si>
  <si>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</si>
  <si>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</si>
  <si>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</si>
  <si>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</si>
  <si>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</si>
  <si>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</si>
  <si>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</si>
  <si>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</si>
  <si>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</si>
  <si>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</si>
  <si>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</si>
  <si>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</si>
  <si>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</si>
  <si>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</si>
  <si>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</si>
  <si>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</si>
  <si>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</si>
  <si>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</si>
  <si>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</si>
  <si>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</si>
  <si>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</si>
  <si>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</si>
  <si>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</si>
  <si>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</si>
  <si>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</si>
  <si>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</si>
  <si>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</si>
  <si>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</si>
  <si>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</si>
  <si>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</si>
  <si>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</si>
  <si>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</si>
  <si>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</si>
  <si>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</si>
  <si>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</si>
  <si>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</si>
  <si>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</si>
  <si>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</si>
  <si>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</si>
  <si>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</si>
  <si>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</si>
  <si>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</si>
  <si>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</si>
  <si>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</si>
  <si>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</si>
  <si>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</si>
  <si>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</si>
  <si>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</si>
  <si>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</si>
  <si>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</si>
  <si>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</si>
  <si>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</si>
  <si>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</si>
  <si>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</si>
  <si>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</si>
  <si>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</si>
  <si>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</si>
  <si>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</si>
  <si>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</si>
  <si>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</si>
  <si>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</si>
  <si>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</si>
  <si>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</si>
  <si>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</si>
  <si>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</si>
  <si>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</si>
  <si>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</si>
  <si>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</si>
  <si>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</si>
  <si>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</si>
  <si>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</si>
  <si>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</si>
  <si>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</si>
  <si>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</si>
  <si>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</si>
  <si>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</si>
  <si>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</si>
  <si>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</si>
  <si>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</si>
  <si>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</si>
  <si>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</si>
  <si>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</si>
  <si>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</si>
  <si>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</si>
  <si>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</si>
  <si>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</si>
  <si>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</si>
  <si>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</si>
  <si>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</si>
  <si>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</si>
  <si>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</si>
  <si>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</si>
  <si>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</si>
  <si>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</si>
  <si>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</si>
  <si>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</si>
  <si>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</si>
  <si>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</si>
  <si>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</si>
  <si>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</si>
  <si>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</si>
  <si>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</si>
  <si>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</si>
  <si>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</si>
  <si>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</si>
  <si>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</si>
  <si>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</si>
  <si>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</si>
  <si>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</si>
  <si>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</si>
  <si>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</si>
  <si>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</si>
  <si>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</si>
  <si>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</si>
  <si>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</si>
  <si>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</si>
  <si>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</si>
  <si>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</si>
  <si>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</si>
  <si>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</si>
  <si>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</si>
  <si>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</si>
  <si>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</si>
  <si>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</si>
  <si>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</si>
  <si>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</si>
  <si>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</si>
  <si>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</si>
  <si>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</si>
  <si>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</si>
  <si>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</si>
  <si>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</si>
  <si>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</si>
  <si>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</si>
  <si>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</si>
  <si>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</si>
  <si>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</si>
  <si>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</si>
  <si>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</si>
  <si>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</si>
  <si>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</si>
  <si>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</si>
  <si>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</si>
  <si>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</si>
  <si>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</si>
  <si>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</si>
  <si>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</si>
  <si>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</si>
  <si>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</si>
  <si>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</si>
  <si>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</si>
  <si>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</si>
  <si>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</si>
  <si>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</si>
  <si>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</si>
  <si>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</si>
  <si>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</si>
  <si>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</si>
  <si>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</si>
  <si>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</si>
  <si>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</si>
  <si>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</si>
  <si>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</si>
  <si>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</si>
  <si>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</si>
  <si>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</si>
  <si>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</si>
  <si>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</si>
  <si>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</si>
  <si>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</si>
  <si>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</si>
  <si>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</si>
  <si>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</si>
  <si>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</si>
  <si>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</si>
  <si>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</si>
  <si>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</si>
  <si>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</si>
  <si>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</si>
  <si>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</si>
  <si>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</si>
  <si>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</si>
  <si>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</si>
  <si>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</si>
  <si>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</si>
  <si>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</si>
  <si>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</si>
  <si>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</si>
  <si>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</si>
  <si>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</si>
  <si>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</si>
  <si>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</si>
  <si>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</si>
  <si>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</si>
  <si>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</si>
  <si>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</si>
  <si>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</si>
  <si>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</si>
  <si>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</si>
  <si>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</si>
  <si>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</si>
  <si>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</si>
  <si>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</si>
  <si>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</si>
  <si>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</si>
  <si>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</si>
  <si>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</si>
  <si>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</si>
  <si>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</si>
  <si>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</si>
  <si>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</si>
  <si>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</si>
  <si>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</si>
  <si>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</si>
  <si>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</si>
  <si>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</si>
  <si>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</si>
  <si>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</si>
  <si>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</si>
  <si>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</si>
  <si>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</si>
  <si>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</si>
  <si>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</si>
  <si>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</si>
  <si>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</si>
  <si>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</si>
  <si>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</si>
  <si>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</si>
  <si>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</si>
  <si>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</si>
  <si>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</si>
  <si>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</si>
  <si>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</si>
  <si>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</si>
  <si>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</si>
  <si>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</si>
  <si>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</si>
  <si>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</si>
  <si>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</si>
  <si>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</si>
  <si>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</si>
  <si>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</si>
  <si>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</si>
  <si>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</si>
  <si>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</si>
  <si>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</si>
  <si>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</si>
  <si>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</si>
  <si>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</si>
  <si>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</si>
  <si>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</si>
  <si>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</si>
  <si>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</si>
  <si>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</si>
  <si>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</si>
  <si>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</si>
  <si>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</si>
  <si>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</si>
  <si>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</si>
  <si>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</si>
  <si>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</si>
  <si>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</si>
  <si>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</si>
  <si>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</si>
  <si>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</si>
  <si>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</si>
  <si>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</si>
  <si>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</si>
  <si>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</si>
  <si>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</si>
  <si>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</si>
  <si>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</si>
  <si>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</si>
  <si>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</si>
  <si>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</si>
  <si>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</si>
  <si>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</si>
  <si>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</si>
  <si>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</si>
  <si>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</si>
  <si>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</si>
  <si>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</si>
  <si>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</si>
  <si>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</si>
  <si>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</si>
  <si>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</si>
  <si>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</si>
  <si>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</si>
  <si>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</si>
  <si>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</si>
  <si>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</si>
  <si>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</si>
  <si>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</si>
  <si>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</si>
  <si>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</si>
  <si>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</si>
  <si>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</si>
  <si>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</si>
  <si>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</si>
  <si>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</si>
  <si>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</si>
  <si>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</si>
  <si>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</si>
  <si>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</si>
  <si>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</si>
  <si>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</si>
  <si>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</si>
  <si>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</si>
  <si>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</si>
  <si>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</si>
  <si>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</si>
  <si>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</si>
  <si>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</si>
  <si>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</si>
  <si>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</si>
  <si>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</si>
  <si>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</si>
  <si>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</si>
  <si>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</si>
  <si>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</si>
  <si>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</si>
  <si>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</si>
  <si>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</si>
  <si>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</si>
  <si>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</si>
  <si>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</si>
  <si>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</si>
  <si>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</si>
  <si>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</si>
  <si>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</si>
  <si>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</si>
  <si>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</si>
  <si>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</si>
  <si>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</si>
  <si>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</si>
  <si>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</si>
  <si>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</si>
  <si>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</si>
  <si>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</si>
  <si>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</si>
  <si>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</si>
  <si>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</si>
  <si>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</si>
  <si>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</si>
  <si>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</si>
  <si>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</si>
  <si>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</si>
  <si>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</si>
  <si>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</si>
  <si>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</si>
  <si>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</si>
  <si>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</si>
  <si>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</si>
  <si>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</si>
  <si>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</si>
  <si>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</si>
  <si>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</si>
  <si>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</si>
  <si>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</si>
  <si>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</si>
  <si>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</si>
  <si>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</si>
  <si>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</si>
  <si>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</si>
  <si>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</si>
  <si>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</si>
  <si>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</si>
  <si>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</si>
  <si>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</si>
  <si>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</si>
  <si>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</si>
  <si>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</si>
  <si>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</si>
  <si>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</si>
  <si>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</si>
  <si>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</si>
  <si>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</si>
  <si>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</si>
  <si>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</si>
  <si>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</si>
  <si>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</si>
  <si>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</si>
  <si>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</si>
  <si>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</si>
  <si>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</si>
  <si>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</si>
  <si>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</si>
  <si>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</si>
  <si>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</si>
  <si>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</si>
  <si>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</si>
  <si>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</si>
  <si>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</si>
  <si>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</si>
  <si>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</si>
  <si>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</si>
  <si>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</si>
  <si>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</si>
  <si>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</si>
  <si>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</si>
  <si>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</si>
  <si>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</si>
  <si>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</si>
  <si>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</si>
  <si>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</si>
  <si>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</si>
  <si>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</si>
  <si>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</si>
  <si>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</si>
  <si>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</si>
  <si>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</si>
  <si>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</si>
  <si>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</si>
  <si>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</si>
  <si>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</si>
  <si>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</si>
  <si>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</si>
  <si>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</si>
  <si>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</si>
  <si>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</si>
  <si>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</si>
  <si>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</si>
  <si>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</si>
  <si>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</si>
  <si>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</si>
  <si>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</si>
  <si>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</si>
  <si>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</si>
  <si>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</si>
  <si>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</si>
  <si>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</si>
  <si>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</si>
  <si>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</si>
  <si>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</si>
  <si>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</si>
  <si>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</si>
  <si>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</si>
  <si>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</si>
  <si>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</si>
  <si>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</si>
  <si>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</si>
  <si>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</si>
  <si>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</si>
  <si>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</si>
  <si>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</si>
  <si>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</si>
  <si>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</si>
  <si>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</si>
  <si>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</si>
  <si>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</si>
  <si>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</si>
  <si>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</si>
  <si>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</si>
  <si>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</si>
  <si>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</si>
  <si>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</si>
  <si>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</si>
  <si>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</si>
  <si>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</si>
  <si>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</si>
  <si>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</si>
  <si>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</si>
  <si>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</si>
  <si>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</si>
  <si>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</si>
  <si>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</si>
  <si>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</si>
  <si>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</si>
  <si>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</si>
  <si>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</si>
  <si>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</si>
  <si>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</si>
  <si>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</si>
  <si>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</si>
  <si>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</si>
  <si>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</si>
  <si>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</si>
  <si>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</si>
  <si>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</si>
  <si>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</si>
  <si>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</si>
  <si>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</si>
  <si>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</si>
  <si>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</si>
  <si>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</si>
  <si>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</si>
  <si>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</si>
  <si>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</si>
  <si>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</si>
  <si>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</si>
  <si>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</si>
  <si>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</si>
  <si>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</si>
  <si>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</si>
  <si>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</si>
  <si>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</si>
  <si>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</si>
  <si>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</si>
  <si>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</si>
  <si>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</si>
  <si>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</si>
  <si>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</si>
  <si>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</si>
  <si>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</si>
  <si>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</si>
  <si>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</si>
  <si>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</si>
  <si>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</si>
  <si>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</si>
  <si>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</si>
  <si>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</si>
  <si>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</si>
  <si>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</si>
  <si>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</si>
  <si>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</si>
  <si>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</si>
  <si>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</si>
  <si>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</si>
  <si>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</si>
  <si>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</si>
  <si>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</si>
  <si>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</si>
  <si>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</si>
  <si>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</si>
  <si>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</si>
  <si>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</si>
  <si>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</si>
  <si>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</si>
  <si>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</si>
  <si>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</si>
  <si>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</si>
  <si>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</si>
  <si>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</si>
  <si>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</si>
  <si>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</si>
  <si>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</si>
  <si>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</si>
  <si>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</si>
  <si>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</si>
  <si>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</si>
  <si>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</si>
  <si>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</si>
  <si>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</si>
  <si>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</si>
  <si>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</si>
  <si>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</si>
  <si>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</si>
  <si>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</si>
  <si>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</si>
  <si>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</si>
  <si>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</si>
  <si>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</si>
  <si>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</si>
  <si>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</si>
  <si>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</si>
  <si>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</si>
  <si>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</si>
  <si>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</si>
  <si>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</si>
  <si>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</si>
  <si>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</si>
  <si>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</si>
  <si>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</si>
  <si>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</si>
  <si>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</si>
  <si>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</si>
  <si>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</si>
  <si>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</si>
  <si>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</si>
  <si>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</si>
  <si>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</si>
  <si>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</si>
  <si>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</si>
  <si>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</si>
  <si>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</si>
  <si>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</si>
  <si>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</si>
  <si>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</si>
  <si>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</si>
  <si>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</si>
  <si>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</si>
  <si>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</si>
  <si>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</si>
  <si>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</si>
  <si>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</si>
  <si>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</si>
  <si>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</si>
  <si>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</si>
  <si>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</si>
  <si>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</si>
  <si>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</si>
  <si>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</si>
  <si>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</si>
  <si>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</si>
  <si>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</si>
  <si>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</si>
  <si>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</si>
  <si>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</si>
  <si>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</si>
  <si>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</si>
  <si>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</si>
  <si>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</si>
  <si>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</si>
  <si>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</si>
  <si>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</si>
  <si>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</si>
  <si>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</si>
  <si>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</si>
  <si>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</si>
  <si>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</si>
  <si>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</si>
  <si>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</si>
  <si>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</si>
  <si>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</si>
  <si>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</si>
  <si>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</si>
  <si>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</si>
  <si>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</si>
  <si>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</si>
  <si>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</si>
  <si>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</si>
  <si>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</si>
  <si>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</si>
  <si>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</si>
  <si>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</si>
  <si>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</si>
  <si>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</si>
  <si>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</si>
  <si>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</si>
  <si>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</si>
  <si>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</si>
  <si>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</si>
  <si>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</si>
  <si>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</si>
  <si>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</si>
  <si>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</si>
  <si>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</si>
  <si>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</si>
  <si>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</si>
  <si>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</si>
  <si>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</si>
  <si>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</si>
  <si>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</si>
  <si>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</si>
  <si>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</si>
  <si>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</si>
  <si>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</si>
  <si>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</si>
  <si>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</si>
  <si>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</si>
  <si>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</si>
  <si>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</si>
  <si>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</si>
  <si>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</si>
  <si>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</si>
  <si>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</si>
  <si>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</si>
  <si>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</si>
  <si>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</si>
  <si>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</si>
  <si>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</si>
  <si>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</si>
  <si>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</si>
  <si>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</si>
  <si>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</si>
  <si>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</si>
  <si>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</si>
  <si>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</si>
  <si>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</si>
  <si>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</si>
  <si>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</si>
  <si>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</si>
  <si>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</si>
  <si>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</si>
  <si>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</si>
  <si>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</si>
  <si>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</si>
  <si>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</si>
  <si>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</si>
  <si>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</si>
  <si>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</si>
  <si>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</si>
  <si>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</si>
  <si>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</si>
  <si>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</si>
  <si>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</si>
  <si>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</si>
  <si>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</si>
  <si>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</si>
  <si>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</si>
  <si>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</si>
  <si>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</si>
  <si>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</si>
  <si>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</si>
  <si>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</si>
  <si>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</si>
  <si>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</si>
  <si>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</si>
  <si>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</si>
  <si>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</si>
  <si>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</si>
  <si>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</si>
  <si>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</si>
  <si>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</si>
  <si>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</si>
  <si>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</si>
  <si>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</si>
  <si>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</si>
  <si>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</si>
  <si>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</si>
  <si>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</si>
  <si>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</si>
  <si>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</si>
  <si>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</si>
  <si>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</si>
  <si>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</si>
  <si>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</si>
  <si>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</si>
  <si>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</si>
  <si>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</si>
  <si>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</si>
  <si>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</si>
  <si>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</si>
  <si>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</si>
  <si>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</si>
  <si>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</si>
  <si>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</si>
  <si>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</si>
  <si>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</si>
  <si>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</si>
  <si>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</si>
  <si>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</si>
  <si>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</si>
  <si>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</si>
  <si>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</si>
  <si>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</si>
  <si>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</si>
  <si>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</si>
  <si>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</si>
  <si>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</si>
  <si>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</si>
  <si>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</si>
  <si>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</si>
  <si>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</si>
  <si>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</si>
  <si>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</si>
  <si>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</si>
  <si>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</si>
  <si>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</si>
  <si>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</si>
  <si>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</si>
  <si>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</si>
  <si>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</si>
  <si>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</si>
  <si>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</si>
  <si>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</si>
  <si>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</si>
  <si>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</si>
  <si>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</si>
  <si>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</si>
  <si>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</si>
  <si>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</si>
  <si>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</si>
  <si>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</si>
  <si>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</si>
  <si>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</si>
  <si>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</si>
  <si>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</si>
  <si>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</si>
  <si>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</si>
  <si>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</si>
  <si>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</si>
  <si>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</si>
  <si>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</si>
  <si>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</si>
  <si>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</si>
  <si>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</si>
  <si>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</si>
  <si>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</si>
  <si>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</si>
  <si>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</si>
  <si>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</si>
  <si>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</si>
  <si>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</si>
  <si>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</si>
  <si>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</si>
  <si>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</si>
  <si>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</si>
  <si>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</si>
  <si>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</si>
  <si>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</si>
  <si>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</si>
  <si>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</si>
  <si>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</si>
  <si>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</si>
  <si>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</si>
  <si>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</si>
  <si>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</si>
  <si>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</si>
  <si>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</si>
  <si>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</si>
  <si>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</si>
  <si>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</si>
  <si>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</si>
  <si>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</si>
  <si>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</si>
  <si>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</si>
  <si>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</si>
  <si>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</si>
  <si>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</si>
  <si>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</si>
  <si>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</si>
  <si>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</si>
  <si>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</si>
  <si>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</si>
  <si>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Category and 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</si>
  <si>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</si>
  <si>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</si>
  <si>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</si>
  <si>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</si>
  <si>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</si>
  <si>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</si>
  <si>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</si>
  <si>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</si>
  <si>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</si>
  <si>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</si>
  <si>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</si>
  <si>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</si>
  <si>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</si>
  <si>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</si>
  <si>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</si>
  <si>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</si>
  <si>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</si>
  <si>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</si>
  <si>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</si>
  <si>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</si>
  <si>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</si>
  <si>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</si>
  <si>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</si>
  <si>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</si>
  <si>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</si>
  <si>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</si>
  <si>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</si>
  <si>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The mean number of  backers</t>
  </si>
  <si>
    <t>The median number of  backers</t>
  </si>
  <si>
    <t>The minimum number of  backers</t>
  </si>
  <si>
    <t>The maximum number of  backers</t>
  </si>
  <si>
    <t>The variance of the number of  backers</t>
  </si>
  <si>
    <t>The standard deviation of the number of  backers</t>
  </si>
  <si>
    <t>Mean better summarizes the data</t>
  </si>
  <si>
    <t>Successful campaigns have more variability because there is a mix of high and low backers_count which results in a higher standard deviation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</si>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</sst>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F8F8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4F4F"/>
        </patternFill>
      </fill>
    </dxf>
    <dxf>
      <fill>
        <patternFill>
          <bgColor rgb="FFDAA100"/>
        </patternFill>
      </fill>
    </dxf>
    <dxf>
      <fill>
        <patternFill>
          <bgColor rgb="FFBBB709"/>
        </patternFill>
      </fill>
    </dxf>
    <dxf>
      <fill>
        <patternFill>
          <bgColor rgb="FF9AC43C"/>
        </patternFill>
      </fill>
    </dxf>
    <dxf>
      <fill>
        <patternFill>
          <bgColor rgb="FF71CD33"/>
        </patternFill>
      </fill>
    </dxf>
    <dxf>
      <fill>
        <patternFill>
          <bgColor rgb="FF02B5BE"/>
        </patternFill>
      </fill>
    </dxf>
    <dxf>
      <fill>
        <patternFill>
          <bgColor rgb="FF0083E6"/>
        </patternFill>
      </fill>
    </dxf>
    <dxf>
      <fill>
        <patternFill>
          <bgColor rgb="FFFF8F8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F8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E2D00"/>
      <color rgb="FF0083E6"/>
      <color rgb="FF02B5BE"/>
      <color rgb="FF00C09B"/>
      <color rgb="FF0192BF"/>
      <color rgb="FF71CD33"/>
      <color rgb="FF33CC33"/>
      <color rgb="FF93CD03"/>
      <color rgb="FF37CE02"/>
      <color rgb="FF77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6-496A-80CA-154A78E69CCB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256-496A-80CA-154A78E69CCB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256-496A-80CA-154A78E69CCB}"/>
              </c:ext>
            </c:extLst>
          </c:dPt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6-496A-80CA-154A78E69CCB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6-496A-80CA-154A78E69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6032"/>
        <c:axId val="947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56-496A-80CA-154A78E69C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56-496A-80CA-154A78E69C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56-496A-80CA-154A78E69C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56-496A-80CA-154A78E69CCB}"/>
                  </c:ext>
                </c:extLst>
              </c15:ser>
            </c15:filteredLineSeries>
          </c:ext>
        </c:extLst>
      </c:lineChart>
      <c:catAx>
        <c:axId val="9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232"/>
        <c:crosses val="autoZero"/>
        <c:auto val="1"/>
        <c:lblAlgn val="ctr"/>
        <c:lblOffset val="100"/>
        <c:noMultiLvlLbl val="0"/>
      </c:catAx>
      <c:valAx>
        <c:axId val="94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</c:name>
    <c:fmtId val="29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bg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E2D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rgbClr val="EE2D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6-4EC8-AA5F-EE6EF0ACB90B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E2D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EE2D00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6-4EC8-AA5F-EE6EF0ACB90B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6-4EC8-AA5F-EE6EF0AC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98383"/>
        <c:axId val="1833607023"/>
      </c:lineChart>
      <c:catAx>
        <c:axId val="18335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07023"/>
        <c:crosses val="autoZero"/>
        <c:auto val="1"/>
        <c:lblAlgn val="ctr"/>
        <c:lblOffset val="100"/>
        <c:noMultiLvlLbl val="0"/>
      </c:catAx>
      <c:valAx>
        <c:axId val="18336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1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DCB-A0EA-BC57F2EEAAC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B-4DCB-A0EA-BC57F2EEAAC4}"/>
            </c:ext>
          </c:extLst>
        </c:ser>
        <c:ser>
          <c:idx val="3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B-4DCB-A0EA-BC57F2EEAAC4}"/>
            </c:ext>
          </c:extLst>
        </c:ser>
        <c:ser>
          <c:idx val="2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B-4DCB-A0EA-BC57F2EE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85344"/>
        <c:axId val="456981792"/>
      </c:barChart>
      <c:catAx>
        <c:axId val="4506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1792"/>
        <c:crosses val="autoZero"/>
        <c:auto val="1"/>
        <c:lblAlgn val="ctr"/>
        <c:lblOffset val="100"/>
        <c:noMultiLvlLbl val="0"/>
      </c:catAx>
      <c:valAx>
        <c:axId val="4569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5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9-45E5-85C5-CE04F771302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9-45E5-85C5-CE04F771302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9-45E5-85C5-CE04F771302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9-45E5-85C5-CE04F771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685344"/>
        <c:axId val="456981792"/>
      </c:barChart>
      <c:catAx>
        <c:axId val="4506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1792"/>
        <c:crosses val="autoZero"/>
        <c:auto val="1"/>
        <c:lblAlgn val="ctr"/>
        <c:lblOffset val="100"/>
        <c:noMultiLvlLbl val="0"/>
      </c:catAx>
      <c:valAx>
        <c:axId val="4569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42334</xdr:colOff>
      <xdr:row>14</xdr:row>
      <xdr:rowOff>52915</xdr:rowOff>
    </xdr:from>
    <xdr:to>
      <xdr:col>8</xdr:col>
      <xdr:colOff>31751</xdr:colOff>
      <xdr:row>32</xdr:row>
      <xdr:rowOff>89322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95470-DF2A-EBF6-CF0C-B13CF5BD4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728661</xdr:colOff>
      <xdr:row>6</xdr:row>
      <xdr:rowOff>47631</xdr:rowOff>
    </xdr:from>
    <xdr:to>
      <xdr:col>17</xdr:col>
      <xdr:colOff>504824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D6C3A-7594-B4A2-7CD1-1D86B1FA8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</xdr:row>
      <xdr:rowOff>52386</xdr:rowOff>
    </xdr:from>
    <xdr:to>
      <xdr:col>16</xdr:col>
      <xdr:colOff>276225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F1EDA-8EA6-4277-8009-CF8E1370B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</xdr:row>
      <xdr:rowOff>52386</xdr:rowOff>
    </xdr:from>
    <xdr:to>
      <xdr:col>16</xdr:col>
      <xdr:colOff>276225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F2C82-C358-E410-EDF8-798A49C4B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George" refreshedDate="45493.444295949077" createdVersion="8" refreshedVersion="8" minRefreshableVersion="3" recordCount="1000" xr:uid="{87363493-3075-4612-9498-14922CF1151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and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F9120-3150-4387-A6F8-CE7DB9A9B0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Page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umFmtId="165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2" hier="-1"/>
  </pageFields>
  <dataFields count="1">
    <dataField name="Count of outcome" fld="6" subtotal="count" baseField="0" baseItem="0"/>
  </dataFields>
  <chartFormats count="2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7CAF4-4318-40A8-8C4C-2E6C0B695E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22FD7-AAF8-4354-B343-95BECF3DDB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2FE-0B4C-4A67-BBA9-772F85221100}">
  <dimension ref="B1:H21"/>
  <sheetViews>
    <sheetView zoomScale="90" zoomScaleNormal="90" zoomScaleSheetLayoutView="80" workbookViewId="0">
      <selection activeCell="B22" sqref="B22"/>
    </sheetView>
  </sheetViews>
  <sheetFormatPr defaultRowHeight="23.25" x14ac:dyDescent="0.35"/>
  <cols>
    <col min="1" max="1" width="34.375" customWidth="1"/>
    <col min="2" max="2" width="15.625" style="10" customWidth="1"/>
    <col min="3" max="3" width="22.625" style="10" customWidth="1"/>
    <col min="4" max="5" width="15.625" style="10" customWidth="1"/>
    <col min="6" max="6" width="22.625" style="10" customWidth="1"/>
    <col min="7" max="7" width="15.625" customWidth="1"/>
    <col min="8" max="8" width="18.375" bestFit="1" customWidth="1"/>
  </cols>
  <sheetData>
    <row r="1" spans="2:8" s="9" customFormat="1" ht="24" thickBot="1" x14ac:dyDescent="0.4">
      <c r="B1" s="11" t="s">
        <v>4</v>
      </c>
      <c r="C1" s="11" t="s">
        <v>5</v>
      </c>
      <c r="D1" s="11"/>
      <c r="E1" s="11" t="s">
        <v>4</v>
      </c>
      <c r="F1" s="11" t="s">
        <v>5</v>
      </c>
    </row>
    <row r="2" spans="2:8" ht="24" thickBot="1" x14ac:dyDescent="0.4">
      <c r="B2" s="13" t="s">
        <v>20</v>
      </c>
      <c r="C2" s="12">
        <v>158</v>
      </c>
      <c r="D2" s="11"/>
      <c r="E2" s="16" t="s">
        <v>14</v>
      </c>
      <c r="F2" s="12">
        <v>0</v>
      </c>
      <c r="G2" s="6"/>
      <c r="H2" s="6"/>
    </row>
    <row r="3" spans="2:8" ht="24" thickBot="1" x14ac:dyDescent="0.4">
      <c r="B3" s="14" t="s">
        <v>20</v>
      </c>
      <c r="C3" s="12">
        <v>1425</v>
      </c>
      <c r="D3" s="11"/>
      <c r="E3" s="17" t="s">
        <v>14</v>
      </c>
      <c r="F3" s="12">
        <v>24</v>
      </c>
      <c r="G3" s="6"/>
      <c r="H3" s="6"/>
    </row>
    <row r="4" spans="2:8" ht="24" thickBot="1" x14ac:dyDescent="0.4">
      <c r="B4" s="14" t="s">
        <v>20</v>
      </c>
      <c r="C4" s="12">
        <v>174</v>
      </c>
      <c r="D4" s="11"/>
      <c r="E4" s="17" t="s">
        <v>14</v>
      </c>
      <c r="F4" s="12">
        <v>53</v>
      </c>
      <c r="G4" s="6"/>
      <c r="H4" s="6"/>
    </row>
    <row r="5" spans="2:8" ht="24" thickBot="1" x14ac:dyDescent="0.4">
      <c r="B5" s="14" t="s">
        <v>20</v>
      </c>
      <c r="C5" s="12">
        <v>227</v>
      </c>
      <c r="D5" s="11"/>
      <c r="E5" s="17" t="s">
        <v>14</v>
      </c>
      <c r="F5" s="12">
        <v>18</v>
      </c>
      <c r="G5" s="6"/>
      <c r="H5" s="6"/>
    </row>
    <row r="6" spans="2:8" ht="24" thickBot="1" x14ac:dyDescent="0.4">
      <c r="B6" s="14" t="s">
        <v>20</v>
      </c>
      <c r="C6" s="12">
        <v>220</v>
      </c>
      <c r="D6" s="11"/>
      <c r="E6" s="17" t="s">
        <v>14</v>
      </c>
      <c r="F6" s="12">
        <v>44</v>
      </c>
      <c r="G6" s="6"/>
      <c r="H6" s="6"/>
    </row>
    <row r="7" spans="2:8" ht="24" thickBot="1" x14ac:dyDescent="0.4">
      <c r="B7" s="14" t="s">
        <v>20</v>
      </c>
      <c r="C7" s="12">
        <v>98</v>
      </c>
      <c r="D7" s="11"/>
      <c r="E7" s="17" t="s">
        <v>14</v>
      </c>
      <c r="F7" s="12">
        <v>27</v>
      </c>
      <c r="G7" s="6"/>
      <c r="H7" s="6"/>
    </row>
    <row r="8" spans="2:8" ht="24" thickBot="1" x14ac:dyDescent="0.4">
      <c r="B8" s="14" t="s">
        <v>20</v>
      </c>
      <c r="C8" s="12">
        <v>100</v>
      </c>
      <c r="D8" s="11"/>
      <c r="E8" s="17" t="s">
        <v>14</v>
      </c>
      <c r="F8" s="12">
        <v>55</v>
      </c>
      <c r="G8" s="6"/>
      <c r="H8" s="6"/>
    </row>
    <row r="9" spans="2:8" ht="24" thickBot="1" x14ac:dyDescent="0.4">
      <c r="B9" s="14" t="s">
        <v>20</v>
      </c>
      <c r="C9" s="12">
        <v>1249</v>
      </c>
      <c r="D9" s="11"/>
      <c r="E9" s="17" t="s">
        <v>14</v>
      </c>
      <c r="F9" s="12">
        <v>200</v>
      </c>
      <c r="G9" s="6"/>
      <c r="H9" s="6"/>
    </row>
    <row r="10" spans="2:8" ht="24" thickBot="1" x14ac:dyDescent="0.4">
      <c r="B10" s="15" t="s">
        <v>20</v>
      </c>
      <c r="C10" s="12">
        <v>1396</v>
      </c>
      <c r="D10" s="11"/>
      <c r="E10" s="18" t="s">
        <v>14</v>
      </c>
      <c r="F10" s="12">
        <v>452</v>
      </c>
      <c r="G10" s="6"/>
      <c r="H10" s="6"/>
    </row>
    <row r="11" spans="2:8" x14ac:dyDescent="0.35">
      <c r="G11" s="6"/>
      <c r="H11" s="6"/>
    </row>
    <row r="12" spans="2:8" ht="18.75" x14ac:dyDescent="0.3">
      <c r="B12" s="21" t="s">
        <v>2093</v>
      </c>
      <c r="C12" s="21">
        <f>AVERAGE(C$2:C$10)</f>
        <v>560.77777777777783</v>
      </c>
      <c r="D12" s="20"/>
      <c r="E12" s="19"/>
      <c r="F12" s="21">
        <f>AVERAGE(F$2:F$10)</f>
        <v>97</v>
      </c>
      <c r="G12" s="6"/>
      <c r="H12" s="6"/>
    </row>
    <row r="13" spans="2:8" ht="18.75" x14ac:dyDescent="0.3">
      <c r="B13" s="21" t="s">
        <v>2094</v>
      </c>
      <c r="C13" s="21">
        <f>MEDIAN(C$2:C$10)</f>
        <v>220</v>
      </c>
      <c r="D13" s="20"/>
      <c r="E13" s="19"/>
      <c r="F13" s="21">
        <f>MEDIAN(F$2:F$10)</f>
        <v>44</v>
      </c>
      <c r="G13" s="6"/>
      <c r="H13" s="6"/>
    </row>
    <row r="14" spans="2:8" ht="18.75" x14ac:dyDescent="0.3">
      <c r="B14" s="21" t="s">
        <v>2095</v>
      </c>
      <c r="C14" s="21">
        <f>MIN(C$2:C$10)</f>
        <v>98</v>
      </c>
      <c r="D14" s="20"/>
      <c r="E14" s="19"/>
      <c r="F14" s="21">
        <f>MIN(F$2:F$10)</f>
        <v>0</v>
      </c>
    </row>
    <row r="15" spans="2:8" ht="18.75" x14ac:dyDescent="0.3">
      <c r="B15" s="21" t="s">
        <v>2096</v>
      </c>
      <c r="C15" s="21">
        <f>MAX(C$2:C$10)</f>
        <v>1425</v>
      </c>
      <c r="D15" s="20"/>
      <c r="E15" s="19"/>
      <c r="F15" s="21">
        <f>MAX(F$2:F$10)</f>
        <v>452</v>
      </c>
    </row>
    <row r="16" spans="2:8" ht="18.75" x14ac:dyDescent="0.3">
      <c r="B16" s="21" t="s">
        <v>2097</v>
      </c>
      <c r="C16" s="21">
        <f>C15-C14</f>
        <v>1327</v>
      </c>
      <c r="D16" s="20"/>
      <c r="E16" s="19"/>
      <c r="F16" s="21">
        <f>F15-F14</f>
        <v>452</v>
      </c>
    </row>
    <row r="17" spans="2:6" ht="18.75" x14ac:dyDescent="0.3">
      <c r="B17" s="21" t="s">
        <v>2098</v>
      </c>
      <c r="C17" s="21">
        <f>_xlfn.STDEV.P(C$2:C$10)</f>
        <v>566.07513788223821</v>
      </c>
      <c r="D17" s="20"/>
      <c r="E17" s="19"/>
      <c r="F17" s="21">
        <f>_xlfn.STDEV.P(F$2:F$10)</f>
        <v>137.04095089505992</v>
      </c>
    </row>
    <row r="19" spans="2:6" x14ac:dyDescent="0.35">
      <c r="B19" s="22" t="s">
        <v>2099</v>
      </c>
    </row>
    <row r="21" spans="2:6" x14ac:dyDescent="0.35">
      <c r="B21" s="22" t="s">
        <v>2100</v>
      </c>
    </row>
  </sheetData>
  <conditionalFormatting sqref="B2:B10">
    <cfRule type="containsText" dxfId="18" priority="5" operator="containsText" text="live">
      <formula>NOT(ISERROR(SEARCH("live",B2)))</formula>
    </cfRule>
    <cfRule type="containsText" dxfId="17" priority="6" operator="containsText" text="canceled">
      <formula>NOT(ISERROR(SEARCH("canceled",B2)))</formula>
    </cfRule>
    <cfRule type="containsText" dxfId="16" priority="7" operator="containsText" text="successful">
      <formula>NOT(ISERROR(SEARCH("successful",B2)))</formula>
    </cfRule>
    <cfRule type="containsText" dxfId="15" priority="8" operator="containsText" text="failed">
      <formula>NOT(ISERROR(SEARCH("failed",B2)))</formula>
    </cfRule>
  </conditionalFormatting>
  <conditionalFormatting sqref="E2:E10">
    <cfRule type="containsText" dxfId="14" priority="1" operator="containsText" text="live">
      <formula>NOT(ISERROR(SEARCH("live",E2)))</formula>
    </cfRule>
    <cfRule type="containsText" dxfId="13" priority="2" operator="containsText" text="canceled">
      <formula>NOT(ISERROR(SEARCH("canceled",E2)))</formula>
    </cfRule>
    <cfRule type="containsText" dxfId="12" priority="3" operator="containsText" text="successful">
      <formula>NOT(ISERROR(SEARCH("successful",E2)))</formula>
    </cfRule>
    <cfRule type="containsText" dxfId="11" priority="4" operator="containsText" text="failed">
      <formula>NOT(ISERROR(SEARCH("failed",E2)))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01F8-F0B5-47E9-81DE-32A02FA5C872}">
  <dimension ref="A1:H13"/>
  <sheetViews>
    <sheetView zoomScale="90" zoomScaleNormal="9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defaultRowHeight="15.75" x14ac:dyDescent="0.25"/>
  <cols>
    <col min="1" max="1" width="30.625" customWidth="1"/>
    <col min="2" max="2" width="15.75" bestFit="1" customWidth="1"/>
    <col min="3" max="3" width="13.25" bestFit="1" customWidth="1"/>
    <col min="4" max="4" width="15.875" bestFit="1" customWidth="1"/>
    <col min="5" max="5" width="12.25" bestFit="1" customWidth="1"/>
    <col min="6" max="6" width="19.25" bestFit="1" customWidth="1"/>
    <col min="7" max="7" width="15.75" bestFit="1" customWidth="1"/>
    <col min="8" max="8" width="18.375" bestFit="1" customWidth="1"/>
  </cols>
  <sheetData>
    <row r="1" spans="1:8" x14ac:dyDescent="0.25">
      <c r="A1" s="8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s="7" t="s">
        <v>2073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6">
        <f>B2/$E2</f>
        <v>0.58823529411764708</v>
      </c>
      <c r="G2" s="6">
        <f t="shared" ref="G2:H2" si="0">C2/$E2</f>
        <v>0.39215686274509803</v>
      </c>
      <c r="H2" s="6">
        <f t="shared" si="0"/>
        <v>1.9607843137254902E-2</v>
      </c>
    </row>
    <row r="3" spans="1:8" x14ac:dyDescent="0.25">
      <c r="A3" s="7" t="s">
        <v>2074</v>
      </c>
      <c r="B3">
        <f>COUNTIFS(Crowdfunding!$D$2:$D$1001, "&gt;999", Crowdfunding!$D$2:$D$1001, "&lt;4999", Crowdfunding!$G$2:$G$1001, "successful")</f>
        <v>191</v>
      </c>
      <c r="C3">
        <f>COUNTIFS(Crowdfunding!$D$2:$D$1001, "&gt;999", Crowdfunding!$D$2:$D$1001, "&lt;4999", Crowdfunding!$G$2:$G$1001, "failed")</f>
        <v>38</v>
      </c>
      <c r="D3">
        <f>COUNTIFS(Crowdfunding!$D$2:$D$1001, "&gt;999", Crowdfunding!$D$2:$D$1001, "&lt;4999", Crowdfunding!$G$2:$G$1001, "canceled")</f>
        <v>2</v>
      </c>
      <c r="E3">
        <f t="shared" ref="E3:E13" si="1">SUM(B3:D3)</f>
        <v>231</v>
      </c>
      <c r="F3" s="6">
        <f t="shared" ref="F3:F13" si="2">B3/$E3</f>
        <v>0.82683982683982682</v>
      </c>
      <c r="G3" s="6">
        <f t="shared" ref="G3:G13" si="3">C3/$E3</f>
        <v>0.16450216450216451</v>
      </c>
      <c r="H3" s="6">
        <f t="shared" ref="H3:H13" si="4">D3/$E3</f>
        <v>8.658008658008658E-3</v>
      </c>
    </row>
    <row r="4" spans="1:8" x14ac:dyDescent="0.25">
      <c r="A4" s="7" t="s">
        <v>2075</v>
      </c>
      <c r="B4">
        <f>COUNTIFS(Crowdfunding!$D$2:$D$1001, "&gt;4999", Crowdfunding!$D$2:$D$1001, "&lt;9999", Crowdfunding!$G$2:$G$1001, "successful")</f>
        <v>164</v>
      </c>
      <c r="C4">
        <f>COUNTIFS(Crowdfunding!$D$2:$D$1001, "&gt;4999", Crowdfunding!$D$2:$D$1001, "&lt;9999", Crowdfunding!$G$2:$G$1001, "failed")</f>
        <v>126</v>
      </c>
      <c r="D4">
        <f>COUNTIFS(Crowdfunding!$D$2:$D$1001, "&gt;4999", Crowdfunding!$D$2:$D$1001, "&lt;9999", Crowdfunding!$G$2:$G$1001, "canceled")</f>
        <v>25</v>
      </c>
      <c r="E4">
        <f t="shared" si="1"/>
        <v>315</v>
      </c>
      <c r="F4" s="6">
        <f t="shared" si="2"/>
        <v>0.52063492063492067</v>
      </c>
      <c r="G4" s="6">
        <f t="shared" si="3"/>
        <v>0.4</v>
      </c>
      <c r="H4" s="6">
        <f t="shared" si="4"/>
        <v>7.9365079365079361E-2</v>
      </c>
    </row>
    <row r="5" spans="1:8" x14ac:dyDescent="0.25">
      <c r="A5" s="7" t="s">
        <v>2076</v>
      </c>
      <c r="B5">
        <f>COUNTIFS(Crowdfunding!$D$2:$D$1001, "&gt;9999", Crowdfunding!$D$2:$D$1001, "&lt;14999", Crowdfunding!$G$2:$G$1001, "successful")</f>
        <v>4</v>
      </c>
      <c r="C5">
        <f>COUNTIFS(Crowdfunding!$D$2:$D$1001, "&gt;9999", Crowdfunding!$D$2:$D$1001, "&lt;14999", Crowdfunding!$G$2:$G$1001, "failed")</f>
        <v>5</v>
      </c>
      <c r="D5">
        <f>COUNTIFS(Crowdfunding!$D$2:$D$1001, "&gt;9999", Crowdfunding!$D$2:$D$1001, "&lt;14999", Crowdfunding!$G$2:$G$1001, "canceled")</f>
        <v>0</v>
      </c>
      <c r="E5">
        <f t="shared" si="1"/>
        <v>9</v>
      </c>
      <c r="F5" s="6">
        <f t="shared" si="2"/>
        <v>0.44444444444444442</v>
      </c>
      <c r="G5" s="6">
        <f t="shared" si="3"/>
        <v>0.55555555555555558</v>
      </c>
      <c r="H5" s="6">
        <f t="shared" si="4"/>
        <v>0</v>
      </c>
    </row>
    <row r="6" spans="1:8" x14ac:dyDescent="0.25">
      <c r="A6" s="7" t="s">
        <v>2077</v>
      </c>
      <c r="B6">
        <f>COUNTIFS(Crowdfunding!$D$2:$D$1001, "&gt;14999", Crowdfunding!$D$2:$D$1001, "&lt;19999", Crowdfunding!$G$2:$G$1001, "successful")</f>
        <v>10</v>
      </c>
      <c r="C6">
        <f>COUNTIFS(Crowdfunding!$D$2:$D$1001, "&gt;14999", Crowdfunding!$D$2:$D$1001, "&lt;19999", Crowdfunding!$G$2:$G$1001, "failed")</f>
        <v>0</v>
      </c>
      <c r="D6">
        <f>COUNTIFS(Crowdfunding!$D$2:$D$1001, "&gt;14999", Crowdfunding!$D$2:$D$1001, "&lt;19999", Crowdfunding!$G$2:$G$1001, "canceled")</f>
        <v>0</v>
      </c>
      <c r="E6">
        <f t="shared" si="1"/>
        <v>10</v>
      </c>
      <c r="F6" s="6">
        <f t="shared" si="2"/>
        <v>1</v>
      </c>
      <c r="G6" s="6">
        <f t="shared" si="3"/>
        <v>0</v>
      </c>
      <c r="H6" s="6">
        <f t="shared" si="4"/>
        <v>0</v>
      </c>
    </row>
    <row r="7" spans="1:8" x14ac:dyDescent="0.25">
      <c r="A7" s="7" t="s">
        <v>2078</v>
      </c>
      <c r="B7">
        <f>COUNTIFS(Crowdfunding!$D$2:$D$1001, "&gt;19999", Crowdfunding!$D$2:$D$1001, "&lt;24999", Crowdfunding!$G$2:$G$1001, "successful")</f>
        <v>7</v>
      </c>
      <c r="C7">
        <f>COUNTIFS(Crowdfunding!$D$2:$D$1001, "&gt;19999", Crowdfunding!$D$2:$D$1001, "&lt;24999", Crowdfunding!$G$2:$G$1001, "failed")</f>
        <v>0</v>
      </c>
      <c r="D7">
        <f>COUNTIFS(Crowdfunding!$D$2:$D$1001, "&gt;19999", Crowdfunding!$D$2:$D$1001, "&lt;24999", Crowdfunding!$G$2:$G$1001, "canceled")</f>
        <v>0</v>
      </c>
      <c r="E7">
        <f t="shared" si="1"/>
        <v>7</v>
      </c>
      <c r="F7" s="6">
        <f t="shared" si="2"/>
        <v>1</v>
      </c>
      <c r="G7" s="6">
        <f t="shared" si="3"/>
        <v>0</v>
      </c>
      <c r="H7" s="6">
        <f t="shared" si="4"/>
        <v>0</v>
      </c>
    </row>
    <row r="8" spans="1:8" x14ac:dyDescent="0.25">
      <c r="A8" s="7" t="s">
        <v>2079</v>
      </c>
      <c r="B8">
        <f>COUNTIFS(Crowdfunding!$D$2:$D$1001, "&gt;24999", Crowdfunding!$D$2:$D$1001, "&lt;29999", Crowdfunding!$G$2:$G$1001, "successful")</f>
        <v>11</v>
      </c>
      <c r="C8">
        <f>COUNTIFS(Crowdfunding!$D$2:$D$1001, "&gt;24999", Crowdfunding!$D$2:$D$1001, "&lt;29999", Crowdfunding!$G$2:$G$1001, "failed")</f>
        <v>3</v>
      </c>
      <c r="D8">
        <f>COUNTIFS(Crowdfunding!$D$2:$D$1001, "&gt;24999", Crowdfunding!$D$2:$D$1001, "&lt;29999", Crowdfunding!$G$2:$G$1001, "canceled")</f>
        <v>0</v>
      </c>
      <c r="E8">
        <f t="shared" ref="E8" si="5">SUM(B8:D8)</f>
        <v>14</v>
      </c>
      <c r="F8" s="6">
        <f t="shared" ref="F8" si="6">B8/$E8</f>
        <v>0.7857142857142857</v>
      </c>
      <c r="G8" s="6">
        <f t="shared" ref="G8" si="7">C8/$E8</f>
        <v>0.21428571428571427</v>
      </c>
      <c r="H8" s="6">
        <f t="shared" ref="H8" si="8">D8/$E8</f>
        <v>0</v>
      </c>
    </row>
    <row r="9" spans="1:8" x14ac:dyDescent="0.25">
      <c r="A9" s="7" t="s">
        <v>2080</v>
      </c>
      <c r="B9">
        <f>COUNTIFS(Crowdfunding!$D$2:$D$1001, "&gt;29999", Crowdfunding!$D$2:$D$1001, "&lt;34999", Crowdfunding!$G$2:$G$1001, "successful")</f>
        <v>7</v>
      </c>
      <c r="C9">
        <f>COUNTIFS(Crowdfunding!$D$2:$D$1001, "&gt;29999", Crowdfunding!$D$2:$D$1001, "&lt;34999", Crowdfunding!$G$2:$G$1001, "failed")</f>
        <v>0</v>
      </c>
      <c r="D9">
        <f>COUNTIFS(Crowdfunding!$D$2:$D$1001, "&gt;29999", Crowdfunding!$D$2:$D$1001, "&lt;34999", Crowdfunding!$G$2:$G$1001, "canceled")</f>
        <v>0</v>
      </c>
      <c r="E9">
        <f t="shared" si="1"/>
        <v>7</v>
      </c>
      <c r="F9" s="6">
        <f t="shared" si="2"/>
        <v>1</v>
      </c>
      <c r="G9" s="6">
        <f t="shared" si="3"/>
        <v>0</v>
      </c>
      <c r="H9" s="6">
        <f t="shared" si="4"/>
        <v>0</v>
      </c>
    </row>
    <row r="10" spans="1:8" x14ac:dyDescent="0.25">
      <c r="A10" s="7" t="s">
        <v>2081</v>
      </c>
      <c r="B10">
        <f>COUNTIFS(Crowdfunding!$D$2:$D$1001, "&gt;34999", Crowdfunding!$D$2:$D$1001, "&lt;39999", Crowdfunding!$G$2:$G$1001, "successful")</f>
        <v>8</v>
      </c>
      <c r="C10">
        <f>COUNTIFS(Crowdfunding!$D$2:$D$1001, "&gt;34999", Crowdfunding!$D$2:$D$1001, "&lt;39999", Crowdfunding!$G$2:$G$1001, "failed")</f>
        <v>3</v>
      </c>
      <c r="D10">
        <f>COUNTIFS(Crowdfunding!$D$2:$D$1001, "&gt;34999", Crowdfunding!$D$2:$D$1001, "&lt;39999", Crowdfunding!$G$2:$G$1001, "canceled")</f>
        <v>1</v>
      </c>
      <c r="E10">
        <f t="shared" si="1"/>
        <v>12</v>
      </c>
      <c r="F10" s="6">
        <f t="shared" si="2"/>
        <v>0.66666666666666663</v>
      </c>
      <c r="G10" s="6">
        <f t="shared" si="3"/>
        <v>0.25</v>
      </c>
      <c r="H10" s="6">
        <f t="shared" si="4"/>
        <v>8.3333333333333329E-2</v>
      </c>
    </row>
    <row r="11" spans="1:8" x14ac:dyDescent="0.25">
      <c r="A11" s="7" t="s">
        <v>2082</v>
      </c>
      <c r="B11">
        <f>COUNTIFS(Crowdfunding!$D$2:$D$1001, "&gt;40000", Crowdfunding!$D$2:$D$1001, "&lt;44999", Crowdfunding!$G$2:$G$1001, "successful")</f>
        <v>11</v>
      </c>
      <c r="C11">
        <f>COUNTIFS(Crowdfunding!$D$2:$D$1001, "&gt;40000", Crowdfunding!$D$2:$D$1001, "&lt;44999", Crowdfunding!$G$2:$G$1001, "failed")</f>
        <v>3</v>
      </c>
      <c r="D11">
        <f>COUNTIFS(Crowdfunding!$D$2:$D$1001, "&gt;40000", Crowdfunding!$D$2:$D$1001, "&lt;44999", Crowdfunding!$G$2:$G$1001, "canceled")</f>
        <v>0</v>
      </c>
      <c r="E11">
        <f t="shared" si="1"/>
        <v>14</v>
      </c>
      <c r="F11" s="6">
        <f t="shared" si="2"/>
        <v>0.7857142857142857</v>
      </c>
      <c r="G11" s="6">
        <f t="shared" si="3"/>
        <v>0.21428571428571427</v>
      </c>
      <c r="H11" s="6">
        <f t="shared" si="4"/>
        <v>0</v>
      </c>
    </row>
    <row r="12" spans="1:8" x14ac:dyDescent="0.25">
      <c r="A12" s="7" t="s">
        <v>2083</v>
      </c>
      <c r="B12">
        <f>COUNTIFS(Crowdfunding!$D$2:$D$1001, "&gt;45000", Crowdfunding!$D$2:$D$1001, "&lt;49999", Crowdfunding!$G$2:$G$1001, "successful")</f>
        <v>8</v>
      </c>
      <c r="C12">
        <f>COUNTIFS(Crowdfunding!$D$2:$D$1001, "&gt;45000", Crowdfunding!$D$2:$D$1001, "&lt;49999", Crowdfunding!$G$2:$G$1001, "failed")</f>
        <v>3</v>
      </c>
      <c r="D12">
        <f>COUNTIFS(Crowdfunding!$D$2:$D$1001, "&gt;45000", Crowdfunding!$D$2:$D$1001, "&lt;49999", Crowdfunding!$G$2:$G$1001, "canceled")</f>
        <v>0</v>
      </c>
      <c r="E12">
        <f t="shared" si="1"/>
        <v>11</v>
      </c>
      <c r="F12" s="6">
        <f t="shared" si="2"/>
        <v>0.72727272727272729</v>
      </c>
      <c r="G12" s="6">
        <f t="shared" si="3"/>
        <v>0.27272727272727271</v>
      </c>
      <c r="H12" s="6">
        <f t="shared" si="4"/>
        <v>0</v>
      </c>
    </row>
    <row r="13" spans="1:8" x14ac:dyDescent="0.25">
      <c r="A13" s="7" t="s">
        <v>2084</v>
      </c>
      <c r="B13">
        <f>COUNTIFS(Crowdfunding!$D$2:$D$1001, "&gt;49999",  Crowdfunding!$G$2:$G$1001, "successful")</f>
        <v>114</v>
      </c>
      <c r="C13">
        <f>COUNTIFS(Crowdfunding!$D$2:$D$1001, "&gt;49999",  Crowdfunding!$G$2:$G$1001, "failed")</f>
        <v>163</v>
      </c>
      <c r="D13">
        <f>COUNTIFS(Crowdfunding!$D$2:$D$1001, "&gt;49999",  Crowdfunding!$G$2:$G$1001, "canceled")</f>
        <v>28</v>
      </c>
      <c r="E13">
        <f t="shared" si="1"/>
        <v>305</v>
      </c>
      <c r="F13" s="6">
        <f t="shared" si="2"/>
        <v>0.3737704918032787</v>
      </c>
      <c r="G13" s="6">
        <f t="shared" si="3"/>
        <v>0.53442622950819674</v>
      </c>
      <c r="H13" s="6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2286-05C7-4C3B-8C61-B77D88D6E529}">
  <dimension ref="A2:E19"/>
  <sheetViews>
    <sheetView zoomScaleNormal="100" zoomScaleSheetLayoutView="80" workbookViewId="0">
      <pane ySplit="6" topLeftCell="A7" activePane="bottomLeft" state="frozen"/>
      <selection pane="bottomLeft" activeCell="E27" sqref="E27"/>
    </sheetView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3" t="s">
        <v>2064</v>
      </c>
      <c r="B2" t="s">
        <v>2070</v>
      </c>
    </row>
    <row r="3" spans="1:5" x14ac:dyDescent="0.25">
      <c r="A3" s="3" t="s">
        <v>2071</v>
      </c>
      <c r="B3" t="s">
        <v>2070</v>
      </c>
    </row>
    <row r="5" spans="1:5" x14ac:dyDescent="0.25">
      <c r="A5" s="3" t="s">
        <v>2068</v>
      </c>
      <c r="B5" s="3" t="s">
        <v>2069</v>
      </c>
    </row>
    <row r="6" spans="1:5" x14ac:dyDescent="0.25">
      <c r="A6" s="3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4" t="s">
        <v>2101</v>
      </c>
      <c r="B7" s="23">
        <v>6</v>
      </c>
      <c r="C7" s="23">
        <v>36</v>
      </c>
      <c r="D7" s="23">
        <v>49</v>
      </c>
      <c r="E7" s="23">
        <v>91</v>
      </c>
    </row>
    <row r="8" spans="1:5" x14ac:dyDescent="0.25">
      <c r="A8" s="4" t="s">
        <v>2102</v>
      </c>
      <c r="B8" s="23">
        <v>7</v>
      </c>
      <c r="C8" s="23">
        <v>28</v>
      </c>
      <c r="D8" s="23">
        <v>44</v>
      </c>
      <c r="E8" s="23">
        <v>79</v>
      </c>
    </row>
    <row r="9" spans="1:5" x14ac:dyDescent="0.25">
      <c r="A9" s="4" t="s">
        <v>2103</v>
      </c>
      <c r="B9" s="23">
        <v>4</v>
      </c>
      <c r="C9" s="23">
        <v>33</v>
      </c>
      <c r="D9" s="23">
        <v>49</v>
      </c>
      <c r="E9" s="23">
        <v>86</v>
      </c>
    </row>
    <row r="10" spans="1:5" x14ac:dyDescent="0.25">
      <c r="A10" s="4" t="s">
        <v>2104</v>
      </c>
      <c r="B10" s="23">
        <v>1</v>
      </c>
      <c r="C10" s="23">
        <v>30</v>
      </c>
      <c r="D10" s="23">
        <v>46</v>
      </c>
      <c r="E10" s="23">
        <v>77</v>
      </c>
    </row>
    <row r="11" spans="1:5" x14ac:dyDescent="0.25">
      <c r="A11" s="4" t="s">
        <v>2105</v>
      </c>
      <c r="B11" s="23">
        <v>3</v>
      </c>
      <c r="C11" s="23">
        <v>35</v>
      </c>
      <c r="D11" s="23">
        <v>46</v>
      </c>
      <c r="E11" s="23">
        <v>84</v>
      </c>
    </row>
    <row r="12" spans="1:5" x14ac:dyDescent="0.25">
      <c r="A12" s="4" t="s">
        <v>2106</v>
      </c>
      <c r="B12" s="23">
        <v>3</v>
      </c>
      <c r="C12" s="23">
        <v>28</v>
      </c>
      <c r="D12" s="23">
        <v>55</v>
      </c>
      <c r="E12" s="23">
        <v>86</v>
      </c>
    </row>
    <row r="13" spans="1:5" x14ac:dyDescent="0.25">
      <c r="A13" s="4" t="s">
        <v>2107</v>
      </c>
      <c r="B13" s="23">
        <v>4</v>
      </c>
      <c r="C13" s="23">
        <v>31</v>
      </c>
      <c r="D13" s="23">
        <v>58</v>
      </c>
      <c r="E13" s="23">
        <v>93</v>
      </c>
    </row>
    <row r="14" spans="1:5" x14ac:dyDescent="0.25">
      <c r="A14" s="4" t="s">
        <v>2108</v>
      </c>
      <c r="B14" s="23">
        <v>8</v>
      </c>
      <c r="C14" s="23">
        <v>35</v>
      </c>
      <c r="D14" s="23">
        <v>41</v>
      </c>
      <c r="E14" s="23">
        <v>84</v>
      </c>
    </row>
    <row r="15" spans="1:5" x14ac:dyDescent="0.25">
      <c r="A15" s="4" t="s">
        <v>2109</v>
      </c>
      <c r="B15" s="23">
        <v>5</v>
      </c>
      <c r="C15" s="23">
        <v>23</v>
      </c>
      <c r="D15" s="23">
        <v>45</v>
      </c>
      <c r="E15" s="23">
        <v>73</v>
      </c>
    </row>
    <row r="16" spans="1:5" x14ac:dyDescent="0.25">
      <c r="A16" s="4" t="s">
        <v>2110</v>
      </c>
      <c r="B16" s="23">
        <v>6</v>
      </c>
      <c r="C16" s="23">
        <v>26</v>
      </c>
      <c r="D16" s="23">
        <v>45</v>
      </c>
      <c r="E16" s="23">
        <v>77</v>
      </c>
    </row>
    <row r="17" spans="1:5" x14ac:dyDescent="0.25">
      <c r="A17" s="4" t="s">
        <v>2111</v>
      </c>
      <c r="B17" s="23">
        <v>3</v>
      </c>
      <c r="C17" s="23">
        <v>27</v>
      </c>
      <c r="D17" s="23">
        <v>45</v>
      </c>
      <c r="E17" s="23">
        <v>75</v>
      </c>
    </row>
    <row r="18" spans="1:5" x14ac:dyDescent="0.25">
      <c r="A18" s="4" t="s">
        <v>2112</v>
      </c>
      <c r="B18" s="23">
        <v>7</v>
      </c>
      <c r="C18" s="23">
        <v>32</v>
      </c>
      <c r="D18" s="23">
        <v>42</v>
      </c>
      <c r="E18" s="23">
        <v>81</v>
      </c>
    </row>
    <row r="19" spans="1:5" x14ac:dyDescent="0.25">
      <c r="A19" s="4" t="s">
        <v>2067</v>
      </c>
      <c r="B19" s="23">
        <v>57</v>
      </c>
      <c r="C19" s="23">
        <v>364</v>
      </c>
      <c r="D19" s="23">
        <v>565</v>
      </c>
      <c r="E19" s="23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300F-21D9-4297-97CC-8D79A92F27AF}">
  <dimension ref="A1:F30"/>
  <sheetViews>
    <sheetView topLeftCell="A5" workbookViewId="0">
      <pane ySplit="1" topLeftCell="A6" activePane="bottomLeft" state="frozen"/>
      <selection activeCell="A5" sqref="A5"/>
      <selection pane="bottomLeft" activeCell="S30" sqref="S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2070</v>
      </c>
    </row>
    <row r="2" spans="1:6" x14ac:dyDescent="0.25">
      <c r="A2" s="3" t="s">
        <v>2064</v>
      </c>
      <c r="B2" t="s">
        <v>2070</v>
      </c>
    </row>
    <row r="4" spans="1:6" x14ac:dyDescent="0.25">
      <c r="A4" s="3" t="s">
        <v>2068</v>
      </c>
      <c r="B4" s="3" t="s">
        <v>2069</v>
      </c>
    </row>
    <row r="5" spans="1:6" x14ac:dyDescent="0.25">
      <c r="A5" s="3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4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2062</v>
      </c>
      <c r="E7">
        <v>4</v>
      </c>
      <c r="F7">
        <v>4</v>
      </c>
    </row>
    <row r="8" spans="1:6" x14ac:dyDescent="0.25">
      <c r="A8" s="4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2040</v>
      </c>
      <c r="C10">
        <v>8</v>
      </c>
      <c r="E10">
        <v>10</v>
      </c>
      <c r="F10">
        <v>18</v>
      </c>
    </row>
    <row r="11" spans="1:6" x14ac:dyDescent="0.25">
      <c r="A11" s="4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2054</v>
      </c>
      <c r="C15">
        <v>3</v>
      </c>
      <c r="E15">
        <v>4</v>
      </c>
      <c r="F15">
        <v>7</v>
      </c>
    </row>
    <row r="16" spans="1:6" x14ac:dyDescent="0.25">
      <c r="A16" s="4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2053</v>
      </c>
      <c r="C20">
        <v>4</v>
      </c>
      <c r="E20">
        <v>4</v>
      </c>
      <c r="F20">
        <v>8</v>
      </c>
    </row>
    <row r="21" spans="1:6" x14ac:dyDescent="0.25">
      <c r="A21" s="4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2060</v>
      </c>
      <c r="C22">
        <v>9</v>
      </c>
      <c r="E22">
        <v>5</v>
      </c>
      <c r="F22">
        <v>14</v>
      </c>
    </row>
    <row r="23" spans="1:6" x14ac:dyDescent="0.25">
      <c r="A23" s="4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2056</v>
      </c>
      <c r="C25">
        <v>7</v>
      </c>
      <c r="E25">
        <v>14</v>
      </c>
      <c r="F25">
        <v>21</v>
      </c>
    </row>
    <row r="26" spans="1:6" x14ac:dyDescent="0.25">
      <c r="A26" s="4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2059</v>
      </c>
      <c r="E29">
        <v>3</v>
      </c>
      <c r="F29">
        <v>3</v>
      </c>
    </row>
    <row r="30" spans="1:6" x14ac:dyDescent="0.25">
      <c r="A30" s="4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5A07-4C42-412D-8A97-FA76396ADFC8}">
  <dimension ref="A1:F27"/>
  <sheetViews>
    <sheetView workbookViewId="0">
      <pane ySplit="4" topLeftCell="A5" activePane="bottomLeft" state="frozen"/>
      <selection pane="bottomLeft"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2070</v>
      </c>
    </row>
    <row r="3" spans="1:6" x14ac:dyDescent="0.25">
      <c r="A3" s="3" t="s">
        <v>2068</v>
      </c>
      <c r="B3" s="3" t="s">
        <v>2069</v>
      </c>
    </row>
    <row r="4" spans="1:6" x14ac:dyDescent="0.25">
      <c r="A4" s="3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4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4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4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4" t="s">
        <v>2061</v>
      </c>
      <c r="E8">
        <v>4</v>
      </c>
      <c r="F8">
        <v>4</v>
      </c>
    </row>
    <row r="9" spans="1:6" x14ac:dyDescent="0.25">
      <c r="A9" s="4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4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4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4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4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4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5">
      <c r="F16" s="6"/>
    </row>
    <row r="19" spans="1:6" x14ac:dyDescent="0.25">
      <c r="A19" s="4"/>
      <c r="B19" s="6"/>
      <c r="C19" s="6"/>
      <c r="D19" s="6"/>
      <c r="E19" s="6"/>
      <c r="F19" s="6"/>
    </row>
    <row r="20" spans="1:6" x14ac:dyDescent="0.25">
      <c r="A20" s="4"/>
      <c r="B20" s="6"/>
      <c r="C20" s="6"/>
      <c r="D20" s="6"/>
      <c r="E20" s="6"/>
      <c r="F20" s="6"/>
    </row>
    <row r="21" spans="1:6" x14ac:dyDescent="0.25">
      <c r="A21" s="4"/>
      <c r="B21" s="6"/>
      <c r="C21" s="6"/>
      <c r="D21" s="6"/>
      <c r="E21" s="6"/>
      <c r="F21" s="6"/>
    </row>
    <row r="22" spans="1:6" x14ac:dyDescent="0.25">
      <c r="A22" s="4"/>
      <c r="B22" s="6"/>
      <c r="C22" s="6"/>
      <c r="D22" s="6"/>
      <c r="E22" s="6"/>
      <c r="F22" s="6"/>
    </row>
    <row r="23" spans="1:6" x14ac:dyDescent="0.25">
      <c r="A23" s="4"/>
      <c r="B23" s="6"/>
      <c r="C23" s="6"/>
      <c r="D23" s="6"/>
      <c r="E23" s="6"/>
      <c r="F23" s="6"/>
    </row>
    <row r="24" spans="1:6" x14ac:dyDescent="0.25">
      <c r="A24" s="4"/>
      <c r="B24" s="6"/>
      <c r="C24" s="6"/>
      <c r="D24" s="6"/>
      <c r="E24" s="6"/>
      <c r="F24" s="6"/>
    </row>
    <row r="25" spans="1:6" x14ac:dyDescent="0.25">
      <c r="A25" s="4"/>
      <c r="B25" s="6"/>
      <c r="C25" s="6"/>
      <c r="D25" s="6"/>
      <c r="E25" s="6"/>
      <c r="F25" s="6"/>
    </row>
    <row r="26" spans="1:6" x14ac:dyDescent="0.25">
      <c r="A26" s="4"/>
      <c r="B26" s="6"/>
      <c r="C26" s="6"/>
      <c r="D26" s="6"/>
      <c r="E26" s="6"/>
      <c r="F26" s="6"/>
    </row>
    <row r="27" spans="1:6" x14ac:dyDescent="0.25">
      <c r="A27" s="4"/>
      <c r="B27" s="6"/>
      <c r="C27" s="6"/>
      <c r="D27" s="6"/>
      <c r="E27" s="6"/>
      <c r="F27" s="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workbookViewId="0">
      <pane ySplit="1" topLeftCell="A2" activePane="bottomLeft" state="frozen"/>
      <selection pane="bottomLeft" activeCell="G29" sqref="G2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5" style="4" customWidth="1"/>
    <col min="6" max="6" width="14.5" bestFit="1" customWidth="1"/>
    <col min="8" max="8" width="13" bestFit="1" customWidth="1"/>
    <col min="9" max="9" width="16.125" customWidth="1"/>
    <col min="12" max="12" width="11.125" bestFit="1" customWidth="1"/>
    <col min="13" max="13" width="26.375" bestFit="1" customWidth="1"/>
    <col min="14" max="14" width="11.125" bestFit="1" customWidth="1"/>
    <col min="15" max="15" width="25" bestFit="1" customWidth="1"/>
    <col min="18" max="18" width="28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2065</v>
      </c>
      <c r="S1" s="1" t="s">
        <v>2064</v>
      </c>
      <c r="T1" s="1" t="s">
        <v>2063</v>
      </c>
    </row>
    <row r="2" spans="1:20" x14ac:dyDescent="0.25">
      <c r="A2">
        <v>0</v>
      </c>
      <c r="B2" t="s">
        <v>12</v>
      </c>
      <c r="C2" s="4" t="s">
        <v>13</v>
      </c>
      <c r="D2">
        <v>100</v>
      </c>
      <c r="E2">
        <v>0</v>
      </c>
      <c r="F2" s="2">
        <f>ROUND((E2/D2)*100,0)</f>
        <v>0</v>
      </c>
      <c r="G2" t="s">
        <v>14</v>
      </c>
      <c r="H2">
        <v>0</v>
      </c>
      <c r="I2">
        <f>ROUND(IF($H2=0,0,$E2/$H2),2)</f>
        <v>0</v>
      </c>
      <c r="J2" t="s">
        <v>15</v>
      </c>
      <c r="K2" t="s">
        <v>16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25">
      <c r="A3">
        <v>1</v>
      </c>
      <c r="B3" t="s">
        <v>18</v>
      </c>
      <c r="C3" s="4" t="s">
        <v>19</v>
      </c>
      <c r="D3">
        <v>1400</v>
      </c>
      <c r="E3">
        <v>14560</v>
      </c>
      <c r="F3" s="2">
        <f t="shared" ref="F3:F66" si="0">ROUND((E3/D3)*100,0)</f>
        <v>1040</v>
      </c>
      <c r="G3" t="s">
        <v>20</v>
      </c>
      <c r="H3">
        <v>158</v>
      </c>
      <c r="I3">
        <f t="shared" ref="I3:I66" si="1">ROUND(IF($H3=0,0,$E3/$H3),2)</f>
        <v>92.15</v>
      </c>
      <c r="J3" t="s">
        <v>21</v>
      </c>
      <c r="K3" t="s">
        <v>22</v>
      </c>
      <c r="L3">
        <v>1408424400</v>
      </c>
      <c r="M3" s="5">
        <f t="shared" ref="M3:M66" si="2">(((L3/60)/60)/24)+DATE(1970,1,1)</f>
        <v>41870.208333333336</v>
      </c>
      <c r="N3">
        <v>1408597200</v>
      </c>
      <c r="O3" s="5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x14ac:dyDescent="0.25">
      <c r="A4">
        <v>2</v>
      </c>
      <c r="B4" t="s">
        <v>24</v>
      </c>
      <c r="C4" s="4" t="s">
        <v>25</v>
      </c>
      <c r="D4">
        <v>108400</v>
      </c>
      <c r="E4">
        <v>142523</v>
      </c>
      <c r="F4" s="2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5">
        <f t="shared" si="2"/>
        <v>41595.25</v>
      </c>
      <c r="N4">
        <v>1384840800</v>
      </c>
      <c r="O4" s="5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x14ac:dyDescent="0.25">
      <c r="A5">
        <v>3</v>
      </c>
      <c r="B5" t="s">
        <v>29</v>
      </c>
      <c r="C5" s="4" t="s">
        <v>30</v>
      </c>
      <c r="D5">
        <v>4200</v>
      </c>
      <c r="E5">
        <v>2477</v>
      </c>
      <c r="F5" s="2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5">
        <f t="shared" si="2"/>
        <v>43688.208333333328</v>
      </c>
      <c r="N5">
        <v>1568955600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25">
      <c r="A6">
        <v>4</v>
      </c>
      <c r="B6" t="s">
        <v>31</v>
      </c>
      <c r="C6" s="4" t="s">
        <v>32</v>
      </c>
      <c r="D6">
        <v>7600</v>
      </c>
      <c r="E6">
        <v>5265</v>
      </c>
      <c r="F6" s="2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5">
        <f t="shared" si="2"/>
        <v>43485.25</v>
      </c>
      <c r="N6">
        <v>1548309600</v>
      </c>
      <c r="O6" s="5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25">
      <c r="A7">
        <v>5</v>
      </c>
      <c r="B7" t="s">
        <v>34</v>
      </c>
      <c r="C7" s="4" t="s">
        <v>35</v>
      </c>
      <c r="D7">
        <v>7600</v>
      </c>
      <c r="E7">
        <v>13195</v>
      </c>
      <c r="F7" s="2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5">
        <f t="shared" si="2"/>
        <v>41149.208333333336</v>
      </c>
      <c r="N7">
        <v>1347080400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25">
      <c r="A8">
        <v>6</v>
      </c>
      <c r="B8" t="s">
        <v>38</v>
      </c>
      <c r="C8" s="4" t="s">
        <v>39</v>
      </c>
      <c r="D8">
        <v>5200</v>
      </c>
      <c r="E8">
        <v>1090</v>
      </c>
      <c r="F8" s="2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5">
        <f t="shared" si="2"/>
        <v>42991.208333333328</v>
      </c>
      <c r="N8">
        <v>1505365200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25">
      <c r="A9">
        <v>7</v>
      </c>
      <c r="B9" t="s">
        <v>43</v>
      </c>
      <c r="C9" s="4" t="s">
        <v>44</v>
      </c>
      <c r="D9">
        <v>4500</v>
      </c>
      <c r="E9">
        <v>14741</v>
      </c>
      <c r="F9" s="2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5">
        <f t="shared" si="2"/>
        <v>42229.208333333328</v>
      </c>
      <c r="N9">
        <v>1439614800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25">
      <c r="A10">
        <v>8</v>
      </c>
      <c r="B10" t="s">
        <v>45</v>
      </c>
      <c r="C10" s="4" t="s">
        <v>46</v>
      </c>
      <c r="D10">
        <v>110100</v>
      </c>
      <c r="E10">
        <v>21946</v>
      </c>
      <c r="F10" s="2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5">
        <f t="shared" si="2"/>
        <v>40399.208333333336</v>
      </c>
      <c r="N10">
        <v>1281502800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25">
      <c r="A11">
        <v>9</v>
      </c>
      <c r="B11" t="s">
        <v>48</v>
      </c>
      <c r="C11" s="4" t="s">
        <v>49</v>
      </c>
      <c r="D11">
        <v>6200</v>
      </c>
      <c r="E11">
        <v>3208</v>
      </c>
      <c r="F11" s="2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5">
        <f t="shared" si="2"/>
        <v>41536.208333333336</v>
      </c>
      <c r="N11">
        <v>1383804000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25">
      <c r="A12">
        <v>10</v>
      </c>
      <c r="B12" t="s">
        <v>51</v>
      </c>
      <c r="C12" s="4" t="s">
        <v>52</v>
      </c>
      <c r="D12">
        <v>5200</v>
      </c>
      <c r="E12">
        <v>13838</v>
      </c>
      <c r="F12" s="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5">
        <f t="shared" si="2"/>
        <v>40404.208333333336</v>
      </c>
      <c r="N12">
        <v>1285909200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x14ac:dyDescent="0.25">
      <c r="A13">
        <v>11</v>
      </c>
      <c r="B13" t="s">
        <v>54</v>
      </c>
      <c r="C13" s="4" t="s">
        <v>55</v>
      </c>
      <c r="D13">
        <v>6300</v>
      </c>
      <c r="E13">
        <v>3030</v>
      </c>
      <c r="F13" s="2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5">
        <f t="shared" si="2"/>
        <v>40442.208333333336</v>
      </c>
      <c r="N13">
        <v>1285563600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25">
      <c r="A14">
        <v>12</v>
      </c>
      <c r="B14" t="s">
        <v>56</v>
      </c>
      <c r="C14" s="4" t="s">
        <v>57</v>
      </c>
      <c r="D14">
        <v>6300</v>
      </c>
      <c r="E14">
        <v>5629</v>
      </c>
      <c r="F14" s="2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5">
        <f t="shared" si="2"/>
        <v>43760.208333333328</v>
      </c>
      <c r="N14">
        <v>1572411600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x14ac:dyDescent="0.25">
      <c r="A15">
        <v>13</v>
      </c>
      <c r="B15" t="s">
        <v>58</v>
      </c>
      <c r="C15" s="4" t="s">
        <v>59</v>
      </c>
      <c r="D15">
        <v>4200</v>
      </c>
      <c r="E15">
        <v>10295</v>
      </c>
      <c r="F15" s="2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5">
        <f t="shared" si="2"/>
        <v>42532.208333333328</v>
      </c>
      <c r="N15">
        <v>1466658000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25">
      <c r="A16">
        <v>14</v>
      </c>
      <c r="B16" t="s">
        <v>61</v>
      </c>
      <c r="C16" s="4" t="s">
        <v>62</v>
      </c>
      <c r="D16">
        <v>28200</v>
      </c>
      <c r="E16">
        <v>18829</v>
      </c>
      <c r="F16" s="2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5">
        <f t="shared" si="2"/>
        <v>40974.25</v>
      </c>
      <c r="N16">
        <v>1333342800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25">
      <c r="A17">
        <v>15</v>
      </c>
      <c r="B17" t="s">
        <v>63</v>
      </c>
      <c r="C17" s="4" t="s">
        <v>64</v>
      </c>
      <c r="D17">
        <v>81200</v>
      </c>
      <c r="E17">
        <v>38414</v>
      </c>
      <c r="F17" s="2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5">
        <f t="shared" si="2"/>
        <v>43809.25</v>
      </c>
      <c r="N17">
        <v>1576303200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25">
      <c r="A18">
        <v>16</v>
      </c>
      <c r="B18" t="s">
        <v>66</v>
      </c>
      <c r="C18" s="4" t="s">
        <v>67</v>
      </c>
      <c r="D18">
        <v>1700</v>
      </c>
      <c r="E18">
        <v>11041</v>
      </c>
      <c r="F18" s="2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5">
        <f t="shared" si="2"/>
        <v>41661.25</v>
      </c>
      <c r="N18">
        <v>1392271200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25">
      <c r="A19">
        <v>17</v>
      </c>
      <c r="B19" t="s">
        <v>69</v>
      </c>
      <c r="C19" s="4" t="s">
        <v>70</v>
      </c>
      <c r="D19">
        <v>84600</v>
      </c>
      <c r="E19">
        <v>134845</v>
      </c>
      <c r="F19" s="2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5">
        <f t="shared" si="2"/>
        <v>40555.25</v>
      </c>
      <c r="N19">
        <v>1294898400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25">
      <c r="A20">
        <v>18</v>
      </c>
      <c r="B20" t="s">
        <v>72</v>
      </c>
      <c r="C20" s="4" t="s">
        <v>73</v>
      </c>
      <c r="D20">
        <v>9100</v>
      </c>
      <c r="E20">
        <v>6089</v>
      </c>
      <c r="F20" s="2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5">
        <f t="shared" si="2"/>
        <v>43351.208333333328</v>
      </c>
      <c r="N20">
        <v>1537074000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25">
      <c r="A21">
        <v>19</v>
      </c>
      <c r="B21" t="s">
        <v>75</v>
      </c>
      <c r="C21" s="4" t="s">
        <v>76</v>
      </c>
      <c r="D21">
        <v>62500</v>
      </c>
      <c r="E21">
        <v>30331</v>
      </c>
      <c r="F21" s="2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5">
        <f t="shared" si="2"/>
        <v>43528.25</v>
      </c>
      <c r="N21">
        <v>1553490000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25">
      <c r="A22">
        <v>20</v>
      </c>
      <c r="B22" t="s">
        <v>77</v>
      </c>
      <c r="C22" s="4" t="s">
        <v>78</v>
      </c>
      <c r="D22">
        <v>131800</v>
      </c>
      <c r="E22">
        <v>147936</v>
      </c>
      <c r="F22" s="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5">
        <f t="shared" si="2"/>
        <v>41848.208333333336</v>
      </c>
      <c r="N22">
        <v>1406523600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25">
      <c r="A23">
        <v>21</v>
      </c>
      <c r="B23" t="s">
        <v>79</v>
      </c>
      <c r="C23" s="4" t="s">
        <v>80</v>
      </c>
      <c r="D23">
        <v>94000</v>
      </c>
      <c r="E23">
        <v>38533</v>
      </c>
      <c r="F23" s="2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5">
        <f t="shared" si="2"/>
        <v>40770.208333333336</v>
      </c>
      <c r="N23">
        <v>1316322000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25">
      <c r="A24">
        <v>22</v>
      </c>
      <c r="B24" t="s">
        <v>81</v>
      </c>
      <c r="C24" s="4" t="s">
        <v>82</v>
      </c>
      <c r="D24">
        <v>59100</v>
      </c>
      <c r="E24">
        <v>75690</v>
      </c>
      <c r="F24" s="2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5">
        <f t="shared" si="2"/>
        <v>43193.208333333328</v>
      </c>
      <c r="N24">
        <v>1524027600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25">
      <c r="A25">
        <v>23</v>
      </c>
      <c r="B25" t="s">
        <v>83</v>
      </c>
      <c r="C25" s="4" t="s">
        <v>84</v>
      </c>
      <c r="D25">
        <v>4500</v>
      </c>
      <c r="E25">
        <v>14942</v>
      </c>
      <c r="F25" s="2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5">
        <f t="shared" si="2"/>
        <v>43510.25</v>
      </c>
      <c r="N25">
        <v>1554699600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25">
      <c r="A26">
        <v>24</v>
      </c>
      <c r="B26" t="s">
        <v>85</v>
      </c>
      <c r="C26" s="4" t="s">
        <v>86</v>
      </c>
      <c r="D26">
        <v>92400</v>
      </c>
      <c r="E26">
        <v>104257</v>
      </c>
      <c r="F26" s="2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5">
        <f t="shared" si="2"/>
        <v>41811.208333333336</v>
      </c>
      <c r="N26">
        <v>1403499600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25">
      <c r="A27">
        <v>25</v>
      </c>
      <c r="B27" t="s">
        <v>87</v>
      </c>
      <c r="C27" s="4" t="s">
        <v>88</v>
      </c>
      <c r="D27">
        <v>5500</v>
      </c>
      <c r="E27">
        <v>11904</v>
      </c>
      <c r="F27" s="2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5">
        <f t="shared" si="2"/>
        <v>40681.208333333336</v>
      </c>
      <c r="N27">
        <v>1307422800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25">
      <c r="A28">
        <v>26</v>
      </c>
      <c r="B28" t="s">
        <v>90</v>
      </c>
      <c r="C28" s="4" t="s">
        <v>91</v>
      </c>
      <c r="D28">
        <v>107500</v>
      </c>
      <c r="E28">
        <v>51814</v>
      </c>
      <c r="F28" s="2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5">
        <f t="shared" si="2"/>
        <v>43312.208333333328</v>
      </c>
      <c r="N28">
        <v>1535346000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25">
      <c r="A29">
        <v>27</v>
      </c>
      <c r="B29" t="s">
        <v>92</v>
      </c>
      <c r="C29" s="4" t="s">
        <v>93</v>
      </c>
      <c r="D29">
        <v>2000</v>
      </c>
      <c r="E29">
        <v>1599</v>
      </c>
      <c r="F29" s="2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5">
        <f t="shared" si="2"/>
        <v>42280.208333333328</v>
      </c>
      <c r="N29">
        <v>1444539600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25">
      <c r="A30">
        <v>28</v>
      </c>
      <c r="B30" t="s">
        <v>94</v>
      </c>
      <c r="C30" s="4" t="s">
        <v>95</v>
      </c>
      <c r="D30">
        <v>130800</v>
      </c>
      <c r="E30">
        <v>137635</v>
      </c>
      <c r="F30" s="2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5">
        <f t="shared" si="2"/>
        <v>40218.25</v>
      </c>
      <c r="N30">
        <v>1267682400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25">
      <c r="A31">
        <v>29</v>
      </c>
      <c r="B31" t="s">
        <v>96</v>
      </c>
      <c r="C31" s="4" t="s">
        <v>97</v>
      </c>
      <c r="D31">
        <v>45900</v>
      </c>
      <c r="E31">
        <v>150965</v>
      </c>
      <c r="F31" s="2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5">
        <f t="shared" si="2"/>
        <v>43301.208333333328</v>
      </c>
      <c r="N31">
        <v>1535518800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25">
      <c r="A32">
        <v>30</v>
      </c>
      <c r="B32" t="s">
        <v>101</v>
      </c>
      <c r="C32" s="4" t="s">
        <v>102</v>
      </c>
      <c r="D32">
        <v>9000</v>
      </c>
      <c r="E32">
        <v>14455</v>
      </c>
      <c r="F32" s="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5">
        <f t="shared" si="2"/>
        <v>43609.208333333328</v>
      </c>
      <c r="N32">
        <v>1559106000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25">
      <c r="A33">
        <v>31</v>
      </c>
      <c r="B33" t="s">
        <v>103</v>
      </c>
      <c r="C33" s="4" t="s">
        <v>104</v>
      </c>
      <c r="D33">
        <v>3500</v>
      </c>
      <c r="E33">
        <v>10850</v>
      </c>
      <c r="F33" s="2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5">
        <f t="shared" si="2"/>
        <v>42374.25</v>
      </c>
      <c r="N33">
        <v>1454392800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25">
      <c r="A34">
        <v>32</v>
      </c>
      <c r="B34" t="s">
        <v>105</v>
      </c>
      <c r="C34" s="4" t="s">
        <v>106</v>
      </c>
      <c r="D34">
        <v>101000</v>
      </c>
      <c r="E34">
        <v>87676</v>
      </c>
      <c r="F34" s="2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5">
        <f t="shared" si="2"/>
        <v>43110.25</v>
      </c>
      <c r="N34">
        <v>1517896800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25">
      <c r="A35">
        <v>33</v>
      </c>
      <c r="B35" t="s">
        <v>109</v>
      </c>
      <c r="C35" s="4" t="s">
        <v>110</v>
      </c>
      <c r="D35">
        <v>50200</v>
      </c>
      <c r="E35">
        <v>189666</v>
      </c>
      <c r="F35" s="2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5">
        <f t="shared" si="2"/>
        <v>41917.208333333336</v>
      </c>
      <c r="N35">
        <v>1415685600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x14ac:dyDescent="0.25">
      <c r="A36">
        <v>34</v>
      </c>
      <c r="B36" t="s">
        <v>111</v>
      </c>
      <c r="C36" s="4" t="s">
        <v>112</v>
      </c>
      <c r="D36">
        <v>9300</v>
      </c>
      <c r="E36">
        <v>14025</v>
      </c>
      <c r="F36" s="2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5">
        <f t="shared" si="2"/>
        <v>42817.208333333328</v>
      </c>
      <c r="N36">
        <v>1490677200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25">
      <c r="A37">
        <v>35</v>
      </c>
      <c r="B37" t="s">
        <v>113</v>
      </c>
      <c r="C37" s="4" t="s">
        <v>114</v>
      </c>
      <c r="D37">
        <v>125500</v>
      </c>
      <c r="E37">
        <v>188628</v>
      </c>
      <c r="F37" s="2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5">
        <f t="shared" si="2"/>
        <v>43484.25</v>
      </c>
      <c r="N37">
        <v>1551506400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25">
      <c r="A38">
        <v>36</v>
      </c>
      <c r="B38" t="s">
        <v>115</v>
      </c>
      <c r="C38" s="4" t="s">
        <v>116</v>
      </c>
      <c r="D38">
        <v>700</v>
      </c>
      <c r="E38">
        <v>1101</v>
      </c>
      <c r="F38" s="2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5">
        <f t="shared" si="2"/>
        <v>40600.25</v>
      </c>
      <c r="N38">
        <v>1300856400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x14ac:dyDescent="0.25">
      <c r="A39">
        <v>37</v>
      </c>
      <c r="B39" t="s">
        <v>117</v>
      </c>
      <c r="C39" s="4" t="s">
        <v>118</v>
      </c>
      <c r="D39">
        <v>8100</v>
      </c>
      <c r="E39">
        <v>11339</v>
      </c>
      <c r="F39" s="2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5">
        <f t="shared" si="2"/>
        <v>43744.208333333328</v>
      </c>
      <c r="N39">
        <v>1573192800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25">
      <c r="A40">
        <v>38</v>
      </c>
      <c r="B40" t="s">
        <v>120</v>
      </c>
      <c r="C40" s="4" t="s">
        <v>121</v>
      </c>
      <c r="D40">
        <v>3100</v>
      </c>
      <c r="E40">
        <v>10085</v>
      </c>
      <c r="F40" s="2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5">
        <f t="shared" si="2"/>
        <v>40469.208333333336</v>
      </c>
      <c r="N40">
        <v>1287810000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25">
      <c r="A41">
        <v>39</v>
      </c>
      <c r="B41" t="s">
        <v>123</v>
      </c>
      <c r="C41" s="4" t="s">
        <v>124</v>
      </c>
      <c r="D41">
        <v>9900</v>
      </c>
      <c r="E41">
        <v>5027</v>
      </c>
      <c r="F41" s="2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5">
        <f t="shared" si="2"/>
        <v>41330.25</v>
      </c>
      <c r="N41">
        <v>1362978000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25">
      <c r="A42">
        <v>40</v>
      </c>
      <c r="B42" t="s">
        <v>125</v>
      </c>
      <c r="C42" s="4" t="s">
        <v>126</v>
      </c>
      <c r="D42">
        <v>8800</v>
      </c>
      <c r="E42">
        <v>14878</v>
      </c>
      <c r="F42" s="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5">
        <f t="shared" si="2"/>
        <v>40334.208333333336</v>
      </c>
      <c r="N42">
        <v>1277355600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25">
      <c r="A43">
        <v>41</v>
      </c>
      <c r="B43" t="s">
        <v>127</v>
      </c>
      <c r="C43" s="4" t="s">
        <v>128</v>
      </c>
      <c r="D43">
        <v>5600</v>
      </c>
      <c r="E43">
        <v>11924</v>
      </c>
      <c r="F43" s="2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5">
        <f t="shared" si="2"/>
        <v>41156.208333333336</v>
      </c>
      <c r="N43">
        <v>1348981200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25">
      <c r="A44">
        <v>42</v>
      </c>
      <c r="B44" t="s">
        <v>129</v>
      </c>
      <c r="C44" s="4" t="s">
        <v>130</v>
      </c>
      <c r="D44">
        <v>1800</v>
      </c>
      <c r="E44">
        <v>7991</v>
      </c>
      <c r="F44" s="2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5">
        <f t="shared" si="2"/>
        <v>40728.208333333336</v>
      </c>
      <c r="N44">
        <v>1310533200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25">
      <c r="A45">
        <v>43</v>
      </c>
      <c r="B45" t="s">
        <v>131</v>
      </c>
      <c r="C45" s="4" t="s">
        <v>132</v>
      </c>
      <c r="D45">
        <v>90200</v>
      </c>
      <c r="E45">
        <v>167717</v>
      </c>
      <c r="F45" s="2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5">
        <f t="shared" si="2"/>
        <v>41844.208333333336</v>
      </c>
      <c r="N45">
        <v>1407560400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25">
      <c r="A46">
        <v>44</v>
      </c>
      <c r="B46" t="s">
        <v>134</v>
      </c>
      <c r="C46" s="4" t="s">
        <v>135</v>
      </c>
      <c r="D46">
        <v>1600</v>
      </c>
      <c r="E46">
        <v>10541</v>
      </c>
      <c r="F46" s="2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5">
        <f t="shared" si="2"/>
        <v>43541.208333333328</v>
      </c>
      <c r="N46">
        <v>1552885200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x14ac:dyDescent="0.25">
      <c r="A47">
        <v>45</v>
      </c>
      <c r="B47" t="s">
        <v>136</v>
      </c>
      <c r="C47" s="4" t="s">
        <v>137</v>
      </c>
      <c r="D47">
        <v>9500</v>
      </c>
      <c r="E47">
        <v>4530</v>
      </c>
      <c r="F47" s="2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5">
        <f t="shared" si="2"/>
        <v>42676.208333333328</v>
      </c>
      <c r="N47">
        <v>1479362400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25">
      <c r="A48">
        <v>46</v>
      </c>
      <c r="B48" t="s">
        <v>138</v>
      </c>
      <c r="C48" s="4" t="s">
        <v>139</v>
      </c>
      <c r="D48">
        <v>3700</v>
      </c>
      <c r="E48">
        <v>4247</v>
      </c>
      <c r="F48" s="2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5">
        <f t="shared" si="2"/>
        <v>40367.208333333336</v>
      </c>
      <c r="N48">
        <v>1280552400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25">
      <c r="A49">
        <v>47</v>
      </c>
      <c r="B49" t="s">
        <v>140</v>
      </c>
      <c r="C49" s="4" t="s">
        <v>141</v>
      </c>
      <c r="D49">
        <v>1500</v>
      </c>
      <c r="E49">
        <v>7129</v>
      </c>
      <c r="F49" s="2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5">
        <f t="shared" si="2"/>
        <v>41727.208333333336</v>
      </c>
      <c r="N49">
        <v>1398661200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25">
      <c r="A50">
        <v>48</v>
      </c>
      <c r="B50" t="s">
        <v>142</v>
      </c>
      <c r="C50" s="4" t="s">
        <v>143</v>
      </c>
      <c r="D50">
        <v>33300</v>
      </c>
      <c r="E50">
        <v>128862</v>
      </c>
      <c r="F50" s="2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5">
        <f t="shared" si="2"/>
        <v>42180.208333333328</v>
      </c>
      <c r="N50">
        <v>1436245200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25">
      <c r="A51">
        <v>49</v>
      </c>
      <c r="B51" t="s">
        <v>144</v>
      </c>
      <c r="C51" s="4" t="s">
        <v>145</v>
      </c>
      <c r="D51">
        <v>7200</v>
      </c>
      <c r="E51">
        <v>13653</v>
      </c>
      <c r="F51" s="2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5">
        <f t="shared" si="2"/>
        <v>43758.208333333328</v>
      </c>
      <c r="N51">
        <v>1575439200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x14ac:dyDescent="0.25">
      <c r="A52">
        <v>50</v>
      </c>
      <c r="B52" t="s">
        <v>146</v>
      </c>
      <c r="C52" s="4" t="s">
        <v>147</v>
      </c>
      <c r="D52">
        <v>100</v>
      </c>
      <c r="E52">
        <v>2</v>
      </c>
      <c r="F52" s="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5">
        <f t="shared" si="2"/>
        <v>41487.208333333336</v>
      </c>
      <c r="N52">
        <v>1377752400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25">
      <c r="A53">
        <v>51</v>
      </c>
      <c r="B53" t="s">
        <v>149</v>
      </c>
      <c r="C53" s="4" t="s">
        <v>150</v>
      </c>
      <c r="D53">
        <v>158100</v>
      </c>
      <c r="E53">
        <v>145243</v>
      </c>
      <c r="F53" s="2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5">
        <f t="shared" si="2"/>
        <v>40995.208333333336</v>
      </c>
      <c r="N53">
        <v>1334206800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25">
      <c r="A54">
        <v>52</v>
      </c>
      <c r="B54" t="s">
        <v>151</v>
      </c>
      <c r="C54" s="4" t="s">
        <v>152</v>
      </c>
      <c r="D54">
        <v>7200</v>
      </c>
      <c r="E54">
        <v>2459</v>
      </c>
      <c r="F54" s="2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5">
        <f t="shared" si="2"/>
        <v>40436.208333333336</v>
      </c>
      <c r="N54">
        <v>1284872400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25">
      <c r="A55">
        <v>53</v>
      </c>
      <c r="B55" t="s">
        <v>153</v>
      </c>
      <c r="C55" s="4" t="s">
        <v>154</v>
      </c>
      <c r="D55">
        <v>8800</v>
      </c>
      <c r="E55">
        <v>12356</v>
      </c>
      <c r="F55" s="2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5">
        <f t="shared" si="2"/>
        <v>41779.208333333336</v>
      </c>
      <c r="N55">
        <v>1403931600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x14ac:dyDescent="0.25">
      <c r="A56">
        <v>54</v>
      </c>
      <c r="B56" t="s">
        <v>155</v>
      </c>
      <c r="C56" s="4" t="s">
        <v>156</v>
      </c>
      <c r="D56">
        <v>6000</v>
      </c>
      <c r="E56">
        <v>5392</v>
      </c>
      <c r="F56" s="2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5">
        <f t="shared" si="2"/>
        <v>43170.25</v>
      </c>
      <c r="N56">
        <v>1521262800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x14ac:dyDescent="0.25">
      <c r="A57">
        <v>55</v>
      </c>
      <c r="B57" t="s">
        <v>157</v>
      </c>
      <c r="C57" s="4" t="s">
        <v>158</v>
      </c>
      <c r="D57">
        <v>6600</v>
      </c>
      <c r="E57">
        <v>11746</v>
      </c>
      <c r="F57" s="2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5">
        <f t="shared" si="2"/>
        <v>43311.208333333328</v>
      </c>
      <c r="N57">
        <v>1533358800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x14ac:dyDescent="0.25">
      <c r="A58">
        <v>56</v>
      </c>
      <c r="B58" t="s">
        <v>160</v>
      </c>
      <c r="C58" s="4" t="s">
        <v>161</v>
      </c>
      <c r="D58">
        <v>8000</v>
      </c>
      <c r="E58">
        <v>11493</v>
      </c>
      <c r="F58" s="2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5">
        <f t="shared" si="2"/>
        <v>42014.25</v>
      </c>
      <c r="N58">
        <v>1421474400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25">
      <c r="A59">
        <v>57</v>
      </c>
      <c r="B59" t="s">
        <v>162</v>
      </c>
      <c r="C59" s="4" t="s">
        <v>163</v>
      </c>
      <c r="D59">
        <v>2900</v>
      </c>
      <c r="E59">
        <v>6243</v>
      </c>
      <c r="F59" s="2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5">
        <f t="shared" si="2"/>
        <v>42979.208333333328</v>
      </c>
      <c r="N59">
        <v>1505278800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25">
      <c r="A60">
        <v>58</v>
      </c>
      <c r="B60" t="s">
        <v>164</v>
      </c>
      <c r="C60" s="4" t="s">
        <v>165</v>
      </c>
      <c r="D60">
        <v>2700</v>
      </c>
      <c r="E60">
        <v>6132</v>
      </c>
      <c r="F60" s="2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5">
        <f t="shared" si="2"/>
        <v>42268.208333333328</v>
      </c>
      <c r="N60">
        <v>1443934800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25">
      <c r="A61">
        <v>59</v>
      </c>
      <c r="B61" t="s">
        <v>166</v>
      </c>
      <c r="C61" s="4" t="s">
        <v>167</v>
      </c>
      <c r="D61">
        <v>1400</v>
      </c>
      <c r="E61">
        <v>3851</v>
      </c>
      <c r="F61" s="2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5">
        <f t="shared" si="2"/>
        <v>42898.208333333328</v>
      </c>
      <c r="N61">
        <v>1498539600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25">
      <c r="A62">
        <v>60</v>
      </c>
      <c r="B62" t="s">
        <v>168</v>
      </c>
      <c r="C62" s="4" t="s">
        <v>169</v>
      </c>
      <c r="D62">
        <v>94200</v>
      </c>
      <c r="E62">
        <v>135997</v>
      </c>
      <c r="F62" s="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5">
        <f t="shared" si="2"/>
        <v>41107.208333333336</v>
      </c>
      <c r="N62">
        <v>1342760400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x14ac:dyDescent="0.25">
      <c r="A63">
        <v>61</v>
      </c>
      <c r="B63" t="s">
        <v>170</v>
      </c>
      <c r="C63" s="4" t="s">
        <v>171</v>
      </c>
      <c r="D63">
        <v>199200</v>
      </c>
      <c r="E63">
        <v>184750</v>
      </c>
      <c r="F63" s="2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5">
        <f t="shared" si="2"/>
        <v>40595.25</v>
      </c>
      <c r="N63">
        <v>1301720400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25">
      <c r="A64">
        <v>62</v>
      </c>
      <c r="B64" t="s">
        <v>172</v>
      </c>
      <c r="C64" s="4" t="s">
        <v>173</v>
      </c>
      <c r="D64">
        <v>2000</v>
      </c>
      <c r="E64">
        <v>14452</v>
      </c>
      <c r="F64" s="2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5">
        <f t="shared" si="2"/>
        <v>42160.208333333328</v>
      </c>
      <c r="N64">
        <v>1433566800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25">
      <c r="A65">
        <v>63</v>
      </c>
      <c r="B65" t="s">
        <v>174</v>
      </c>
      <c r="C65" s="4" t="s">
        <v>175</v>
      </c>
      <c r="D65">
        <v>4700</v>
      </c>
      <c r="E65">
        <v>557</v>
      </c>
      <c r="F65" s="2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5">
        <f t="shared" si="2"/>
        <v>42853.208333333328</v>
      </c>
      <c r="N65">
        <v>1493874000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25">
      <c r="A66">
        <v>64</v>
      </c>
      <c r="B66" t="s">
        <v>176</v>
      </c>
      <c r="C66" s="4" t="s">
        <v>177</v>
      </c>
      <c r="D66">
        <v>2800</v>
      </c>
      <c r="E66">
        <v>2734</v>
      </c>
      <c r="F66" s="2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5">
        <f t="shared" si="2"/>
        <v>43283.208333333328</v>
      </c>
      <c r="N66">
        <v>1531803600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25">
      <c r="A67">
        <v>65</v>
      </c>
      <c r="B67" t="s">
        <v>178</v>
      </c>
      <c r="C67" s="4" t="s">
        <v>179</v>
      </c>
      <c r="D67">
        <v>6100</v>
      </c>
      <c r="E67">
        <v>14405</v>
      </c>
      <c r="F67" s="2">
        <f t="shared" ref="F67:F130" si="4">ROUND((E67/D67)*100,0)</f>
        <v>236</v>
      </c>
      <c r="G67" t="s">
        <v>20</v>
      </c>
      <c r="H67">
        <v>236</v>
      </c>
      <c r="I67">
        <f t="shared" ref="I67:I130" si="5">ROUND(IF($H67=0,0,$E67/$H67),2)</f>
        <v>61.04</v>
      </c>
      <c r="J67" t="s">
        <v>21</v>
      </c>
      <c r="K67" t="s">
        <v>22</v>
      </c>
      <c r="L67">
        <v>1296108000</v>
      </c>
      <c r="M67" s="5">
        <f t="shared" ref="M67:M130" si="6">(((L67/60)/60)/24)+DATE(1970,1,1)</f>
        <v>40570.25</v>
      </c>
      <c r="N67">
        <v>1296712800</v>
      </c>
      <c r="O67" s="5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25">
      <c r="A68">
        <v>66</v>
      </c>
      <c r="B68" t="s">
        <v>180</v>
      </c>
      <c r="C68" s="4" t="s">
        <v>181</v>
      </c>
      <c r="D68">
        <v>2900</v>
      </c>
      <c r="E68">
        <v>1307</v>
      </c>
      <c r="F68" s="2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 s="5">
        <f t="shared" si="6"/>
        <v>42102.208333333328</v>
      </c>
      <c r="N68">
        <v>1428901200</v>
      </c>
      <c r="O68" s="5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x14ac:dyDescent="0.25">
      <c r="A69">
        <v>67</v>
      </c>
      <c r="B69" t="s">
        <v>182</v>
      </c>
      <c r="C69" s="4" t="s">
        <v>183</v>
      </c>
      <c r="D69">
        <v>72600</v>
      </c>
      <c r="E69">
        <v>117892</v>
      </c>
      <c r="F69" s="2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 s="5">
        <f t="shared" si="6"/>
        <v>40203.25</v>
      </c>
      <c r="N69">
        <v>1264831200</v>
      </c>
      <c r="O69" s="5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25">
      <c r="A70">
        <v>68</v>
      </c>
      <c r="B70" t="s">
        <v>184</v>
      </c>
      <c r="C70" s="4" t="s">
        <v>185</v>
      </c>
      <c r="D70">
        <v>5700</v>
      </c>
      <c r="E70">
        <v>14508</v>
      </c>
      <c r="F70" s="2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 s="5">
        <f t="shared" si="6"/>
        <v>42943.208333333328</v>
      </c>
      <c r="N70">
        <v>1505192400</v>
      </c>
      <c r="O70" s="5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25">
      <c r="A71">
        <v>69</v>
      </c>
      <c r="B71" t="s">
        <v>186</v>
      </c>
      <c r="C71" s="4" t="s">
        <v>187</v>
      </c>
      <c r="D71">
        <v>7900</v>
      </c>
      <c r="E71">
        <v>1901</v>
      </c>
      <c r="F71" s="2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 s="5">
        <f t="shared" si="6"/>
        <v>40531.25</v>
      </c>
      <c r="N71">
        <v>1295676000</v>
      </c>
      <c r="O71" s="5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25">
      <c r="A72">
        <v>70</v>
      </c>
      <c r="B72" t="s">
        <v>188</v>
      </c>
      <c r="C72" s="4" t="s">
        <v>189</v>
      </c>
      <c r="D72">
        <v>128000</v>
      </c>
      <c r="E72">
        <v>158389</v>
      </c>
      <c r="F72" s="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 s="5">
        <f t="shared" si="6"/>
        <v>40484.208333333336</v>
      </c>
      <c r="N72">
        <v>1292911200</v>
      </c>
      <c r="O72" s="5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x14ac:dyDescent="0.25">
      <c r="A73">
        <v>71</v>
      </c>
      <c r="B73" t="s">
        <v>190</v>
      </c>
      <c r="C73" s="4" t="s">
        <v>191</v>
      </c>
      <c r="D73">
        <v>6000</v>
      </c>
      <c r="E73">
        <v>6484</v>
      </c>
      <c r="F73" s="2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 s="5">
        <f t="shared" si="6"/>
        <v>43799.25</v>
      </c>
      <c r="N73">
        <v>1575439200</v>
      </c>
      <c r="O73" s="5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25">
      <c r="A74">
        <v>72</v>
      </c>
      <c r="B74" t="s">
        <v>192</v>
      </c>
      <c r="C74" s="4" t="s">
        <v>193</v>
      </c>
      <c r="D74">
        <v>600</v>
      </c>
      <c r="E74">
        <v>4022</v>
      </c>
      <c r="F74" s="2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 s="5">
        <f t="shared" si="6"/>
        <v>42186.208333333328</v>
      </c>
      <c r="N74">
        <v>1438837200</v>
      </c>
      <c r="O74" s="5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25">
      <c r="A75">
        <v>73</v>
      </c>
      <c r="B75" t="s">
        <v>194</v>
      </c>
      <c r="C75" s="4" t="s">
        <v>195</v>
      </c>
      <c r="D75">
        <v>1400</v>
      </c>
      <c r="E75">
        <v>9253</v>
      </c>
      <c r="F75" s="2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 s="5">
        <f t="shared" si="6"/>
        <v>42701.25</v>
      </c>
      <c r="N75">
        <v>1480485600</v>
      </c>
      <c r="O75" s="5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25">
      <c r="A76">
        <v>74</v>
      </c>
      <c r="B76" t="s">
        <v>196</v>
      </c>
      <c r="C76" s="4" t="s">
        <v>197</v>
      </c>
      <c r="D76">
        <v>3900</v>
      </c>
      <c r="E76">
        <v>4776</v>
      </c>
      <c r="F76" s="2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 s="5">
        <f t="shared" si="6"/>
        <v>42456.208333333328</v>
      </c>
      <c r="N76">
        <v>1459141200</v>
      </c>
      <c r="O76" s="5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25">
      <c r="A77">
        <v>75</v>
      </c>
      <c r="B77" t="s">
        <v>198</v>
      </c>
      <c r="C77" s="4" t="s">
        <v>199</v>
      </c>
      <c r="D77">
        <v>9700</v>
      </c>
      <c r="E77">
        <v>14606</v>
      </c>
      <c r="F77" s="2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 s="5">
        <f t="shared" si="6"/>
        <v>43296.208333333328</v>
      </c>
      <c r="N77">
        <v>1532322000</v>
      </c>
      <c r="O77" s="5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25">
      <c r="A78">
        <v>76</v>
      </c>
      <c r="B78" t="s">
        <v>200</v>
      </c>
      <c r="C78" s="4" t="s">
        <v>201</v>
      </c>
      <c r="D78">
        <v>122900</v>
      </c>
      <c r="E78">
        <v>95993</v>
      </c>
      <c r="F78" s="2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 s="5">
        <f t="shared" si="6"/>
        <v>42027.25</v>
      </c>
      <c r="N78">
        <v>1426222800</v>
      </c>
      <c r="O78" s="5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25">
      <c r="A79">
        <v>77</v>
      </c>
      <c r="B79" t="s">
        <v>202</v>
      </c>
      <c r="C79" s="4" t="s">
        <v>203</v>
      </c>
      <c r="D79">
        <v>9500</v>
      </c>
      <c r="E79">
        <v>4460</v>
      </c>
      <c r="F79" s="2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 s="5">
        <f t="shared" si="6"/>
        <v>40448.208333333336</v>
      </c>
      <c r="N79">
        <v>1286773200</v>
      </c>
      <c r="O79" s="5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25">
      <c r="A80">
        <v>78</v>
      </c>
      <c r="B80" t="s">
        <v>204</v>
      </c>
      <c r="C80" s="4" t="s">
        <v>205</v>
      </c>
      <c r="D80">
        <v>4500</v>
      </c>
      <c r="E80">
        <v>13536</v>
      </c>
      <c r="F80" s="2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 s="5">
        <f t="shared" si="6"/>
        <v>43206.208333333328</v>
      </c>
      <c r="N80">
        <v>1523941200</v>
      </c>
      <c r="O80" s="5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25">
      <c r="A81">
        <v>79</v>
      </c>
      <c r="B81" t="s">
        <v>207</v>
      </c>
      <c r="C81" s="4" t="s">
        <v>208</v>
      </c>
      <c r="D81">
        <v>57800</v>
      </c>
      <c r="E81">
        <v>40228</v>
      </c>
      <c r="F81" s="2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 s="5">
        <f t="shared" si="6"/>
        <v>43267.208333333328</v>
      </c>
      <c r="N81">
        <v>1529557200</v>
      </c>
      <c r="O81" s="5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25">
      <c r="A82">
        <v>80</v>
      </c>
      <c r="B82" t="s">
        <v>209</v>
      </c>
      <c r="C82" s="4" t="s">
        <v>210</v>
      </c>
      <c r="D82">
        <v>1100</v>
      </c>
      <c r="E82">
        <v>7012</v>
      </c>
      <c r="F82" s="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 s="5">
        <f t="shared" si="6"/>
        <v>42976.208333333328</v>
      </c>
      <c r="N82">
        <v>1506574800</v>
      </c>
      <c r="O82" s="5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25">
      <c r="A83">
        <v>81</v>
      </c>
      <c r="B83" t="s">
        <v>211</v>
      </c>
      <c r="C83" s="4" t="s">
        <v>212</v>
      </c>
      <c r="D83">
        <v>16800</v>
      </c>
      <c r="E83">
        <v>37857</v>
      </c>
      <c r="F83" s="2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 s="5">
        <f t="shared" si="6"/>
        <v>43062.25</v>
      </c>
      <c r="N83">
        <v>1513576800</v>
      </c>
      <c r="O83" s="5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25">
      <c r="A84">
        <v>82</v>
      </c>
      <c r="B84" t="s">
        <v>213</v>
      </c>
      <c r="C84" s="4" t="s">
        <v>214</v>
      </c>
      <c r="D84">
        <v>1000</v>
      </c>
      <c r="E84">
        <v>14973</v>
      </c>
      <c r="F84" s="2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 s="5">
        <f t="shared" si="6"/>
        <v>43482.25</v>
      </c>
      <c r="N84">
        <v>1548309600</v>
      </c>
      <c r="O84" s="5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25">
      <c r="A85">
        <v>83</v>
      </c>
      <c r="B85" t="s">
        <v>215</v>
      </c>
      <c r="C85" s="4" t="s">
        <v>216</v>
      </c>
      <c r="D85">
        <v>106400</v>
      </c>
      <c r="E85">
        <v>39996</v>
      </c>
      <c r="F85" s="2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 s="5">
        <f t="shared" si="6"/>
        <v>42579.208333333328</v>
      </c>
      <c r="N85">
        <v>1471582800</v>
      </c>
      <c r="O85" s="5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25">
      <c r="A86">
        <v>84</v>
      </c>
      <c r="B86" t="s">
        <v>217</v>
      </c>
      <c r="C86" s="4" t="s">
        <v>218</v>
      </c>
      <c r="D86">
        <v>31400</v>
      </c>
      <c r="E86">
        <v>41564</v>
      </c>
      <c r="F86" s="2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 s="5">
        <f t="shared" si="6"/>
        <v>41118.208333333336</v>
      </c>
      <c r="N86">
        <v>1344315600</v>
      </c>
      <c r="O86" s="5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25">
      <c r="A87">
        <v>85</v>
      </c>
      <c r="B87" t="s">
        <v>219</v>
      </c>
      <c r="C87" s="4" t="s">
        <v>220</v>
      </c>
      <c r="D87">
        <v>4900</v>
      </c>
      <c r="E87">
        <v>6430</v>
      </c>
      <c r="F87" s="2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 s="5">
        <f t="shared" si="6"/>
        <v>40797.208333333336</v>
      </c>
      <c r="N87">
        <v>1316408400</v>
      </c>
      <c r="O87" s="5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25">
      <c r="A88">
        <v>86</v>
      </c>
      <c r="B88" t="s">
        <v>221</v>
      </c>
      <c r="C88" s="4" t="s">
        <v>222</v>
      </c>
      <c r="D88">
        <v>7400</v>
      </c>
      <c r="E88">
        <v>12405</v>
      </c>
      <c r="F88" s="2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 s="5">
        <f t="shared" si="6"/>
        <v>42128.208333333328</v>
      </c>
      <c r="N88">
        <v>1431838800</v>
      </c>
      <c r="O88" s="5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x14ac:dyDescent="0.25">
      <c r="A89">
        <v>87</v>
      </c>
      <c r="B89" t="s">
        <v>223</v>
      </c>
      <c r="C89" s="4" t="s">
        <v>224</v>
      </c>
      <c r="D89">
        <v>198500</v>
      </c>
      <c r="E89">
        <v>123040</v>
      </c>
      <c r="F89" s="2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 s="5">
        <f t="shared" si="6"/>
        <v>40610.25</v>
      </c>
      <c r="N89">
        <v>1300510800</v>
      </c>
      <c r="O89" s="5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25">
      <c r="A90">
        <v>88</v>
      </c>
      <c r="B90" t="s">
        <v>225</v>
      </c>
      <c r="C90" s="4" t="s">
        <v>226</v>
      </c>
      <c r="D90">
        <v>4800</v>
      </c>
      <c r="E90">
        <v>12516</v>
      </c>
      <c r="F90" s="2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 s="5">
        <f t="shared" si="6"/>
        <v>42110.208333333328</v>
      </c>
      <c r="N90">
        <v>1431061200</v>
      </c>
      <c r="O90" s="5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25">
      <c r="A91">
        <v>89</v>
      </c>
      <c r="B91" t="s">
        <v>227</v>
      </c>
      <c r="C91" s="4" t="s">
        <v>228</v>
      </c>
      <c r="D91">
        <v>3400</v>
      </c>
      <c r="E91">
        <v>8588</v>
      </c>
      <c r="F91" s="2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 s="5">
        <f t="shared" si="6"/>
        <v>40283.208333333336</v>
      </c>
      <c r="N91">
        <v>1271480400</v>
      </c>
      <c r="O91" s="5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25">
      <c r="A92">
        <v>90</v>
      </c>
      <c r="B92" t="s">
        <v>229</v>
      </c>
      <c r="C92" s="4" t="s">
        <v>230</v>
      </c>
      <c r="D92">
        <v>7800</v>
      </c>
      <c r="E92">
        <v>6132</v>
      </c>
      <c r="F92" s="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 s="5">
        <f t="shared" si="6"/>
        <v>42425.25</v>
      </c>
      <c r="N92">
        <v>1456380000</v>
      </c>
      <c r="O92" s="5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25">
      <c r="A93">
        <v>91</v>
      </c>
      <c r="B93" t="s">
        <v>231</v>
      </c>
      <c r="C93" s="4" t="s">
        <v>232</v>
      </c>
      <c r="D93">
        <v>154300</v>
      </c>
      <c r="E93">
        <v>74688</v>
      </c>
      <c r="F93" s="2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 s="5">
        <f t="shared" si="6"/>
        <v>42588.208333333328</v>
      </c>
      <c r="N93">
        <v>1472878800</v>
      </c>
      <c r="O93" s="5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x14ac:dyDescent="0.25">
      <c r="A94">
        <v>92</v>
      </c>
      <c r="B94" t="s">
        <v>233</v>
      </c>
      <c r="C94" s="4" t="s">
        <v>234</v>
      </c>
      <c r="D94">
        <v>20000</v>
      </c>
      <c r="E94">
        <v>51775</v>
      </c>
      <c r="F94" s="2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 s="5">
        <f t="shared" si="6"/>
        <v>40352.208333333336</v>
      </c>
      <c r="N94">
        <v>1277355600</v>
      </c>
      <c r="O94" s="5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25">
      <c r="A95">
        <v>93</v>
      </c>
      <c r="B95" t="s">
        <v>235</v>
      </c>
      <c r="C95" s="4" t="s">
        <v>236</v>
      </c>
      <c r="D95">
        <v>108800</v>
      </c>
      <c r="E95">
        <v>65877</v>
      </c>
      <c r="F95" s="2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 s="5">
        <f t="shared" si="6"/>
        <v>41202.208333333336</v>
      </c>
      <c r="N95">
        <v>1351054800</v>
      </c>
      <c r="O95" s="5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25">
      <c r="A96">
        <v>94</v>
      </c>
      <c r="B96" t="s">
        <v>237</v>
      </c>
      <c r="C96" s="4" t="s">
        <v>238</v>
      </c>
      <c r="D96">
        <v>2900</v>
      </c>
      <c r="E96">
        <v>8807</v>
      </c>
      <c r="F96" s="2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 s="5">
        <f t="shared" si="6"/>
        <v>43562.208333333328</v>
      </c>
      <c r="N96">
        <v>1555563600</v>
      </c>
      <c r="O96" s="5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x14ac:dyDescent="0.25">
      <c r="A97">
        <v>95</v>
      </c>
      <c r="B97" t="s">
        <v>239</v>
      </c>
      <c r="C97" s="4" t="s">
        <v>240</v>
      </c>
      <c r="D97">
        <v>900</v>
      </c>
      <c r="E97">
        <v>1017</v>
      </c>
      <c r="F97" s="2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 s="5">
        <f t="shared" si="6"/>
        <v>43752.208333333328</v>
      </c>
      <c r="N97">
        <v>1571634000</v>
      </c>
      <c r="O97" s="5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25">
      <c r="A98">
        <v>96</v>
      </c>
      <c r="B98" t="s">
        <v>241</v>
      </c>
      <c r="C98" s="4" t="s">
        <v>242</v>
      </c>
      <c r="D98">
        <v>69700</v>
      </c>
      <c r="E98">
        <v>151513</v>
      </c>
      <c r="F98" s="2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 s="5">
        <f t="shared" si="6"/>
        <v>40612.25</v>
      </c>
      <c r="N98">
        <v>1300856400</v>
      </c>
      <c r="O98" s="5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25">
      <c r="A99">
        <v>97</v>
      </c>
      <c r="B99" t="s">
        <v>243</v>
      </c>
      <c r="C99" s="4" t="s">
        <v>244</v>
      </c>
      <c r="D99">
        <v>1300</v>
      </c>
      <c r="E99">
        <v>12047</v>
      </c>
      <c r="F99" s="2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 s="5">
        <f t="shared" si="6"/>
        <v>42180.208333333328</v>
      </c>
      <c r="N99">
        <v>1439874000</v>
      </c>
      <c r="O99" s="5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25">
      <c r="A100">
        <v>98</v>
      </c>
      <c r="B100" t="s">
        <v>245</v>
      </c>
      <c r="C100" s="4" t="s">
        <v>246</v>
      </c>
      <c r="D100">
        <v>97800</v>
      </c>
      <c r="E100">
        <v>32951</v>
      </c>
      <c r="F100" s="2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 s="5">
        <f t="shared" si="6"/>
        <v>42212.208333333328</v>
      </c>
      <c r="N100">
        <v>1438318800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x14ac:dyDescent="0.25">
      <c r="A101">
        <v>99</v>
      </c>
      <c r="B101" t="s">
        <v>247</v>
      </c>
      <c r="C101" s="4" t="s">
        <v>248</v>
      </c>
      <c r="D101">
        <v>7600</v>
      </c>
      <c r="E101">
        <v>14951</v>
      </c>
      <c r="F101" s="2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 s="5">
        <f t="shared" si="6"/>
        <v>41968.25</v>
      </c>
      <c r="N101">
        <v>1419400800</v>
      </c>
      <c r="O101" s="5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25">
      <c r="A102">
        <v>100</v>
      </c>
      <c r="B102" t="s">
        <v>249</v>
      </c>
      <c r="C102" s="4" t="s">
        <v>250</v>
      </c>
      <c r="D102">
        <v>100</v>
      </c>
      <c r="E102">
        <v>1</v>
      </c>
      <c r="F102" s="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5">
        <f t="shared" si="6"/>
        <v>40835.208333333336</v>
      </c>
      <c r="N102">
        <v>1320555600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25">
      <c r="A103">
        <v>101</v>
      </c>
      <c r="B103" t="s">
        <v>251</v>
      </c>
      <c r="C103" s="4" t="s">
        <v>252</v>
      </c>
      <c r="D103">
        <v>900</v>
      </c>
      <c r="E103">
        <v>9193</v>
      </c>
      <c r="F103" s="2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 s="5">
        <f t="shared" si="6"/>
        <v>42056.25</v>
      </c>
      <c r="N103">
        <v>1425103200</v>
      </c>
      <c r="O103" s="5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25">
      <c r="A104">
        <v>102</v>
      </c>
      <c r="B104" t="s">
        <v>253</v>
      </c>
      <c r="C104" s="4" t="s">
        <v>254</v>
      </c>
      <c r="D104">
        <v>3700</v>
      </c>
      <c r="E104">
        <v>10422</v>
      </c>
      <c r="F104" s="2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 s="5">
        <f t="shared" si="6"/>
        <v>43234.208333333328</v>
      </c>
      <c r="N104">
        <v>1526878800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25">
      <c r="A105">
        <v>103</v>
      </c>
      <c r="B105" t="s">
        <v>255</v>
      </c>
      <c r="C105" s="4" t="s">
        <v>256</v>
      </c>
      <c r="D105">
        <v>10000</v>
      </c>
      <c r="E105">
        <v>2461</v>
      </c>
      <c r="F105" s="2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 s="5">
        <f t="shared" si="6"/>
        <v>40475.208333333336</v>
      </c>
      <c r="N105">
        <v>1288674000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25">
      <c r="A106">
        <v>104</v>
      </c>
      <c r="B106" t="s">
        <v>257</v>
      </c>
      <c r="C106" s="4" t="s">
        <v>258</v>
      </c>
      <c r="D106">
        <v>119200</v>
      </c>
      <c r="E106">
        <v>170623</v>
      </c>
      <c r="F106" s="2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 s="5">
        <f t="shared" si="6"/>
        <v>42878.208333333328</v>
      </c>
      <c r="N106">
        <v>1495602000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25">
      <c r="A107">
        <v>105</v>
      </c>
      <c r="B107" t="s">
        <v>259</v>
      </c>
      <c r="C107" s="4" t="s">
        <v>260</v>
      </c>
      <c r="D107">
        <v>6800</v>
      </c>
      <c r="E107">
        <v>9829</v>
      </c>
      <c r="F107" s="2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 s="5">
        <f t="shared" si="6"/>
        <v>41366.208333333336</v>
      </c>
      <c r="N107">
        <v>1366434000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25">
      <c r="A108">
        <v>106</v>
      </c>
      <c r="B108" t="s">
        <v>261</v>
      </c>
      <c r="C108" s="4" t="s">
        <v>262</v>
      </c>
      <c r="D108">
        <v>3900</v>
      </c>
      <c r="E108">
        <v>14006</v>
      </c>
      <c r="F108" s="2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 s="5">
        <f t="shared" si="6"/>
        <v>43716.208333333328</v>
      </c>
      <c r="N108">
        <v>1568350800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x14ac:dyDescent="0.25">
      <c r="A109">
        <v>107</v>
      </c>
      <c r="B109" t="s">
        <v>263</v>
      </c>
      <c r="C109" s="4" t="s">
        <v>264</v>
      </c>
      <c r="D109">
        <v>3500</v>
      </c>
      <c r="E109">
        <v>6527</v>
      </c>
      <c r="F109" s="2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 s="5">
        <f t="shared" si="6"/>
        <v>43213.208333333328</v>
      </c>
      <c r="N109">
        <v>1525928400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x14ac:dyDescent="0.25">
      <c r="A110">
        <v>108</v>
      </c>
      <c r="B110" t="s">
        <v>265</v>
      </c>
      <c r="C110" s="4" t="s">
        <v>266</v>
      </c>
      <c r="D110">
        <v>1500</v>
      </c>
      <c r="E110">
        <v>8929</v>
      </c>
      <c r="F110" s="2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 s="5">
        <f t="shared" si="6"/>
        <v>41005.208333333336</v>
      </c>
      <c r="N110">
        <v>1336885200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25">
      <c r="A111">
        <v>109</v>
      </c>
      <c r="B111" t="s">
        <v>267</v>
      </c>
      <c r="C111" s="4" t="s">
        <v>268</v>
      </c>
      <c r="D111">
        <v>5200</v>
      </c>
      <c r="E111">
        <v>3079</v>
      </c>
      <c r="F111" s="2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 s="5">
        <f t="shared" si="6"/>
        <v>41651.25</v>
      </c>
      <c r="N111">
        <v>1389679200</v>
      </c>
      <c r="O111" s="5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x14ac:dyDescent="0.25">
      <c r="A112">
        <v>110</v>
      </c>
      <c r="B112" t="s">
        <v>270</v>
      </c>
      <c r="C112" s="4" t="s">
        <v>271</v>
      </c>
      <c r="D112">
        <v>142400</v>
      </c>
      <c r="E112">
        <v>21307</v>
      </c>
      <c r="F112" s="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 s="5">
        <f t="shared" si="6"/>
        <v>43354.208333333328</v>
      </c>
      <c r="N112">
        <v>1538283600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25">
      <c r="A113">
        <v>111</v>
      </c>
      <c r="B113" t="s">
        <v>272</v>
      </c>
      <c r="C113" s="4" t="s">
        <v>273</v>
      </c>
      <c r="D113">
        <v>61400</v>
      </c>
      <c r="E113">
        <v>73653</v>
      </c>
      <c r="F113" s="2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 s="5">
        <f t="shared" si="6"/>
        <v>41174.208333333336</v>
      </c>
      <c r="N113">
        <v>1348808400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25">
      <c r="A114">
        <v>112</v>
      </c>
      <c r="B114" t="s">
        <v>274</v>
      </c>
      <c r="C114" s="4" t="s">
        <v>275</v>
      </c>
      <c r="D114">
        <v>4700</v>
      </c>
      <c r="E114">
        <v>12635</v>
      </c>
      <c r="F114" s="2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5">
        <f t="shared" si="6"/>
        <v>41875.208333333336</v>
      </c>
      <c r="N114">
        <v>1410152400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25">
      <c r="A115">
        <v>113</v>
      </c>
      <c r="B115" t="s">
        <v>276</v>
      </c>
      <c r="C115" s="4" t="s">
        <v>277</v>
      </c>
      <c r="D115">
        <v>3300</v>
      </c>
      <c r="E115">
        <v>12437</v>
      </c>
      <c r="F115" s="2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 s="5">
        <f t="shared" si="6"/>
        <v>42990.208333333328</v>
      </c>
      <c r="N115">
        <v>1505797200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25">
      <c r="A116">
        <v>114</v>
      </c>
      <c r="B116" t="s">
        <v>278</v>
      </c>
      <c r="C116" s="4" t="s">
        <v>279</v>
      </c>
      <c r="D116">
        <v>1900</v>
      </c>
      <c r="E116">
        <v>13816</v>
      </c>
      <c r="F116" s="2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 s="5">
        <f t="shared" si="6"/>
        <v>43564.208333333328</v>
      </c>
      <c r="N116">
        <v>1554872400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25">
      <c r="A117">
        <v>115</v>
      </c>
      <c r="B117" t="s">
        <v>280</v>
      </c>
      <c r="C117" s="4" t="s">
        <v>281</v>
      </c>
      <c r="D117">
        <v>166700</v>
      </c>
      <c r="E117">
        <v>145382</v>
      </c>
      <c r="F117" s="2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 s="5">
        <f t="shared" si="6"/>
        <v>43056.25</v>
      </c>
      <c r="N117">
        <v>1513922400</v>
      </c>
      <c r="O117" s="5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x14ac:dyDescent="0.25">
      <c r="A118">
        <v>116</v>
      </c>
      <c r="B118" t="s">
        <v>282</v>
      </c>
      <c r="C118" s="4" t="s">
        <v>283</v>
      </c>
      <c r="D118">
        <v>7200</v>
      </c>
      <c r="E118">
        <v>6336</v>
      </c>
      <c r="F118" s="2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 s="5">
        <f t="shared" si="6"/>
        <v>42265.208333333328</v>
      </c>
      <c r="N118">
        <v>1442638800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25">
      <c r="A119">
        <v>117</v>
      </c>
      <c r="B119" t="s">
        <v>284</v>
      </c>
      <c r="C119" s="4" t="s">
        <v>285</v>
      </c>
      <c r="D119">
        <v>4900</v>
      </c>
      <c r="E119">
        <v>8523</v>
      </c>
      <c r="F119" s="2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 s="5">
        <f t="shared" si="6"/>
        <v>40808.208333333336</v>
      </c>
      <c r="N119">
        <v>1317186000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25">
      <c r="A120">
        <v>118</v>
      </c>
      <c r="B120" t="s">
        <v>286</v>
      </c>
      <c r="C120" s="4" t="s">
        <v>287</v>
      </c>
      <c r="D120">
        <v>5400</v>
      </c>
      <c r="E120">
        <v>6351</v>
      </c>
      <c r="F120" s="2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 s="5">
        <f t="shared" si="6"/>
        <v>41665.25</v>
      </c>
      <c r="N120">
        <v>1391234400</v>
      </c>
      <c r="O120" s="5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x14ac:dyDescent="0.25">
      <c r="A121">
        <v>119</v>
      </c>
      <c r="B121" t="s">
        <v>288</v>
      </c>
      <c r="C121" s="4" t="s">
        <v>289</v>
      </c>
      <c r="D121">
        <v>5000</v>
      </c>
      <c r="E121">
        <v>10748</v>
      </c>
      <c r="F121" s="2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 s="5">
        <f t="shared" si="6"/>
        <v>41806.208333333336</v>
      </c>
      <c r="N121">
        <v>1404363600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25">
      <c r="A122">
        <v>120</v>
      </c>
      <c r="B122" t="s">
        <v>290</v>
      </c>
      <c r="C122" s="4" t="s">
        <v>291</v>
      </c>
      <c r="D122">
        <v>75100</v>
      </c>
      <c r="E122">
        <v>112272</v>
      </c>
      <c r="F122" s="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 s="5">
        <f t="shared" si="6"/>
        <v>42111.208333333328</v>
      </c>
      <c r="N122">
        <v>1429592400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25">
      <c r="A123">
        <v>121</v>
      </c>
      <c r="B123" t="s">
        <v>293</v>
      </c>
      <c r="C123" s="4" t="s">
        <v>294</v>
      </c>
      <c r="D123">
        <v>45300</v>
      </c>
      <c r="E123">
        <v>99361</v>
      </c>
      <c r="F123" s="2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 s="5">
        <f t="shared" si="6"/>
        <v>41917.208333333336</v>
      </c>
      <c r="N123">
        <v>1413608400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25">
      <c r="A124">
        <v>122</v>
      </c>
      <c r="B124" t="s">
        <v>295</v>
      </c>
      <c r="C124" s="4" t="s">
        <v>296</v>
      </c>
      <c r="D124">
        <v>136800</v>
      </c>
      <c r="E124">
        <v>88055</v>
      </c>
      <c r="F124" s="2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 s="5">
        <f t="shared" si="6"/>
        <v>41970.25</v>
      </c>
      <c r="N124">
        <v>1419400800</v>
      </c>
      <c r="O124" s="5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25">
      <c r="A125">
        <v>123</v>
      </c>
      <c r="B125" t="s">
        <v>297</v>
      </c>
      <c r="C125" s="4" t="s">
        <v>298</v>
      </c>
      <c r="D125">
        <v>177700</v>
      </c>
      <c r="E125">
        <v>33092</v>
      </c>
      <c r="F125" s="2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5">
        <f t="shared" si="6"/>
        <v>42332.25</v>
      </c>
      <c r="N125">
        <v>1448604000</v>
      </c>
      <c r="O125" s="5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25">
      <c r="A126">
        <v>124</v>
      </c>
      <c r="B126" t="s">
        <v>299</v>
      </c>
      <c r="C126" s="4" t="s">
        <v>300</v>
      </c>
      <c r="D126">
        <v>2600</v>
      </c>
      <c r="E126">
        <v>9562</v>
      </c>
      <c r="F126" s="2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 s="5">
        <f t="shared" si="6"/>
        <v>43598.208333333328</v>
      </c>
      <c r="N126">
        <v>1562302800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25">
      <c r="A127">
        <v>125</v>
      </c>
      <c r="B127" t="s">
        <v>301</v>
      </c>
      <c r="C127" s="4" t="s">
        <v>302</v>
      </c>
      <c r="D127">
        <v>5300</v>
      </c>
      <c r="E127">
        <v>8475</v>
      </c>
      <c r="F127" s="2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 s="5">
        <f t="shared" si="6"/>
        <v>43362.208333333328</v>
      </c>
      <c r="N127">
        <v>1537678800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25">
      <c r="A128">
        <v>126</v>
      </c>
      <c r="B128" t="s">
        <v>303</v>
      </c>
      <c r="C128" s="4" t="s">
        <v>304</v>
      </c>
      <c r="D128">
        <v>180200</v>
      </c>
      <c r="E128">
        <v>69617</v>
      </c>
      <c r="F128" s="2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 s="5">
        <f t="shared" si="6"/>
        <v>42596.208333333328</v>
      </c>
      <c r="N128">
        <v>1473570000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25">
      <c r="A129">
        <v>127</v>
      </c>
      <c r="B129" t="s">
        <v>305</v>
      </c>
      <c r="C129" s="4" t="s">
        <v>306</v>
      </c>
      <c r="D129">
        <v>103200</v>
      </c>
      <c r="E129">
        <v>53067</v>
      </c>
      <c r="F129" s="2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5">
        <f t="shared" si="6"/>
        <v>40310.208333333336</v>
      </c>
      <c r="N129">
        <v>1273899600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25">
      <c r="A130">
        <v>128</v>
      </c>
      <c r="B130" t="s">
        <v>307</v>
      </c>
      <c r="C130" s="4" t="s">
        <v>308</v>
      </c>
      <c r="D130">
        <v>70600</v>
      </c>
      <c r="E130">
        <v>42596</v>
      </c>
      <c r="F130" s="2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 s="5">
        <f t="shared" si="6"/>
        <v>40417.208333333336</v>
      </c>
      <c r="N130">
        <v>1284008400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25">
      <c r="A131">
        <v>129</v>
      </c>
      <c r="B131" t="s">
        <v>309</v>
      </c>
      <c r="C131" s="4" t="s">
        <v>310</v>
      </c>
      <c r="D131">
        <v>148500</v>
      </c>
      <c r="E131">
        <v>4756</v>
      </c>
      <c r="F131" s="2">
        <f t="shared" ref="F131:F194" si="8">ROUND((E131/D131)*100,0)</f>
        <v>3</v>
      </c>
      <c r="G131" t="s">
        <v>74</v>
      </c>
      <c r="H131">
        <v>55</v>
      </c>
      <c r="I131">
        <f t="shared" ref="I131:I194" si="9">ROUND(IF($H131=0,0,$E131/$H131),2)</f>
        <v>86.47</v>
      </c>
      <c r="J131" t="s">
        <v>26</v>
      </c>
      <c r="K131" t="s">
        <v>27</v>
      </c>
      <c r="L131">
        <v>1422943200</v>
      </c>
      <c r="M131" s="5">
        <f t="shared" ref="M131:M194" si="10">(((L131/60)/60)/24)+DATE(1970,1,1)</f>
        <v>42038.25</v>
      </c>
      <c r="N131">
        <v>1425103200</v>
      </c>
      <c r="O131" s="5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25">
      <c r="A132">
        <v>130</v>
      </c>
      <c r="B132" t="s">
        <v>311</v>
      </c>
      <c r="C132" s="4" t="s">
        <v>312</v>
      </c>
      <c r="D132">
        <v>9600</v>
      </c>
      <c r="E132">
        <v>14925</v>
      </c>
      <c r="F132" s="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 s="5">
        <f t="shared" si="10"/>
        <v>40842.208333333336</v>
      </c>
      <c r="N132">
        <v>1320991200</v>
      </c>
      <c r="O132" s="5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x14ac:dyDescent="0.25">
      <c r="A133">
        <v>131</v>
      </c>
      <c r="B133" t="s">
        <v>313</v>
      </c>
      <c r="C133" s="4" t="s">
        <v>314</v>
      </c>
      <c r="D133">
        <v>164700</v>
      </c>
      <c r="E133">
        <v>166116</v>
      </c>
      <c r="F133" s="2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 s="5">
        <f t="shared" si="10"/>
        <v>41607.25</v>
      </c>
      <c r="N133">
        <v>1386828000</v>
      </c>
      <c r="O133" s="5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25">
      <c r="A134">
        <v>132</v>
      </c>
      <c r="B134" t="s">
        <v>315</v>
      </c>
      <c r="C134" s="4" t="s">
        <v>316</v>
      </c>
      <c r="D134">
        <v>3300</v>
      </c>
      <c r="E134">
        <v>3834</v>
      </c>
      <c r="F134" s="2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 s="5">
        <f t="shared" si="10"/>
        <v>43112.25</v>
      </c>
      <c r="N134">
        <v>1517119200</v>
      </c>
      <c r="O134" s="5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25">
      <c r="A135">
        <v>133</v>
      </c>
      <c r="B135" t="s">
        <v>317</v>
      </c>
      <c r="C135" s="4" t="s">
        <v>318</v>
      </c>
      <c r="D135">
        <v>4500</v>
      </c>
      <c r="E135">
        <v>13985</v>
      </c>
      <c r="F135" s="2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 s="5">
        <f t="shared" si="10"/>
        <v>40767.208333333336</v>
      </c>
      <c r="N135">
        <v>1315026000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25">
      <c r="A136">
        <v>134</v>
      </c>
      <c r="B136" t="s">
        <v>320</v>
      </c>
      <c r="C136" s="4" t="s">
        <v>321</v>
      </c>
      <c r="D136">
        <v>99500</v>
      </c>
      <c r="E136">
        <v>89288</v>
      </c>
      <c r="F136" s="2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 s="5">
        <f t="shared" si="10"/>
        <v>40713.208333333336</v>
      </c>
      <c r="N136">
        <v>1312693200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25">
      <c r="A137">
        <v>135</v>
      </c>
      <c r="B137" t="s">
        <v>322</v>
      </c>
      <c r="C137" s="4" t="s">
        <v>323</v>
      </c>
      <c r="D137">
        <v>7700</v>
      </c>
      <c r="E137">
        <v>5488</v>
      </c>
      <c r="F137" s="2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 s="5">
        <f t="shared" si="10"/>
        <v>41340.25</v>
      </c>
      <c r="N137">
        <v>1363064400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25">
      <c r="A138">
        <v>136</v>
      </c>
      <c r="B138" t="s">
        <v>324</v>
      </c>
      <c r="C138" s="4" t="s">
        <v>325</v>
      </c>
      <c r="D138">
        <v>82800</v>
      </c>
      <c r="E138">
        <v>2721</v>
      </c>
      <c r="F138" s="2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 s="5">
        <f t="shared" si="10"/>
        <v>41797.208333333336</v>
      </c>
      <c r="N138">
        <v>1403154000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25">
      <c r="A139">
        <v>137</v>
      </c>
      <c r="B139" t="s">
        <v>326</v>
      </c>
      <c r="C139" s="4" t="s">
        <v>327</v>
      </c>
      <c r="D139">
        <v>1800</v>
      </c>
      <c r="E139">
        <v>4712</v>
      </c>
      <c r="F139" s="2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5">
        <f t="shared" si="10"/>
        <v>40457.208333333336</v>
      </c>
      <c r="N139">
        <v>1286859600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x14ac:dyDescent="0.25">
      <c r="A140">
        <v>138</v>
      </c>
      <c r="B140" t="s">
        <v>328</v>
      </c>
      <c r="C140" s="4" t="s">
        <v>329</v>
      </c>
      <c r="D140">
        <v>9600</v>
      </c>
      <c r="E140">
        <v>9216</v>
      </c>
      <c r="F140" s="2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 s="5">
        <f t="shared" si="10"/>
        <v>41180.208333333336</v>
      </c>
      <c r="N140">
        <v>1349326800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25">
      <c r="A141">
        <v>139</v>
      </c>
      <c r="B141" t="s">
        <v>330</v>
      </c>
      <c r="C141" s="4" t="s">
        <v>331</v>
      </c>
      <c r="D141">
        <v>92100</v>
      </c>
      <c r="E141">
        <v>19246</v>
      </c>
      <c r="F141" s="2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 s="5">
        <f t="shared" si="10"/>
        <v>42115.208333333328</v>
      </c>
      <c r="N141">
        <v>1430974800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x14ac:dyDescent="0.25">
      <c r="A142">
        <v>140</v>
      </c>
      <c r="B142" t="s">
        <v>332</v>
      </c>
      <c r="C142" s="4" t="s">
        <v>333</v>
      </c>
      <c r="D142">
        <v>5500</v>
      </c>
      <c r="E142">
        <v>12274</v>
      </c>
      <c r="F142" s="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 s="5">
        <f t="shared" si="10"/>
        <v>43156.25</v>
      </c>
      <c r="N142">
        <v>1519970400</v>
      </c>
      <c r="O142" s="5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25">
      <c r="A143">
        <v>141</v>
      </c>
      <c r="B143" t="s">
        <v>334</v>
      </c>
      <c r="C143" s="4" t="s">
        <v>335</v>
      </c>
      <c r="D143">
        <v>64300</v>
      </c>
      <c r="E143">
        <v>65323</v>
      </c>
      <c r="F143" s="2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 s="5">
        <f t="shared" si="10"/>
        <v>42167.208333333328</v>
      </c>
      <c r="N143">
        <v>1434603600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x14ac:dyDescent="0.25">
      <c r="A144">
        <v>142</v>
      </c>
      <c r="B144" t="s">
        <v>336</v>
      </c>
      <c r="C144" s="4" t="s">
        <v>337</v>
      </c>
      <c r="D144">
        <v>5000</v>
      </c>
      <c r="E144">
        <v>11502</v>
      </c>
      <c r="F144" s="2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 s="5">
        <f t="shared" si="10"/>
        <v>41005.208333333336</v>
      </c>
      <c r="N144">
        <v>1337230800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25">
      <c r="A145">
        <v>143</v>
      </c>
      <c r="B145" t="s">
        <v>338</v>
      </c>
      <c r="C145" s="4" t="s">
        <v>339</v>
      </c>
      <c r="D145">
        <v>5400</v>
      </c>
      <c r="E145">
        <v>7322</v>
      </c>
      <c r="F145" s="2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5">
        <f t="shared" si="10"/>
        <v>40357.208333333336</v>
      </c>
      <c r="N145">
        <v>1279429200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25">
      <c r="A146">
        <v>144</v>
      </c>
      <c r="B146" t="s">
        <v>340</v>
      </c>
      <c r="C146" s="4" t="s">
        <v>341</v>
      </c>
      <c r="D146">
        <v>9000</v>
      </c>
      <c r="E146">
        <v>11619</v>
      </c>
      <c r="F146" s="2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 s="5">
        <f t="shared" si="10"/>
        <v>43633.208333333328</v>
      </c>
      <c r="N146">
        <v>1561438800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25">
      <c r="A147">
        <v>145</v>
      </c>
      <c r="B147" t="s">
        <v>342</v>
      </c>
      <c r="C147" s="4" t="s">
        <v>343</v>
      </c>
      <c r="D147">
        <v>25000</v>
      </c>
      <c r="E147">
        <v>59128</v>
      </c>
      <c r="F147" s="2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 s="5">
        <f t="shared" si="10"/>
        <v>41889.208333333336</v>
      </c>
      <c r="N147">
        <v>1410498000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x14ac:dyDescent="0.25">
      <c r="A148">
        <v>146</v>
      </c>
      <c r="B148" t="s">
        <v>344</v>
      </c>
      <c r="C148" s="4" t="s">
        <v>345</v>
      </c>
      <c r="D148">
        <v>8800</v>
      </c>
      <c r="E148">
        <v>1518</v>
      </c>
      <c r="F148" s="2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 s="5">
        <f t="shared" si="10"/>
        <v>40855.25</v>
      </c>
      <c r="N148">
        <v>1322460000</v>
      </c>
      <c r="O148" s="5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x14ac:dyDescent="0.25">
      <c r="A149">
        <v>147</v>
      </c>
      <c r="B149" t="s">
        <v>346</v>
      </c>
      <c r="C149" s="4" t="s">
        <v>347</v>
      </c>
      <c r="D149">
        <v>8300</v>
      </c>
      <c r="E149">
        <v>9337</v>
      </c>
      <c r="F149" s="2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 s="5">
        <f t="shared" si="10"/>
        <v>42534.208333333328</v>
      </c>
      <c r="N149">
        <v>1466312400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25">
      <c r="A150">
        <v>148</v>
      </c>
      <c r="B150" t="s">
        <v>348</v>
      </c>
      <c r="C150" s="4" t="s">
        <v>349</v>
      </c>
      <c r="D150">
        <v>9300</v>
      </c>
      <c r="E150">
        <v>11255</v>
      </c>
      <c r="F150" s="2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 s="5">
        <f t="shared" si="10"/>
        <v>42941.208333333328</v>
      </c>
      <c r="N150">
        <v>1501736400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25">
      <c r="A151">
        <v>149</v>
      </c>
      <c r="B151" t="s">
        <v>350</v>
      </c>
      <c r="C151" s="4" t="s">
        <v>351</v>
      </c>
      <c r="D151">
        <v>6200</v>
      </c>
      <c r="E151">
        <v>13632</v>
      </c>
      <c r="F151" s="2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 s="5">
        <f t="shared" si="10"/>
        <v>41275.25</v>
      </c>
      <c r="N151">
        <v>1361512800</v>
      </c>
      <c r="O151" s="5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25">
      <c r="A152">
        <v>150</v>
      </c>
      <c r="B152" t="s">
        <v>352</v>
      </c>
      <c r="C152" s="4" t="s">
        <v>353</v>
      </c>
      <c r="D152">
        <v>100</v>
      </c>
      <c r="E152">
        <v>1</v>
      </c>
      <c r="F152" s="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5">
        <f t="shared" si="10"/>
        <v>43450.25</v>
      </c>
      <c r="N152">
        <v>1545026400</v>
      </c>
      <c r="O152" s="5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25">
      <c r="A153">
        <v>151</v>
      </c>
      <c r="B153" t="s">
        <v>354</v>
      </c>
      <c r="C153" s="4" t="s">
        <v>355</v>
      </c>
      <c r="D153">
        <v>137200</v>
      </c>
      <c r="E153">
        <v>88037</v>
      </c>
      <c r="F153" s="2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 s="5">
        <f t="shared" si="10"/>
        <v>41799.208333333336</v>
      </c>
      <c r="N153">
        <v>1406696400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25">
      <c r="A154">
        <v>152</v>
      </c>
      <c r="B154" t="s">
        <v>356</v>
      </c>
      <c r="C154" s="4" t="s">
        <v>357</v>
      </c>
      <c r="D154">
        <v>41500</v>
      </c>
      <c r="E154">
        <v>175573</v>
      </c>
      <c r="F154" s="2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 s="5">
        <f t="shared" si="10"/>
        <v>42783.25</v>
      </c>
      <c r="N154">
        <v>1487916000</v>
      </c>
      <c r="O154" s="5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25">
      <c r="A155">
        <v>153</v>
      </c>
      <c r="B155" t="s">
        <v>358</v>
      </c>
      <c r="C155" s="4" t="s">
        <v>359</v>
      </c>
      <c r="D155">
        <v>189400</v>
      </c>
      <c r="E155">
        <v>176112</v>
      </c>
      <c r="F155" s="2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 s="5">
        <f t="shared" si="10"/>
        <v>41201.208333333336</v>
      </c>
      <c r="N155">
        <v>1351141200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25">
      <c r="A156">
        <v>154</v>
      </c>
      <c r="B156" t="s">
        <v>360</v>
      </c>
      <c r="C156" s="4" t="s">
        <v>361</v>
      </c>
      <c r="D156">
        <v>171300</v>
      </c>
      <c r="E156">
        <v>100650</v>
      </c>
      <c r="F156" s="2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 s="5">
        <f t="shared" si="10"/>
        <v>42502.208333333328</v>
      </c>
      <c r="N156">
        <v>1465016400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25">
      <c r="A157">
        <v>155</v>
      </c>
      <c r="B157" t="s">
        <v>362</v>
      </c>
      <c r="C157" s="4" t="s">
        <v>363</v>
      </c>
      <c r="D157">
        <v>139500</v>
      </c>
      <c r="E157">
        <v>90706</v>
      </c>
      <c r="F157" s="2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 s="5">
        <f t="shared" si="10"/>
        <v>40262.208333333336</v>
      </c>
      <c r="N157">
        <v>1270789200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25">
      <c r="A158">
        <v>156</v>
      </c>
      <c r="B158" t="s">
        <v>364</v>
      </c>
      <c r="C158" s="4" t="s">
        <v>365</v>
      </c>
      <c r="D158">
        <v>36400</v>
      </c>
      <c r="E158">
        <v>26914</v>
      </c>
      <c r="F158" s="2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 s="5">
        <f t="shared" si="10"/>
        <v>43743.208333333328</v>
      </c>
      <c r="N158">
        <v>1572325200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25">
      <c r="A159">
        <v>157</v>
      </c>
      <c r="B159" t="s">
        <v>366</v>
      </c>
      <c r="C159" s="4" t="s">
        <v>367</v>
      </c>
      <c r="D159">
        <v>4200</v>
      </c>
      <c r="E159">
        <v>2212</v>
      </c>
      <c r="F159" s="2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 s="5">
        <f t="shared" si="10"/>
        <v>41638.25</v>
      </c>
      <c r="N159">
        <v>1389420000</v>
      </c>
      <c r="O159" s="5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25">
      <c r="A160">
        <v>158</v>
      </c>
      <c r="B160" t="s">
        <v>368</v>
      </c>
      <c r="C160" s="4" t="s">
        <v>369</v>
      </c>
      <c r="D160">
        <v>2100</v>
      </c>
      <c r="E160">
        <v>4640</v>
      </c>
      <c r="F160" s="2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 s="5">
        <f t="shared" si="10"/>
        <v>42346.25</v>
      </c>
      <c r="N160">
        <v>1449640800</v>
      </c>
      <c r="O160" s="5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25">
      <c r="A161">
        <v>159</v>
      </c>
      <c r="B161" t="s">
        <v>370</v>
      </c>
      <c r="C161" s="4" t="s">
        <v>371</v>
      </c>
      <c r="D161">
        <v>191200</v>
      </c>
      <c r="E161">
        <v>191222</v>
      </c>
      <c r="F161" s="2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 s="5">
        <f t="shared" si="10"/>
        <v>43551.208333333328</v>
      </c>
      <c r="N161">
        <v>1555218000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25">
      <c r="A162">
        <v>160</v>
      </c>
      <c r="B162" t="s">
        <v>372</v>
      </c>
      <c r="C162" s="4" t="s">
        <v>373</v>
      </c>
      <c r="D162">
        <v>8000</v>
      </c>
      <c r="E162">
        <v>12985</v>
      </c>
      <c r="F162" s="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 s="5">
        <f t="shared" si="10"/>
        <v>43582.208333333328</v>
      </c>
      <c r="N162">
        <v>1557723600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x14ac:dyDescent="0.25">
      <c r="A163">
        <v>161</v>
      </c>
      <c r="B163" t="s">
        <v>374</v>
      </c>
      <c r="C163" s="4" t="s">
        <v>375</v>
      </c>
      <c r="D163">
        <v>5500</v>
      </c>
      <c r="E163">
        <v>4300</v>
      </c>
      <c r="F163" s="2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 s="5">
        <f t="shared" si="10"/>
        <v>42270.208333333328</v>
      </c>
      <c r="N163">
        <v>1443502800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x14ac:dyDescent="0.25">
      <c r="A164">
        <v>162</v>
      </c>
      <c r="B164" t="s">
        <v>376</v>
      </c>
      <c r="C164" s="4" t="s">
        <v>377</v>
      </c>
      <c r="D164">
        <v>6100</v>
      </c>
      <c r="E164">
        <v>9134</v>
      </c>
      <c r="F164" s="2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 s="5">
        <f t="shared" si="10"/>
        <v>43442.25</v>
      </c>
      <c r="N164">
        <v>1546840800</v>
      </c>
      <c r="O164" s="5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25">
      <c r="A165">
        <v>163</v>
      </c>
      <c r="B165" t="s">
        <v>378</v>
      </c>
      <c r="C165" s="4" t="s">
        <v>379</v>
      </c>
      <c r="D165">
        <v>3500</v>
      </c>
      <c r="E165">
        <v>8864</v>
      </c>
      <c r="F165" s="2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 s="5">
        <f t="shared" si="10"/>
        <v>43028.208333333328</v>
      </c>
      <c r="N165">
        <v>1512712800</v>
      </c>
      <c r="O165" s="5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25">
      <c r="A166">
        <v>164</v>
      </c>
      <c r="B166" t="s">
        <v>380</v>
      </c>
      <c r="C166" s="4" t="s">
        <v>381</v>
      </c>
      <c r="D166">
        <v>150500</v>
      </c>
      <c r="E166">
        <v>150755</v>
      </c>
      <c r="F166" s="2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 s="5">
        <f t="shared" si="10"/>
        <v>43016.208333333328</v>
      </c>
      <c r="N166">
        <v>1507525200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25">
      <c r="A167">
        <v>165</v>
      </c>
      <c r="B167" t="s">
        <v>382</v>
      </c>
      <c r="C167" s="4" t="s">
        <v>383</v>
      </c>
      <c r="D167">
        <v>90400</v>
      </c>
      <c r="E167">
        <v>110279</v>
      </c>
      <c r="F167" s="2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 s="5">
        <f t="shared" si="10"/>
        <v>42948.208333333328</v>
      </c>
      <c r="N167">
        <v>1504328400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25">
      <c r="A168">
        <v>166</v>
      </c>
      <c r="B168" t="s">
        <v>384</v>
      </c>
      <c r="C168" s="4" t="s">
        <v>385</v>
      </c>
      <c r="D168">
        <v>9800</v>
      </c>
      <c r="E168">
        <v>13439</v>
      </c>
      <c r="F168" s="2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 s="5">
        <f t="shared" si="10"/>
        <v>40534.25</v>
      </c>
      <c r="N168">
        <v>1293343200</v>
      </c>
      <c r="O168" s="5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25">
      <c r="A169">
        <v>167</v>
      </c>
      <c r="B169" t="s">
        <v>386</v>
      </c>
      <c r="C169" s="4" t="s">
        <v>387</v>
      </c>
      <c r="D169">
        <v>2600</v>
      </c>
      <c r="E169">
        <v>10804</v>
      </c>
      <c r="F169" s="2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5">
        <f t="shared" si="10"/>
        <v>41435.208333333336</v>
      </c>
      <c r="N169">
        <v>1371704400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25">
      <c r="A170">
        <v>168</v>
      </c>
      <c r="B170" t="s">
        <v>388</v>
      </c>
      <c r="C170" s="4" t="s">
        <v>389</v>
      </c>
      <c r="D170">
        <v>128100</v>
      </c>
      <c r="E170">
        <v>40107</v>
      </c>
      <c r="F170" s="2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 s="5">
        <f t="shared" si="10"/>
        <v>43518.25</v>
      </c>
      <c r="N170">
        <v>1552798800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25">
      <c r="A171">
        <v>169</v>
      </c>
      <c r="B171" t="s">
        <v>390</v>
      </c>
      <c r="C171" s="4" t="s">
        <v>391</v>
      </c>
      <c r="D171">
        <v>23300</v>
      </c>
      <c r="E171">
        <v>98811</v>
      </c>
      <c r="F171" s="2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 s="5">
        <f t="shared" si="10"/>
        <v>41077.208333333336</v>
      </c>
      <c r="N171">
        <v>1342328400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25">
      <c r="A172">
        <v>170</v>
      </c>
      <c r="B172" t="s">
        <v>392</v>
      </c>
      <c r="C172" s="4" t="s">
        <v>393</v>
      </c>
      <c r="D172">
        <v>188100</v>
      </c>
      <c r="E172">
        <v>5528</v>
      </c>
      <c r="F172" s="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 s="5">
        <f t="shared" si="10"/>
        <v>42950.208333333328</v>
      </c>
      <c r="N172">
        <v>1502341200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x14ac:dyDescent="0.25">
      <c r="A173">
        <v>171</v>
      </c>
      <c r="B173" t="s">
        <v>394</v>
      </c>
      <c r="C173" s="4" t="s">
        <v>395</v>
      </c>
      <c r="D173">
        <v>4900</v>
      </c>
      <c r="E173">
        <v>521</v>
      </c>
      <c r="F173" s="2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5">
        <f t="shared" si="10"/>
        <v>41718.208333333336</v>
      </c>
      <c r="N173">
        <v>1397192400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25">
      <c r="A174">
        <v>172</v>
      </c>
      <c r="B174" t="s">
        <v>396</v>
      </c>
      <c r="C174" s="4" t="s">
        <v>397</v>
      </c>
      <c r="D174">
        <v>800</v>
      </c>
      <c r="E174">
        <v>663</v>
      </c>
      <c r="F174" s="2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5">
        <f t="shared" si="10"/>
        <v>41839.208333333336</v>
      </c>
      <c r="N174">
        <v>1407042000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25">
      <c r="A175">
        <v>173</v>
      </c>
      <c r="B175" t="s">
        <v>398</v>
      </c>
      <c r="C175" s="4" t="s">
        <v>399</v>
      </c>
      <c r="D175">
        <v>96700</v>
      </c>
      <c r="E175">
        <v>157635</v>
      </c>
      <c r="F175" s="2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 s="5">
        <f t="shared" si="10"/>
        <v>41412.208333333336</v>
      </c>
      <c r="N175">
        <v>1369371600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25">
      <c r="A176">
        <v>174</v>
      </c>
      <c r="B176" t="s">
        <v>400</v>
      </c>
      <c r="C176" s="4" t="s">
        <v>401</v>
      </c>
      <c r="D176">
        <v>600</v>
      </c>
      <c r="E176">
        <v>5368</v>
      </c>
      <c r="F176" s="2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 s="5">
        <f t="shared" si="10"/>
        <v>42282.208333333328</v>
      </c>
      <c r="N176">
        <v>1444107600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25">
      <c r="A177">
        <v>175</v>
      </c>
      <c r="B177" t="s">
        <v>402</v>
      </c>
      <c r="C177" s="4" t="s">
        <v>403</v>
      </c>
      <c r="D177">
        <v>181200</v>
      </c>
      <c r="E177">
        <v>47459</v>
      </c>
      <c r="F177" s="2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 s="5">
        <f t="shared" si="10"/>
        <v>42613.208333333328</v>
      </c>
      <c r="N177">
        <v>1474261200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x14ac:dyDescent="0.25">
      <c r="A178">
        <v>176</v>
      </c>
      <c r="B178" t="s">
        <v>404</v>
      </c>
      <c r="C178" s="4" t="s">
        <v>405</v>
      </c>
      <c r="D178">
        <v>115000</v>
      </c>
      <c r="E178">
        <v>86060</v>
      </c>
      <c r="F178" s="2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 s="5">
        <f t="shared" si="10"/>
        <v>42616.208333333328</v>
      </c>
      <c r="N178">
        <v>1473656400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25">
      <c r="A179">
        <v>177</v>
      </c>
      <c r="B179" t="s">
        <v>406</v>
      </c>
      <c r="C179" s="4" t="s">
        <v>407</v>
      </c>
      <c r="D179">
        <v>38800</v>
      </c>
      <c r="E179">
        <v>161593</v>
      </c>
      <c r="F179" s="2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 s="5">
        <f t="shared" si="10"/>
        <v>40497.25</v>
      </c>
      <c r="N179">
        <v>1291960800</v>
      </c>
      <c r="O179" s="5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25">
      <c r="A180">
        <v>178</v>
      </c>
      <c r="B180" t="s">
        <v>408</v>
      </c>
      <c r="C180" s="4" t="s">
        <v>409</v>
      </c>
      <c r="D180">
        <v>7200</v>
      </c>
      <c r="E180">
        <v>6927</v>
      </c>
      <c r="F180" s="2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 s="5">
        <f t="shared" si="10"/>
        <v>42999.208333333328</v>
      </c>
      <c r="N180">
        <v>1506747600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x14ac:dyDescent="0.25">
      <c r="A181">
        <v>179</v>
      </c>
      <c r="B181" t="s">
        <v>410</v>
      </c>
      <c r="C181" s="4" t="s">
        <v>411</v>
      </c>
      <c r="D181">
        <v>44500</v>
      </c>
      <c r="E181">
        <v>159185</v>
      </c>
      <c r="F181" s="2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5">
        <f t="shared" si="10"/>
        <v>41350.208333333336</v>
      </c>
      <c r="N181">
        <v>1363582800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25">
      <c r="A182">
        <v>180</v>
      </c>
      <c r="B182" t="s">
        <v>412</v>
      </c>
      <c r="C182" s="4" t="s">
        <v>413</v>
      </c>
      <c r="D182">
        <v>56000</v>
      </c>
      <c r="E182">
        <v>172736</v>
      </c>
      <c r="F182" s="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 s="5">
        <f t="shared" si="10"/>
        <v>40259.208333333336</v>
      </c>
      <c r="N182">
        <v>1269666000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25">
      <c r="A183">
        <v>181</v>
      </c>
      <c r="B183" t="s">
        <v>414</v>
      </c>
      <c r="C183" s="4" t="s">
        <v>415</v>
      </c>
      <c r="D183">
        <v>8600</v>
      </c>
      <c r="E183">
        <v>5315</v>
      </c>
      <c r="F183" s="2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 s="5">
        <f t="shared" si="10"/>
        <v>43012.208333333328</v>
      </c>
      <c r="N183">
        <v>1508648400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x14ac:dyDescent="0.25">
      <c r="A184">
        <v>182</v>
      </c>
      <c r="B184" t="s">
        <v>416</v>
      </c>
      <c r="C184" s="4" t="s">
        <v>417</v>
      </c>
      <c r="D184">
        <v>27100</v>
      </c>
      <c r="E184">
        <v>195750</v>
      </c>
      <c r="F184" s="2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 s="5">
        <f t="shared" si="10"/>
        <v>43631.208333333328</v>
      </c>
      <c r="N184">
        <v>1561957200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x14ac:dyDescent="0.25">
      <c r="A185">
        <v>183</v>
      </c>
      <c r="B185" t="s">
        <v>418</v>
      </c>
      <c r="C185" s="4" t="s">
        <v>419</v>
      </c>
      <c r="D185">
        <v>5100</v>
      </c>
      <c r="E185">
        <v>3525</v>
      </c>
      <c r="F185" s="2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5">
        <f t="shared" si="10"/>
        <v>40430.208333333336</v>
      </c>
      <c r="N185">
        <v>1285131600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25">
      <c r="A186">
        <v>184</v>
      </c>
      <c r="B186" t="s">
        <v>420</v>
      </c>
      <c r="C186" s="4" t="s">
        <v>421</v>
      </c>
      <c r="D186">
        <v>3600</v>
      </c>
      <c r="E186">
        <v>10550</v>
      </c>
      <c r="F186" s="2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 s="5">
        <f t="shared" si="10"/>
        <v>43588.208333333328</v>
      </c>
      <c r="N186">
        <v>1556946000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25">
      <c r="A187">
        <v>185</v>
      </c>
      <c r="B187" t="s">
        <v>422</v>
      </c>
      <c r="C187" s="4" t="s">
        <v>423</v>
      </c>
      <c r="D187">
        <v>1000</v>
      </c>
      <c r="E187">
        <v>718</v>
      </c>
      <c r="F187" s="2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 s="5">
        <f t="shared" si="10"/>
        <v>43233.208333333328</v>
      </c>
      <c r="N187">
        <v>1527138000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25">
      <c r="A188">
        <v>186</v>
      </c>
      <c r="B188" t="s">
        <v>424</v>
      </c>
      <c r="C188" s="4" t="s">
        <v>425</v>
      </c>
      <c r="D188">
        <v>88800</v>
      </c>
      <c r="E188">
        <v>28358</v>
      </c>
      <c r="F188" s="2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 s="5">
        <f t="shared" si="10"/>
        <v>41782.208333333336</v>
      </c>
      <c r="N188">
        <v>1402117200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25">
      <c r="A189">
        <v>187</v>
      </c>
      <c r="B189" t="s">
        <v>426</v>
      </c>
      <c r="C189" s="4" t="s">
        <v>427</v>
      </c>
      <c r="D189">
        <v>60200</v>
      </c>
      <c r="E189">
        <v>138384</v>
      </c>
      <c r="F189" s="2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5">
        <f t="shared" si="10"/>
        <v>41328.25</v>
      </c>
      <c r="N189">
        <v>1364014800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25">
      <c r="A190">
        <v>188</v>
      </c>
      <c r="B190" t="s">
        <v>428</v>
      </c>
      <c r="C190" s="4" t="s">
        <v>429</v>
      </c>
      <c r="D190">
        <v>8200</v>
      </c>
      <c r="E190">
        <v>2625</v>
      </c>
      <c r="F190" s="2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5">
        <f t="shared" si="10"/>
        <v>41975.25</v>
      </c>
      <c r="N190">
        <v>1417586400</v>
      </c>
      <c r="O190" s="5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25">
      <c r="A191">
        <v>189</v>
      </c>
      <c r="B191" t="s">
        <v>430</v>
      </c>
      <c r="C191" s="4" t="s">
        <v>431</v>
      </c>
      <c r="D191">
        <v>191300</v>
      </c>
      <c r="E191">
        <v>45004</v>
      </c>
      <c r="F191" s="2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 s="5">
        <f t="shared" si="10"/>
        <v>42433.25</v>
      </c>
      <c r="N191">
        <v>1457071200</v>
      </c>
      <c r="O191" s="5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25">
      <c r="A192">
        <v>190</v>
      </c>
      <c r="B192" t="s">
        <v>432</v>
      </c>
      <c r="C192" s="4" t="s">
        <v>433</v>
      </c>
      <c r="D192">
        <v>3700</v>
      </c>
      <c r="E192">
        <v>2538</v>
      </c>
      <c r="F192" s="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5">
        <f t="shared" si="10"/>
        <v>41429.208333333336</v>
      </c>
      <c r="N192">
        <v>1370408400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25">
      <c r="A193">
        <v>191</v>
      </c>
      <c r="B193" t="s">
        <v>434</v>
      </c>
      <c r="C193" s="4" t="s">
        <v>435</v>
      </c>
      <c r="D193">
        <v>8400</v>
      </c>
      <c r="E193">
        <v>3188</v>
      </c>
      <c r="F193" s="2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 s="5">
        <f t="shared" si="10"/>
        <v>43536.208333333328</v>
      </c>
      <c r="N193">
        <v>1552626000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25">
      <c r="A194">
        <v>192</v>
      </c>
      <c r="B194" t="s">
        <v>436</v>
      </c>
      <c r="C194" s="4" t="s">
        <v>437</v>
      </c>
      <c r="D194">
        <v>42600</v>
      </c>
      <c r="E194">
        <v>8517</v>
      </c>
      <c r="F194" s="2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 s="5">
        <f t="shared" si="10"/>
        <v>41817.208333333336</v>
      </c>
      <c r="N194">
        <v>1404190800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25">
      <c r="A195">
        <v>193</v>
      </c>
      <c r="B195" t="s">
        <v>438</v>
      </c>
      <c r="C195" s="4" t="s">
        <v>439</v>
      </c>
      <c r="D195">
        <v>6600</v>
      </c>
      <c r="E195">
        <v>3012</v>
      </c>
      <c r="F195" s="2">
        <f t="shared" ref="F195:F258" si="12">ROUND((E195/D195)*100,0)</f>
        <v>46</v>
      </c>
      <c r="G195" t="s">
        <v>14</v>
      </c>
      <c r="H195">
        <v>65</v>
      </c>
      <c r="I195">
        <f t="shared" ref="I195:I258" si="13">ROUND(IF($H195=0,0,$E195/$H195),2)</f>
        <v>46.34</v>
      </c>
      <c r="J195" t="s">
        <v>21</v>
      </c>
      <c r="K195" t="s">
        <v>22</v>
      </c>
      <c r="L195">
        <v>1523163600</v>
      </c>
      <c r="M195" s="5">
        <f t="shared" ref="M195:M258" si="14">(((L195/60)/60)/24)+DATE(1970,1,1)</f>
        <v>43198.208333333328</v>
      </c>
      <c r="N195">
        <v>1523509200</v>
      </c>
      <c r="O195" s="5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25">
      <c r="A196">
        <v>194</v>
      </c>
      <c r="B196" t="s">
        <v>440</v>
      </c>
      <c r="C196" s="4" t="s">
        <v>441</v>
      </c>
      <c r="D196">
        <v>7100</v>
      </c>
      <c r="E196">
        <v>8716</v>
      </c>
      <c r="F196" s="2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 s="5">
        <f t="shared" si="14"/>
        <v>42261.208333333328</v>
      </c>
      <c r="N196">
        <v>1443589200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25">
      <c r="A197">
        <v>195</v>
      </c>
      <c r="B197" t="s">
        <v>442</v>
      </c>
      <c r="C197" s="4" t="s">
        <v>443</v>
      </c>
      <c r="D197">
        <v>15800</v>
      </c>
      <c r="E197">
        <v>57157</v>
      </c>
      <c r="F197" s="2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 s="5">
        <f t="shared" si="14"/>
        <v>43310.208333333328</v>
      </c>
      <c r="N197">
        <v>1533445200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25">
      <c r="A198">
        <v>196</v>
      </c>
      <c r="B198" t="s">
        <v>444</v>
      </c>
      <c r="C198" s="4" t="s">
        <v>445</v>
      </c>
      <c r="D198">
        <v>8200</v>
      </c>
      <c r="E198">
        <v>5178</v>
      </c>
      <c r="F198" s="2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5">
        <f t="shared" si="14"/>
        <v>42616.208333333328</v>
      </c>
      <c r="N198">
        <v>1474520400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25">
      <c r="A199">
        <v>197</v>
      </c>
      <c r="B199" t="s">
        <v>446</v>
      </c>
      <c r="C199" s="4" t="s">
        <v>447</v>
      </c>
      <c r="D199">
        <v>54700</v>
      </c>
      <c r="E199">
        <v>163118</v>
      </c>
      <c r="F199" s="2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 s="5">
        <f t="shared" si="14"/>
        <v>42909.208333333328</v>
      </c>
      <c r="N199">
        <v>1499403600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25">
      <c r="A200">
        <v>198</v>
      </c>
      <c r="B200" t="s">
        <v>448</v>
      </c>
      <c r="C200" s="4" t="s">
        <v>449</v>
      </c>
      <c r="D200">
        <v>63200</v>
      </c>
      <c r="E200">
        <v>6041</v>
      </c>
      <c r="F200" s="2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 s="5">
        <f t="shared" si="14"/>
        <v>40396.208333333336</v>
      </c>
      <c r="N200">
        <v>1283576400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25">
      <c r="A201">
        <v>199</v>
      </c>
      <c r="B201" t="s">
        <v>450</v>
      </c>
      <c r="C201" s="4" t="s">
        <v>451</v>
      </c>
      <c r="D201">
        <v>1800</v>
      </c>
      <c r="E201">
        <v>968</v>
      </c>
      <c r="F201" s="2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 s="5">
        <f t="shared" si="14"/>
        <v>42192.208333333328</v>
      </c>
      <c r="N201">
        <v>1436590800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25">
      <c r="A202">
        <v>200</v>
      </c>
      <c r="B202" t="s">
        <v>452</v>
      </c>
      <c r="C202" s="4" t="s">
        <v>453</v>
      </c>
      <c r="D202">
        <v>100</v>
      </c>
      <c r="E202">
        <v>2</v>
      </c>
      <c r="F202" s="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5">
        <f t="shared" si="14"/>
        <v>40262.208333333336</v>
      </c>
      <c r="N202">
        <v>1270443600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25">
      <c r="A203">
        <v>201</v>
      </c>
      <c r="B203" t="s">
        <v>454</v>
      </c>
      <c r="C203" s="4" t="s">
        <v>455</v>
      </c>
      <c r="D203">
        <v>2100</v>
      </c>
      <c r="E203">
        <v>14305</v>
      </c>
      <c r="F203" s="2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 s="5">
        <f t="shared" si="14"/>
        <v>41845.208333333336</v>
      </c>
      <c r="N203">
        <v>1407819600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25">
      <c r="A204">
        <v>202</v>
      </c>
      <c r="B204" t="s">
        <v>456</v>
      </c>
      <c r="C204" s="4" t="s">
        <v>457</v>
      </c>
      <c r="D204">
        <v>8300</v>
      </c>
      <c r="E204">
        <v>6543</v>
      </c>
      <c r="F204" s="2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 s="5">
        <f t="shared" si="14"/>
        <v>40818.208333333336</v>
      </c>
      <c r="N204">
        <v>1317877200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x14ac:dyDescent="0.25">
      <c r="A205">
        <v>203</v>
      </c>
      <c r="B205" t="s">
        <v>458</v>
      </c>
      <c r="C205" s="4" t="s">
        <v>459</v>
      </c>
      <c r="D205">
        <v>143900</v>
      </c>
      <c r="E205">
        <v>193413</v>
      </c>
      <c r="F205" s="2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 s="5">
        <f t="shared" si="14"/>
        <v>42752.25</v>
      </c>
      <c r="N205">
        <v>1484805600</v>
      </c>
      <c r="O205" s="5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25">
      <c r="A206">
        <v>204</v>
      </c>
      <c r="B206" t="s">
        <v>460</v>
      </c>
      <c r="C206" s="4" t="s">
        <v>461</v>
      </c>
      <c r="D206">
        <v>75000</v>
      </c>
      <c r="E206">
        <v>2529</v>
      </c>
      <c r="F206" s="2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 s="5">
        <f t="shared" si="14"/>
        <v>40636.208333333336</v>
      </c>
      <c r="N206">
        <v>1302670800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25">
      <c r="A207">
        <v>205</v>
      </c>
      <c r="B207" t="s">
        <v>462</v>
      </c>
      <c r="C207" s="4" t="s">
        <v>463</v>
      </c>
      <c r="D207">
        <v>1300</v>
      </c>
      <c r="E207">
        <v>5614</v>
      </c>
      <c r="F207" s="2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 s="5">
        <f t="shared" si="14"/>
        <v>43390.208333333328</v>
      </c>
      <c r="N207">
        <v>1540789200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25">
      <c r="A208">
        <v>206</v>
      </c>
      <c r="B208" t="s">
        <v>464</v>
      </c>
      <c r="C208" s="4" t="s">
        <v>465</v>
      </c>
      <c r="D208">
        <v>9000</v>
      </c>
      <c r="E208">
        <v>3496</v>
      </c>
      <c r="F208" s="2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 s="5">
        <f t="shared" si="14"/>
        <v>40236.25</v>
      </c>
      <c r="N208">
        <v>1268028000</v>
      </c>
      <c r="O208" s="5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x14ac:dyDescent="0.25">
      <c r="A209">
        <v>207</v>
      </c>
      <c r="B209" t="s">
        <v>466</v>
      </c>
      <c r="C209" s="4" t="s">
        <v>467</v>
      </c>
      <c r="D209">
        <v>1000</v>
      </c>
      <c r="E209">
        <v>4257</v>
      </c>
      <c r="F209" s="2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5">
        <f t="shared" si="14"/>
        <v>43340.208333333328</v>
      </c>
      <c r="N209">
        <v>1537160400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25">
      <c r="A210">
        <v>208</v>
      </c>
      <c r="B210" t="s">
        <v>468</v>
      </c>
      <c r="C210" s="4" t="s">
        <v>469</v>
      </c>
      <c r="D210">
        <v>196900</v>
      </c>
      <c r="E210">
        <v>199110</v>
      </c>
      <c r="F210" s="2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 s="5">
        <f t="shared" si="14"/>
        <v>43048.25</v>
      </c>
      <c r="N210">
        <v>1512280800</v>
      </c>
      <c r="O210" s="5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25">
      <c r="A211">
        <v>209</v>
      </c>
      <c r="B211" t="s">
        <v>470</v>
      </c>
      <c r="C211" s="4" t="s">
        <v>471</v>
      </c>
      <c r="D211">
        <v>194500</v>
      </c>
      <c r="E211">
        <v>41212</v>
      </c>
      <c r="F211" s="2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 s="5">
        <f t="shared" si="14"/>
        <v>42496.208333333328</v>
      </c>
      <c r="N211">
        <v>1463115600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25">
      <c r="A212">
        <v>210</v>
      </c>
      <c r="B212" t="s">
        <v>472</v>
      </c>
      <c r="C212" s="4" t="s">
        <v>473</v>
      </c>
      <c r="D212">
        <v>9400</v>
      </c>
      <c r="E212">
        <v>6338</v>
      </c>
      <c r="F212" s="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 s="5">
        <f t="shared" si="14"/>
        <v>42797.25</v>
      </c>
      <c r="N212">
        <v>1490850000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x14ac:dyDescent="0.25">
      <c r="A213">
        <v>211</v>
      </c>
      <c r="B213" t="s">
        <v>475</v>
      </c>
      <c r="C213" s="4" t="s">
        <v>476</v>
      </c>
      <c r="D213">
        <v>104400</v>
      </c>
      <c r="E213">
        <v>99100</v>
      </c>
      <c r="F213" s="2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 s="5">
        <f t="shared" si="14"/>
        <v>41513.208333333336</v>
      </c>
      <c r="N213">
        <v>1379653200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x14ac:dyDescent="0.25">
      <c r="A214">
        <v>212</v>
      </c>
      <c r="B214" t="s">
        <v>477</v>
      </c>
      <c r="C214" s="4" t="s">
        <v>478</v>
      </c>
      <c r="D214">
        <v>8100</v>
      </c>
      <c r="E214">
        <v>12300</v>
      </c>
      <c r="F214" s="2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 s="5">
        <f t="shared" si="14"/>
        <v>43814.25</v>
      </c>
      <c r="N214">
        <v>1580364000</v>
      </c>
      <c r="O214" s="5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x14ac:dyDescent="0.25">
      <c r="A215">
        <v>213</v>
      </c>
      <c r="B215" t="s">
        <v>479</v>
      </c>
      <c r="C215" s="4" t="s">
        <v>480</v>
      </c>
      <c r="D215">
        <v>87900</v>
      </c>
      <c r="E215">
        <v>171549</v>
      </c>
      <c r="F215" s="2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 s="5">
        <f t="shared" si="14"/>
        <v>40488.208333333336</v>
      </c>
      <c r="N215">
        <v>1289714400</v>
      </c>
      <c r="O215" s="5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25">
      <c r="A216">
        <v>214</v>
      </c>
      <c r="B216" t="s">
        <v>481</v>
      </c>
      <c r="C216" s="4" t="s">
        <v>482</v>
      </c>
      <c r="D216">
        <v>1400</v>
      </c>
      <c r="E216">
        <v>14324</v>
      </c>
      <c r="F216" s="2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 s="5">
        <f t="shared" si="14"/>
        <v>40409.208333333336</v>
      </c>
      <c r="N216">
        <v>1282712400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25">
      <c r="A217">
        <v>215</v>
      </c>
      <c r="B217" t="s">
        <v>483</v>
      </c>
      <c r="C217" s="4" t="s">
        <v>484</v>
      </c>
      <c r="D217">
        <v>156800</v>
      </c>
      <c r="E217">
        <v>6024</v>
      </c>
      <c r="F217" s="2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 s="5">
        <f t="shared" si="14"/>
        <v>43509.25</v>
      </c>
      <c r="N217">
        <v>1550210400</v>
      </c>
      <c r="O217" s="5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25">
      <c r="A218">
        <v>216</v>
      </c>
      <c r="B218" t="s">
        <v>485</v>
      </c>
      <c r="C218" s="4" t="s">
        <v>486</v>
      </c>
      <c r="D218">
        <v>121700</v>
      </c>
      <c r="E218">
        <v>188721</v>
      </c>
      <c r="F218" s="2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 s="5">
        <f t="shared" si="14"/>
        <v>40869.25</v>
      </c>
      <c r="N218">
        <v>1322114400</v>
      </c>
      <c r="O218" s="5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25">
      <c r="A219">
        <v>217</v>
      </c>
      <c r="B219" t="s">
        <v>487</v>
      </c>
      <c r="C219" s="4" t="s">
        <v>488</v>
      </c>
      <c r="D219">
        <v>129400</v>
      </c>
      <c r="E219">
        <v>57911</v>
      </c>
      <c r="F219" s="2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 s="5">
        <f t="shared" si="14"/>
        <v>43583.208333333328</v>
      </c>
      <c r="N219">
        <v>1557205200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25">
      <c r="A220">
        <v>218</v>
      </c>
      <c r="B220" t="s">
        <v>489</v>
      </c>
      <c r="C220" s="4" t="s">
        <v>490</v>
      </c>
      <c r="D220">
        <v>5700</v>
      </c>
      <c r="E220">
        <v>12309</v>
      </c>
      <c r="F220" s="2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 s="5">
        <f t="shared" si="14"/>
        <v>40858.25</v>
      </c>
      <c r="N220">
        <v>1323928800</v>
      </c>
      <c r="O220" s="5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25">
      <c r="A221">
        <v>219</v>
      </c>
      <c r="B221" t="s">
        <v>491</v>
      </c>
      <c r="C221" s="4" t="s">
        <v>492</v>
      </c>
      <c r="D221">
        <v>41700</v>
      </c>
      <c r="E221">
        <v>138497</v>
      </c>
      <c r="F221" s="2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 s="5">
        <f t="shared" si="14"/>
        <v>41137.208333333336</v>
      </c>
      <c r="N221">
        <v>1346130000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25">
      <c r="A222">
        <v>220</v>
      </c>
      <c r="B222" t="s">
        <v>493</v>
      </c>
      <c r="C222" s="4" t="s">
        <v>494</v>
      </c>
      <c r="D222">
        <v>7900</v>
      </c>
      <c r="E222">
        <v>667</v>
      </c>
      <c r="F222" s="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 s="5">
        <f t="shared" si="14"/>
        <v>40725.208333333336</v>
      </c>
      <c r="N222">
        <v>1311051600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x14ac:dyDescent="0.25">
      <c r="A223">
        <v>221</v>
      </c>
      <c r="B223" t="s">
        <v>495</v>
      </c>
      <c r="C223" s="4" t="s">
        <v>496</v>
      </c>
      <c r="D223">
        <v>121500</v>
      </c>
      <c r="E223">
        <v>119830</v>
      </c>
      <c r="F223" s="2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 s="5">
        <f t="shared" si="14"/>
        <v>41081.208333333336</v>
      </c>
      <c r="N223">
        <v>1340427600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25">
      <c r="A224">
        <v>222</v>
      </c>
      <c r="B224" t="s">
        <v>497</v>
      </c>
      <c r="C224" s="4" t="s">
        <v>498</v>
      </c>
      <c r="D224">
        <v>4800</v>
      </c>
      <c r="E224">
        <v>6623</v>
      </c>
      <c r="F224" s="2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 s="5">
        <f t="shared" si="14"/>
        <v>41914.208333333336</v>
      </c>
      <c r="N224">
        <v>1412312400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25">
      <c r="A225">
        <v>223</v>
      </c>
      <c r="B225" t="s">
        <v>499</v>
      </c>
      <c r="C225" s="4" t="s">
        <v>500</v>
      </c>
      <c r="D225">
        <v>87300</v>
      </c>
      <c r="E225">
        <v>81897</v>
      </c>
      <c r="F225" s="2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 s="5">
        <f t="shared" si="14"/>
        <v>42445.208333333328</v>
      </c>
      <c r="N225">
        <v>1459314000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25">
      <c r="A226">
        <v>224</v>
      </c>
      <c r="B226" t="s">
        <v>501</v>
      </c>
      <c r="C226" s="4" t="s">
        <v>502</v>
      </c>
      <c r="D226">
        <v>46300</v>
      </c>
      <c r="E226">
        <v>186885</v>
      </c>
      <c r="F226" s="2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 s="5">
        <f t="shared" si="14"/>
        <v>41906.208333333336</v>
      </c>
      <c r="N226">
        <v>1415426400</v>
      </c>
      <c r="O226" s="5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25">
      <c r="A227">
        <v>225</v>
      </c>
      <c r="B227" t="s">
        <v>503</v>
      </c>
      <c r="C227" s="4" t="s">
        <v>504</v>
      </c>
      <c r="D227">
        <v>67800</v>
      </c>
      <c r="E227">
        <v>176398</v>
      </c>
      <c r="F227" s="2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 s="5">
        <f t="shared" si="14"/>
        <v>41762.208333333336</v>
      </c>
      <c r="N227">
        <v>1399093200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25">
      <c r="A228">
        <v>226</v>
      </c>
      <c r="B228" t="s">
        <v>253</v>
      </c>
      <c r="C228" s="4" t="s">
        <v>505</v>
      </c>
      <c r="D228">
        <v>3000</v>
      </c>
      <c r="E228">
        <v>10999</v>
      </c>
      <c r="F228" s="2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 s="5">
        <f t="shared" si="14"/>
        <v>40276.208333333336</v>
      </c>
      <c r="N228">
        <v>1273899600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25">
      <c r="A229">
        <v>227</v>
      </c>
      <c r="B229" t="s">
        <v>506</v>
      </c>
      <c r="C229" s="4" t="s">
        <v>507</v>
      </c>
      <c r="D229">
        <v>60900</v>
      </c>
      <c r="E229">
        <v>102751</v>
      </c>
      <c r="F229" s="2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 s="5">
        <f t="shared" si="14"/>
        <v>42139.208333333328</v>
      </c>
      <c r="N229">
        <v>1432184400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25">
      <c r="A230">
        <v>228</v>
      </c>
      <c r="B230" t="s">
        <v>508</v>
      </c>
      <c r="C230" s="4" t="s">
        <v>509</v>
      </c>
      <c r="D230">
        <v>137900</v>
      </c>
      <c r="E230">
        <v>165352</v>
      </c>
      <c r="F230" s="2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 s="5">
        <f t="shared" si="14"/>
        <v>42613.208333333328</v>
      </c>
      <c r="N230">
        <v>1474779600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25">
      <c r="A231">
        <v>229</v>
      </c>
      <c r="B231" t="s">
        <v>510</v>
      </c>
      <c r="C231" s="4" t="s">
        <v>511</v>
      </c>
      <c r="D231">
        <v>85600</v>
      </c>
      <c r="E231">
        <v>165798</v>
      </c>
      <c r="F231" s="2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 s="5">
        <f t="shared" si="14"/>
        <v>42887.208333333328</v>
      </c>
      <c r="N231">
        <v>1500440400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25">
      <c r="A232">
        <v>230</v>
      </c>
      <c r="B232" t="s">
        <v>512</v>
      </c>
      <c r="C232" s="4" t="s">
        <v>513</v>
      </c>
      <c r="D232">
        <v>2400</v>
      </c>
      <c r="E232">
        <v>10084</v>
      </c>
      <c r="F232" s="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 s="5">
        <f t="shared" si="14"/>
        <v>43805.25</v>
      </c>
      <c r="N232">
        <v>1575612000</v>
      </c>
      <c r="O232" s="5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25">
      <c r="A233">
        <v>231</v>
      </c>
      <c r="B233" t="s">
        <v>514</v>
      </c>
      <c r="C233" s="4" t="s">
        <v>515</v>
      </c>
      <c r="D233">
        <v>7200</v>
      </c>
      <c r="E233">
        <v>5523</v>
      </c>
      <c r="F233" s="2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 s="5">
        <f t="shared" si="14"/>
        <v>41415.208333333336</v>
      </c>
      <c r="N233">
        <v>1374123600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25">
      <c r="A234">
        <v>232</v>
      </c>
      <c r="B234" t="s">
        <v>516</v>
      </c>
      <c r="C234" s="4" t="s">
        <v>517</v>
      </c>
      <c r="D234">
        <v>3400</v>
      </c>
      <c r="E234">
        <v>5823</v>
      </c>
      <c r="F234" s="2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 s="5">
        <f t="shared" si="14"/>
        <v>42576.208333333328</v>
      </c>
      <c r="N234">
        <v>1469509200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25">
      <c r="A235">
        <v>233</v>
      </c>
      <c r="B235" t="s">
        <v>518</v>
      </c>
      <c r="C235" s="4" t="s">
        <v>519</v>
      </c>
      <c r="D235">
        <v>3800</v>
      </c>
      <c r="E235">
        <v>6000</v>
      </c>
      <c r="F235" s="2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 s="5">
        <f t="shared" si="14"/>
        <v>40706.208333333336</v>
      </c>
      <c r="N235">
        <v>1309237200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25">
      <c r="A236">
        <v>234</v>
      </c>
      <c r="B236" t="s">
        <v>520</v>
      </c>
      <c r="C236" s="4" t="s">
        <v>521</v>
      </c>
      <c r="D236">
        <v>7500</v>
      </c>
      <c r="E236">
        <v>8181</v>
      </c>
      <c r="F236" s="2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 s="5">
        <f t="shared" si="14"/>
        <v>42969.208333333328</v>
      </c>
      <c r="N236">
        <v>1503982800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x14ac:dyDescent="0.25">
      <c r="A237">
        <v>235</v>
      </c>
      <c r="B237" t="s">
        <v>522</v>
      </c>
      <c r="C237" s="4" t="s">
        <v>523</v>
      </c>
      <c r="D237">
        <v>8600</v>
      </c>
      <c r="E237">
        <v>3589</v>
      </c>
      <c r="F237" s="2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 s="5">
        <f t="shared" si="14"/>
        <v>42779.25</v>
      </c>
      <c r="N237">
        <v>1487397600</v>
      </c>
      <c r="O237" s="5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25">
      <c r="A238">
        <v>236</v>
      </c>
      <c r="B238" t="s">
        <v>524</v>
      </c>
      <c r="C238" s="4" t="s">
        <v>525</v>
      </c>
      <c r="D238">
        <v>39500</v>
      </c>
      <c r="E238">
        <v>4323</v>
      </c>
      <c r="F238" s="2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 s="5">
        <f t="shared" si="14"/>
        <v>43641.208333333328</v>
      </c>
      <c r="N238">
        <v>1562043600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x14ac:dyDescent="0.25">
      <c r="A239">
        <v>237</v>
      </c>
      <c r="B239" t="s">
        <v>526</v>
      </c>
      <c r="C239" s="4" t="s">
        <v>527</v>
      </c>
      <c r="D239">
        <v>9300</v>
      </c>
      <c r="E239">
        <v>14822</v>
      </c>
      <c r="F239" s="2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 s="5">
        <f t="shared" si="14"/>
        <v>41754.208333333336</v>
      </c>
      <c r="N239">
        <v>1398574800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25">
      <c r="A240">
        <v>238</v>
      </c>
      <c r="B240" t="s">
        <v>528</v>
      </c>
      <c r="C240" s="4" t="s">
        <v>529</v>
      </c>
      <c r="D240">
        <v>2400</v>
      </c>
      <c r="E240">
        <v>10138</v>
      </c>
      <c r="F240" s="2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 s="5">
        <f t="shared" si="14"/>
        <v>43083.25</v>
      </c>
      <c r="N240">
        <v>1515391200</v>
      </c>
      <c r="O240" s="5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x14ac:dyDescent="0.25">
      <c r="A241">
        <v>239</v>
      </c>
      <c r="B241" t="s">
        <v>530</v>
      </c>
      <c r="C241" s="4" t="s">
        <v>531</v>
      </c>
      <c r="D241">
        <v>3200</v>
      </c>
      <c r="E241">
        <v>3127</v>
      </c>
      <c r="F241" s="2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 s="5">
        <f t="shared" si="14"/>
        <v>42245.208333333328</v>
      </c>
      <c r="N241">
        <v>1441170000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25">
      <c r="A242">
        <v>240</v>
      </c>
      <c r="B242" t="s">
        <v>532</v>
      </c>
      <c r="C242" s="4" t="s">
        <v>533</v>
      </c>
      <c r="D242">
        <v>29400</v>
      </c>
      <c r="E242">
        <v>123124</v>
      </c>
      <c r="F242" s="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 s="5">
        <f t="shared" si="14"/>
        <v>40396.208333333336</v>
      </c>
      <c r="N242">
        <v>1281157200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25">
      <c r="A243">
        <v>241</v>
      </c>
      <c r="B243" t="s">
        <v>534</v>
      </c>
      <c r="C243" s="4" t="s">
        <v>535</v>
      </c>
      <c r="D243">
        <v>168500</v>
      </c>
      <c r="E243">
        <v>171729</v>
      </c>
      <c r="F243" s="2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 s="5">
        <f t="shared" si="14"/>
        <v>41742.208333333336</v>
      </c>
      <c r="N243">
        <v>1398229200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25">
      <c r="A244">
        <v>242</v>
      </c>
      <c r="B244" t="s">
        <v>536</v>
      </c>
      <c r="C244" s="4" t="s">
        <v>537</v>
      </c>
      <c r="D244">
        <v>8400</v>
      </c>
      <c r="E244">
        <v>10729</v>
      </c>
      <c r="F244" s="2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 s="5">
        <f t="shared" si="14"/>
        <v>42865.208333333328</v>
      </c>
      <c r="N244">
        <v>1495256400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x14ac:dyDescent="0.25">
      <c r="A245">
        <v>243</v>
      </c>
      <c r="B245" t="s">
        <v>538</v>
      </c>
      <c r="C245" s="4" t="s">
        <v>539</v>
      </c>
      <c r="D245">
        <v>2300</v>
      </c>
      <c r="E245">
        <v>10240</v>
      </c>
      <c r="F245" s="2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 s="5">
        <f t="shared" si="14"/>
        <v>43163.25</v>
      </c>
      <c r="N245">
        <v>1520402400</v>
      </c>
      <c r="O245" s="5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x14ac:dyDescent="0.25">
      <c r="A246">
        <v>244</v>
      </c>
      <c r="B246" t="s">
        <v>540</v>
      </c>
      <c r="C246" s="4" t="s">
        <v>541</v>
      </c>
      <c r="D246">
        <v>700</v>
      </c>
      <c r="E246">
        <v>3988</v>
      </c>
      <c r="F246" s="2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 s="5">
        <f t="shared" si="14"/>
        <v>41834.208333333336</v>
      </c>
      <c r="N246">
        <v>1409806800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25">
      <c r="A247">
        <v>245</v>
      </c>
      <c r="B247" t="s">
        <v>542</v>
      </c>
      <c r="C247" s="4" t="s">
        <v>543</v>
      </c>
      <c r="D247">
        <v>2900</v>
      </c>
      <c r="E247">
        <v>14771</v>
      </c>
      <c r="F247" s="2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 s="5">
        <f t="shared" si="14"/>
        <v>41736.208333333336</v>
      </c>
      <c r="N247">
        <v>1396933200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25">
      <c r="A248">
        <v>246</v>
      </c>
      <c r="B248" t="s">
        <v>544</v>
      </c>
      <c r="C248" s="4" t="s">
        <v>545</v>
      </c>
      <c r="D248">
        <v>4500</v>
      </c>
      <c r="E248">
        <v>14649</v>
      </c>
      <c r="F248" s="2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 s="5">
        <f t="shared" si="14"/>
        <v>41491.208333333336</v>
      </c>
      <c r="N248">
        <v>1376024400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25">
      <c r="A249">
        <v>247</v>
      </c>
      <c r="B249" t="s">
        <v>546</v>
      </c>
      <c r="C249" s="4" t="s">
        <v>547</v>
      </c>
      <c r="D249">
        <v>19800</v>
      </c>
      <c r="E249">
        <v>184658</v>
      </c>
      <c r="F249" s="2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 s="5">
        <f t="shared" si="14"/>
        <v>42726.25</v>
      </c>
      <c r="N249">
        <v>1483682400</v>
      </c>
      <c r="O249" s="5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25">
      <c r="A250">
        <v>248</v>
      </c>
      <c r="B250" t="s">
        <v>548</v>
      </c>
      <c r="C250" s="4" t="s">
        <v>549</v>
      </c>
      <c r="D250">
        <v>6200</v>
      </c>
      <c r="E250">
        <v>13103</v>
      </c>
      <c r="F250" s="2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 s="5">
        <f t="shared" si="14"/>
        <v>42004.25</v>
      </c>
      <c r="N250">
        <v>1420437600</v>
      </c>
      <c r="O250" s="5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25">
      <c r="A251">
        <v>249</v>
      </c>
      <c r="B251" t="s">
        <v>550</v>
      </c>
      <c r="C251" s="4" t="s">
        <v>551</v>
      </c>
      <c r="D251">
        <v>61500</v>
      </c>
      <c r="E251">
        <v>168095</v>
      </c>
      <c r="F251" s="2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 s="5">
        <f t="shared" si="14"/>
        <v>42006.25</v>
      </c>
      <c r="N251">
        <v>1420783200</v>
      </c>
      <c r="O251" s="5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25">
      <c r="A252">
        <v>250</v>
      </c>
      <c r="B252" t="s">
        <v>552</v>
      </c>
      <c r="C252" s="4" t="s">
        <v>553</v>
      </c>
      <c r="D252">
        <v>100</v>
      </c>
      <c r="E252">
        <v>3</v>
      </c>
      <c r="F252" s="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5">
        <f t="shared" si="14"/>
        <v>40203.25</v>
      </c>
      <c r="N252">
        <v>1267423200</v>
      </c>
      <c r="O252" s="5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25">
      <c r="A253">
        <v>251</v>
      </c>
      <c r="B253" t="s">
        <v>554</v>
      </c>
      <c r="C253" s="4" t="s">
        <v>555</v>
      </c>
      <c r="D253">
        <v>7100</v>
      </c>
      <c r="E253">
        <v>3840</v>
      </c>
      <c r="F253" s="2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 s="5">
        <f t="shared" si="14"/>
        <v>41252.25</v>
      </c>
      <c r="N253">
        <v>1355205600</v>
      </c>
      <c r="O253" s="5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x14ac:dyDescent="0.25">
      <c r="A254">
        <v>252</v>
      </c>
      <c r="B254" t="s">
        <v>556</v>
      </c>
      <c r="C254" s="4" t="s">
        <v>557</v>
      </c>
      <c r="D254">
        <v>1000</v>
      </c>
      <c r="E254">
        <v>6263</v>
      </c>
      <c r="F254" s="2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 s="5">
        <f t="shared" si="14"/>
        <v>41572.208333333336</v>
      </c>
      <c r="N254">
        <v>1383109200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25">
      <c r="A255">
        <v>253</v>
      </c>
      <c r="B255" t="s">
        <v>558</v>
      </c>
      <c r="C255" s="4" t="s">
        <v>559</v>
      </c>
      <c r="D255">
        <v>121500</v>
      </c>
      <c r="E255">
        <v>108161</v>
      </c>
      <c r="F255" s="2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5">
        <f t="shared" si="14"/>
        <v>40641.208333333336</v>
      </c>
      <c r="N255">
        <v>1303275600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x14ac:dyDescent="0.25">
      <c r="A256">
        <v>254</v>
      </c>
      <c r="B256" t="s">
        <v>560</v>
      </c>
      <c r="C256" s="4" t="s">
        <v>561</v>
      </c>
      <c r="D256">
        <v>4600</v>
      </c>
      <c r="E256">
        <v>8505</v>
      </c>
      <c r="F256" s="2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 s="5">
        <f t="shared" si="14"/>
        <v>42787.25</v>
      </c>
      <c r="N256">
        <v>1487829600</v>
      </c>
      <c r="O256" s="5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x14ac:dyDescent="0.25">
      <c r="A257">
        <v>255</v>
      </c>
      <c r="B257" t="s">
        <v>562</v>
      </c>
      <c r="C257" s="4" t="s">
        <v>563</v>
      </c>
      <c r="D257">
        <v>80500</v>
      </c>
      <c r="E257">
        <v>96735</v>
      </c>
      <c r="F257" s="2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 s="5">
        <f t="shared" si="14"/>
        <v>40590.25</v>
      </c>
      <c r="N257">
        <v>1298268000</v>
      </c>
      <c r="O257" s="5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25">
      <c r="A258">
        <v>256</v>
      </c>
      <c r="B258" t="s">
        <v>564</v>
      </c>
      <c r="C258" s="4" t="s">
        <v>565</v>
      </c>
      <c r="D258">
        <v>4100</v>
      </c>
      <c r="E258">
        <v>959</v>
      </c>
      <c r="F258" s="2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 s="5">
        <f t="shared" si="14"/>
        <v>42393.25</v>
      </c>
      <c r="N258">
        <v>1456812000</v>
      </c>
      <c r="O258" s="5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25">
      <c r="A259">
        <v>257</v>
      </c>
      <c r="B259" t="s">
        <v>566</v>
      </c>
      <c r="C259" s="4" t="s">
        <v>567</v>
      </c>
      <c r="D259">
        <v>5700</v>
      </c>
      <c r="E259">
        <v>8322</v>
      </c>
      <c r="F259" s="2">
        <f t="shared" ref="F259:F322" si="16">ROUND((E259/D259)*100,0)</f>
        <v>146</v>
      </c>
      <c r="G259" t="s">
        <v>20</v>
      </c>
      <c r="H259">
        <v>92</v>
      </c>
      <c r="I259">
        <f t="shared" ref="I259:I322" si="17">ROUND(IF($H259=0,0,$E259/$H259),2)</f>
        <v>90.46</v>
      </c>
      <c r="J259" t="s">
        <v>21</v>
      </c>
      <c r="K259" t="s">
        <v>22</v>
      </c>
      <c r="L259">
        <v>1362463200</v>
      </c>
      <c r="M259" s="5">
        <f t="shared" ref="M259:M322" si="18">(((L259/60)/60)/24)+DATE(1970,1,1)</f>
        <v>41338.25</v>
      </c>
      <c r="N259">
        <v>1363669200</v>
      </c>
      <c r="O259" s="5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25">
      <c r="A260">
        <v>258</v>
      </c>
      <c r="B260" t="s">
        <v>568</v>
      </c>
      <c r="C260" s="4" t="s">
        <v>569</v>
      </c>
      <c r="D260">
        <v>5000</v>
      </c>
      <c r="E260">
        <v>13424</v>
      </c>
      <c r="F260" s="2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 s="5">
        <f t="shared" si="18"/>
        <v>42712.25</v>
      </c>
      <c r="N260">
        <v>1482904800</v>
      </c>
      <c r="O260" s="5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x14ac:dyDescent="0.25">
      <c r="A261">
        <v>259</v>
      </c>
      <c r="B261" t="s">
        <v>570</v>
      </c>
      <c r="C261" s="4" t="s">
        <v>571</v>
      </c>
      <c r="D261">
        <v>1800</v>
      </c>
      <c r="E261">
        <v>10755</v>
      </c>
      <c r="F261" s="2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 s="5">
        <f t="shared" si="18"/>
        <v>41251.25</v>
      </c>
      <c r="N261">
        <v>1356588000</v>
      </c>
      <c r="O261" s="5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25">
      <c r="A262">
        <v>260</v>
      </c>
      <c r="B262" t="s">
        <v>572</v>
      </c>
      <c r="C262" s="4" t="s">
        <v>573</v>
      </c>
      <c r="D262">
        <v>6300</v>
      </c>
      <c r="E262">
        <v>9935</v>
      </c>
      <c r="F262" s="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 s="5">
        <f t="shared" si="18"/>
        <v>41180.208333333336</v>
      </c>
      <c r="N262">
        <v>1349845200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x14ac:dyDescent="0.25">
      <c r="A263">
        <v>261</v>
      </c>
      <c r="B263" t="s">
        <v>574</v>
      </c>
      <c r="C263" s="4" t="s">
        <v>575</v>
      </c>
      <c r="D263">
        <v>84300</v>
      </c>
      <c r="E263">
        <v>26303</v>
      </c>
      <c r="F263" s="2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 s="5">
        <f t="shared" si="18"/>
        <v>40415.208333333336</v>
      </c>
      <c r="N263">
        <v>1283058000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25">
      <c r="A264">
        <v>262</v>
      </c>
      <c r="B264" t="s">
        <v>576</v>
      </c>
      <c r="C264" s="4" t="s">
        <v>577</v>
      </c>
      <c r="D264">
        <v>1700</v>
      </c>
      <c r="E264">
        <v>5328</v>
      </c>
      <c r="F264" s="2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 s="5">
        <f t="shared" si="18"/>
        <v>40638.208333333336</v>
      </c>
      <c r="N264">
        <v>1304226000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25">
      <c r="A265">
        <v>263</v>
      </c>
      <c r="B265" t="s">
        <v>578</v>
      </c>
      <c r="C265" s="4" t="s">
        <v>579</v>
      </c>
      <c r="D265">
        <v>2900</v>
      </c>
      <c r="E265">
        <v>10756</v>
      </c>
      <c r="F265" s="2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 s="5">
        <f t="shared" si="18"/>
        <v>40187.25</v>
      </c>
      <c r="N265">
        <v>1263016800</v>
      </c>
      <c r="O265" s="5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25">
      <c r="A266">
        <v>264</v>
      </c>
      <c r="B266" t="s">
        <v>580</v>
      </c>
      <c r="C266" s="4" t="s">
        <v>581</v>
      </c>
      <c r="D266">
        <v>45600</v>
      </c>
      <c r="E266">
        <v>165375</v>
      </c>
      <c r="F266" s="2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 s="5">
        <f t="shared" si="18"/>
        <v>41317.25</v>
      </c>
      <c r="N266">
        <v>1362031200</v>
      </c>
      <c r="O266" s="5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25">
      <c r="A267">
        <v>265</v>
      </c>
      <c r="B267" t="s">
        <v>582</v>
      </c>
      <c r="C267" s="4" t="s">
        <v>583</v>
      </c>
      <c r="D267">
        <v>4900</v>
      </c>
      <c r="E267">
        <v>6031</v>
      </c>
      <c r="F267" s="2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 s="5">
        <f t="shared" si="18"/>
        <v>42372.25</v>
      </c>
      <c r="N267">
        <v>1455602400</v>
      </c>
      <c r="O267" s="5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25">
      <c r="A268">
        <v>266</v>
      </c>
      <c r="B268" t="s">
        <v>584</v>
      </c>
      <c r="C268" s="4" t="s">
        <v>585</v>
      </c>
      <c r="D268">
        <v>111900</v>
      </c>
      <c r="E268">
        <v>85902</v>
      </c>
      <c r="F268" s="2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 s="5">
        <f t="shared" si="18"/>
        <v>41950.25</v>
      </c>
      <c r="N268">
        <v>1418191200</v>
      </c>
      <c r="O268" s="5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25">
      <c r="A269">
        <v>267</v>
      </c>
      <c r="B269" t="s">
        <v>586</v>
      </c>
      <c r="C269" s="4" t="s">
        <v>587</v>
      </c>
      <c r="D269">
        <v>61600</v>
      </c>
      <c r="E269">
        <v>143910</v>
      </c>
      <c r="F269" s="2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 s="5">
        <f t="shared" si="18"/>
        <v>41206.208333333336</v>
      </c>
      <c r="N269">
        <v>1352440800</v>
      </c>
      <c r="O269" s="5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25">
      <c r="A270">
        <v>268</v>
      </c>
      <c r="B270" t="s">
        <v>588</v>
      </c>
      <c r="C270" s="4" t="s">
        <v>589</v>
      </c>
      <c r="D270">
        <v>1500</v>
      </c>
      <c r="E270">
        <v>2708</v>
      </c>
      <c r="F270" s="2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 s="5">
        <f t="shared" si="18"/>
        <v>41186.208333333336</v>
      </c>
      <c r="N270">
        <v>1353304800</v>
      </c>
      <c r="O270" s="5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25">
      <c r="A271">
        <v>269</v>
      </c>
      <c r="B271" t="s">
        <v>590</v>
      </c>
      <c r="C271" s="4" t="s">
        <v>591</v>
      </c>
      <c r="D271">
        <v>3500</v>
      </c>
      <c r="E271">
        <v>8842</v>
      </c>
      <c r="F271" s="2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 s="5">
        <f t="shared" si="18"/>
        <v>43496.25</v>
      </c>
      <c r="N271">
        <v>1550728800</v>
      </c>
      <c r="O271" s="5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25">
      <c r="A272">
        <v>270</v>
      </c>
      <c r="B272" t="s">
        <v>592</v>
      </c>
      <c r="C272" s="4" t="s">
        <v>593</v>
      </c>
      <c r="D272">
        <v>173900</v>
      </c>
      <c r="E272">
        <v>47260</v>
      </c>
      <c r="F272" s="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 s="5">
        <f t="shared" si="18"/>
        <v>40514.25</v>
      </c>
      <c r="N272">
        <v>1291442400</v>
      </c>
      <c r="O272" s="5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x14ac:dyDescent="0.25">
      <c r="A273">
        <v>271</v>
      </c>
      <c r="B273" t="s">
        <v>594</v>
      </c>
      <c r="C273" s="4" t="s">
        <v>595</v>
      </c>
      <c r="D273">
        <v>153700</v>
      </c>
      <c r="E273">
        <v>1953</v>
      </c>
      <c r="F273" s="2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 s="5">
        <f t="shared" si="18"/>
        <v>42345.25</v>
      </c>
      <c r="N273">
        <v>1452146400</v>
      </c>
      <c r="O273" s="5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25">
      <c r="A274">
        <v>272</v>
      </c>
      <c r="B274" t="s">
        <v>596</v>
      </c>
      <c r="C274" s="4" t="s">
        <v>597</v>
      </c>
      <c r="D274">
        <v>51100</v>
      </c>
      <c r="E274">
        <v>155349</v>
      </c>
      <c r="F274" s="2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 s="5">
        <f t="shared" si="18"/>
        <v>43656.208333333328</v>
      </c>
      <c r="N274">
        <v>1564894800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25">
      <c r="A275">
        <v>273</v>
      </c>
      <c r="B275" t="s">
        <v>598</v>
      </c>
      <c r="C275" s="4" t="s">
        <v>599</v>
      </c>
      <c r="D275">
        <v>7800</v>
      </c>
      <c r="E275">
        <v>10704</v>
      </c>
      <c r="F275" s="2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5">
        <f t="shared" si="18"/>
        <v>42995.208333333328</v>
      </c>
      <c r="N275">
        <v>1505883600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x14ac:dyDescent="0.25">
      <c r="A276">
        <v>274</v>
      </c>
      <c r="B276" t="s">
        <v>600</v>
      </c>
      <c r="C276" s="4" t="s">
        <v>601</v>
      </c>
      <c r="D276">
        <v>2400</v>
      </c>
      <c r="E276">
        <v>773</v>
      </c>
      <c r="F276" s="2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 s="5">
        <f t="shared" si="18"/>
        <v>43045.25</v>
      </c>
      <c r="N276">
        <v>1510380000</v>
      </c>
      <c r="O276" s="5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x14ac:dyDescent="0.25">
      <c r="A277">
        <v>275</v>
      </c>
      <c r="B277" t="s">
        <v>602</v>
      </c>
      <c r="C277" s="4" t="s">
        <v>603</v>
      </c>
      <c r="D277">
        <v>3900</v>
      </c>
      <c r="E277">
        <v>9419</v>
      </c>
      <c r="F277" s="2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 s="5">
        <f t="shared" si="18"/>
        <v>43561.208333333328</v>
      </c>
      <c r="N277">
        <v>1555218000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25">
      <c r="A278">
        <v>276</v>
      </c>
      <c r="B278" t="s">
        <v>604</v>
      </c>
      <c r="C278" s="4" t="s">
        <v>605</v>
      </c>
      <c r="D278">
        <v>5500</v>
      </c>
      <c r="E278">
        <v>5324</v>
      </c>
      <c r="F278" s="2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 s="5">
        <f t="shared" si="18"/>
        <v>41018.208333333336</v>
      </c>
      <c r="N278">
        <v>1335243600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x14ac:dyDescent="0.25">
      <c r="A279">
        <v>277</v>
      </c>
      <c r="B279" t="s">
        <v>606</v>
      </c>
      <c r="C279" s="4" t="s">
        <v>607</v>
      </c>
      <c r="D279">
        <v>700</v>
      </c>
      <c r="E279">
        <v>7465</v>
      </c>
      <c r="F279" s="2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 s="5">
        <f t="shared" si="18"/>
        <v>40378.208333333336</v>
      </c>
      <c r="N279">
        <v>1279688400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25">
      <c r="A280">
        <v>278</v>
      </c>
      <c r="B280" t="s">
        <v>608</v>
      </c>
      <c r="C280" s="4" t="s">
        <v>609</v>
      </c>
      <c r="D280">
        <v>2700</v>
      </c>
      <c r="E280">
        <v>8799</v>
      </c>
      <c r="F280" s="2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 s="5">
        <f t="shared" si="18"/>
        <v>41239.25</v>
      </c>
      <c r="N280">
        <v>1356069600</v>
      </c>
      <c r="O280" s="5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25">
      <c r="A281">
        <v>279</v>
      </c>
      <c r="B281" t="s">
        <v>610</v>
      </c>
      <c r="C281" s="4" t="s">
        <v>611</v>
      </c>
      <c r="D281">
        <v>8000</v>
      </c>
      <c r="E281">
        <v>13656</v>
      </c>
      <c r="F281" s="2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 s="5">
        <f t="shared" si="18"/>
        <v>43346.208333333328</v>
      </c>
      <c r="N281">
        <v>1536210000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x14ac:dyDescent="0.25">
      <c r="A282">
        <v>280</v>
      </c>
      <c r="B282" t="s">
        <v>612</v>
      </c>
      <c r="C282" s="4" t="s">
        <v>613</v>
      </c>
      <c r="D282">
        <v>2500</v>
      </c>
      <c r="E282">
        <v>14536</v>
      </c>
      <c r="F282" s="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 s="5">
        <f t="shared" si="18"/>
        <v>43060.25</v>
      </c>
      <c r="N282">
        <v>1511762400</v>
      </c>
      <c r="O282" s="5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25">
      <c r="A283">
        <v>281</v>
      </c>
      <c r="B283" t="s">
        <v>614</v>
      </c>
      <c r="C283" s="4" t="s">
        <v>615</v>
      </c>
      <c r="D283">
        <v>164500</v>
      </c>
      <c r="E283">
        <v>150552</v>
      </c>
      <c r="F283" s="2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 s="5">
        <f t="shared" si="18"/>
        <v>40979.25</v>
      </c>
      <c r="N283">
        <v>1333256400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25">
      <c r="A284">
        <v>282</v>
      </c>
      <c r="B284" t="s">
        <v>616</v>
      </c>
      <c r="C284" s="4" t="s">
        <v>617</v>
      </c>
      <c r="D284">
        <v>8400</v>
      </c>
      <c r="E284">
        <v>9076</v>
      </c>
      <c r="F284" s="2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 s="5">
        <f t="shared" si="18"/>
        <v>42701.25</v>
      </c>
      <c r="N284">
        <v>1480744800</v>
      </c>
      <c r="O284" s="5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x14ac:dyDescent="0.25">
      <c r="A285">
        <v>283</v>
      </c>
      <c r="B285" t="s">
        <v>618</v>
      </c>
      <c r="C285" s="4" t="s">
        <v>619</v>
      </c>
      <c r="D285">
        <v>8100</v>
      </c>
      <c r="E285">
        <v>1517</v>
      </c>
      <c r="F285" s="2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 s="5">
        <f t="shared" si="18"/>
        <v>42520.208333333328</v>
      </c>
      <c r="N285">
        <v>1465016400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25">
      <c r="A286">
        <v>284</v>
      </c>
      <c r="B286" t="s">
        <v>620</v>
      </c>
      <c r="C286" s="4" t="s">
        <v>621</v>
      </c>
      <c r="D286">
        <v>9800</v>
      </c>
      <c r="E286">
        <v>8153</v>
      </c>
      <c r="F286" s="2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 s="5">
        <f t="shared" si="18"/>
        <v>41030.208333333336</v>
      </c>
      <c r="N286">
        <v>1336280400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25">
      <c r="A287">
        <v>285</v>
      </c>
      <c r="B287" t="s">
        <v>622</v>
      </c>
      <c r="C287" s="4" t="s">
        <v>623</v>
      </c>
      <c r="D287">
        <v>900</v>
      </c>
      <c r="E287">
        <v>6357</v>
      </c>
      <c r="F287" s="2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 s="5">
        <f t="shared" si="18"/>
        <v>42623.208333333328</v>
      </c>
      <c r="N287">
        <v>1476766800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25">
      <c r="A288">
        <v>286</v>
      </c>
      <c r="B288" t="s">
        <v>624</v>
      </c>
      <c r="C288" s="4" t="s">
        <v>625</v>
      </c>
      <c r="D288">
        <v>112100</v>
      </c>
      <c r="E288">
        <v>19557</v>
      </c>
      <c r="F288" s="2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 s="5">
        <f t="shared" si="18"/>
        <v>42697.25</v>
      </c>
      <c r="N288">
        <v>1480485600</v>
      </c>
      <c r="O288" s="5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25">
      <c r="A289">
        <v>287</v>
      </c>
      <c r="B289" t="s">
        <v>626</v>
      </c>
      <c r="C289" s="4" t="s">
        <v>627</v>
      </c>
      <c r="D289">
        <v>6300</v>
      </c>
      <c r="E289">
        <v>13213</v>
      </c>
      <c r="F289" s="2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 s="5">
        <f t="shared" si="18"/>
        <v>42122.208333333328</v>
      </c>
      <c r="N289">
        <v>1430197200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25">
      <c r="A290">
        <v>288</v>
      </c>
      <c r="B290" t="s">
        <v>628</v>
      </c>
      <c r="C290" s="4" t="s">
        <v>629</v>
      </c>
      <c r="D290">
        <v>5600</v>
      </c>
      <c r="E290">
        <v>5476</v>
      </c>
      <c r="F290" s="2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 s="5">
        <f t="shared" si="18"/>
        <v>40982.208333333336</v>
      </c>
      <c r="N290">
        <v>1331787600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25">
      <c r="A291">
        <v>289</v>
      </c>
      <c r="B291" t="s">
        <v>630</v>
      </c>
      <c r="C291" s="4" t="s">
        <v>631</v>
      </c>
      <c r="D291">
        <v>800</v>
      </c>
      <c r="E291">
        <v>13474</v>
      </c>
      <c r="F291" s="2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5">
        <f t="shared" si="18"/>
        <v>42219.208333333328</v>
      </c>
      <c r="N291">
        <v>1438837200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25">
      <c r="A292">
        <v>290</v>
      </c>
      <c r="B292" t="s">
        <v>632</v>
      </c>
      <c r="C292" s="4" t="s">
        <v>633</v>
      </c>
      <c r="D292">
        <v>168600</v>
      </c>
      <c r="E292">
        <v>91722</v>
      </c>
      <c r="F292" s="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 s="5">
        <f t="shared" si="18"/>
        <v>41404.208333333336</v>
      </c>
      <c r="N292">
        <v>1370926800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25">
      <c r="A293">
        <v>291</v>
      </c>
      <c r="B293" t="s">
        <v>634</v>
      </c>
      <c r="C293" s="4" t="s">
        <v>635</v>
      </c>
      <c r="D293">
        <v>1800</v>
      </c>
      <c r="E293">
        <v>8219</v>
      </c>
      <c r="F293" s="2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 s="5">
        <f t="shared" si="18"/>
        <v>40831.208333333336</v>
      </c>
      <c r="N293">
        <v>1319000400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25">
      <c r="A294">
        <v>292</v>
      </c>
      <c r="B294" t="s">
        <v>636</v>
      </c>
      <c r="C294" s="4" t="s">
        <v>637</v>
      </c>
      <c r="D294">
        <v>7300</v>
      </c>
      <c r="E294">
        <v>717</v>
      </c>
      <c r="F294" s="2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5">
        <f t="shared" si="18"/>
        <v>40984.208333333336</v>
      </c>
      <c r="N294">
        <v>1333429200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25">
      <c r="A295">
        <v>293</v>
      </c>
      <c r="B295" t="s">
        <v>638</v>
      </c>
      <c r="C295" s="4" t="s">
        <v>639</v>
      </c>
      <c r="D295">
        <v>6500</v>
      </c>
      <c r="E295">
        <v>1065</v>
      </c>
      <c r="F295" s="2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 s="5">
        <f t="shared" si="18"/>
        <v>40456.208333333336</v>
      </c>
      <c r="N295">
        <v>1287032400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25">
      <c r="A296">
        <v>294</v>
      </c>
      <c r="B296" t="s">
        <v>640</v>
      </c>
      <c r="C296" s="4" t="s">
        <v>641</v>
      </c>
      <c r="D296">
        <v>600</v>
      </c>
      <c r="E296">
        <v>8038</v>
      </c>
      <c r="F296" s="2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 s="5">
        <f t="shared" si="18"/>
        <v>43399.208333333328</v>
      </c>
      <c r="N296">
        <v>1541570400</v>
      </c>
      <c r="O296" s="5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x14ac:dyDescent="0.25">
      <c r="A297">
        <v>295</v>
      </c>
      <c r="B297" t="s">
        <v>642</v>
      </c>
      <c r="C297" s="4" t="s">
        <v>643</v>
      </c>
      <c r="D297">
        <v>192900</v>
      </c>
      <c r="E297">
        <v>68769</v>
      </c>
      <c r="F297" s="2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 s="5">
        <f t="shared" si="18"/>
        <v>41562.208333333336</v>
      </c>
      <c r="N297">
        <v>1383976800</v>
      </c>
      <c r="O297" s="5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x14ac:dyDescent="0.25">
      <c r="A298">
        <v>296</v>
      </c>
      <c r="B298" t="s">
        <v>644</v>
      </c>
      <c r="C298" s="4" t="s">
        <v>645</v>
      </c>
      <c r="D298">
        <v>6100</v>
      </c>
      <c r="E298">
        <v>3352</v>
      </c>
      <c r="F298" s="2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 s="5">
        <f t="shared" si="18"/>
        <v>43493.25</v>
      </c>
      <c r="N298">
        <v>1550556000</v>
      </c>
      <c r="O298" s="5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25">
      <c r="A299">
        <v>297</v>
      </c>
      <c r="B299" t="s">
        <v>646</v>
      </c>
      <c r="C299" s="4" t="s">
        <v>647</v>
      </c>
      <c r="D299">
        <v>7200</v>
      </c>
      <c r="E299">
        <v>6785</v>
      </c>
      <c r="F299" s="2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 s="5">
        <f t="shared" si="18"/>
        <v>41653.25</v>
      </c>
      <c r="N299">
        <v>1390456800</v>
      </c>
      <c r="O299" s="5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25">
      <c r="A300">
        <v>298</v>
      </c>
      <c r="B300" t="s">
        <v>648</v>
      </c>
      <c r="C300" s="4" t="s">
        <v>649</v>
      </c>
      <c r="D300">
        <v>3500</v>
      </c>
      <c r="E300">
        <v>5037</v>
      </c>
      <c r="F300" s="2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 s="5">
        <f t="shared" si="18"/>
        <v>42426.25</v>
      </c>
      <c r="N300">
        <v>1458018000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x14ac:dyDescent="0.25">
      <c r="A301">
        <v>299</v>
      </c>
      <c r="B301" t="s">
        <v>650</v>
      </c>
      <c r="C301" s="4" t="s">
        <v>651</v>
      </c>
      <c r="D301">
        <v>3800</v>
      </c>
      <c r="E301">
        <v>1954</v>
      </c>
      <c r="F301" s="2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 s="5">
        <f t="shared" si="18"/>
        <v>42432.25</v>
      </c>
      <c r="N301">
        <v>1461819600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25">
      <c r="A302">
        <v>300</v>
      </c>
      <c r="B302" t="s">
        <v>652</v>
      </c>
      <c r="C302" s="4" t="s">
        <v>653</v>
      </c>
      <c r="D302">
        <v>100</v>
      </c>
      <c r="E302">
        <v>5</v>
      </c>
      <c r="F302" s="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5">
        <f t="shared" si="18"/>
        <v>42977.208333333328</v>
      </c>
      <c r="N302">
        <v>1504155600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25">
      <c r="A303">
        <v>301</v>
      </c>
      <c r="B303" t="s">
        <v>654</v>
      </c>
      <c r="C303" s="4" t="s">
        <v>655</v>
      </c>
      <c r="D303">
        <v>900</v>
      </c>
      <c r="E303">
        <v>12102</v>
      </c>
      <c r="F303" s="2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 s="5">
        <f t="shared" si="18"/>
        <v>42061.25</v>
      </c>
      <c r="N303">
        <v>1426395600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25">
      <c r="A304">
        <v>302</v>
      </c>
      <c r="B304" t="s">
        <v>656</v>
      </c>
      <c r="C304" s="4" t="s">
        <v>657</v>
      </c>
      <c r="D304">
        <v>76100</v>
      </c>
      <c r="E304">
        <v>24234</v>
      </c>
      <c r="F304" s="2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 s="5">
        <f t="shared" si="18"/>
        <v>43345.208333333328</v>
      </c>
      <c r="N304">
        <v>1537074000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25">
      <c r="A305">
        <v>303</v>
      </c>
      <c r="B305" t="s">
        <v>658</v>
      </c>
      <c r="C305" s="4" t="s">
        <v>659</v>
      </c>
      <c r="D305">
        <v>3400</v>
      </c>
      <c r="E305">
        <v>2809</v>
      </c>
      <c r="F305" s="2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 s="5">
        <f t="shared" si="18"/>
        <v>42376.25</v>
      </c>
      <c r="N305">
        <v>1452578400</v>
      </c>
      <c r="O305" s="5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25">
      <c r="A306">
        <v>304</v>
      </c>
      <c r="B306" t="s">
        <v>660</v>
      </c>
      <c r="C306" s="4" t="s">
        <v>661</v>
      </c>
      <c r="D306">
        <v>2100</v>
      </c>
      <c r="E306">
        <v>11469</v>
      </c>
      <c r="F306" s="2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 s="5">
        <f t="shared" si="18"/>
        <v>42589.208333333328</v>
      </c>
      <c r="N306">
        <v>1474088400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25">
      <c r="A307">
        <v>305</v>
      </c>
      <c r="B307" t="s">
        <v>662</v>
      </c>
      <c r="C307" s="4" t="s">
        <v>663</v>
      </c>
      <c r="D307">
        <v>2800</v>
      </c>
      <c r="E307">
        <v>8014</v>
      </c>
      <c r="F307" s="2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 s="5">
        <f t="shared" si="18"/>
        <v>42448.208333333328</v>
      </c>
      <c r="N307">
        <v>1461906000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x14ac:dyDescent="0.25">
      <c r="A308">
        <v>306</v>
      </c>
      <c r="B308" t="s">
        <v>664</v>
      </c>
      <c r="C308" s="4" t="s">
        <v>665</v>
      </c>
      <c r="D308">
        <v>6500</v>
      </c>
      <c r="E308">
        <v>514</v>
      </c>
      <c r="F308" s="2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 s="5">
        <f t="shared" si="18"/>
        <v>42930.208333333328</v>
      </c>
      <c r="N308">
        <v>1500267600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25">
      <c r="A309">
        <v>307</v>
      </c>
      <c r="B309" t="s">
        <v>666</v>
      </c>
      <c r="C309" s="4" t="s">
        <v>667</v>
      </c>
      <c r="D309">
        <v>32900</v>
      </c>
      <c r="E309">
        <v>43473</v>
      </c>
      <c r="F309" s="2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 s="5">
        <f t="shared" si="18"/>
        <v>41066.208333333336</v>
      </c>
      <c r="N309">
        <v>1340686800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25">
      <c r="A310">
        <v>308</v>
      </c>
      <c r="B310" t="s">
        <v>668</v>
      </c>
      <c r="C310" s="4" t="s">
        <v>669</v>
      </c>
      <c r="D310">
        <v>118200</v>
      </c>
      <c r="E310">
        <v>87560</v>
      </c>
      <c r="F310" s="2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 s="5">
        <f t="shared" si="18"/>
        <v>40651.208333333336</v>
      </c>
      <c r="N310">
        <v>1303189200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25">
      <c r="A311">
        <v>309</v>
      </c>
      <c r="B311" t="s">
        <v>670</v>
      </c>
      <c r="C311" s="4" t="s">
        <v>671</v>
      </c>
      <c r="D311">
        <v>4100</v>
      </c>
      <c r="E311">
        <v>3087</v>
      </c>
      <c r="F311" s="2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5">
        <f t="shared" si="18"/>
        <v>40807.208333333336</v>
      </c>
      <c r="N311">
        <v>1318309200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25">
      <c r="A312">
        <v>310</v>
      </c>
      <c r="B312" t="s">
        <v>672</v>
      </c>
      <c r="C312" s="4" t="s">
        <v>673</v>
      </c>
      <c r="D312">
        <v>7800</v>
      </c>
      <c r="E312">
        <v>1586</v>
      </c>
      <c r="F312" s="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 s="5">
        <f t="shared" si="18"/>
        <v>40277.208333333336</v>
      </c>
      <c r="N312">
        <v>1272171600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25">
      <c r="A313">
        <v>311</v>
      </c>
      <c r="B313" t="s">
        <v>674</v>
      </c>
      <c r="C313" s="4" t="s">
        <v>675</v>
      </c>
      <c r="D313">
        <v>6300</v>
      </c>
      <c r="E313">
        <v>12812</v>
      </c>
      <c r="F313" s="2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 s="5">
        <f t="shared" si="18"/>
        <v>40590.25</v>
      </c>
      <c r="N313">
        <v>1298872800</v>
      </c>
      <c r="O313" s="5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25">
      <c r="A314">
        <v>312</v>
      </c>
      <c r="B314" t="s">
        <v>676</v>
      </c>
      <c r="C314" s="4" t="s">
        <v>677</v>
      </c>
      <c r="D314">
        <v>59100</v>
      </c>
      <c r="E314">
        <v>183345</v>
      </c>
      <c r="F314" s="2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 s="5">
        <f t="shared" si="18"/>
        <v>41572.208333333336</v>
      </c>
      <c r="N314">
        <v>1383282000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25">
      <c r="A315">
        <v>313</v>
      </c>
      <c r="B315" t="s">
        <v>678</v>
      </c>
      <c r="C315" s="4" t="s">
        <v>679</v>
      </c>
      <c r="D315">
        <v>2200</v>
      </c>
      <c r="E315">
        <v>8697</v>
      </c>
      <c r="F315" s="2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5">
        <f t="shared" si="18"/>
        <v>40966.25</v>
      </c>
      <c r="N315">
        <v>1330495200</v>
      </c>
      <c r="O315" s="5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25">
      <c r="A316">
        <v>314</v>
      </c>
      <c r="B316" t="s">
        <v>680</v>
      </c>
      <c r="C316" s="4" t="s">
        <v>681</v>
      </c>
      <c r="D316">
        <v>1400</v>
      </c>
      <c r="E316">
        <v>4126</v>
      </c>
      <c r="F316" s="2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 s="5">
        <f t="shared" si="18"/>
        <v>43536.208333333328</v>
      </c>
      <c r="N316">
        <v>1552798800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x14ac:dyDescent="0.25">
      <c r="A317">
        <v>315</v>
      </c>
      <c r="B317" t="s">
        <v>682</v>
      </c>
      <c r="C317" s="4" t="s">
        <v>683</v>
      </c>
      <c r="D317">
        <v>9500</v>
      </c>
      <c r="E317">
        <v>3220</v>
      </c>
      <c r="F317" s="2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 s="5">
        <f t="shared" si="18"/>
        <v>41783.208333333336</v>
      </c>
      <c r="N317">
        <v>1403413200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25">
      <c r="A318">
        <v>316</v>
      </c>
      <c r="B318" t="s">
        <v>684</v>
      </c>
      <c r="C318" s="4" t="s">
        <v>685</v>
      </c>
      <c r="D318">
        <v>9600</v>
      </c>
      <c r="E318">
        <v>6401</v>
      </c>
      <c r="F318" s="2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 s="5">
        <f t="shared" si="18"/>
        <v>43788.25</v>
      </c>
      <c r="N318">
        <v>1574229600</v>
      </c>
      <c r="O318" s="5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25">
      <c r="A319">
        <v>317</v>
      </c>
      <c r="B319" t="s">
        <v>686</v>
      </c>
      <c r="C319" s="4" t="s">
        <v>687</v>
      </c>
      <c r="D319">
        <v>6600</v>
      </c>
      <c r="E319">
        <v>1269</v>
      </c>
      <c r="F319" s="2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5">
        <f t="shared" si="18"/>
        <v>42869.208333333328</v>
      </c>
      <c r="N319">
        <v>1495861200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x14ac:dyDescent="0.25">
      <c r="A320">
        <v>318</v>
      </c>
      <c r="B320" t="s">
        <v>688</v>
      </c>
      <c r="C320" s="4" t="s">
        <v>689</v>
      </c>
      <c r="D320">
        <v>5700</v>
      </c>
      <c r="E320">
        <v>903</v>
      </c>
      <c r="F320" s="2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 s="5">
        <f t="shared" si="18"/>
        <v>41684.25</v>
      </c>
      <c r="N320">
        <v>1392530400</v>
      </c>
      <c r="O320" s="5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25">
      <c r="A321">
        <v>319</v>
      </c>
      <c r="B321" t="s">
        <v>690</v>
      </c>
      <c r="C321" s="4" t="s">
        <v>691</v>
      </c>
      <c r="D321">
        <v>8400</v>
      </c>
      <c r="E321">
        <v>3251</v>
      </c>
      <c r="F321" s="2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 s="5">
        <f t="shared" si="18"/>
        <v>40402.208333333336</v>
      </c>
      <c r="N321">
        <v>1283662800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25">
      <c r="A322">
        <v>320</v>
      </c>
      <c r="B322" t="s">
        <v>692</v>
      </c>
      <c r="C322" s="4" t="s">
        <v>693</v>
      </c>
      <c r="D322">
        <v>84400</v>
      </c>
      <c r="E322">
        <v>8092</v>
      </c>
      <c r="F322" s="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5">
        <f t="shared" si="18"/>
        <v>40673.208333333336</v>
      </c>
      <c r="N322">
        <v>1305781200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x14ac:dyDescent="0.25">
      <c r="A323">
        <v>321</v>
      </c>
      <c r="B323" t="s">
        <v>694</v>
      </c>
      <c r="C323" s="4" t="s">
        <v>695</v>
      </c>
      <c r="D323">
        <v>170400</v>
      </c>
      <c r="E323">
        <v>160422</v>
      </c>
      <c r="F323" s="2">
        <f t="shared" ref="F323:F386" si="20">ROUND((E323/D323)*100,0)</f>
        <v>94</v>
      </c>
      <c r="G323" t="s">
        <v>14</v>
      </c>
      <c r="H323">
        <v>2468</v>
      </c>
      <c r="I323">
        <f t="shared" ref="I323:I386" si="21">ROUND(IF($H323=0,0,$E323/$H323),2)</f>
        <v>65</v>
      </c>
      <c r="J323" t="s">
        <v>21</v>
      </c>
      <c r="K323" t="s">
        <v>22</v>
      </c>
      <c r="L323">
        <v>1301634000</v>
      </c>
      <c r="M323" s="5">
        <f t="shared" ref="M323:M386" si="22">(((L323/60)/60)/24)+DATE(1970,1,1)</f>
        <v>40634.208333333336</v>
      </c>
      <c r="N323">
        <v>1302325200</v>
      </c>
      <c r="O323" s="5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x14ac:dyDescent="0.25">
      <c r="A324">
        <v>322</v>
      </c>
      <c r="B324" t="s">
        <v>696</v>
      </c>
      <c r="C324" s="4" t="s">
        <v>697</v>
      </c>
      <c r="D324">
        <v>117900</v>
      </c>
      <c r="E324">
        <v>196377</v>
      </c>
      <c r="F324" s="2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 s="5">
        <f t="shared" si="22"/>
        <v>40507.25</v>
      </c>
      <c r="N324">
        <v>1291788000</v>
      </c>
      <c r="O324" s="5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25">
      <c r="A325">
        <v>323</v>
      </c>
      <c r="B325" t="s">
        <v>698</v>
      </c>
      <c r="C325" s="4" t="s">
        <v>699</v>
      </c>
      <c r="D325">
        <v>8900</v>
      </c>
      <c r="E325">
        <v>2148</v>
      </c>
      <c r="F325" s="2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 s="5">
        <f t="shared" si="22"/>
        <v>41725.208333333336</v>
      </c>
      <c r="N325">
        <v>1396069200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25">
      <c r="A326">
        <v>324</v>
      </c>
      <c r="B326" t="s">
        <v>700</v>
      </c>
      <c r="C326" s="4" t="s">
        <v>701</v>
      </c>
      <c r="D326">
        <v>7100</v>
      </c>
      <c r="E326">
        <v>11648</v>
      </c>
      <c r="F326" s="2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 s="5">
        <f t="shared" si="22"/>
        <v>42176.208333333328</v>
      </c>
      <c r="N326">
        <v>1435899600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x14ac:dyDescent="0.25">
      <c r="A327">
        <v>325</v>
      </c>
      <c r="B327" t="s">
        <v>702</v>
      </c>
      <c r="C327" s="4" t="s">
        <v>703</v>
      </c>
      <c r="D327">
        <v>6500</v>
      </c>
      <c r="E327">
        <v>5897</v>
      </c>
      <c r="F327" s="2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 s="5">
        <f t="shared" si="22"/>
        <v>43267.208333333328</v>
      </c>
      <c r="N327">
        <v>1531112400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x14ac:dyDescent="0.25">
      <c r="A328">
        <v>326</v>
      </c>
      <c r="B328" t="s">
        <v>704</v>
      </c>
      <c r="C328" s="4" t="s">
        <v>705</v>
      </c>
      <c r="D328">
        <v>7200</v>
      </c>
      <c r="E328">
        <v>3326</v>
      </c>
      <c r="F328" s="2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 s="5">
        <f t="shared" si="22"/>
        <v>42364.25</v>
      </c>
      <c r="N328">
        <v>1451628000</v>
      </c>
      <c r="O328" s="5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25">
      <c r="A329">
        <v>327</v>
      </c>
      <c r="B329" t="s">
        <v>706</v>
      </c>
      <c r="C329" s="4" t="s">
        <v>707</v>
      </c>
      <c r="D329">
        <v>2600</v>
      </c>
      <c r="E329">
        <v>1002</v>
      </c>
      <c r="F329" s="2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 s="5">
        <f t="shared" si="22"/>
        <v>43705.208333333328</v>
      </c>
      <c r="N329">
        <v>1567314000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x14ac:dyDescent="0.25">
      <c r="A330">
        <v>328</v>
      </c>
      <c r="B330" t="s">
        <v>708</v>
      </c>
      <c r="C330" s="4" t="s">
        <v>709</v>
      </c>
      <c r="D330">
        <v>98700</v>
      </c>
      <c r="E330">
        <v>131826</v>
      </c>
      <c r="F330" s="2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 s="5">
        <f t="shared" si="22"/>
        <v>43434.25</v>
      </c>
      <c r="N330">
        <v>1544508000</v>
      </c>
      <c r="O330" s="5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25">
      <c r="A331">
        <v>329</v>
      </c>
      <c r="B331" t="s">
        <v>710</v>
      </c>
      <c r="C331" s="4" t="s">
        <v>711</v>
      </c>
      <c r="D331">
        <v>93800</v>
      </c>
      <c r="E331">
        <v>21477</v>
      </c>
      <c r="F331" s="2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 s="5">
        <f t="shared" si="22"/>
        <v>42716.25</v>
      </c>
      <c r="N331">
        <v>1482472800</v>
      </c>
      <c r="O331" s="5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x14ac:dyDescent="0.25">
      <c r="A332">
        <v>330</v>
      </c>
      <c r="B332" t="s">
        <v>712</v>
      </c>
      <c r="C332" s="4" t="s">
        <v>713</v>
      </c>
      <c r="D332">
        <v>33700</v>
      </c>
      <c r="E332">
        <v>62330</v>
      </c>
      <c r="F332" s="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 s="5">
        <f t="shared" si="22"/>
        <v>43077.25</v>
      </c>
      <c r="N332">
        <v>1512799200</v>
      </c>
      <c r="O332" s="5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25">
      <c r="A333">
        <v>331</v>
      </c>
      <c r="B333" t="s">
        <v>714</v>
      </c>
      <c r="C333" s="4" t="s">
        <v>715</v>
      </c>
      <c r="D333">
        <v>3300</v>
      </c>
      <c r="E333">
        <v>14643</v>
      </c>
      <c r="F333" s="2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 s="5">
        <f t="shared" si="22"/>
        <v>40896.25</v>
      </c>
      <c r="N333">
        <v>1324360800</v>
      </c>
      <c r="O333" s="5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x14ac:dyDescent="0.25">
      <c r="A334">
        <v>332</v>
      </c>
      <c r="B334" t="s">
        <v>716</v>
      </c>
      <c r="C334" s="4" t="s">
        <v>717</v>
      </c>
      <c r="D334">
        <v>20700</v>
      </c>
      <c r="E334">
        <v>41396</v>
      </c>
      <c r="F334" s="2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 s="5">
        <f t="shared" si="22"/>
        <v>41361.208333333336</v>
      </c>
      <c r="N334">
        <v>1364533200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25">
      <c r="A335">
        <v>333</v>
      </c>
      <c r="B335" t="s">
        <v>718</v>
      </c>
      <c r="C335" s="4" t="s">
        <v>719</v>
      </c>
      <c r="D335">
        <v>9600</v>
      </c>
      <c r="E335">
        <v>11900</v>
      </c>
      <c r="F335" s="2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 s="5">
        <f t="shared" si="22"/>
        <v>43424.25</v>
      </c>
      <c r="N335">
        <v>1545112800</v>
      </c>
      <c r="O335" s="5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25">
      <c r="A336">
        <v>334</v>
      </c>
      <c r="B336" t="s">
        <v>720</v>
      </c>
      <c r="C336" s="4" t="s">
        <v>721</v>
      </c>
      <c r="D336">
        <v>66200</v>
      </c>
      <c r="E336">
        <v>123538</v>
      </c>
      <c r="F336" s="2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 s="5">
        <f t="shared" si="22"/>
        <v>43110.25</v>
      </c>
      <c r="N336">
        <v>1516168800</v>
      </c>
      <c r="O336" s="5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25">
      <c r="A337">
        <v>335</v>
      </c>
      <c r="B337" t="s">
        <v>722</v>
      </c>
      <c r="C337" s="4" t="s">
        <v>723</v>
      </c>
      <c r="D337">
        <v>173800</v>
      </c>
      <c r="E337">
        <v>198628</v>
      </c>
      <c r="F337" s="2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 s="5">
        <f t="shared" si="22"/>
        <v>43784.25</v>
      </c>
      <c r="N337">
        <v>1574920800</v>
      </c>
      <c r="O337" s="5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25">
      <c r="A338">
        <v>336</v>
      </c>
      <c r="B338" t="s">
        <v>724</v>
      </c>
      <c r="C338" s="4" t="s">
        <v>725</v>
      </c>
      <c r="D338">
        <v>70700</v>
      </c>
      <c r="E338">
        <v>68602</v>
      </c>
      <c r="F338" s="2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 s="5">
        <f t="shared" si="22"/>
        <v>40527.25</v>
      </c>
      <c r="N338">
        <v>1292479200</v>
      </c>
      <c r="O338" s="5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25">
      <c r="A339">
        <v>337</v>
      </c>
      <c r="B339" t="s">
        <v>726</v>
      </c>
      <c r="C339" s="4" t="s">
        <v>727</v>
      </c>
      <c r="D339">
        <v>94500</v>
      </c>
      <c r="E339">
        <v>116064</v>
      </c>
      <c r="F339" s="2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 s="5">
        <f t="shared" si="22"/>
        <v>43780.25</v>
      </c>
      <c r="N339">
        <v>1573538400</v>
      </c>
      <c r="O339" s="5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25">
      <c r="A340">
        <v>338</v>
      </c>
      <c r="B340" t="s">
        <v>728</v>
      </c>
      <c r="C340" s="4" t="s">
        <v>729</v>
      </c>
      <c r="D340">
        <v>69800</v>
      </c>
      <c r="E340">
        <v>125042</v>
      </c>
      <c r="F340" s="2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 s="5">
        <f t="shared" si="22"/>
        <v>40821.208333333336</v>
      </c>
      <c r="N340">
        <v>1320382800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25">
      <c r="A341">
        <v>339</v>
      </c>
      <c r="B341" t="s">
        <v>730</v>
      </c>
      <c r="C341" s="4" t="s">
        <v>731</v>
      </c>
      <c r="D341">
        <v>136300</v>
      </c>
      <c r="E341">
        <v>108974</v>
      </c>
      <c r="F341" s="2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5">
        <f t="shared" si="22"/>
        <v>42949.208333333328</v>
      </c>
      <c r="N341">
        <v>1502859600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25">
      <c r="A342">
        <v>340</v>
      </c>
      <c r="B342" t="s">
        <v>732</v>
      </c>
      <c r="C342" s="4" t="s">
        <v>733</v>
      </c>
      <c r="D342">
        <v>37100</v>
      </c>
      <c r="E342">
        <v>34964</v>
      </c>
      <c r="F342" s="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 s="5">
        <f t="shared" si="22"/>
        <v>40889.25</v>
      </c>
      <c r="N342">
        <v>1323756000</v>
      </c>
      <c r="O342" s="5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x14ac:dyDescent="0.25">
      <c r="A343">
        <v>341</v>
      </c>
      <c r="B343" t="s">
        <v>734</v>
      </c>
      <c r="C343" s="4" t="s">
        <v>735</v>
      </c>
      <c r="D343">
        <v>114300</v>
      </c>
      <c r="E343">
        <v>96777</v>
      </c>
      <c r="F343" s="2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 s="5">
        <f t="shared" si="22"/>
        <v>42244.208333333328</v>
      </c>
      <c r="N343">
        <v>1441342800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25">
      <c r="A344">
        <v>342</v>
      </c>
      <c r="B344" t="s">
        <v>736</v>
      </c>
      <c r="C344" s="4" t="s">
        <v>737</v>
      </c>
      <c r="D344">
        <v>47900</v>
      </c>
      <c r="E344">
        <v>31864</v>
      </c>
      <c r="F344" s="2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 s="5">
        <f t="shared" si="22"/>
        <v>41475.208333333336</v>
      </c>
      <c r="N344">
        <v>1375333200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25">
      <c r="A345">
        <v>343</v>
      </c>
      <c r="B345" t="s">
        <v>738</v>
      </c>
      <c r="C345" s="4" t="s">
        <v>739</v>
      </c>
      <c r="D345">
        <v>9000</v>
      </c>
      <c r="E345">
        <v>4853</v>
      </c>
      <c r="F345" s="2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 s="5">
        <f t="shared" si="22"/>
        <v>41597.25</v>
      </c>
      <c r="N345">
        <v>1389420000</v>
      </c>
      <c r="O345" s="5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25">
      <c r="A346">
        <v>344</v>
      </c>
      <c r="B346" t="s">
        <v>740</v>
      </c>
      <c r="C346" s="4" t="s">
        <v>741</v>
      </c>
      <c r="D346">
        <v>197600</v>
      </c>
      <c r="E346">
        <v>82959</v>
      </c>
      <c r="F346" s="2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 s="5">
        <f t="shared" si="22"/>
        <v>43122.25</v>
      </c>
      <c r="N346">
        <v>1520056800</v>
      </c>
      <c r="O346" s="5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25">
      <c r="A347">
        <v>345</v>
      </c>
      <c r="B347" t="s">
        <v>742</v>
      </c>
      <c r="C347" s="4" t="s">
        <v>743</v>
      </c>
      <c r="D347">
        <v>157600</v>
      </c>
      <c r="E347">
        <v>23159</v>
      </c>
      <c r="F347" s="2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 s="5">
        <f t="shared" si="22"/>
        <v>42194.208333333328</v>
      </c>
      <c r="N347">
        <v>1436504400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25">
      <c r="A348">
        <v>346</v>
      </c>
      <c r="B348" t="s">
        <v>744</v>
      </c>
      <c r="C348" s="4" t="s">
        <v>745</v>
      </c>
      <c r="D348">
        <v>8000</v>
      </c>
      <c r="E348">
        <v>2758</v>
      </c>
      <c r="F348" s="2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5">
        <f t="shared" si="22"/>
        <v>42971.208333333328</v>
      </c>
      <c r="N348">
        <v>1508302800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25">
      <c r="A349">
        <v>347</v>
      </c>
      <c r="B349" t="s">
        <v>746</v>
      </c>
      <c r="C349" s="4" t="s">
        <v>747</v>
      </c>
      <c r="D349">
        <v>900</v>
      </c>
      <c r="E349">
        <v>12607</v>
      </c>
      <c r="F349" s="2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 s="5">
        <f t="shared" si="22"/>
        <v>42046.25</v>
      </c>
      <c r="N349">
        <v>1425708000</v>
      </c>
      <c r="O349" s="5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25">
      <c r="A350">
        <v>348</v>
      </c>
      <c r="B350" t="s">
        <v>748</v>
      </c>
      <c r="C350" s="4" t="s">
        <v>749</v>
      </c>
      <c r="D350">
        <v>199000</v>
      </c>
      <c r="E350">
        <v>142823</v>
      </c>
      <c r="F350" s="2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 s="5">
        <f t="shared" si="22"/>
        <v>42782.25</v>
      </c>
      <c r="N350">
        <v>1488348000</v>
      </c>
      <c r="O350" s="5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25">
      <c r="A351">
        <v>349</v>
      </c>
      <c r="B351" t="s">
        <v>750</v>
      </c>
      <c r="C351" s="4" t="s">
        <v>751</v>
      </c>
      <c r="D351">
        <v>180800</v>
      </c>
      <c r="E351">
        <v>95958</v>
      </c>
      <c r="F351" s="2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 s="5">
        <f t="shared" si="22"/>
        <v>42930.208333333328</v>
      </c>
      <c r="N351">
        <v>1502600400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25">
      <c r="A352">
        <v>350</v>
      </c>
      <c r="B352" t="s">
        <v>752</v>
      </c>
      <c r="C352" s="4" t="s">
        <v>753</v>
      </c>
      <c r="D352">
        <v>100</v>
      </c>
      <c r="E352">
        <v>5</v>
      </c>
      <c r="F352" s="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5">
        <f t="shared" si="22"/>
        <v>42144.208333333328</v>
      </c>
      <c r="N352">
        <v>1433653200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25">
      <c r="A353">
        <v>351</v>
      </c>
      <c r="B353" t="s">
        <v>754</v>
      </c>
      <c r="C353" s="4" t="s">
        <v>755</v>
      </c>
      <c r="D353">
        <v>74100</v>
      </c>
      <c r="E353">
        <v>94631</v>
      </c>
      <c r="F353" s="2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 s="5">
        <f t="shared" si="22"/>
        <v>42240.208333333328</v>
      </c>
      <c r="N353">
        <v>1441602000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25">
      <c r="A354">
        <v>352</v>
      </c>
      <c r="B354" t="s">
        <v>756</v>
      </c>
      <c r="C354" s="4" t="s">
        <v>757</v>
      </c>
      <c r="D354">
        <v>2800</v>
      </c>
      <c r="E354">
        <v>977</v>
      </c>
      <c r="F354" s="2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5">
        <f t="shared" si="22"/>
        <v>42315.25</v>
      </c>
      <c r="N354">
        <v>1447567200</v>
      </c>
      <c r="O354" s="5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25">
      <c r="A355">
        <v>353</v>
      </c>
      <c r="B355" t="s">
        <v>758</v>
      </c>
      <c r="C355" s="4" t="s">
        <v>759</v>
      </c>
      <c r="D355">
        <v>33600</v>
      </c>
      <c r="E355">
        <v>137961</v>
      </c>
      <c r="F355" s="2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 s="5">
        <f t="shared" si="22"/>
        <v>43651.208333333328</v>
      </c>
      <c r="N355">
        <v>1562389200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25">
      <c r="A356">
        <v>354</v>
      </c>
      <c r="B356" t="s">
        <v>760</v>
      </c>
      <c r="C356" s="4" t="s">
        <v>761</v>
      </c>
      <c r="D356">
        <v>6100</v>
      </c>
      <c r="E356">
        <v>7548</v>
      </c>
      <c r="F356" s="2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5">
        <f t="shared" si="22"/>
        <v>41520.208333333336</v>
      </c>
      <c r="N356">
        <v>1378789200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25">
      <c r="A357">
        <v>355</v>
      </c>
      <c r="B357" t="s">
        <v>762</v>
      </c>
      <c r="C357" s="4" t="s">
        <v>763</v>
      </c>
      <c r="D357">
        <v>3800</v>
      </c>
      <c r="E357">
        <v>2241</v>
      </c>
      <c r="F357" s="2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 s="5">
        <f t="shared" si="22"/>
        <v>42757.25</v>
      </c>
      <c r="N357">
        <v>1488520800</v>
      </c>
      <c r="O357" s="5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25">
      <c r="A358">
        <v>356</v>
      </c>
      <c r="B358" t="s">
        <v>764</v>
      </c>
      <c r="C358" s="4" t="s">
        <v>765</v>
      </c>
      <c r="D358">
        <v>9300</v>
      </c>
      <c r="E358">
        <v>3431</v>
      </c>
      <c r="F358" s="2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 s="5">
        <f t="shared" si="22"/>
        <v>40922.25</v>
      </c>
      <c r="N358">
        <v>1327298400</v>
      </c>
      <c r="O358" s="5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25">
      <c r="A359">
        <v>357</v>
      </c>
      <c r="B359" t="s">
        <v>766</v>
      </c>
      <c r="C359" s="4" t="s">
        <v>767</v>
      </c>
      <c r="D359">
        <v>2300</v>
      </c>
      <c r="E359">
        <v>4253</v>
      </c>
      <c r="F359" s="2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 s="5">
        <f t="shared" si="22"/>
        <v>42250.208333333328</v>
      </c>
      <c r="N359">
        <v>1443416400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25">
      <c r="A360">
        <v>358</v>
      </c>
      <c r="B360" t="s">
        <v>768</v>
      </c>
      <c r="C360" s="4" t="s">
        <v>769</v>
      </c>
      <c r="D360">
        <v>9700</v>
      </c>
      <c r="E360">
        <v>1146</v>
      </c>
      <c r="F360" s="2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5">
        <f t="shared" si="22"/>
        <v>43322.208333333328</v>
      </c>
      <c r="N360">
        <v>1534136400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25">
      <c r="A361">
        <v>359</v>
      </c>
      <c r="B361" t="s">
        <v>770</v>
      </c>
      <c r="C361" s="4" t="s">
        <v>771</v>
      </c>
      <c r="D361">
        <v>4000</v>
      </c>
      <c r="E361">
        <v>11948</v>
      </c>
      <c r="F361" s="2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 s="5">
        <f t="shared" si="22"/>
        <v>40782.208333333336</v>
      </c>
      <c r="N361">
        <v>1315026000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25">
      <c r="A362">
        <v>360</v>
      </c>
      <c r="B362" t="s">
        <v>772</v>
      </c>
      <c r="C362" s="4" t="s">
        <v>773</v>
      </c>
      <c r="D362">
        <v>59700</v>
      </c>
      <c r="E362">
        <v>135132</v>
      </c>
      <c r="F362" s="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 s="5">
        <f t="shared" si="22"/>
        <v>40544.25</v>
      </c>
      <c r="N362">
        <v>1295071200</v>
      </c>
      <c r="O362" s="5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25">
      <c r="A363">
        <v>361</v>
      </c>
      <c r="B363" t="s">
        <v>774</v>
      </c>
      <c r="C363" s="4" t="s">
        <v>775</v>
      </c>
      <c r="D363">
        <v>5500</v>
      </c>
      <c r="E363">
        <v>9546</v>
      </c>
      <c r="F363" s="2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 s="5">
        <f t="shared" si="22"/>
        <v>43015.208333333328</v>
      </c>
      <c r="N363">
        <v>1509426000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25">
      <c r="A364">
        <v>362</v>
      </c>
      <c r="B364" t="s">
        <v>776</v>
      </c>
      <c r="C364" s="4" t="s">
        <v>777</v>
      </c>
      <c r="D364">
        <v>3700</v>
      </c>
      <c r="E364">
        <v>13755</v>
      </c>
      <c r="F364" s="2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 s="5">
        <f t="shared" si="22"/>
        <v>40570.25</v>
      </c>
      <c r="N364">
        <v>1299391200</v>
      </c>
      <c r="O364" s="5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25">
      <c r="A365">
        <v>363</v>
      </c>
      <c r="B365" t="s">
        <v>778</v>
      </c>
      <c r="C365" s="4" t="s">
        <v>779</v>
      </c>
      <c r="D365">
        <v>5200</v>
      </c>
      <c r="E365">
        <v>8330</v>
      </c>
      <c r="F365" s="2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 s="5">
        <f t="shared" si="22"/>
        <v>40904.25</v>
      </c>
      <c r="N365">
        <v>1325052000</v>
      </c>
      <c r="O365" s="5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25">
      <c r="A366">
        <v>364</v>
      </c>
      <c r="B366" t="s">
        <v>780</v>
      </c>
      <c r="C366" s="4" t="s">
        <v>781</v>
      </c>
      <c r="D366">
        <v>900</v>
      </c>
      <c r="E366">
        <v>14547</v>
      </c>
      <c r="F366" s="2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 s="5">
        <f t="shared" si="22"/>
        <v>43164.25</v>
      </c>
      <c r="N366">
        <v>1522818000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25">
      <c r="A367">
        <v>365</v>
      </c>
      <c r="B367" t="s">
        <v>782</v>
      </c>
      <c r="C367" s="4" t="s">
        <v>783</v>
      </c>
      <c r="D367">
        <v>1600</v>
      </c>
      <c r="E367">
        <v>11735</v>
      </c>
      <c r="F367" s="2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 s="5">
        <f t="shared" si="22"/>
        <v>42733.25</v>
      </c>
      <c r="N367">
        <v>1485324000</v>
      </c>
      <c r="O367" s="5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25">
      <c r="A368">
        <v>366</v>
      </c>
      <c r="B368" t="s">
        <v>784</v>
      </c>
      <c r="C368" s="4" t="s">
        <v>785</v>
      </c>
      <c r="D368">
        <v>1800</v>
      </c>
      <c r="E368">
        <v>10658</v>
      </c>
      <c r="F368" s="2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 s="5">
        <f t="shared" si="22"/>
        <v>40546.25</v>
      </c>
      <c r="N368">
        <v>1294120800</v>
      </c>
      <c r="O368" s="5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25">
      <c r="A369">
        <v>367</v>
      </c>
      <c r="B369" t="s">
        <v>786</v>
      </c>
      <c r="C369" s="4" t="s">
        <v>787</v>
      </c>
      <c r="D369">
        <v>9900</v>
      </c>
      <c r="E369">
        <v>1870</v>
      </c>
      <c r="F369" s="2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 s="5">
        <f t="shared" si="22"/>
        <v>41930.208333333336</v>
      </c>
      <c r="N369">
        <v>1415685600</v>
      </c>
      <c r="O369" s="5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25">
      <c r="A370">
        <v>368</v>
      </c>
      <c r="B370" t="s">
        <v>788</v>
      </c>
      <c r="C370" s="4" t="s">
        <v>789</v>
      </c>
      <c r="D370">
        <v>5200</v>
      </c>
      <c r="E370">
        <v>14394</v>
      </c>
      <c r="F370" s="2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 s="5">
        <f t="shared" si="22"/>
        <v>40464.208333333336</v>
      </c>
      <c r="N370">
        <v>1288933200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25">
      <c r="A371">
        <v>369</v>
      </c>
      <c r="B371" t="s">
        <v>790</v>
      </c>
      <c r="C371" s="4" t="s">
        <v>791</v>
      </c>
      <c r="D371">
        <v>5400</v>
      </c>
      <c r="E371">
        <v>14743</v>
      </c>
      <c r="F371" s="2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 s="5">
        <f t="shared" si="22"/>
        <v>41308.25</v>
      </c>
      <c r="N371">
        <v>1363237200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25">
      <c r="A372">
        <v>370</v>
      </c>
      <c r="B372" t="s">
        <v>792</v>
      </c>
      <c r="C372" s="4" t="s">
        <v>793</v>
      </c>
      <c r="D372">
        <v>112300</v>
      </c>
      <c r="E372">
        <v>178965</v>
      </c>
      <c r="F372" s="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 s="5">
        <f t="shared" si="22"/>
        <v>43570.208333333328</v>
      </c>
      <c r="N372">
        <v>1555822800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25">
      <c r="A373">
        <v>371</v>
      </c>
      <c r="B373" t="s">
        <v>794</v>
      </c>
      <c r="C373" s="4" t="s">
        <v>795</v>
      </c>
      <c r="D373">
        <v>189200</v>
      </c>
      <c r="E373">
        <v>128410</v>
      </c>
      <c r="F373" s="2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 s="5">
        <f t="shared" si="22"/>
        <v>42043.25</v>
      </c>
      <c r="N373">
        <v>1427778000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x14ac:dyDescent="0.25">
      <c r="A374">
        <v>372</v>
      </c>
      <c r="B374" t="s">
        <v>796</v>
      </c>
      <c r="C374" s="4" t="s">
        <v>797</v>
      </c>
      <c r="D374">
        <v>900</v>
      </c>
      <c r="E374">
        <v>14324</v>
      </c>
      <c r="F374" s="2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 s="5">
        <f t="shared" si="22"/>
        <v>42012.25</v>
      </c>
      <c r="N374">
        <v>1422424800</v>
      </c>
      <c r="O374" s="5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25">
      <c r="A375">
        <v>373</v>
      </c>
      <c r="B375" t="s">
        <v>798</v>
      </c>
      <c r="C375" s="4" t="s">
        <v>799</v>
      </c>
      <c r="D375">
        <v>22500</v>
      </c>
      <c r="E375">
        <v>164291</v>
      </c>
      <c r="F375" s="2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 s="5">
        <f t="shared" si="22"/>
        <v>42964.208333333328</v>
      </c>
      <c r="N375">
        <v>1503637200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x14ac:dyDescent="0.25">
      <c r="A376">
        <v>374</v>
      </c>
      <c r="B376" t="s">
        <v>800</v>
      </c>
      <c r="C376" s="4" t="s">
        <v>801</v>
      </c>
      <c r="D376">
        <v>167400</v>
      </c>
      <c r="E376">
        <v>22073</v>
      </c>
      <c r="F376" s="2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 s="5">
        <f t="shared" si="22"/>
        <v>43476.25</v>
      </c>
      <c r="N376">
        <v>1547618400</v>
      </c>
      <c r="O376" s="5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x14ac:dyDescent="0.25">
      <c r="A377">
        <v>375</v>
      </c>
      <c r="B377" t="s">
        <v>802</v>
      </c>
      <c r="C377" s="4" t="s">
        <v>803</v>
      </c>
      <c r="D377">
        <v>2700</v>
      </c>
      <c r="E377">
        <v>1479</v>
      </c>
      <c r="F377" s="2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5">
        <f t="shared" si="22"/>
        <v>42293.208333333328</v>
      </c>
      <c r="N377">
        <v>1449900000</v>
      </c>
      <c r="O377" s="5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25">
      <c r="A378">
        <v>376</v>
      </c>
      <c r="B378" t="s">
        <v>804</v>
      </c>
      <c r="C378" s="4" t="s">
        <v>805</v>
      </c>
      <c r="D378">
        <v>3400</v>
      </c>
      <c r="E378">
        <v>12275</v>
      </c>
      <c r="F378" s="2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 s="5">
        <f t="shared" si="22"/>
        <v>41826.208333333336</v>
      </c>
      <c r="N378">
        <v>1405141200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25">
      <c r="A379">
        <v>377</v>
      </c>
      <c r="B379" t="s">
        <v>806</v>
      </c>
      <c r="C379" s="4" t="s">
        <v>807</v>
      </c>
      <c r="D379">
        <v>49700</v>
      </c>
      <c r="E379">
        <v>5098</v>
      </c>
      <c r="F379" s="2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 s="5">
        <f t="shared" si="22"/>
        <v>43760.208333333328</v>
      </c>
      <c r="N379">
        <v>1572933600</v>
      </c>
      <c r="O379" s="5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25">
      <c r="A380">
        <v>378</v>
      </c>
      <c r="B380" t="s">
        <v>808</v>
      </c>
      <c r="C380" s="4" t="s">
        <v>809</v>
      </c>
      <c r="D380">
        <v>178200</v>
      </c>
      <c r="E380">
        <v>24882</v>
      </c>
      <c r="F380" s="2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 s="5">
        <f t="shared" si="22"/>
        <v>43241.208333333328</v>
      </c>
      <c r="N380">
        <v>1530162000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25">
      <c r="A381">
        <v>379</v>
      </c>
      <c r="B381" t="s">
        <v>810</v>
      </c>
      <c r="C381" s="4" t="s">
        <v>811</v>
      </c>
      <c r="D381">
        <v>7200</v>
      </c>
      <c r="E381">
        <v>2912</v>
      </c>
      <c r="F381" s="2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 s="5">
        <f t="shared" si="22"/>
        <v>40843.208333333336</v>
      </c>
      <c r="N381">
        <v>1320904800</v>
      </c>
      <c r="O381" s="5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x14ac:dyDescent="0.25">
      <c r="A382">
        <v>380</v>
      </c>
      <c r="B382" t="s">
        <v>812</v>
      </c>
      <c r="C382" s="4" t="s">
        <v>813</v>
      </c>
      <c r="D382">
        <v>2500</v>
      </c>
      <c r="E382">
        <v>4008</v>
      </c>
      <c r="F382" s="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 s="5">
        <f t="shared" si="22"/>
        <v>41448.208333333336</v>
      </c>
      <c r="N382">
        <v>1372395600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25">
      <c r="A383">
        <v>381</v>
      </c>
      <c r="B383" t="s">
        <v>814</v>
      </c>
      <c r="C383" s="4" t="s">
        <v>815</v>
      </c>
      <c r="D383">
        <v>5300</v>
      </c>
      <c r="E383">
        <v>9749</v>
      </c>
      <c r="F383" s="2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 s="5">
        <f t="shared" si="22"/>
        <v>42163.208333333328</v>
      </c>
      <c r="N383">
        <v>1437714000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x14ac:dyDescent="0.25">
      <c r="A384">
        <v>382</v>
      </c>
      <c r="B384" t="s">
        <v>816</v>
      </c>
      <c r="C384" s="4" t="s">
        <v>817</v>
      </c>
      <c r="D384">
        <v>9100</v>
      </c>
      <c r="E384">
        <v>5803</v>
      </c>
      <c r="F384" s="2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 s="5">
        <f t="shared" si="22"/>
        <v>43024.208333333328</v>
      </c>
      <c r="N384">
        <v>1509771600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25">
      <c r="A385">
        <v>383</v>
      </c>
      <c r="B385" t="s">
        <v>818</v>
      </c>
      <c r="C385" s="4" t="s">
        <v>819</v>
      </c>
      <c r="D385">
        <v>6300</v>
      </c>
      <c r="E385">
        <v>14199</v>
      </c>
      <c r="F385" s="2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 s="5">
        <f t="shared" si="22"/>
        <v>43509.25</v>
      </c>
      <c r="N385">
        <v>1550556000</v>
      </c>
      <c r="O385" s="5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25">
      <c r="A386">
        <v>384</v>
      </c>
      <c r="B386" t="s">
        <v>820</v>
      </c>
      <c r="C386" s="4" t="s">
        <v>821</v>
      </c>
      <c r="D386">
        <v>114400</v>
      </c>
      <c r="E386">
        <v>196779</v>
      </c>
      <c r="F386" s="2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 s="5">
        <f t="shared" si="22"/>
        <v>42776.25</v>
      </c>
      <c r="N386">
        <v>1489039200</v>
      </c>
      <c r="O386" s="5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x14ac:dyDescent="0.25">
      <c r="A387">
        <v>385</v>
      </c>
      <c r="B387" t="s">
        <v>822</v>
      </c>
      <c r="C387" s="4" t="s">
        <v>823</v>
      </c>
      <c r="D387">
        <v>38900</v>
      </c>
      <c r="E387">
        <v>56859</v>
      </c>
      <c r="F387" s="2">
        <f t="shared" ref="F387:F450" si="24">ROUND((E387/D387)*100,0)</f>
        <v>146</v>
      </c>
      <c r="G387" t="s">
        <v>20</v>
      </c>
      <c r="H387">
        <v>1137</v>
      </c>
      <c r="I387">
        <f t="shared" ref="I387:I450" si="25">ROUND(IF($H387=0,0,$E387/$H387),2)</f>
        <v>50.01</v>
      </c>
      <c r="J387" t="s">
        <v>21</v>
      </c>
      <c r="K387" t="s">
        <v>22</v>
      </c>
      <c r="L387">
        <v>1553835600</v>
      </c>
      <c r="M387" s="5">
        <f t="shared" ref="M387:M450" si="26">(((L387/60)/60)/24)+DATE(1970,1,1)</f>
        <v>43553.208333333328</v>
      </c>
      <c r="N387">
        <v>1556600400</v>
      </c>
      <c r="O387" s="5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x14ac:dyDescent="0.25">
      <c r="A388">
        <v>386</v>
      </c>
      <c r="B388" t="s">
        <v>824</v>
      </c>
      <c r="C388" s="4" t="s">
        <v>825</v>
      </c>
      <c r="D388">
        <v>135500</v>
      </c>
      <c r="E388">
        <v>103554</v>
      </c>
      <c r="F388" s="2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 s="5">
        <f t="shared" si="26"/>
        <v>40355.208333333336</v>
      </c>
      <c r="N388">
        <v>1278565200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25">
      <c r="A389">
        <v>387</v>
      </c>
      <c r="B389" t="s">
        <v>826</v>
      </c>
      <c r="C389" s="4" t="s">
        <v>827</v>
      </c>
      <c r="D389">
        <v>109000</v>
      </c>
      <c r="E389">
        <v>42795</v>
      </c>
      <c r="F389" s="2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 s="5">
        <f t="shared" si="26"/>
        <v>41072.208333333336</v>
      </c>
      <c r="N389">
        <v>1339909200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25">
      <c r="A390">
        <v>388</v>
      </c>
      <c r="B390" t="s">
        <v>828</v>
      </c>
      <c r="C390" s="4" t="s">
        <v>829</v>
      </c>
      <c r="D390">
        <v>114800</v>
      </c>
      <c r="E390">
        <v>12938</v>
      </c>
      <c r="F390" s="2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 s="5">
        <f t="shared" si="26"/>
        <v>40912.25</v>
      </c>
      <c r="N390">
        <v>1325829600</v>
      </c>
      <c r="O390" s="5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25">
      <c r="A391">
        <v>389</v>
      </c>
      <c r="B391" t="s">
        <v>830</v>
      </c>
      <c r="C391" s="4" t="s">
        <v>831</v>
      </c>
      <c r="D391">
        <v>83000</v>
      </c>
      <c r="E391">
        <v>101352</v>
      </c>
      <c r="F391" s="2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 s="5">
        <f t="shared" si="26"/>
        <v>40479.208333333336</v>
      </c>
      <c r="N391">
        <v>1290578400</v>
      </c>
      <c r="O391" s="5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25">
      <c r="A392">
        <v>390</v>
      </c>
      <c r="B392" t="s">
        <v>832</v>
      </c>
      <c r="C392" s="4" t="s">
        <v>833</v>
      </c>
      <c r="D392">
        <v>2400</v>
      </c>
      <c r="E392">
        <v>4477</v>
      </c>
      <c r="F392" s="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5">
        <f t="shared" si="26"/>
        <v>41530.208333333336</v>
      </c>
      <c r="N392">
        <v>1380344400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25">
      <c r="A393">
        <v>391</v>
      </c>
      <c r="B393" t="s">
        <v>834</v>
      </c>
      <c r="C393" s="4" t="s">
        <v>835</v>
      </c>
      <c r="D393">
        <v>60400</v>
      </c>
      <c r="E393">
        <v>4393</v>
      </c>
      <c r="F393" s="2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 s="5">
        <f t="shared" si="26"/>
        <v>41653.25</v>
      </c>
      <c r="N393">
        <v>1389852000</v>
      </c>
      <c r="O393" s="5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x14ac:dyDescent="0.25">
      <c r="A394">
        <v>392</v>
      </c>
      <c r="B394" t="s">
        <v>836</v>
      </c>
      <c r="C394" s="4" t="s">
        <v>837</v>
      </c>
      <c r="D394">
        <v>102900</v>
      </c>
      <c r="E394">
        <v>67546</v>
      </c>
      <c r="F394" s="2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 s="5">
        <f t="shared" si="26"/>
        <v>40549.25</v>
      </c>
      <c r="N394">
        <v>1294466400</v>
      </c>
      <c r="O394" s="5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25">
      <c r="A395">
        <v>393</v>
      </c>
      <c r="B395" t="s">
        <v>838</v>
      </c>
      <c r="C395" s="4" t="s">
        <v>839</v>
      </c>
      <c r="D395">
        <v>62800</v>
      </c>
      <c r="E395">
        <v>143788</v>
      </c>
      <c r="F395" s="2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5">
        <f t="shared" si="26"/>
        <v>42933.208333333328</v>
      </c>
      <c r="N395">
        <v>1500354000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25">
      <c r="A396">
        <v>394</v>
      </c>
      <c r="B396" t="s">
        <v>840</v>
      </c>
      <c r="C396" s="4" t="s">
        <v>841</v>
      </c>
      <c r="D396">
        <v>800</v>
      </c>
      <c r="E396">
        <v>3755</v>
      </c>
      <c r="F396" s="2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 s="5">
        <f t="shared" si="26"/>
        <v>41484.208333333336</v>
      </c>
      <c r="N396">
        <v>1375938000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x14ac:dyDescent="0.25">
      <c r="A397">
        <v>395</v>
      </c>
      <c r="B397" t="s">
        <v>295</v>
      </c>
      <c r="C397" s="4" t="s">
        <v>842</v>
      </c>
      <c r="D397">
        <v>7100</v>
      </c>
      <c r="E397">
        <v>9238</v>
      </c>
      <c r="F397" s="2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 s="5">
        <f t="shared" si="26"/>
        <v>40885.25</v>
      </c>
      <c r="N397">
        <v>1323410400</v>
      </c>
      <c r="O397" s="5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25">
      <c r="A398">
        <v>396</v>
      </c>
      <c r="B398" t="s">
        <v>843</v>
      </c>
      <c r="C398" s="4" t="s">
        <v>844</v>
      </c>
      <c r="D398">
        <v>46100</v>
      </c>
      <c r="E398">
        <v>77012</v>
      </c>
      <c r="F398" s="2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 s="5">
        <f t="shared" si="26"/>
        <v>43378.208333333328</v>
      </c>
      <c r="N398">
        <v>1539406800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25">
      <c r="A399">
        <v>397</v>
      </c>
      <c r="B399" t="s">
        <v>845</v>
      </c>
      <c r="C399" s="4" t="s">
        <v>846</v>
      </c>
      <c r="D399">
        <v>8100</v>
      </c>
      <c r="E399">
        <v>14083</v>
      </c>
      <c r="F399" s="2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 s="5">
        <f t="shared" si="26"/>
        <v>41417.208333333336</v>
      </c>
      <c r="N399">
        <v>1369803600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x14ac:dyDescent="0.25">
      <c r="A400">
        <v>398</v>
      </c>
      <c r="B400" t="s">
        <v>847</v>
      </c>
      <c r="C400" s="4" t="s">
        <v>848</v>
      </c>
      <c r="D400">
        <v>1700</v>
      </c>
      <c r="E400">
        <v>12202</v>
      </c>
      <c r="F400" s="2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 s="5">
        <f t="shared" si="26"/>
        <v>43228.208333333328</v>
      </c>
      <c r="N400">
        <v>1525928400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25">
      <c r="A401">
        <v>399</v>
      </c>
      <c r="B401" t="s">
        <v>849</v>
      </c>
      <c r="C401" s="4" t="s">
        <v>850</v>
      </c>
      <c r="D401">
        <v>97300</v>
      </c>
      <c r="E401">
        <v>62127</v>
      </c>
      <c r="F401" s="2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 s="5">
        <f t="shared" si="26"/>
        <v>40576.25</v>
      </c>
      <c r="N401">
        <v>1297231200</v>
      </c>
      <c r="O401" s="5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x14ac:dyDescent="0.25">
      <c r="A402">
        <v>400</v>
      </c>
      <c r="B402" t="s">
        <v>851</v>
      </c>
      <c r="C402" s="4" t="s">
        <v>852</v>
      </c>
      <c r="D402">
        <v>100</v>
      </c>
      <c r="E402">
        <v>2</v>
      </c>
      <c r="F402" s="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5">
        <f t="shared" si="26"/>
        <v>41502.208333333336</v>
      </c>
      <c r="N402">
        <v>1378530000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25">
      <c r="A403">
        <v>401</v>
      </c>
      <c r="B403" t="s">
        <v>853</v>
      </c>
      <c r="C403" s="4" t="s">
        <v>854</v>
      </c>
      <c r="D403">
        <v>900</v>
      </c>
      <c r="E403">
        <v>13772</v>
      </c>
      <c r="F403" s="2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 s="5">
        <f t="shared" si="26"/>
        <v>43765.208333333328</v>
      </c>
      <c r="N403">
        <v>1572152400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25">
      <c r="A404">
        <v>402</v>
      </c>
      <c r="B404" t="s">
        <v>855</v>
      </c>
      <c r="C404" s="4" t="s">
        <v>856</v>
      </c>
      <c r="D404">
        <v>7300</v>
      </c>
      <c r="E404">
        <v>2946</v>
      </c>
      <c r="F404" s="2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5">
        <f t="shared" si="26"/>
        <v>40914.25</v>
      </c>
      <c r="N404">
        <v>1329890400</v>
      </c>
      <c r="O404" s="5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25">
      <c r="A405">
        <v>403</v>
      </c>
      <c r="B405" t="s">
        <v>857</v>
      </c>
      <c r="C405" s="4" t="s">
        <v>858</v>
      </c>
      <c r="D405">
        <v>195800</v>
      </c>
      <c r="E405">
        <v>168820</v>
      </c>
      <c r="F405" s="2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5">
        <f t="shared" si="26"/>
        <v>40310.208333333336</v>
      </c>
      <c r="N405">
        <v>1276750800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25">
      <c r="A406">
        <v>404</v>
      </c>
      <c r="B406" t="s">
        <v>859</v>
      </c>
      <c r="C406" s="4" t="s">
        <v>860</v>
      </c>
      <c r="D406">
        <v>48900</v>
      </c>
      <c r="E406">
        <v>154321</v>
      </c>
      <c r="F406" s="2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 s="5">
        <f t="shared" si="26"/>
        <v>43053.25</v>
      </c>
      <c r="N406">
        <v>1510898400</v>
      </c>
      <c r="O406" s="5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25">
      <c r="A407">
        <v>405</v>
      </c>
      <c r="B407" t="s">
        <v>861</v>
      </c>
      <c r="C407" s="4" t="s">
        <v>862</v>
      </c>
      <c r="D407">
        <v>29600</v>
      </c>
      <c r="E407">
        <v>26527</v>
      </c>
      <c r="F407" s="2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 s="5">
        <f t="shared" si="26"/>
        <v>43255.208333333328</v>
      </c>
      <c r="N407">
        <v>1532408400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25">
      <c r="A408">
        <v>406</v>
      </c>
      <c r="B408" t="s">
        <v>863</v>
      </c>
      <c r="C408" s="4" t="s">
        <v>864</v>
      </c>
      <c r="D408">
        <v>39300</v>
      </c>
      <c r="E408">
        <v>71583</v>
      </c>
      <c r="F408" s="2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 s="5">
        <f t="shared" si="26"/>
        <v>41304.25</v>
      </c>
      <c r="N408">
        <v>1360562400</v>
      </c>
      <c r="O408" s="5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25">
      <c r="A409">
        <v>407</v>
      </c>
      <c r="B409" t="s">
        <v>865</v>
      </c>
      <c r="C409" s="4" t="s">
        <v>866</v>
      </c>
      <c r="D409">
        <v>3400</v>
      </c>
      <c r="E409">
        <v>12100</v>
      </c>
      <c r="F409" s="2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5">
        <f t="shared" si="26"/>
        <v>43751.208333333328</v>
      </c>
      <c r="N409">
        <v>1571547600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25">
      <c r="A410">
        <v>408</v>
      </c>
      <c r="B410" t="s">
        <v>867</v>
      </c>
      <c r="C410" s="4" t="s">
        <v>868</v>
      </c>
      <c r="D410">
        <v>9200</v>
      </c>
      <c r="E410">
        <v>12129</v>
      </c>
      <c r="F410" s="2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5">
        <f t="shared" si="26"/>
        <v>42541.208333333328</v>
      </c>
      <c r="N410">
        <v>1468126800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25">
      <c r="A411">
        <v>409</v>
      </c>
      <c r="B411" t="s">
        <v>243</v>
      </c>
      <c r="C411" s="4" t="s">
        <v>869</v>
      </c>
      <c r="D411">
        <v>135600</v>
      </c>
      <c r="E411">
        <v>62804</v>
      </c>
      <c r="F411" s="2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 s="5">
        <f t="shared" si="26"/>
        <v>42843.208333333328</v>
      </c>
      <c r="N411">
        <v>1492837200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25">
      <c r="A412">
        <v>410</v>
      </c>
      <c r="B412" t="s">
        <v>870</v>
      </c>
      <c r="C412" s="4" t="s">
        <v>871</v>
      </c>
      <c r="D412">
        <v>153700</v>
      </c>
      <c r="E412">
        <v>55536</v>
      </c>
      <c r="F412" s="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 s="5">
        <f t="shared" si="26"/>
        <v>42122.208333333328</v>
      </c>
      <c r="N412">
        <v>1430197200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25">
      <c r="A413">
        <v>411</v>
      </c>
      <c r="B413" t="s">
        <v>872</v>
      </c>
      <c r="C413" s="4" t="s">
        <v>873</v>
      </c>
      <c r="D413">
        <v>7800</v>
      </c>
      <c r="E413">
        <v>8161</v>
      </c>
      <c r="F413" s="2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 s="5">
        <f t="shared" si="26"/>
        <v>42884.208333333328</v>
      </c>
      <c r="N413">
        <v>1496206800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25">
      <c r="A414">
        <v>412</v>
      </c>
      <c r="B414" t="s">
        <v>874</v>
      </c>
      <c r="C414" s="4" t="s">
        <v>875</v>
      </c>
      <c r="D414">
        <v>2100</v>
      </c>
      <c r="E414">
        <v>14046</v>
      </c>
      <c r="F414" s="2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 s="5">
        <f t="shared" si="26"/>
        <v>41642.25</v>
      </c>
      <c r="N414">
        <v>1389592800</v>
      </c>
      <c r="O414" s="5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25">
      <c r="A415">
        <v>413</v>
      </c>
      <c r="B415" t="s">
        <v>876</v>
      </c>
      <c r="C415" s="4" t="s">
        <v>877</v>
      </c>
      <c r="D415">
        <v>189500</v>
      </c>
      <c r="E415">
        <v>117628</v>
      </c>
      <c r="F415" s="2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 s="5">
        <f t="shared" si="26"/>
        <v>43431.25</v>
      </c>
      <c r="N415">
        <v>1545631200</v>
      </c>
      <c r="O415" s="5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25">
      <c r="A416">
        <v>414</v>
      </c>
      <c r="B416" t="s">
        <v>878</v>
      </c>
      <c r="C416" s="4" t="s">
        <v>879</v>
      </c>
      <c r="D416">
        <v>188200</v>
      </c>
      <c r="E416">
        <v>159405</v>
      </c>
      <c r="F416" s="2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 s="5">
        <f t="shared" si="26"/>
        <v>40288.208333333336</v>
      </c>
      <c r="N416">
        <v>1272430800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25">
      <c r="A417">
        <v>415</v>
      </c>
      <c r="B417" t="s">
        <v>880</v>
      </c>
      <c r="C417" s="4" t="s">
        <v>881</v>
      </c>
      <c r="D417">
        <v>113500</v>
      </c>
      <c r="E417">
        <v>12552</v>
      </c>
      <c r="F417" s="2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 s="5">
        <f t="shared" si="26"/>
        <v>40921.25</v>
      </c>
      <c r="N417">
        <v>1327903200</v>
      </c>
      <c r="O417" s="5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x14ac:dyDescent="0.25">
      <c r="A418">
        <v>416</v>
      </c>
      <c r="B418" t="s">
        <v>882</v>
      </c>
      <c r="C418" s="4" t="s">
        <v>883</v>
      </c>
      <c r="D418">
        <v>134600</v>
      </c>
      <c r="E418">
        <v>59007</v>
      </c>
      <c r="F418" s="2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 s="5">
        <f t="shared" si="26"/>
        <v>40560.25</v>
      </c>
      <c r="N418">
        <v>1296021600</v>
      </c>
      <c r="O418" s="5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25">
      <c r="A419">
        <v>417</v>
      </c>
      <c r="B419" t="s">
        <v>884</v>
      </c>
      <c r="C419" s="4" t="s">
        <v>885</v>
      </c>
      <c r="D419">
        <v>1700</v>
      </c>
      <c r="E419">
        <v>943</v>
      </c>
      <c r="F419" s="2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 s="5">
        <f t="shared" si="26"/>
        <v>43407.208333333328</v>
      </c>
      <c r="N419">
        <v>1543298400</v>
      </c>
      <c r="O419" s="5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25">
      <c r="A420">
        <v>418</v>
      </c>
      <c r="B420" t="s">
        <v>105</v>
      </c>
      <c r="C420" s="4" t="s">
        <v>886</v>
      </c>
      <c r="D420">
        <v>163700</v>
      </c>
      <c r="E420">
        <v>93963</v>
      </c>
      <c r="F420" s="2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5">
        <f t="shared" si="26"/>
        <v>41035.208333333336</v>
      </c>
      <c r="N420">
        <v>1336366800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25">
      <c r="A421">
        <v>419</v>
      </c>
      <c r="B421" t="s">
        <v>887</v>
      </c>
      <c r="C421" s="4" t="s">
        <v>888</v>
      </c>
      <c r="D421">
        <v>113800</v>
      </c>
      <c r="E421">
        <v>140469</v>
      </c>
      <c r="F421" s="2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 s="5">
        <f t="shared" si="26"/>
        <v>40899.25</v>
      </c>
      <c r="N421">
        <v>1325052000</v>
      </c>
      <c r="O421" s="5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25">
      <c r="A422">
        <v>420</v>
      </c>
      <c r="B422" t="s">
        <v>889</v>
      </c>
      <c r="C422" s="4" t="s">
        <v>890</v>
      </c>
      <c r="D422">
        <v>5000</v>
      </c>
      <c r="E422">
        <v>6423</v>
      </c>
      <c r="F422" s="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 s="5">
        <f t="shared" si="26"/>
        <v>42911.208333333328</v>
      </c>
      <c r="N422">
        <v>1499576400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25">
      <c r="A423">
        <v>421</v>
      </c>
      <c r="B423" t="s">
        <v>891</v>
      </c>
      <c r="C423" s="4" t="s">
        <v>892</v>
      </c>
      <c r="D423">
        <v>9400</v>
      </c>
      <c r="E423">
        <v>6015</v>
      </c>
      <c r="F423" s="2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 s="5">
        <f t="shared" si="26"/>
        <v>42915.208333333328</v>
      </c>
      <c r="N423">
        <v>1501304400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x14ac:dyDescent="0.25">
      <c r="A424">
        <v>422</v>
      </c>
      <c r="B424" t="s">
        <v>893</v>
      </c>
      <c r="C424" s="4" t="s">
        <v>894</v>
      </c>
      <c r="D424">
        <v>8700</v>
      </c>
      <c r="E424">
        <v>11075</v>
      </c>
      <c r="F424" s="2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 s="5">
        <f t="shared" si="26"/>
        <v>40285.208333333336</v>
      </c>
      <c r="N424">
        <v>1273208400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25">
      <c r="A425">
        <v>423</v>
      </c>
      <c r="B425" t="s">
        <v>895</v>
      </c>
      <c r="C425" s="4" t="s">
        <v>896</v>
      </c>
      <c r="D425">
        <v>147800</v>
      </c>
      <c r="E425">
        <v>15723</v>
      </c>
      <c r="F425" s="2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 s="5">
        <f t="shared" si="26"/>
        <v>40808.208333333336</v>
      </c>
      <c r="N425">
        <v>1316840400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25">
      <c r="A426">
        <v>424</v>
      </c>
      <c r="B426" t="s">
        <v>897</v>
      </c>
      <c r="C426" s="4" t="s">
        <v>898</v>
      </c>
      <c r="D426">
        <v>5100</v>
      </c>
      <c r="E426">
        <v>2064</v>
      </c>
      <c r="F426" s="2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 s="5">
        <f t="shared" si="26"/>
        <v>43208.208333333328</v>
      </c>
      <c r="N426">
        <v>1524546000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25">
      <c r="A427">
        <v>425</v>
      </c>
      <c r="B427" t="s">
        <v>899</v>
      </c>
      <c r="C427" s="4" t="s">
        <v>900</v>
      </c>
      <c r="D427">
        <v>2700</v>
      </c>
      <c r="E427">
        <v>7767</v>
      </c>
      <c r="F427" s="2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 s="5">
        <f t="shared" si="26"/>
        <v>42213.208333333328</v>
      </c>
      <c r="N427">
        <v>1438578000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25">
      <c r="A428">
        <v>426</v>
      </c>
      <c r="B428" t="s">
        <v>901</v>
      </c>
      <c r="C428" s="4" t="s">
        <v>902</v>
      </c>
      <c r="D428">
        <v>1800</v>
      </c>
      <c r="E428">
        <v>10313</v>
      </c>
      <c r="F428" s="2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 s="5">
        <f t="shared" si="26"/>
        <v>41332.25</v>
      </c>
      <c r="N428">
        <v>1362549600</v>
      </c>
      <c r="O428" s="5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25">
      <c r="A429">
        <v>427</v>
      </c>
      <c r="B429" t="s">
        <v>903</v>
      </c>
      <c r="C429" s="4" t="s">
        <v>904</v>
      </c>
      <c r="D429">
        <v>174500</v>
      </c>
      <c r="E429">
        <v>197018</v>
      </c>
      <c r="F429" s="2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 s="5">
        <f t="shared" si="26"/>
        <v>41895.208333333336</v>
      </c>
      <c r="N429">
        <v>1413349200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25">
      <c r="A430">
        <v>428</v>
      </c>
      <c r="B430" t="s">
        <v>905</v>
      </c>
      <c r="C430" s="4" t="s">
        <v>906</v>
      </c>
      <c r="D430">
        <v>101400</v>
      </c>
      <c r="E430">
        <v>47037</v>
      </c>
      <c r="F430" s="2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 s="5">
        <f t="shared" si="26"/>
        <v>40585.25</v>
      </c>
      <c r="N430">
        <v>1298008800</v>
      </c>
      <c r="O430" s="5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25">
      <c r="A431">
        <v>429</v>
      </c>
      <c r="B431" t="s">
        <v>907</v>
      </c>
      <c r="C431" s="4" t="s">
        <v>908</v>
      </c>
      <c r="D431">
        <v>191000</v>
      </c>
      <c r="E431">
        <v>173191</v>
      </c>
      <c r="F431" s="2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 s="5">
        <f t="shared" si="26"/>
        <v>41680.25</v>
      </c>
      <c r="N431">
        <v>1394427600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25">
      <c r="A432">
        <v>430</v>
      </c>
      <c r="B432" t="s">
        <v>909</v>
      </c>
      <c r="C432" s="4" t="s">
        <v>910</v>
      </c>
      <c r="D432">
        <v>8100</v>
      </c>
      <c r="E432">
        <v>5487</v>
      </c>
      <c r="F432" s="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 s="5">
        <f t="shared" si="26"/>
        <v>43737.208333333328</v>
      </c>
      <c r="N432">
        <v>1572670800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25">
      <c r="A433">
        <v>431</v>
      </c>
      <c r="B433" t="s">
        <v>911</v>
      </c>
      <c r="C433" s="4" t="s">
        <v>912</v>
      </c>
      <c r="D433">
        <v>5100</v>
      </c>
      <c r="E433">
        <v>9817</v>
      </c>
      <c r="F433" s="2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 s="5">
        <f t="shared" si="26"/>
        <v>43273.208333333328</v>
      </c>
      <c r="N433">
        <v>1531112400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25">
      <c r="A434">
        <v>432</v>
      </c>
      <c r="B434" t="s">
        <v>913</v>
      </c>
      <c r="C434" s="4" t="s">
        <v>914</v>
      </c>
      <c r="D434">
        <v>7700</v>
      </c>
      <c r="E434">
        <v>6369</v>
      </c>
      <c r="F434" s="2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 s="5">
        <f t="shared" si="26"/>
        <v>41761.208333333336</v>
      </c>
      <c r="N434">
        <v>1400734800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25">
      <c r="A435">
        <v>433</v>
      </c>
      <c r="B435" t="s">
        <v>915</v>
      </c>
      <c r="C435" s="4" t="s">
        <v>916</v>
      </c>
      <c r="D435">
        <v>121400</v>
      </c>
      <c r="E435">
        <v>65755</v>
      </c>
      <c r="F435" s="2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 s="5">
        <f t="shared" si="26"/>
        <v>41603.25</v>
      </c>
      <c r="N435">
        <v>1386741600</v>
      </c>
      <c r="O435" s="5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25">
      <c r="A436">
        <v>434</v>
      </c>
      <c r="B436" t="s">
        <v>917</v>
      </c>
      <c r="C436" s="4" t="s">
        <v>918</v>
      </c>
      <c r="D436">
        <v>5400</v>
      </c>
      <c r="E436">
        <v>903</v>
      </c>
      <c r="F436" s="2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5">
        <f t="shared" si="26"/>
        <v>42705.25</v>
      </c>
      <c r="N436">
        <v>1481781600</v>
      </c>
      <c r="O436" s="5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25">
      <c r="A437">
        <v>435</v>
      </c>
      <c r="B437" t="s">
        <v>919</v>
      </c>
      <c r="C437" s="4" t="s">
        <v>920</v>
      </c>
      <c r="D437">
        <v>152400</v>
      </c>
      <c r="E437">
        <v>178120</v>
      </c>
      <c r="F437" s="2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 s="5">
        <f t="shared" si="26"/>
        <v>41988.25</v>
      </c>
      <c r="N437">
        <v>1419660000</v>
      </c>
      <c r="O437" s="5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25">
      <c r="A438">
        <v>436</v>
      </c>
      <c r="B438" t="s">
        <v>921</v>
      </c>
      <c r="C438" s="4" t="s">
        <v>922</v>
      </c>
      <c r="D438">
        <v>1300</v>
      </c>
      <c r="E438">
        <v>13678</v>
      </c>
      <c r="F438" s="2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 s="5">
        <f t="shared" si="26"/>
        <v>43575.208333333328</v>
      </c>
      <c r="N438">
        <v>1555822800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25">
      <c r="A439">
        <v>437</v>
      </c>
      <c r="B439" t="s">
        <v>923</v>
      </c>
      <c r="C439" s="4" t="s">
        <v>924</v>
      </c>
      <c r="D439">
        <v>8100</v>
      </c>
      <c r="E439">
        <v>9969</v>
      </c>
      <c r="F439" s="2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 s="5">
        <f t="shared" si="26"/>
        <v>42260.208333333328</v>
      </c>
      <c r="N439">
        <v>1442379600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x14ac:dyDescent="0.25">
      <c r="A440">
        <v>438</v>
      </c>
      <c r="B440" t="s">
        <v>925</v>
      </c>
      <c r="C440" s="4" t="s">
        <v>926</v>
      </c>
      <c r="D440">
        <v>8300</v>
      </c>
      <c r="E440">
        <v>14827</v>
      </c>
      <c r="F440" s="2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 s="5">
        <f t="shared" si="26"/>
        <v>41337.25</v>
      </c>
      <c r="N440">
        <v>1364965200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25">
      <c r="A441">
        <v>439</v>
      </c>
      <c r="B441" t="s">
        <v>927</v>
      </c>
      <c r="C441" s="4" t="s">
        <v>928</v>
      </c>
      <c r="D441">
        <v>28400</v>
      </c>
      <c r="E441">
        <v>100900</v>
      </c>
      <c r="F441" s="2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 s="5">
        <f t="shared" si="26"/>
        <v>42680.208333333328</v>
      </c>
      <c r="N441">
        <v>1479016800</v>
      </c>
      <c r="O441" s="5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25">
      <c r="A442">
        <v>440</v>
      </c>
      <c r="B442" t="s">
        <v>929</v>
      </c>
      <c r="C442" s="4" t="s">
        <v>930</v>
      </c>
      <c r="D442">
        <v>102500</v>
      </c>
      <c r="E442">
        <v>165954</v>
      </c>
      <c r="F442" s="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 s="5">
        <f t="shared" si="26"/>
        <v>42916.208333333328</v>
      </c>
      <c r="N442">
        <v>1499662800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25">
      <c r="A443">
        <v>441</v>
      </c>
      <c r="B443" t="s">
        <v>931</v>
      </c>
      <c r="C443" s="4" t="s">
        <v>932</v>
      </c>
      <c r="D443">
        <v>7000</v>
      </c>
      <c r="E443">
        <v>1744</v>
      </c>
      <c r="F443" s="2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5">
        <f t="shared" si="26"/>
        <v>41025.208333333336</v>
      </c>
      <c r="N443">
        <v>1337835600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25">
      <c r="A444">
        <v>442</v>
      </c>
      <c r="B444" t="s">
        <v>933</v>
      </c>
      <c r="C444" s="4" t="s">
        <v>934</v>
      </c>
      <c r="D444">
        <v>5400</v>
      </c>
      <c r="E444">
        <v>10731</v>
      </c>
      <c r="F444" s="2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 s="5">
        <f t="shared" si="26"/>
        <v>42980.208333333328</v>
      </c>
      <c r="N444">
        <v>1505710800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25">
      <c r="A445">
        <v>443</v>
      </c>
      <c r="B445" t="s">
        <v>935</v>
      </c>
      <c r="C445" s="4" t="s">
        <v>936</v>
      </c>
      <c r="D445">
        <v>9300</v>
      </c>
      <c r="E445">
        <v>3232</v>
      </c>
      <c r="F445" s="2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 s="5">
        <f t="shared" si="26"/>
        <v>40451.208333333336</v>
      </c>
      <c r="N445">
        <v>1287464400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25">
      <c r="A446">
        <v>444</v>
      </c>
      <c r="B446" t="s">
        <v>748</v>
      </c>
      <c r="C446" s="4" t="s">
        <v>937</v>
      </c>
      <c r="D446">
        <v>6200</v>
      </c>
      <c r="E446">
        <v>10938</v>
      </c>
      <c r="F446" s="2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 s="5">
        <f t="shared" si="26"/>
        <v>40748.208333333336</v>
      </c>
      <c r="N446">
        <v>1311656400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x14ac:dyDescent="0.25">
      <c r="A447">
        <v>445</v>
      </c>
      <c r="B447" t="s">
        <v>938</v>
      </c>
      <c r="C447" s="4" t="s">
        <v>939</v>
      </c>
      <c r="D447">
        <v>2100</v>
      </c>
      <c r="E447">
        <v>10739</v>
      </c>
      <c r="F447" s="2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 s="5">
        <f t="shared" si="26"/>
        <v>40515.25</v>
      </c>
      <c r="N447">
        <v>1293170400</v>
      </c>
      <c r="O447" s="5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25">
      <c r="A448">
        <v>446</v>
      </c>
      <c r="B448" t="s">
        <v>940</v>
      </c>
      <c r="C448" s="4" t="s">
        <v>941</v>
      </c>
      <c r="D448">
        <v>6800</v>
      </c>
      <c r="E448">
        <v>5579</v>
      </c>
      <c r="F448" s="2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 s="5">
        <f t="shared" si="26"/>
        <v>41261.25</v>
      </c>
      <c r="N448">
        <v>1355983200</v>
      </c>
      <c r="O448" s="5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x14ac:dyDescent="0.25">
      <c r="A449">
        <v>447</v>
      </c>
      <c r="B449" t="s">
        <v>942</v>
      </c>
      <c r="C449" s="4" t="s">
        <v>943</v>
      </c>
      <c r="D449">
        <v>155200</v>
      </c>
      <c r="E449">
        <v>37754</v>
      </c>
      <c r="F449" s="2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5">
        <f t="shared" si="26"/>
        <v>43088.25</v>
      </c>
      <c r="N449">
        <v>1515045600</v>
      </c>
      <c r="O449" s="5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25">
      <c r="A450">
        <v>448</v>
      </c>
      <c r="B450" t="s">
        <v>944</v>
      </c>
      <c r="C450" s="4" t="s">
        <v>945</v>
      </c>
      <c r="D450">
        <v>89900</v>
      </c>
      <c r="E450">
        <v>45384</v>
      </c>
      <c r="F450" s="2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 s="5">
        <f t="shared" si="26"/>
        <v>41378.208333333336</v>
      </c>
      <c r="N450">
        <v>1366088400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25">
      <c r="A451">
        <v>449</v>
      </c>
      <c r="B451" t="s">
        <v>946</v>
      </c>
      <c r="C451" s="4" t="s">
        <v>947</v>
      </c>
      <c r="D451">
        <v>900</v>
      </c>
      <c r="E451">
        <v>8703</v>
      </c>
      <c r="F451" s="2">
        <f t="shared" ref="F451:F514" si="28">ROUND((E451/D451)*100,0)</f>
        <v>967</v>
      </c>
      <c r="G451" t="s">
        <v>20</v>
      </c>
      <c r="H451">
        <v>86</v>
      </c>
      <c r="I451">
        <f t="shared" ref="I451:I514" si="29">ROUND(IF($H451=0,0,$E451/$H451),2)</f>
        <v>101.2</v>
      </c>
      <c r="J451" t="s">
        <v>36</v>
      </c>
      <c r="K451" t="s">
        <v>37</v>
      </c>
      <c r="L451">
        <v>1551852000</v>
      </c>
      <c r="M451" s="5">
        <f t="shared" ref="M451:M514" si="30">(((L451/60)/60)/24)+DATE(1970,1,1)</f>
        <v>43530.25</v>
      </c>
      <c r="N451">
        <v>1553317200</v>
      </c>
      <c r="O451" s="5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25">
      <c r="A452">
        <v>450</v>
      </c>
      <c r="B452" t="s">
        <v>948</v>
      </c>
      <c r="C452" s="4" t="s">
        <v>949</v>
      </c>
      <c r="D452">
        <v>100</v>
      </c>
      <c r="E452">
        <v>4</v>
      </c>
      <c r="F452" s="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5">
        <f t="shared" si="30"/>
        <v>43394.208333333328</v>
      </c>
      <c r="N452">
        <v>1542088800</v>
      </c>
      <c r="O452" s="5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25">
      <c r="A453">
        <v>451</v>
      </c>
      <c r="B453" t="s">
        <v>950</v>
      </c>
      <c r="C453" s="4" t="s">
        <v>951</v>
      </c>
      <c r="D453">
        <v>148400</v>
      </c>
      <c r="E453">
        <v>182302</v>
      </c>
      <c r="F453" s="2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 s="5">
        <f t="shared" si="30"/>
        <v>42935.208333333328</v>
      </c>
      <c r="N453">
        <v>1503118800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x14ac:dyDescent="0.25">
      <c r="A454">
        <v>452</v>
      </c>
      <c r="B454" t="s">
        <v>952</v>
      </c>
      <c r="C454" s="4" t="s">
        <v>953</v>
      </c>
      <c r="D454">
        <v>4800</v>
      </c>
      <c r="E454">
        <v>3045</v>
      </c>
      <c r="F454" s="2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 s="5">
        <f t="shared" si="30"/>
        <v>40365.208333333336</v>
      </c>
      <c r="N454">
        <v>1278478800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x14ac:dyDescent="0.25">
      <c r="A455">
        <v>453</v>
      </c>
      <c r="B455" t="s">
        <v>954</v>
      </c>
      <c r="C455" s="4" t="s">
        <v>955</v>
      </c>
      <c r="D455">
        <v>182400</v>
      </c>
      <c r="E455">
        <v>102749</v>
      </c>
      <c r="F455" s="2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 s="5">
        <f t="shared" si="30"/>
        <v>42705.25</v>
      </c>
      <c r="N455">
        <v>1484114400</v>
      </c>
      <c r="O455" s="5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25">
      <c r="A456">
        <v>454</v>
      </c>
      <c r="B456" t="s">
        <v>956</v>
      </c>
      <c r="C456" s="4" t="s">
        <v>957</v>
      </c>
      <c r="D456">
        <v>4000</v>
      </c>
      <c r="E456">
        <v>1763</v>
      </c>
      <c r="F456" s="2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 s="5">
        <f t="shared" si="30"/>
        <v>41568.208333333336</v>
      </c>
      <c r="N456">
        <v>1385445600</v>
      </c>
      <c r="O456" s="5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25">
      <c r="A457">
        <v>455</v>
      </c>
      <c r="B457" t="s">
        <v>958</v>
      </c>
      <c r="C457" s="4" t="s">
        <v>959</v>
      </c>
      <c r="D457">
        <v>116500</v>
      </c>
      <c r="E457">
        <v>137904</v>
      </c>
      <c r="F457" s="2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 s="5">
        <f t="shared" si="30"/>
        <v>40809.208333333336</v>
      </c>
      <c r="N457">
        <v>1318741200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x14ac:dyDescent="0.25">
      <c r="A458">
        <v>456</v>
      </c>
      <c r="B458" t="s">
        <v>960</v>
      </c>
      <c r="C458" s="4" t="s">
        <v>961</v>
      </c>
      <c r="D458">
        <v>146400</v>
      </c>
      <c r="E458">
        <v>152438</v>
      </c>
      <c r="F458" s="2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 s="5">
        <f t="shared" si="30"/>
        <v>43141.25</v>
      </c>
      <c r="N458">
        <v>1518242400</v>
      </c>
      <c r="O458" s="5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25">
      <c r="A459">
        <v>457</v>
      </c>
      <c r="B459" t="s">
        <v>962</v>
      </c>
      <c r="C459" s="4" t="s">
        <v>963</v>
      </c>
      <c r="D459">
        <v>5000</v>
      </c>
      <c r="E459">
        <v>1332</v>
      </c>
      <c r="F459" s="2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 s="5">
        <f t="shared" si="30"/>
        <v>42657.208333333328</v>
      </c>
      <c r="N459">
        <v>1476594000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25">
      <c r="A460">
        <v>458</v>
      </c>
      <c r="B460" t="s">
        <v>964</v>
      </c>
      <c r="C460" s="4" t="s">
        <v>965</v>
      </c>
      <c r="D460">
        <v>33800</v>
      </c>
      <c r="E460">
        <v>118706</v>
      </c>
      <c r="F460" s="2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 s="5">
        <f t="shared" si="30"/>
        <v>40265.208333333336</v>
      </c>
      <c r="N460">
        <v>1273554000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25">
      <c r="A461">
        <v>459</v>
      </c>
      <c r="B461" t="s">
        <v>966</v>
      </c>
      <c r="C461" s="4" t="s">
        <v>967</v>
      </c>
      <c r="D461">
        <v>6300</v>
      </c>
      <c r="E461">
        <v>5674</v>
      </c>
      <c r="F461" s="2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 s="5">
        <f t="shared" si="30"/>
        <v>42001.25</v>
      </c>
      <c r="N461">
        <v>1421906400</v>
      </c>
      <c r="O461" s="5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25">
      <c r="A462">
        <v>460</v>
      </c>
      <c r="B462" t="s">
        <v>968</v>
      </c>
      <c r="C462" s="4" t="s">
        <v>969</v>
      </c>
      <c r="D462">
        <v>2400</v>
      </c>
      <c r="E462">
        <v>4119</v>
      </c>
      <c r="F462" s="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5">
        <f t="shared" si="30"/>
        <v>40399.208333333336</v>
      </c>
      <c r="N462">
        <v>1281589200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25">
      <c r="A463">
        <v>461</v>
      </c>
      <c r="B463" t="s">
        <v>970</v>
      </c>
      <c r="C463" s="4" t="s">
        <v>971</v>
      </c>
      <c r="D463">
        <v>98800</v>
      </c>
      <c r="E463">
        <v>139354</v>
      </c>
      <c r="F463" s="2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 s="5">
        <f t="shared" si="30"/>
        <v>41757.208333333336</v>
      </c>
      <c r="N463">
        <v>1400389200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25">
      <c r="A464">
        <v>462</v>
      </c>
      <c r="B464" t="s">
        <v>972</v>
      </c>
      <c r="C464" s="4" t="s">
        <v>973</v>
      </c>
      <c r="D464">
        <v>188800</v>
      </c>
      <c r="E464">
        <v>57734</v>
      </c>
      <c r="F464" s="2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 s="5">
        <f t="shared" si="30"/>
        <v>41304.25</v>
      </c>
      <c r="N464">
        <v>1362808800</v>
      </c>
      <c r="O464" s="5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x14ac:dyDescent="0.25">
      <c r="A465">
        <v>463</v>
      </c>
      <c r="B465" t="s">
        <v>974</v>
      </c>
      <c r="C465" s="4" t="s">
        <v>975</v>
      </c>
      <c r="D465">
        <v>134300</v>
      </c>
      <c r="E465">
        <v>145265</v>
      </c>
      <c r="F465" s="2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 s="5">
        <f t="shared" si="30"/>
        <v>41639.25</v>
      </c>
      <c r="N465">
        <v>1388815200</v>
      </c>
      <c r="O465" s="5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25">
      <c r="A466">
        <v>464</v>
      </c>
      <c r="B466" t="s">
        <v>976</v>
      </c>
      <c r="C466" s="4" t="s">
        <v>977</v>
      </c>
      <c r="D466">
        <v>71200</v>
      </c>
      <c r="E466">
        <v>95020</v>
      </c>
      <c r="F466" s="2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 s="5">
        <f t="shared" si="30"/>
        <v>43142.25</v>
      </c>
      <c r="N466">
        <v>1519538400</v>
      </c>
      <c r="O466" s="5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25">
      <c r="A467">
        <v>465</v>
      </c>
      <c r="B467" t="s">
        <v>978</v>
      </c>
      <c r="C467" s="4" t="s">
        <v>979</v>
      </c>
      <c r="D467">
        <v>4700</v>
      </c>
      <c r="E467">
        <v>8829</v>
      </c>
      <c r="F467" s="2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 s="5">
        <f t="shared" si="30"/>
        <v>43127.25</v>
      </c>
      <c r="N467">
        <v>1517810400</v>
      </c>
      <c r="O467" s="5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25">
      <c r="A468">
        <v>466</v>
      </c>
      <c r="B468" t="s">
        <v>980</v>
      </c>
      <c r="C468" s="4" t="s">
        <v>981</v>
      </c>
      <c r="D468">
        <v>1200</v>
      </c>
      <c r="E468">
        <v>3984</v>
      </c>
      <c r="F468" s="2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 s="5">
        <f t="shared" si="30"/>
        <v>41409.208333333336</v>
      </c>
      <c r="N468">
        <v>1370581200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x14ac:dyDescent="0.25">
      <c r="A469">
        <v>467</v>
      </c>
      <c r="B469" t="s">
        <v>982</v>
      </c>
      <c r="C469" s="4" t="s">
        <v>983</v>
      </c>
      <c r="D469">
        <v>1400</v>
      </c>
      <c r="E469">
        <v>8053</v>
      </c>
      <c r="F469" s="2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5">
        <f t="shared" si="30"/>
        <v>42331.25</v>
      </c>
      <c r="N469">
        <v>1448863200</v>
      </c>
      <c r="O469" s="5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25">
      <c r="A470">
        <v>468</v>
      </c>
      <c r="B470" t="s">
        <v>984</v>
      </c>
      <c r="C470" s="4" t="s">
        <v>985</v>
      </c>
      <c r="D470">
        <v>4000</v>
      </c>
      <c r="E470">
        <v>1620</v>
      </c>
      <c r="F470" s="2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5">
        <f t="shared" si="30"/>
        <v>43569.208333333328</v>
      </c>
      <c r="N470">
        <v>1556600400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25">
      <c r="A471">
        <v>469</v>
      </c>
      <c r="B471" t="s">
        <v>986</v>
      </c>
      <c r="C471" s="4" t="s">
        <v>987</v>
      </c>
      <c r="D471">
        <v>5600</v>
      </c>
      <c r="E471">
        <v>10328</v>
      </c>
      <c r="F471" s="2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 s="5">
        <f t="shared" si="30"/>
        <v>42142.208333333328</v>
      </c>
      <c r="N471">
        <v>1432098000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25">
      <c r="A472">
        <v>470</v>
      </c>
      <c r="B472" t="s">
        <v>988</v>
      </c>
      <c r="C472" s="4" t="s">
        <v>989</v>
      </c>
      <c r="D472">
        <v>3600</v>
      </c>
      <c r="E472">
        <v>10289</v>
      </c>
      <c r="F472" s="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 s="5">
        <f t="shared" si="30"/>
        <v>42716.25</v>
      </c>
      <c r="N472">
        <v>1482127200</v>
      </c>
      <c r="O472" s="5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25">
      <c r="A473">
        <v>471</v>
      </c>
      <c r="B473" t="s">
        <v>446</v>
      </c>
      <c r="C473" s="4" t="s">
        <v>990</v>
      </c>
      <c r="D473">
        <v>3100</v>
      </c>
      <c r="E473">
        <v>9889</v>
      </c>
      <c r="F473" s="2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 s="5">
        <f t="shared" si="30"/>
        <v>41031.208333333336</v>
      </c>
      <c r="N473">
        <v>1335934800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25">
      <c r="A474">
        <v>472</v>
      </c>
      <c r="B474" t="s">
        <v>991</v>
      </c>
      <c r="C474" s="4" t="s">
        <v>992</v>
      </c>
      <c r="D474">
        <v>153800</v>
      </c>
      <c r="E474">
        <v>60342</v>
      </c>
      <c r="F474" s="2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 s="5">
        <f t="shared" si="30"/>
        <v>43535.208333333328</v>
      </c>
      <c r="N474">
        <v>1556946000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25">
      <c r="A475">
        <v>473</v>
      </c>
      <c r="B475" t="s">
        <v>993</v>
      </c>
      <c r="C475" s="4" t="s">
        <v>994</v>
      </c>
      <c r="D475">
        <v>5000</v>
      </c>
      <c r="E475">
        <v>8907</v>
      </c>
      <c r="F475" s="2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 s="5">
        <f t="shared" si="30"/>
        <v>43277.208333333328</v>
      </c>
      <c r="N475">
        <v>1530075600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25">
      <c r="A476">
        <v>474</v>
      </c>
      <c r="B476" t="s">
        <v>995</v>
      </c>
      <c r="C476" s="4" t="s">
        <v>996</v>
      </c>
      <c r="D476">
        <v>4000</v>
      </c>
      <c r="E476">
        <v>14606</v>
      </c>
      <c r="F476" s="2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 s="5">
        <f t="shared" si="30"/>
        <v>41989.25</v>
      </c>
      <c r="N476">
        <v>1418796000</v>
      </c>
      <c r="O476" s="5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x14ac:dyDescent="0.25">
      <c r="A477">
        <v>475</v>
      </c>
      <c r="B477" t="s">
        <v>997</v>
      </c>
      <c r="C477" s="4" t="s">
        <v>998</v>
      </c>
      <c r="D477">
        <v>7400</v>
      </c>
      <c r="E477">
        <v>8432</v>
      </c>
      <c r="F477" s="2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 s="5">
        <f t="shared" si="30"/>
        <v>41450.208333333336</v>
      </c>
      <c r="N477">
        <v>1372482000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x14ac:dyDescent="0.25">
      <c r="A478">
        <v>476</v>
      </c>
      <c r="B478" t="s">
        <v>999</v>
      </c>
      <c r="C478" s="4" t="s">
        <v>1000</v>
      </c>
      <c r="D478">
        <v>191500</v>
      </c>
      <c r="E478">
        <v>57122</v>
      </c>
      <c r="F478" s="2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 s="5">
        <f t="shared" si="30"/>
        <v>43322.208333333328</v>
      </c>
      <c r="N478">
        <v>1534395600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25">
      <c r="A479">
        <v>477</v>
      </c>
      <c r="B479" t="s">
        <v>1001</v>
      </c>
      <c r="C479" s="4" t="s">
        <v>1002</v>
      </c>
      <c r="D479">
        <v>8500</v>
      </c>
      <c r="E479">
        <v>4613</v>
      </c>
      <c r="F479" s="2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 s="5">
        <f t="shared" si="30"/>
        <v>40720.208333333336</v>
      </c>
      <c r="N479">
        <v>1311397200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25">
      <c r="A480">
        <v>478</v>
      </c>
      <c r="B480" t="s">
        <v>1003</v>
      </c>
      <c r="C480" s="4" t="s">
        <v>1004</v>
      </c>
      <c r="D480">
        <v>68800</v>
      </c>
      <c r="E480">
        <v>162603</v>
      </c>
      <c r="F480" s="2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 s="5">
        <f t="shared" si="30"/>
        <v>42072.208333333328</v>
      </c>
      <c r="N480">
        <v>1426914000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25">
      <c r="A481">
        <v>479</v>
      </c>
      <c r="B481" t="s">
        <v>1005</v>
      </c>
      <c r="C481" s="4" t="s">
        <v>1006</v>
      </c>
      <c r="D481">
        <v>2400</v>
      </c>
      <c r="E481">
        <v>12310</v>
      </c>
      <c r="F481" s="2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 s="5">
        <f t="shared" si="30"/>
        <v>42945.208333333328</v>
      </c>
      <c r="N481">
        <v>1501477200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25">
      <c r="A482">
        <v>480</v>
      </c>
      <c r="B482" t="s">
        <v>1007</v>
      </c>
      <c r="C482" s="4" t="s">
        <v>1008</v>
      </c>
      <c r="D482">
        <v>8600</v>
      </c>
      <c r="E482">
        <v>8656</v>
      </c>
      <c r="F482" s="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 s="5">
        <f t="shared" si="30"/>
        <v>40248.25</v>
      </c>
      <c r="N482">
        <v>1269061200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x14ac:dyDescent="0.25">
      <c r="A483">
        <v>481</v>
      </c>
      <c r="B483" t="s">
        <v>1009</v>
      </c>
      <c r="C483" s="4" t="s">
        <v>1010</v>
      </c>
      <c r="D483">
        <v>196600</v>
      </c>
      <c r="E483">
        <v>159931</v>
      </c>
      <c r="F483" s="2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 s="5">
        <f t="shared" si="30"/>
        <v>41913.208333333336</v>
      </c>
      <c r="N483">
        <v>1415772000</v>
      </c>
      <c r="O483" s="5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x14ac:dyDescent="0.25">
      <c r="A484">
        <v>482</v>
      </c>
      <c r="B484" t="s">
        <v>1011</v>
      </c>
      <c r="C484" s="4" t="s">
        <v>1012</v>
      </c>
      <c r="D484">
        <v>4200</v>
      </c>
      <c r="E484">
        <v>689</v>
      </c>
      <c r="F484" s="2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 s="5">
        <f t="shared" si="30"/>
        <v>40963.25</v>
      </c>
      <c r="N484">
        <v>1331013600</v>
      </c>
      <c r="O484" s="5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25">
      <c r="A485">
        <v>483</v>
      </c>
      <c r="B485" t="s">
        <v>1013</v>
      </c>
      <c r="C485" s="4" t="s">
        <v>1014</v>
      </c>
      <c r="D485">
        <v>91400</v>
      </c>
      <c r="E485">
        <v>48236</v>
      </c>
      <c r="F485" s="2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 s="5">
        <f t="shared" si="30"/>
        <v>43811.25</v>
      </c>
      <c r="N485">
        <v>1576735200</v>
      </c>
      <c r="O485" s="5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25">
      <c r="A486">
        <v>484</v>
      </c>
      <c r="B486" t="s">
        <v>1015</v>
      </c>
      <c r="C486" s="4" t="s">
        <v>1016</v>
      </c>
      <c r="D486">
        <v>29600</v>
      </c>
      <c r="E486">
        <v>77021</v>
      </c>
      <c r="F486" s="2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 s="5">
        <f t="shared" si="30"/>
        <v>41855.208333333336</v>
      </c>
      <c r="N486">
        <v>1411362000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x14ac:dyDescent="0.25">
      <c r="A487">
        <v>485</v>
      </c>
      <c r="B487" t="s">
        <v>1017</v>
      </c>
      <c r="C487" s="4" t="s">
        <v>1018</v>
      </c>
      <c r="D487">
        <v>90600</v>
      </c>
      <c r="E487">
        <v>27844</v>
      </c>
      <c r="F487" s="2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 s="5">
        <f t="shared" si="30"/>
        <v>43626.208333333328</v>
      </c>
      <c r="N487">
        <v>1563685200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x14ac:dyDescent="0.25">
      <c r="A488">
        <v>486</v>
      </c>
      <c r="B488" t="s">
        <v>1019</v>
      </c>
      <c r="C488" s="4" t="s">
        <v>1020</v>
      </c>
      <c r="D488">
        <v>5200</v>
      </c>
      <c r="E488">
        <v>702</v>
      </c>
      <c r="F488" s="2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 s="5">
        <f t="shared" si="30"/>
        <v>43168.25</v>
      </c>
      <c r="N488">
        <v>1521867600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25">
      <c r="A489">
        <v>487</v>
      </c>
      <c r="B489" t="s">
        <v>1021</v>
      </c>
      <c r="C489" s="4" t="s">
        <v>1022</v>
      </c>
      <c r="D489">
        <v>110300</v>
      </c>
      <c r="E489">
        <v>197024</v>
      </c>
      <c r="F489" s="2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 s="5">
        <f t="shared" si="30"/>
        <v>42845.208333333328</v>
      </c>
      <c r="N489">
        <v>1495515600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25">
      <c r="A490">
        <v>488</v>
      </c>
      <c r="B490" t="s">
        <v>1023</v>
      </c>
      <c r="C490" s="4" t="s">
        <v>1024</v>
      </c>
      <c r="D490">
        <v>5300</v>
      </c>
      <c r="E490">
        <v>11663</v>
      </c>
      <c r="F490" s="2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 s="5">
        <f t="shared" si="30"/>
        <v>42403.25</v>
      </c>
      <c r="N490">
        <v>1455948000</v>
      </c>
      <c r="O490" s="5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25">
      <c r="A491">
        <v>489</v>
      </c>
      <c r="B491" t="s">
        <v>1025</v>
      </c>
      <c r="C491" s="4" t="s">
        <v>1026</v>
      </c>
      <c r="D491">
        <v>9200</v>
      </c>
      <c r="E491">
        <v>9339</v>
      </c>
      <c r="F491" s="2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 s="5">
        <f t="shared" si="30"/>
        <v>40406.208333333336</v>
      </c>
      <c r="N491">
        <v>1282366800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25">
      <c r="A492">
        <v>490</v>
      </c>
      <c r="B492" t="s">
        <v>1027</v>
      </c>
      <c r="C492" s="4" t="s">
        <v>1028</v>
      </c>
      <c r="D492">
        <v>2400</v>
      </c>
      <c r="E492">
        <v>4596</v>
      </c>
      <c r="F492" s="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 s="5">
        <f t="shared" si="30"/>
        <v>43786.25</v>
      </c>
      <c r="N492">
        <v>1574575200</v>
      </c>
      <c r="O492" s="5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x14ac:dyDescent="0.25">
      <c r="A493">
        <v>491</v>
      </c>
      <c r="B493" t="s">
        <v>1030</v>
      </c>
      <c r="C493" s="4" t="s">
        <v>1031</v>
      </c>
      <c r="D493">
        <v>56800</v>
      </c>
      <c r="E493">
        <v>173437</v>
      </c>
      <c r="F493" s="2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 s="5">
        <f t="shared" si="30"/>
        <v>41456.208333333336</v>
      </c>
      <c r="N493">
        <v>1374901200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25">
      <c r="A494">
        <v>492</v>
      </c>
      <c r="B494" t="s">
        <v>1032</v>
      </c>
      <c r="C494" s="4" t="s">
        <v>1033</v>
      </c>
      <c r="D494">
        <v>191000</v>
      </c>
      <c r="E494">
        <v>45831</v>
      </c>
      <c r="F494" s="2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 s="5">
        <f t="shared" si="30"/>
        <v>40336.208333333336</v>
      </c>
      <c r="N494">
        <v>1278910800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25">
      <c r="A495">
        <v>493</v>
      </c>
      <c r="B495" t="s">
        <v>1034</v>
      </c>
      <c r="C495" s="4" t="s">
        <v>1035</v>
      </c>
      <c r="D495">
        <v>900</v>
      </c>
      <c r="E495">
        <v>6514</v>
      </c>
      <c r="F495" s="2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 s="5">
        <f t="shared" si="30"/>
        <v>43645.208333333328</v>
      </c>
      <c r="N495">
        <v>1562907600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x14ac:dyDescent="0.25">
      <c r="A496">
        <v>494</v>
      </c>
      <c r="B496" t="s">
        <v>1036</v>
      </c>
      <c r="C496" s="4" t="s">
        <v>1037</v>
      </c>
      <c r="D496">
        <v>2500</v>
      </c>
      <c r="E496">
        <v>13684</v>
      </c>
      <c r="F496" s="2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 s="5">
        <f t="shared" si="30"/>
        <v>40990.208333333336</v>
      </c>
      <c r="N496">
        <v>1332478800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25">
      <c r="A497">
        <v>495</v>
      </c>
      <c r="B497" t="s">
        <v>1038</v>
      </c>
      <c r="C497" s="4" t="s">
        <v>1039</v>
      </c>
      <c r="D497">
        <v>3200</v>
      </c>
      <c r="E497">
        <v>13264</v>
      </c>
      <c r="F497" s="2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 s="5">
        <f t="shared" si="30"/>
        <v>41800.208333333336</v>
      </c>
      <c r="N497">
        <v>1402722000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25">
      <c r="A498">
        <v>496</v>
      </c>
      <c r="B498" t="s">
        <v>1040</v>
      </c>
      <c r="C498" s="4" t="s">
        <v>1041</v>
      </c>
      <c r="D498">
        <v>183800</v>
      </c>
      <c r="E498">
        <v>1667</v>
      </c>
      <c r="F498" s="2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 s="5">
        <f t="shared" si="30"/>
        <v>42876.208333333328</v>
      </c>
      <c r="N498">
        <v>1496811600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25">
      <c r="A499">
        <v>497</v>
      </c>
      <c r="B499" t="s">
        <v>1042</v>
      </c>
      <c r="C499" s="4" t="s">
        <v>1043</v>
      </c>
      <c r="D499">
        <v>9800</v>
      </c>
      <c r="E499">
        <v>3349</v>
      </c>
      <c r="F499" s="2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 s="5">
        <f t="shared" si="30"/>
        <v>42724.25</v>
      </c>
      <c r="N499">
        <v>1482213600</v>
      </c>
      <c r="O499" s="5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25">
      <c r="A500">
        <v>498</v>
      </c>
      <c r="B500" t="s">
        <v>1044</v>
      </c>
      <c r="C500" s="4" t="s">
        <v>1045</v>
      </c>
      <c r="D500">
        <v>193400</v>
      </c>
      <c r="E500">
        <v>46317</v>
      </c>
      <c r="F500" s="2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 s="5">
        <f t="shared" si="30"/>
        <v>42005.25</v>
      </c>
      <c r="N500">
        <v>1420264800</v>
      </c>
      <c r="O500" s="5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x14ac:dyDescent="0.25">
      <c r="A501">
        <v>499</v>
      </c>
      <c r="B501" t="s">
        <v>1046</v>
      </c>
      <c r="C501" s="4" t="s">
        <v>1047</v>
      </c>
      <c r="D501">
        <v>163800</v>
      </c>
      <c r="E501">
        <v>78743</v>
      </c>
      <c r="F501" s="2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 s="5">
        <f t="shared" si="30"/>
        <v>42444.208333333328</v>
      </c>
      <c r="N501">
        <v>1458450000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25">
      <c r="A502">
        <v>500</v>
      </c>
      <c r="B502" t="s">
        <v>1048</v>
      </c>
      <c r="C502" s="4" t="s">
        <v>1049</v>
      </c>
      <c r="D502">
        <v>100</v>
      </c>
      <c r="E502">
        <v>0</v>
      </c>
      <c r="F502" s="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 s="5">
        <f t="shared" si="30"/>
        <v>41395.208333333336</v>
      </c>
      <c r="N502">
        <v>1369803600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25">
      <c r="A503">
        <v>501</v>
      </c>
      <c r="B503" t="s">
        <v>1050</v>
      </c>
      <c r="C503" s="4" t="s">
        <v>1051</v>
      </c>
      <c r="D503">
        <v>153600</v>
      </c>
      <c r="E503">
        <v>107743</v>
      </c>
      <c r="F503" s="2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 s="5">
        <f t="shared" si="30"/>
        <v>41345.208333333336</v>
      </c>
      <c r="N503">
        <v>1363237200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25">
      <c r="A504">
        <v>502</v>
      </c>
      <c r="B504" t="s">
        <v>477</v>
      </c>
      <c r="C504" s="4" t="s">
        <v>1052</v>
      </c>
      <c r="D504">
        <v>1300</v>
      </c>
      <c r="E504">
        <v>6889</v>
      </c>
      <c r="F504" s="2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 s="5">
        <f t="shared" si="30"/>
        <v>41117.208333333336</v>
      </c>
      <c r="N504">
        <v>1345870800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x14ac:dyDescent="0.25">
      <c r="A505">
        <v>503</v>
      </c>
      <c r="B505" t="s">
        <v>1053</v>
      </c>
      <c r="C505" s="4" t="s">
        <v>1054</v>
      </c>
      <c r="D505">
        <v>25500</v>
      </c>
      <c r="E505">
        <v>45983</v>
      </c>
      <c r="F505" s="2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 s="5">
        <f t="shared" si="30"/>
        <v>42186.208333333328</v>
      </c>
      <c r="N505">
        <v>1437454800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25">
      <c r="A506">
        <v>504</v>
      </c>
      <c r="B506" t="s">
        <v>1055</v>
      </c>
      <c r="C506" s="4" t="s">
        <v>1056</v>
      </c>
      <c r="D506">
        <v>7500</v>
      </c>
      <c r="E506">
        <v>6924</v>
      </c>
      <c r="F506" s="2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 s="5">
        <f t="shared" si="30"/>
        <v>42142.208333333328</v>
      </c>
      <c r="N506">
        <v>1432011600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25">
      <c r="A507">
        <v>505</v>
      </c>
      <c r="B507" t="s">
        <v>1057</v>
      </c>
      <c r="C507" s="4" t="s">
        <v>1058</v>
      </c>
      <c r="D507">
        <v>89900</v>
      </c>
      <c r="E507">
        <v>12497</v>
      </c>
      <c r="F507" s="2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 s="5">
        <f t="shared" si="30"/>
        <v>41341.25</v>
      </c>
      <c r="N507">
        <v>1366347600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25">
      <c r="A508">
        <v>506</v>
      </c>
      <c r="B508" t="s">
        <v>1059</v>
      </c>
      <c r="C508" s="4" t="s">
        <v>1060</v>
      </c>
      <c r="D508">
        <v>18000</v>
      </c>
      <c r="E508">
        <v>166874</v>
      </c>
      <c r="F508" s="2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 s="5">
        <f t="shared" si="30"/>
        <v>43062.25</v>
      </c>
      <c r="N508">
        <v>1512885600</v>
      </c>
      <c r="O508" s="5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x14ac:dyDescent="0.25">
      <c r="A509">
        <v>507</v>
      </c>
      <c r="B509" t="s">
        <v>1061</v>
      </c>
      <c r="C509" s="4" t="s">
        <v>1062</v>
      </c>
      <c r="D509">
        <v>2100</v>
      </c>
      <c r="E509">
        <v>837</v>
      </c>
      <c r="F509" s="2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 s="5">
        <f t="shared" si="30"/>
        <v>41373.208333333336</v>
      </c>
      <c r="N509">
        <v>1369717200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25">
      <c r="A510">
        <v>508</v>
      </c>
      <c r="B510" t="s">
        <v>1063</v>
      </c>
      <c r="C510" s="4" t="s">
        <v>1064</v>
      </c>
      <c r="D510">
        <v>172700</v>
      </c>
      <c r="E510">
        <v>193820</v>
      </c>
      <c r="F510" s="2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 s="5">
        <f t="shared" si="30"/>
        <v>43310.208333333328</v>
      </c>
      <c r="N510">
        <v>1534654800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25">
      <c r="A511">
        <v>509</v>
      </c>
      <c r="B511" t="s">
        <v>398</v>
      </c>
      <c r="C511" s="4" t="s">
        <v>1065</v>
      </c>
      <c r="D511">
        <v>168500</v>
      </c>
      <c r="E511">
        <v>119510</v>
      </c>
      <c r="F511" s="2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5">
        <f t="shared" si="30"/>
        <v>41034.208333333336</v>
      </c>
      <c r="N511">
        <v>1337058000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25">
      <c r="A512">
        <v>510</v>
      </c>
      <c r="B512" t="s">
        <v>1066</v>
      </c>
      <c r="C512" s="4" t="s">
        <v>1067</v>
      </c>
      <c r="D512">
        <v>7800</v>
      </c>
      <c r="E512">
        <v>9289</v>
      </c>
      <c r="F512" s="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 s="5">
        <f t="shared" si="30"/>
        <v>43251.208333333328</v>
      </c>
      <c r="N512">
        <v>1529816400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25">
      <c r="A513">
        <v>511</v>
      </c>
      <c r="B513" t="s">
        <v>1068</v>
      </c>
      <c r="C513" s="4" t="s">
        <v>1069</v>
      </c>
      <c r="D513">
        <v>147800</v>
      </c>
      <c r="E513">
        <v>35498</v>
      </c>
      <c r="F513" s="2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 s="5">
        <f t="shared" si="30"/>
        <v>43671.208333333328</v>
      </c>
      <c r="N513">
        <v>1564894800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25">
      <c r="A514">
        <v>512</v>
      </c>
      <c r="B514" t="s">
        <v>1070</v>
      </c>
      <c r="C514" s="4" t="s">
        <v>1071</v>
      </c>
      <c r="D514">
        <v>9100</v>
      </c>
      <c r="E514">
        <v>12678</v>
      </c>
      <c r="F514" s="2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 s="5">
        <f t="shared" si="30"/>
        <v>41825.208333333336</v>
      </c>
      <c r="N514">
        <v>1404622800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25">
      <c r="A515">
        <v>513</v>
      </c>
      <c r="B515" t="s">
        <v>1072</v>
      </c>
      <c r="C515" s="4" t="s">
        <v>1073</v>
      </c>
      <c r="D515">
        <v>8300</v>
      </c>
      <c r="E515">
        <v>3260</v>
      </c>
      <c r="F515" s="2">
        <f t="shared" ref="F515:F578" si="32">ROUND((E515/D515)*100,0)</f>
        <v>39</v>
      </c>
      <c r="G515" t="s">
        <v>74</v>
      </c>
      <c r="H515">
        <v>35</v>
      </c>
      <c r="I515">
        <f t="shared" ref="I515:I578" si="33">ROUND(IF($H515=0,0,$E515/$H515),2)</f>
        <v>93.14</v>
      </c>
      <c r="J515" t="s">
        <v>21</v>
      </c>
      <c r="K515" t="s">
        <v>22</v>
      </c>
      <c r="L515">
        <v>1284008400</v>
      </c>
      <c r="M515" s="5">
        <f t="shared" ref="M515:M578" si="34">(((L515/60)/60)/24)+DATE(1970,1,1)</f>
        <v>40430.208333333336</v>
      </c>
      <c r="N515">
        <v>1284181200</v>
      </c>
      <c r="O515" s="5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25">
      <c r="A516">
        <v>514</v>
      </c>
      <c r="B516" t="s">
        <v>1074</v>
      </c>
      <c r="C516" s="4" t="s">
        <v>1075</v>
      </c>
      <c r="D516">
        <v>138700</v>
      </c>
      <c r="E516">
        <v>31123</v>
      </c>
      <c r="F516" s="2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 s="5">
        <f t="shared" si="34"/>
        <v>41614.25</v>
      </c>
      <c r="N516">
        <v>1386741600</v>
      </c>
      <c r="O516" s="5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25">
      <c r="A517">
        <v>515</v>
      </c>
      <c r="B517" t="s">
        <v>1076</v>
      </c>
      <c r="C517" s="4" t="s">
        <v>1077</v>
      </c>
      <c r="D517">
        <v>8600</v>
      </c>
      <c r="E517">
        <v>4797</v>
      </c>
      <c r="F517" s="2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5">
        <f t="shared" si="34"/>
        <v>40900.25</v>
      </c>
      <c r="N517">
        <v>1324792800</v>
      </c>
      <c r="O517" s="5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25">
      <c r="A518">
        <v>516</v>
      </c>
      <c r="B518" t="s">
        <v>1078</v>
      </c>
      <c r="C518" s="4" t="s">
        <v>1079</v>
      </c>
      <c r="D518">
        <v>125400</v>
      </c>
      <c r="E518">
        <v>53324</v>
      </c>
      <c r="F518" s="2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 s="5">
        <f t="shared" si="34"/>
        <v>40396.208333333336</v>
      </c>
      <c r="N518">
        <v>1284354000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25">
      <c r="A519">
        <v>517</v>
      </c>
      <c r="B519" t="s">
        <v>1080</v>
      </c>
      <c r="C519" s="4" t="s">
        <v>1081</v>
      </c>
      <c r="D519">
        <v>5900</v>
      </c>
      <c r="E519">
        <v>6608</v>
      </c>
      <c r="F519" s="2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 s="5">
        <f t="shared" si="34"/>
        <v>42860.208333333328</v>
      </c>
      <c r="N519">
        <v>1494392400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x14ac:dyDescent="0.25">
      <c r="A520">
        <v>518</v>
      </c>
      <c r="B520" t="s">
        <v>1082</v>
      </c>
      <c r="C520" s="4" t="s">
        <v>1083</v>
      </c>
      <c r="D520">
        <v>8800</v>
      </c>
      <c r="E520">
        <v>622</v>
      </c>
      <c r="F520" s="2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5">
        <f t="shared" si="34"/>
        <v>43154.25</v>
      </c>
      <c r="N520">
        <v>1519538400</v>
      </c>
      <c r="O520" s="5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25">
      <c r="A521">
        <v>519</v>
      </c>
      <c r="B521" t="s">
        <v>1084</v>
      </c>
      <c r="C521" s="4" t="s">
        <v>1085</v>
      </c>
      <c r="D521">
        <v>177700</v>
      </c>
      <c r="E521">
        <v>180802</v>
      </c>
      <c r="F521" s="2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 s="5">
        <f t="shared" si="34"/>
        <v>42012.25</v>
      </c>
      <c r="N521">
        <v>1421906400</v>
      </c>
      <c r="O521" s="5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25">
      <c r="A522">
        <v>520</v>
      </c>
      <c r="B522" t="s">
        <v>1086</v>
      </c>
      <c r="C522" s="4" t="s">
        <v>1087</v>
      </c>
      <c r="D522">
        <v>800</v>
      </c>
      <c r="E522">
        <v>3406</v>
      </c>
      <c r="F522" s="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 s="5">
        <f t="shared" si="34"/>
        <v>43574.208333333328</v>
      </c>
      <c r="N522">
        <v>1555909200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25">
      <c r="A523">
        <v>521</v>
      </c>
      <c r="B523" t="s">
        <v>1088</v>
      </c>
      <c r="C523" s="4" t="s">
        <v>141</v>
      </c>
      <c r="D523">
        <v>7600</v>
      </c>
      <c r="E523">
        <v>11061</v>
      </c>
      <c r="F523" s="2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 s="5">
        <f t="shared" si="34"/>
        <v>42605.208333333328</v>
      </c>
      <c r="N523">
        <v>1472446800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x14ac:dyDescent="0.25">
      <c r="A524">
        <v>522</v>
      </c>
      <c r="B524" t="s">
        <v>1089</v>
      </c>
      <c r="C524" s="4" t="s">
        <v>1090</v>
      </c>
      <c r="D524">
        <v>50500</v>
      </c>
      <c r="E524">
        <v>16389</v>
      </c>
      <c r="F524" s="2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 s="5">
        <f t="shared" si="34"/>
        <v>41093.208333333336</v>
      </c>
      <c r="N524">
        <v>1342328400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25">
      <c r="A525">
        <v>523</v>
      </c>
      <c r="B525" t="s">
        <v>1091</v>
      </c>
      <c r="C525" s="4" t="s">
        <v>1092</v>
      </c>
      <c r="D525">
        <v>900</v>
      </c>
      <c r="E525">
        <v>6303</v>
      </c>
      <c r="F525" s="2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 s="5">
        <f t="shared" si="34"/>
        <v>40241.25</v>
      </c>
      <c r="N525">
        <v>1268114400</v>
      </c>
      <c r="O525" s="5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25">
      <c r="A526">
        <v>524</v>
      </c>
      <c r="B526" t="s">
        <v>1093</v>
      </c>
      <c r="C526" s="4" t="s">
        <v>1094</v>
      </c>
      <c r="D526">
        <v>96700</v>
      </c>
      <c r="E526">
        <v>81136</v>
      </c>
      <c r="F526" s="2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 s="5">
        <f t="shared" si="34"/>
        <v>40294.208333333336</v>
      </c>
      <c r="N526">
        <v>1273381200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25">
      <c r="A527">
        <v>525</v>
      </c>
      <c r="B527" t="s">
        <v>1095</v>
      </c>
      <c r="C527" s="4" t="s">
        <v>1096</v>
      </c>
      <c r="D527">
        <v>2100</v>
      </c>
      <c r="E527">
        <v>1768</v>
      </c>
      <c r="F527" s="2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 s="5">
        <f t="shared" si="34"/>
        <v>40505.25</v>
      </c>
      <c r="N527">
        <v>1290837600</v>
      </c>
      <c r="O527" s="5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x14ac:dyDescent="0.25">
      <c r="A528">
        <v>526</v>
      </c>
      <c r="B528" t="s">
        <v>1097</v>
      </c>
      <c r="C528" s="4" t="s">
        <v>1098</v>
      </c>
      <c r="D528">
        <v>8300</v>
      </c>
      <c r="E528">
        <v>12944</v>
      </c>
      <c r="F528" s="2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 s="5">
        <f t="shared" si="34"/>
        <v>42364.25</v>
      </c>
      <c r="N528">
        <v>1454306400</v>
      </c>
      <c r="O528" s="5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25">
      <c r="A529">
        <v>527</v>
      </c>
      <c r="B529" t="s">
        <v>1099</v>
      </c>
      <c r="C529" s="4" t="s">
        <v>1100</v>
      </c>
      <c r="D529">
        <v>189200</v>
      </c>
      <c r="E529">
        <v>188480</v>
      </c>
      <c r="F529" s="2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5">
        <f t="shared" si="34"/>
        <v>42405.25</v>
      </c>
      <c r="N529">
        <v>1457762400</v>
      </c>
      <c r="O529" s="5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25">
      <c r="A530">
        <v>528</v>
      </c>
      <c r="B530" t="s">
        <v>1101</v>
      </c>
      <c r="C530" s="4" t="s">
        <v>1102</v>
      </c>
      <c r="D530">
        <v>9000</v>
      </c>
      <c r="E530">
        <v>7227</v>
      </c>
      <c r="F530" s="2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 s="5">
        <f t="shared" si="34"/>
        <v>41601.25</v>
      </c>
      <c r="N530">
        <v>1389074400</v>
      </c>
      <c r="O530" s="5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25">
      <c r="A531">
        <v>529</v>
      </c>
      <c r="B531" t="s">
        <v>1103</v>
      </c>
      <c r="C531" s="4" t="s">
        <v>1104</v>
      </c>
      <c r="D531">
        <v>5100</v>
      </c>
      <c r="E531">
        <v>574</v>
      </c>
      <c r="F531" s="2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 s="5">
        <f t="shared" si="34"/>
        <v>41769.208333333336</v>
      </c>
      <c r="N531">
        <v>1402117200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x14ac:dyDescent="0.25">
      <c r="A532">
        <v>530</v>
      </c>
      <c r="B532" t="s">
        <v>1105</v>
      </c>
      <c r="C532" s="4" t="s">
        <v>1106</v>
      </c>
      <c r="D532">
        <v>105000</v>
      </c>
      <c r="E532">
        <v>96328</v>
      </c>
      <c r="F532" s="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 s="5">
        <f t="shared" si="34"/>
        <v>40421.208333333336</v>
      </c>
      <c r="N532">
        <v>1284440400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x14ac:dyDescent="0.25">
      <c r="A533">
        <v>531</v>
      </c>
      <c r="B533" t="s">
        <v>1107</v>
      </c>
      <c r="C533" s="4" t="s">
        <v>1108</v>
      </c>
      <c r="D533">
        <v>186700</v>
      </c>
      <c r="E533">
        <v>178338</v>
      </c>
      <c r="F533" s="2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 s="5">
        <f t="shared" si="34"/>
        <v>41589.25</v>
      </c>
      <c r="N533">
        <v>1388988000</v>
      </c>
      <c r="O533" s="5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25">
      <c r="A534">
        <v>532</v>
      </c>
      <c r="B534" t="s">
        <v>1109</v>
      </c>
      <c r="C534" s="4" t="s">
        <v>1110</v>
      </c>
      <c r="D534">
        <v>1600</v>
      </c>
      <c r="E534">
        <v>8046</v>
      </c>
      <c r="F534" s="2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5">
        <f t="shared" si="34"/>
        <v>43125.25</v>
      </c>
      <c r="N534">
        <v>1516946400</v>
      </c>
      <c r="O534" s="5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25">
      <c r="A535">
        <v>533</v>
      </c>
      <c r="B535" t="s">
        <v>1111</v>
      </c>
      <c r="C535" s="4" t="s">
        <v>1112</v>
      </c>
      <c r="D535">
        <v>115600</v>
      </c>
      <c r="E535">
        <v>184086</v>
      </c>
      <c r="F535" s="2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 s="5">
        <f t="shared" si="34"/>
        <v>41479.208333333336</v>
      </c>
      <c r="N535">
        <v>1377752400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25">
      <c r="A536">
        <v>534</v>
      </c>
      <c r="B536" t="s">
        <v>1113</v>
      </c>
      <c r="C536" s="4" t="s">
        <v>1114</v>
      </c>
      <c r="D536">
        <v>89100</v>
      </c>
      <c r="E536">
        <v>13385</v>
      </c>
      <c r="F536" s="2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 s="5">
        <f t="shared" si="34"/>
        <v>43329.208333333328</v>
      </c>
      <c r="N536">
        <v>1534568400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25">
      <c r="A537">
        <v>535</v>
      </c>
      <c r="B537" t="s">
        <v>1115</v>
      </c>
      <c r="C537" s="4" t="s">
        <v>1116</v>
      </c>
      <c r="D537">
        <v>2600</v>
      </c>
      <c r="E537">
        <v>12533</v>
      </c>
      <c r="F537" s="2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 s="5">
        <f t="shared" si="34"/>
        <v>43259.208333333328</v>
      </c>
      <c r="N537">
        <v>1528606800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25">
      <c r="A538">
        <v>536</v>
      </c>
      <c r="B538" t="s">
        <v>1117</v>
      </c>
      <c r="C538" s="4" t="s">
        <v>1118</v>
      </c>
      <c r="D538">
        <v>9800</v>
      </c>
      <c r="E538">
        <v>14697</v>
      </c>
      <c r="F538" s="2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 s="5">
        <f t="shared" si="34"/>
        <v>40414.208333333336</v>
      </c>
      <c r="N538">
        <v>1284872400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25">
      <c r="A539">
        <v>537</v>
      </c>
      <c r="B539" t="s">
        <v>1119</v>
      </c>
      <c r="C539" s="4" t="s">
        <v>1120</v>
      </c>
      <c r="D539">
        <v>84400</v>
      </c>
      <c r="E539">
        <v>98935</v>
      </c>
      <c r="F539" s="2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 s="5">
        <f t="shared" si="34"/>
        <v>43342.208333333328</v>
      </c>
      <c r="N539">
        <v>1537592400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25">
      <c r="A540">
        <v>538</v>
      </c>
      <c r="B540" t="s">
        <v>1121</v>
      </c>
      <c r="C540" s="4" t="s">
        <v>1122</v>
      </c>
      <c r="D540">
        <v>151300</v>
      </c>
      <c r="E540">
        <v>57034</v>
      </c>
      <c r="F540" s="2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 s="5">
        <f t="shared" si="34"/>
        <v>41539.208333333336</v>
      </c>
      <c r="N540">
        <v>1381208400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25">
      <c r="A541">
        <v>539</v>
      </c>
      <c r="B541" t="s">
        <v>1123</v>
      </c>
      <c r="C541" s="4" t="s">
        <v>1124</v>
      </c>
      <c r="D541">
        <v>9800</v>
      </c>
      <c r="E541">
        <v>7120</v>
      </c>
      <c r="F541" s="2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 s="5">
        <f t="shared" si="34"/>
        <v>43647.208333333328</v>
      </c>
      <c r="N541">
        <v>1562475600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25">
      <c r="A542">
        <v>540</v>
      </c>
      <c r="B542" t="s">
        <v>1125</v>
      </c>
      <c r="C542" s="4" t="s">
        <v>1126</v>
      </c>
      <c r="D542">
        <v>5300</v>
      </c>
      <c r="E542">
        <v>14097</v>
      </c>
      <c r="F542" s="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 s="5">
        <f t="shared" si="34"/>
        <v>43225.208333333328</v>
      </c>
      <c r="N542">
        <v>1527397200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25">
      <c r="A543">
        <v>541</v>
      </c>
      <c r="B543" t="s">
        <v>1127</v>
      </c>
      <c r="C543" s="4" t="s">
        <v>1128</v>
      </c>
      <c r="D543">
        <v>178000</v>
      </c>
      <c r="E543">
        <v>43086</v>
      </c>
      <c r="F543" s="2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 s="5">
        <f t="shared" si="34"/>
        <v>42165.208333333328</v>
      </c>
      <c r="N543">
        <v>1436158800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25">
      <c r="A544">
        <v>542</v>
      </c>
      <c r="B544" t="s">
        <v>1129</v>
      </c>
      <c r="C544" s="4" t="s">
        <v>1130</v>
      </c>
      <c r="D544">
        <v>77000</v>
      </c>
      <c r="E544">
        <v>1930</v>
      </c>
      <c r="F544" s="2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 s="5">
        <f t="shared" si="34"/>
        <v>42391.25</v>
      </c>
      <c r="N544">
        <v>1456034400</v>
      </c>
      <c r="O544" s="5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25">
      <c r="A545">
        <v>543</v>
      </c>
      <c r="B545" t="s">
        <v>1131</v>
      </c>
      <c r="C545" s="4" t="s">
        <v>1132</v>
      </c>
      <c r="D545">
        <v>84900</v>
      </c>
      <c r="E545">
        <v>13864</v>
      </c>
      <c r="F545" s="2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 s="5">
        <f t="shared" si="34"/>
        <v>41528.208333333336</v>
      </c>
      <c r="N545">
        <v>1380171600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x14ac:dyDescent="0.25">
      <c r="A546">
        <v>544</v>
      </c>
      <c r="B546" t="s">
        <v>1133</v>
      </c>
      <c r="C546" s="4" t="s">
        <v>1134</v>
      </c>
      <c r="D546">
        <v>2800</v>
      </c>
      <c r="E546">
        <v>7742</v>
      </c>
      <c r="F546" s="2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 s="5">
        <f t="shared" si="34"/>
        <v>42377.25</v>
      </c>
      <c r="N546">
        <v>1453356000</v>
      </c>
      <c r="O546" s="5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25">
      <c r="A547">
        <v>545</v>
      </c>
      <c r="B547" t="s">
        <v>1135</v>
      </c>
      <c r="C547" s="4" t="s">
        <v>1136</v>
      </c>
      <c r="D547">
        <v>184800</v>
      </c>
      <c r="E547">
        <v>164109</v>
      </c>
      <c r="F547" s="2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 s="5">
        <f t="shared" si="34"/>
        <v>43824.25</v>
      </c>
      <c r="N547">
        <v>1578981600</v>
      </c>
      <c r="O547" s="5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25">
      <c r="A548">
        <v>546</v>
      </c>
      <c r="B548" t="s">
        <v>1137</v>
      </c>
      <c r="C548" s="4" t="s">
        <v>1138</v>
      </c>
      <c r="D548">
        <v>4200</v>
      </c>
      <c r="E548">
        <v>6870</v>
      </c>
      <c r="F548" s="2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 s="5">
        <f t="shared" si="34"/>
        <v>43360.208333333328</v>
      </c>
      <c r="N548">
        <v>1537419600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25">
      <c r="A549">
        <v>547</v>
      </c>
      <c r="B549" t="s">
        <v>1139</v>
      </c>
      <c r="C549" s="4" t="s">
        <v>1140</v>
      </c>
      <c r="D549">
        <v>1300</v>
      </c>
      <c r="E549">
        <v>12597</v>
      </c>
      <c r="F549" s="2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5">
        <f t="shared" si="34"/>
        <v>42029.25</v>
      </c>
      <c r="N549">
        <v>1423202400</v>
      </c>
      <c r="O549" s="5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25">
      <c r="A550">
        <v>548</v>
      </c>
      <c r="B550" t="s">
        <v>1141</v>
      </c>
      <c r="C550" s="4" t="s">
        <v>1142</v>
      </c>
      <c r="D550">
        <v>66100</v>
      </c>
      <c r="E550">
        <v>179074</v>
      </c>
      <c r="F550" s="2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 s="5">
        <f t="shared" si="34"/>
        <v>42461.208333333328</v>
      </c>
      <c r="N550">
        <v>1460610000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x14ac:dyDescent="0.25">
      <c r="A551">
        <v>549</v>
      </c>
      <c r="B551" t="s">
        <v>1143</v>
      </c>
      <c r="C551" s="4" t="s">
        <v>1144</v>
      </c>
      <c r="D551">
        <v>29500</v>
      </c>
      <c r="E551">
        <v>83843</v>
      </c>
      <c r="F551" s="2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 s="5">
        <f t="shared" si="34"/>
        <v>41422.208333333336</v>
      </c>
      <c r="N551">
        <v>1370494800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x14ac:dyDescent="0.25">
      <c r="A552">
        <v>550</v>
      </c>
      <c r="B552" t="s">
        <v>1145</v>
      </c>
      <c r="C552" s="4" t="s">
        <v>1146</v>
      </c>
      <c r="D552">
        <v>100</v>
      </c>
      <c r="E552">
        <v>4</v>
      </c>
      <c r="F552" s="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5">
        <f t="shared" si="34"/>
        <v>40968.25</v>
      </c>
      <c r="N552">
        <v>1332306000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25">
      <c r="A553">
        <v>551</v>
      </c>
      <c r="B553" t="s">
        <v>1147</v>
      </c>
      <c r="C553" s="4" t="s">
        <v>1148</v>
      </c>
      <c r="D553">
        <v>180100</v>
      </c>
      <c r="E553">
        <v>105598</v>
      </c>
      <c r="F553" s="2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 s="5">
        <f t="shared" si="34"/>
        <v>41993.25</v>
      </c>
      <c r="N553">
        <v>1422511200</v>
      </c>
      <c r="O553" s="5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25">
      <c r="A554">
        <v>552</v>
      </c>
      <c r="B554" t="s">
        <v>1149</v>
      </c>
      <c r="C554" s="4" t="s">
        <v>1150</v>
      </c>
      <c r="D554">
        <v>9000</v>
      </c>
      <c r="E554">
        <v>8866</v>
      </c>
      <c r="F554" s="2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 s="5">
        <f t="shared" si="34"/>
        <v>42700.25</v>
      </c>
      <c r="N554">
        <v>1480312800</v>
      </c>
      <c r="O554" s="5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x14ac:dyDescent="0.25">
      <c r="A555">
        <v>553</v>
      </c>
      <c r="B555" t="s">
        <v>1151</v>
      </c>
      <c r="C555" s="4" t="s">
        <v>1152</v>
      </c>
      <c r="D555">
        <v>170600</v>
      </c>
      <c r="E555">
        <v>75022</v>
      </c>
      <c r="F555" s="2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 s="5">
        <f t="shared" si="34"/>
        <v>40545.25</v>
      </c>
      <c r="N555">
        <v>1294034400</v>
      </c>
      <c r="O555" s="5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x14ac:dyDescent="0.25">
      <c r="A556">
        <v>554</v>
      </c>
      <c r="B556" t="s">
        <v>1153</v>
      </c>
      <c r="C556" s="4" t="s">
        <v>1154</v>
      </c>
      <c r="D556">
        <v>9500</v>
      </c>
      <c r="E556">
        <v>14408</v>
      </c>
      <c r="F556" s="2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5">
        <f t="shared" si="34"/>
        <v>42723.25</v>
      </c>
      <c r="N556">
        <v>1482645600</v>
      </c>
      <c r="O556" s="5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25">
      <c r="A557">
        <v>555</v>
      </c>
      <c r="B557" t="s">
        <v>1155</v>
      </c>
      <c r="C557" s="4" t="s">
        <v>1156</v>
      </c>
      <c r="D557">
        <v>6300</v>
      </c>
      <c r="E557">
        <v>14089</v>
      </c>
      <c r="F557" s="2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 s="5">
        <f t="shared" si="34"/>
        <v>41731.208333333336</v>
      </c>
      <c r="N557">
        <v>1399093200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25">
      <c r="A558">
        <v>556</v>
      </c>
      <c r="B558" t="s">
        <v>442</v>
      </c>
      <c r="C558" s="4" t="s">
        <v>1157</v>
      </c>
      <c r="D558">
        <v>5200</v>
      </c>
      <c r="E558">
        <v>12467</v>
      </c>
      <c r="F558" s="2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 s="5">
        <f t="shared" si="34"/>
        <v>40792.208333333336</v>
      </c>
      <c r="N558">
        <v>1315890000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25">
      <c r="A559">
        <v>557</v>
      </c>
      <c r="B559" t="s">
        <v>1158</v>
      </c>
      <c r="C559" s="4" t="s">
        <v>1159</v>
      </c>
      <c r="D559">
        <v>6000</v>
      </c>
      <c r="E559">
        <v>11960</v>
      </c>
      <c r="F559" s="2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 s="5">
        <f t="shared" si="34"/>
        <v>42279.208333333328</v>
      </c>
      <c r="N559">
        <v>1444021200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25">
      <c r="A560">
        <v>558</v>
      </c>
      <c r="B560" t="s">
        <v>1160</v>
      </c>
      <c r="C560" s="4" t="s">
        <v>1161</v>
      </c>
      <c r="D560">
        <v>5800</v>
      </c>
      <c r="E560">
        <v>7966</v>
      </c>
      <c r="F560" s="2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 s="5">
        <f t="shared" si="34"/>
        <v>42424.25</v>
      </c>
      <c r="N560">
        <v>1460005200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25">
      <c r="A561">
        <v>559</v>
      </c>
      <c r="B561" t="s">
        <v>1162</v>
      </c>
      <c r="C561" s="4" t="s">
        <v>1163</v>
      </c>
      <c r="D561">
        <v>105300</v>
      </c>
      <c r="E561">
        <v>106321</v>
      </c>
      <c r="F561" s="2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 s="5">
        <f t="shared" si="34"/>
        <v>42584.208333333328</v>
      </c>
      <c r="N561">
        <v>1470718800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25">
      <c r="A562">
        <v>560</v>
      </c>
      <c r="B562" t="s">
        <v>1164</v>
      </c>
      <c r="C562" s="4" t="s">
        <v>1165</v>
      </c>
      <c r="D562">
        <v>20000</v>
      </c>
      <c r="E562">
        <v>158832</v>
      </c>
      <c r="F562" s="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 s="5">
        <f t="shared" si="34"/>
        <v>40865.25</v>
      </c>
      <c r="N562">
        <v>1325052000</v>
      </c>
      <c r="O562" s="5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25">
      <c r="A563">
        <v>561</v>
      </c>
      <c r="B563" t="s">
        <v>1166</v>
      </c>
      <c r="C563" s="4" t="s">
        <v>1167</v>
      </c>
      <c r="D563">
        <v>3000</v>
      </c>
      <c r="E563">
        <v>11091</v>
      </c>
      <c r="F563" s="2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 s="5">
        <f t="shared" si="34"/>
        <v>40833.208333333336</v>
      </c>
      <c r="N563">
        <v>1319000400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x14ac:dyDescent="0.25">
      <c r="A564">
        <v>562</v>
      </c>
      <c r="B564" t="s">
        <v>1168</v>
      </c>
      <c r="C564" s="4" t="s">
        <v>1169</v>
      </c>
      <c r="D564">
        <v>9900</v>
      </c>
      <c r="E564">
        <v>1269</v>
      </c>
      <c r="F564" s="2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 s="5">
        <f t="shared" si="34"/>
        <v>43536.208333333328</v>
      </c>
      <c r="N564">
        <v>1552539600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25">
      <c r="A565">
        <v>563</v>
      </c>
      <c r="B565" t="s">
        <v>1170</v>
      </c>
      <c r="C565" s="4" t="s">
        <v>1171</v>
      </c>
      <c r="D565">
        <v>3700</v>
      </c>
      <c r="E565">
        <v>5107</v>
      </c>
      <c r="F565" s="2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 s="5">
        <f t="shared" si="34"/>
        <v>43417.25</v>
      </c>
      <c r="N565">
        <v>1543816800</v>
      </c>
      <c r="O565" s="5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25">
      <c r="A566">
        <v>564</v>
      </c>
      <c r="B566" t="s">
        <v>1172</v>
      </c>
      <c r="C566" s="4" t="s">
        <v>1173</v>
      </c>
      <c r="D566">
        <v>168700</v>
      </c>
      <c r="E566">
        <v>141393</v>
      </c>
      <c r="F566" s="2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 s="5">
        <f t="shared" si="34"/>
        <v>42078.208333333328</v>
      </c>
      <c r="N566">
        <v>1427086800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25">
      <c r="A567">
        <v>565</v>
      </c>
      <c r="B567" t="s">
        <v>1174</v>
      </c>
      <c r="C567" s="4" t="s">
        <v>1175</v>
      </c>
      <c r="D567">
        <v>94900</v>
      </c>
      <c r="E567">
        <v>194166</v>
      </c>
      <c r="F567" s="2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 s="5">
        <f t="shared" si="34"/>
        <v>40862.25</v>
      </c>
      <c r="N567">
        <v>1323064800</v>
      </c>
      <c r="O567" s="5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25">
      <c r="A568">
        <v>566</v>
      </c>
      <c r="B568" t="s">
        <v>1176</v>
      </c>
      <c r="C568" s="4" t="s">
        <v>1177</v>
      </c>
      <c r="D568">
        <v>9300</v>
      </c>
      <c r="E568">
        <v>4124</v>
      </c>
      <c r="F568" s="2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 s="5">
        <f t="shared" si="34"/>
        <v>42424.25</v>
      </c>
      <c r="N568">
        <v>1458277200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x14ac:dyDescent="0.25">
      <c r="A569">
        <v>567</v>
      </c>
      <c r="B569" t="s">
        <v>1178</v>
      </c>
      <c r="C569" s="4" t="s">
        <v>1179</v>
      </c>
      <c r="D569">
        <v>6800</v>
      </c>
      <c r="E569">
        <v>14865</v>
      </c>
      <c r="F569" s="2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 s="5">
        <f t="shared" si="34"/>
        <v>41830.208333333336</v>
      </c>
      <c r="N569">
        <v>1405141200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25">
      <c r="A570">
        <v>568</v>
      </c>
      <c r="B570" t="s">
        <v>1180</v>
      </c>
      <c r="C570" s="4" t="s">
        <v>1181</v>
      </c>
      <c r="D570">
        <v>72400</v>
      </c>
      <c r="E570">
        <v>134688</v>
      </c>
      <c r="F570" s="2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 s="5">
        <f t="shared" si="34"/>
        <v>40374.208333333336</v>
      </c>
      <c r="N570">
        <v>1283058000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25">
      <c r="A571">
        <v>569</v>
      </c>
      <c r="B571" t="s">
        <v>1182</v>
      </c>
      <c r="C571" s="4" t="s">
        <v>1183</v>
      </c>
      <c r="D571">
        <v>20100</v>
      </c>
      <c r="E571">
        <v>47705</v>
      </c>
      <c r="F571" s="2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 s="5">
        <f t="shared" si="34"/>
        <v>40554.25</v>
      </c>
      <c r="N571">
        <v>1295762400</v>
      </c>
      <c r="O571" s="5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25">
      <c r="A572">
        <v>570</v>
      </c>
      <c r="B572" t="s">
        <v>1184</v>
      </c>
      <c r="C572" s="4" t="s">
        <v>1185</v>
      </c>
      <c r="D572">
        <v>31200</v>
      </c>
      <c r="E572">
        <v>95364</v>
      </c>
      <c r="F572" s="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 s="5">
        <f t="shared" si="34"/>
        <v>41993.25</v>
      </c>
      <c r="N572">
        <v>1419573600</v>
      </c>
      <c r="O572" s="5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25">
      <c r="A573">
        <v>571</v>
      </c>
      <c r="B573" t="s">
        <v>1186</v>
      </c>
      <c r="C573" s="4" t="s">
        <v>1187</v>
      </c>
      <c r="D573">
        <v>3500</v>
      </c>
      <c r="E573">
        <v>3295</v>
      </c>
      <c r="F573" s="2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 s="5">
        <f t="shared" si="34"/>
        <v>42174.208333333328</v>
      </c>
      <c r="N573">
        <v>1438750800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25">
      <c r="A574">
        <v>572</v>
      </c>
      <c r="B574" t="s">
        <v>1188</v>
      </c>
      <c r="C574" s="4" t="s">
        <v>1189</v>
      </c>
      <c r="D574">
        <v>9000</v>
      </c>
      <c r="E574">
        <v>4896</v>
      </c>
      <c r="F574" s="2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 s="5">
        <f t="shared" si="34"/>
        <v>42275.208333333328</v>
      </c>
      <c r="N574">
        <v>1444798800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25">
      <c r="A575">
        <v>573</v>
      </c>
      <c r="B575" t="s">
        <v>1190</v>
      </c>
      <c r="C575" s="4" t="s">
        <v>1191</v>
      </c>
      <c r="D575">
        <v>6700</v>
      </c>
      <c r="E575">
        <v>7496</v>
      </c>
      <c r="F575" s="2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 s="5">
        <f t="shared" si="34"/>
        <v>41761.208333333336</v>
      </c>
      <c r="N575">
        <v>1399179600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25">
      <c r="A576">
        <v>574</v>
      </c>
      <c r="B576" t="s">
        <v>1192</v>
      </c>
      <c r="C576" s="4" t="s">
        <v>1193</v>
      </c>
      <c r="D576">
        <v>2700</v>
      </c>
      <c r="E576">
        <v>9967</v>
      </c>
      <c r="F576" s="2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 s="5">
        <f t="shared" si="34"/>
        <v>43806.25</v>
      </c>
      <c r="N576">
        <v>1576562400</v>
      </c>
      <c r="O576" s="5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25">
      <c r="A577">
        <v>575</v>
      </c>
      <c r="B577" t="s">
        <v>1194</v>
      </c>
      <c r="C577" s="4" t="s">
        <v>1195</v>
      </c>
      <c r="D577">
        <v>83300</v>
      </c>
      <c r="E577">
        <v>52421</v>
      </c>
      <c r="F577" s="2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 s="5">
        <f t="shared" si="34"/>
        <v>41779.208333333336</v>
      </c>
      <c r="N577">
        <v>1400821200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x14ac:dyDescent="0.25">
      <c r="A578">
        <v>576</v>
      </c>
      <c r="B578" t="s">
        <v>1196</v>
      </c>
      <c r="C578" s="4" t="s">
        <v>1197</v>
      </c>
      <c r="D578">
        <v>9700</v>
      </c>
      <c r="E578">
        <v>6298</v>
      </c>
      <c r="F578" s="2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 s="5">
        <f t="shared" si="34"/>
        <v>43040.208333333328</v>
      </c>
      <c r="N578">
        <v>1510984800</v>
      </c>
      <c r="O578" s="5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25">
      <c r="A579">
        <v>577</v>
      </c>
      <c r="B579" t="s">
        <v>1198</v>
      </c>
      <c r="C579" s="4" t="s">
        <v>1199</v>
      </c>
      <c r="D579">
        <v>8200</v>
      </c>
      <c r="E579">
        <v>1546</v>
      </c>
      <c r="F579" s="2">
        <f t="shared" ref="F579:F642" si="36">ROUND((E579/D579)*100,0)</f>
        <v>19</v>
      </c>
      <c r="G579" t="s">
        <v>74</v>
      </c>
      <c r="H579">
        <v>37</v>
      </c>
      <c r="I579">
        <f t="shared" ref="I579:I642" si="37">ROUND(IF($H579=0,0,$E579/$H579),2)</f>
        <v>41.78</v>
      </c>
      <c r="J579" t="s">
        <v>21</v>
      </c>
      <c r="K579" t="s">
        <v>22</v>
      </c>
      <c r="L579">
        <v>1299823200</v>
      </c>
      <c r="M579" s="5">
        <f t="shared" ref="M579:M642" si="38">(((L579/60)/60)/24)+DATE(1970,1,1)</f>
        <v>40613.25</v>
      </c>
      <c r="N579">
        <v>1302066000</v>
      </c>
      <c r="O579" s="5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25">
      <c r="A580">
        <v>578</v>
      </c>
      <c r="B580" t="s">
        <v>1200</v>
      </c>
      <c r="C580" s="4" t="s">
        <v>1201</v>
      </c>
      <c r="D580">
        <v>96500</v>
      </c>
      <c r="E580">
        <v>16168</v>
      </c>
      <c r="F580" s="2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 s="5">
        <f t="shared" si="38"/>
        <v>40878.25</v>
      </c>
      <c r="N580">
        <v>1322978400</v>
      </c>
      <c r="O580" s="5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25">
      <c r="A581">
        <v>579</v>
      </c>
      <c r="B581" t="s">
        <v>1202</v>
      </c>
      <c r="C581" s="4" t="s">
        <v>1203</v>
      </c>
      <c r="D581">
        <v>6200</v>
      </c>
      <c r="E581">
        <v>6269</v>
      </c>
      <c r="F581" s="2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 s="5">
        <f t="shared" si="38"/>
        <v>40762.208333333336</v>
      </c>
      <c r="N581">
        <v>1313730000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25">
      <c r="A582">
        <v>580</v>
      </c>
      <c r="B582" t="s">
        <v>556</v>
      </c>
      <c r="C582" s="4" t="s">
        <v>1204</v>
      </c>
      <c r="D582">
        <v>43800</v>
      </c>
      <c r="E582">
        <v>149578</v>
      </c>
      <c r="F582" s="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 s="5">
        <f t="shared" si="38"/>
        <v>41696.25</v>
      </c>
      <c r="N582">
        <v>1394085600</v>
      </c>
      <c r="O582" s="5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25">
      <c r="A583">
        <v>581</v>
      </c>
      <c r="B583" t="s">
        <v>1205</v>
      </c>
      <c r="C583" s="4" t="s">
        <v>1206</v>
      </c>
      <c r="D583">
        <v>6000</v>
      </c>
      <c r="E583">
        <v>3841</v>
      </c>
      <c r="F583" s="2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 s="5">
        <f t="shared" si="38"/>
        <v>40662.208333333336</v>
      </c>
      <c r="N583">
        <v>1305349200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25">
      <c r="A584">
        <v>582</v>
      </c>
      <c r="B584" t="s">
        <v>1207</v>
      </c>
      <c r="C584" s="4" t="s">
        <v>1208</v>
      </c>
      <c r="D584">
        <v>8700</v>
      </c>
      <c r="E584">
        <v>4531</v>
      </c>
      <c r="F584" s="2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 s="5">
        <f t="shared" si="38"/>
        <v>42165.208333333328</v>
      </c>
      <c r="N584">
        <v>1434344400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x14ac:dyDescent="0.25">
      <c r="A585">
        <v>583</v>
      </c>
      <c r="B585" t="s">
        <v>1209</v>
      </c>
      <c r="C585" s="4" t="s">
        <v>1210</v>
      </c>
      <c r="D585">
        <v>18900</v>
      </c>
      <c r="E585">
        <v>60934</v>
      </c>
      <c r="F585" s="2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 s="5">
        <f t="shared" si="38"/>
        <v>40959.25</v>
      </c>
      <c r="N585">
        <v>1331186400</v>
      </c>
      <c r="O585" s="5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25">
      <c r="A586">
        <v>584</v>
      </c>
      <c r="B586" t="s">
        <v>45</v>
      </c>
      <c r="C586" s="4" t="s">
        <v>1211</v>
      </c>
      <c r="D586">
        <v>86400</v>
      </c>
      <c r="E586">
        <v>103255</v>
      </c>
      <c r="F586" s="2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 s="5">
        <f t="shared" si="38"/>
        <v>41024.208333333336</v>
      </c>
      <c r="N586">
        <v>1336539600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25">
      <c r="A587">
        <v>585</v>
      </c>
      <c r="B587" t="s">
        <v>1212</v>
      </c>
      <c r="C587" s="4" t="s">
        <v>1213</v>
      </c>
      <c r="D587">
        <v>8900</v>
      </c>
      <c r="E587">
        <v>13065</v>
      </c>
      <c r="F587" s="2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 s="5">
        <f t="shared" si="38"/>
        <v>40255.208333333336</v>
      </c>
      <c r="N587">
        <v>1269752400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25">
      <c r="A588">
        <v>586</v>
      </c>
      <c r="B588" t="s">
        <v>1214</v>
      </c>
      <c r="C588" s="4" t="s">
        <v>1215</v>
      </c>
      <c r="D588">
        <v>700</v>
      </c>
      <c r="E588">
        <v>6654</v>
      </c>
      <c r="F588" s="2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 s="5">
        <f t="shared" si="38"/>
        <v>40499.25</v>
      </c>
      <c r="N588">
        <v>1291615200</v>
      </c>
      <c r="O588" s="5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25">
      <c r="A589">
        <v>587</v>
      </c>
      <c r="B589" t="s">
        <v>1216</v>
      </c>
      <c r="C589" s="4" t="s">
        <v>1217</v>
      </c>
      <c r="D589">
        <v>9400</v>
      </c>
      <c r="E589">
        <v>6852</v>
      </c>
      <c r="F589" s="2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5">
        <f t="shared" si="38"/>
        <v>43484.25</v>
      </c>
      <c r="N589">
        <v>1552366800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25">
      <c r="A590">
        <v>588</v>
      </c>
      <c r="B590" t="s">
        <v>1218</v>
      </c>
      <c r="C590" s="4" t="s">
        <v>1219</v>
      </c>
      <c r="D590">
        <v>157600</v>
      </c>
      <c r="E590">
        <v>124517</v>
      </c>
      <c r="F590" s="2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 s="5">
        <f t="shared" si="38"/>
        <v>40262.208333333336</v>
      </c>
      <c r="N590">
        <v>1272171600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25">
      <c r="A591">
        <v>589</v>
      </c>
      <c r="B591" t="s">
        <v>1220</v>
      </c>
      <c r="C591" s="4" t="s">
        <v>1221</v>
      </c>
      <c r="D591">
        <v>7900</v>
      </c>
      <c r="E591">
        <v>5113</v>
      </c>
      <c r="F591" s="2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 s="5">
        <f t="shared" si="38"/>
        <v>42190.208333333328</v>
      </c>
      <c r="N591">
        <v>1436677200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x14ac:dyDescent="0.25">
      <c r="A592">
        <v>590</v>
      </c>
      <c r="B592" t="s">
        <v>1222</v>
      </c>
      <c r="C592" s="4" t="s">
        <v>1223</v>
      </c>
      <c r="D592">
        <v>7100</v>
      </c>
      <c r="E592">
        <v>5824</v>
      </c>
      <c r="F592" s="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 s="5">
        <f t="shared" si="38"/>
        <v>41994.25</v>
      </c>
      <c r="N592">
        <v>1420092000</v>
      </c>
      <c r="O592" s="5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25">
      <c r="A593">
        <v>591</v>
      </c>
      <c r="B593" t="s">
        <v>1224</v>
      </c>
      <c r="C593" s="4" t="s">
        <v>1225</v>
      </c>
      <c r="D593">
        <v>600</v>
      </c>
      <c r="E593">
        <v>6226</v>
      </c>
      <c r="F593" s="2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 s="5">
        <f t="shared" si="38"/>
        <v>40373.208333333336</v>
      </c>
      <c r="N593">
        <v>1279947600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x14ac:dyDescent="0.25">
      <c r="A594">
        <v>592</v>
      </c>
      <c r="B594" t="s">
        <v>1226</v>
      </c>
      <c r="C594" s="4" t="s">
        <v>1227</v>
      </c>
      <c r="D594">
        <v>156800</v>
      </c>
      <c r="E594">
        <v>20243</v>
      </c>
      <c r="F594" s="2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 s="5">
        <f t="shared" si="38"/>
        <v>41789.208333333336</v>
      </c>
      <c r="N594">
        <v>1402203600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25">
      <c r="A595">
        <v>593</v>
      </c>
      <c r="B595" t="s">
        <v>1228</v>
      </c>
      <c r="C595" s="4" t="s">
        <v>1229</v>
      </c>
      <c r="D595">
        <v>121600</v>
      </c>
      <c r="E595">
        <v>188288</v>
      </c>
      <c r="F595" s="2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 s="5">
        <f t="shared" si="38"/>
        <v>41724.208333333336</v>
      </c>
      <c r="N595">
        <v>1396933200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x14ac:dyDescent="0.25">
      <c r="A596">
        <v>594</v>
      </c>
      <c r="B596" t="s">
        <v>1230</v>
      </c>
      <c r="C596" s="4" t="s">
        <v>1231</v>
      </c>
      <c r="D596">
        <v>157300</v>
      </c>
      <c r="E596">
        <v>11167</v>
      </c>
      <c r="F596" s="2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 s="5">
        <f t="shared" si="38"/>
        <v>42548.208333333328</v>
      </c>
      <c r="N596">
        <v>1467262800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x14ac:dyDescent="0.25">
      <c r="A597">
        <v>595</v>
      </c>
      <c r="B597" t="s">
        <v>1232</v>
      </c>
      <c r="C597" s="4" t="s">
        <v>1233</v>
      </c>
      <c r="D597">
        <v>70300</v>
      </c>
      <c r="E597">
        <v>146595</v>
      </c>
      <c r="F597" s="2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 s="5">
        <f t="shared" si="38"/>
        <v>40253.208333333336</v>
      </c>
      <c r="N597">
        <v>1270530000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25">
      <c r="A598">
        <v>596</v>
      </c>
      <c r="B598" t="s">
        <v>1234</v>
      </c>
      <c r="C598" s="4" t="s">
        <v>1235</v>
      </c>
      <c r="D598">
        <v>7900</v>
      </c>
      <c r="E598">
        <v>7875</v>
      </c>
      <c r="F598" s="2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 s="5">
        <f t="shared" si="38"/>
        <v>42434.25</v>
      </c>
      <c r="N598">
        <v>1457762400</v>
      </c>
      <c r="O598" s="5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25">
      <c r="A599">
        <v>597</v>
      </c>
      <c r="B599" t="s">
        <v>1236</v>
      </c>
      <c r="C599" s="4" t="s">
        <v>1237</v>
      </c>
      <c r="D599">
        <v>73800</v>
      </c>
      <c r="E599">
        <v>148779</v>
      </c>
      <c r="F599" s="2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 s="5">
        <f t="shared" si="38"/>
        <v>43786.25</v>
      </c>
      <c r="N599">
        <v>1575525600</v>
      </c>
      <c r="O599" s="5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25">
      <c r="A600">
        <v>598</v>
      </c>
      <c r="B600" t="s">
        <v>1238</v>
      </c>
      <c r="C600" s="4" t="s">
        <v>1239</v>
      </c>
      <c r="D600">
        <v>108500</v>
      </c>
      <c r="E600">
        <v>175868</v>
      </c>
      <c r="F600" s="2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 s="5">
        <f t="shared" si="38"/>
        <v>40344.208333333336</v>
      </c>
      <c r="N600">
        <v>1279083600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x14ac:dyDescent="0.25">
      <c r="A601">
        <v>599</v>
      </c>
      <c r="B601" t="s">
        <v>1240</v>
      </c>
      <c r="C601" s="4" t="s">
        <v>1241</v>
      </c>
      <c r="D601">
        <v>140300</v>
      </c>
      <c r="E601">
        <v>5112</v>
      </c>
      <c r="F601" s="2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 s="5">
        <f t="shared" si="38"/>
        <v>42047.25</v>
      </c>
      <c r="N601">
        <v>1424412000</v>
      </c>
      <c r="O601" s="5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25">
      <c r="A602">
        <v>600</v>
      </c>
      <c r="B602" t="s">
        <v>1242</v>
      </c>
      <c r="C602" s="4" t="s">
        <v>1243</v>
      </c>
      <c r="D602">
        <v>100</v>
      </c>
      <c r="E602">
        <v>5</v>
      </c>
      <c r="F602" s="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5">
        <f t="shared" si="38"/>
        <v>41485.208333333336</v>
      </c>
      <c r="N602">
        <v>1376197200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25">
      <c r="A603">
        <v>601</v>
      </c>
      <c r="B603" t="s">
        <v>1244</v>
      </c>
      <c r="C603" s="4" t="s">
        <v>1245</v>
      </c>
      <c r="D603">
        <v>6300</v>
      </c>
      <c r="E603">
        <v>13018</v>
      </c>
      <c r="F603" s="2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 s="5">
        <f t="shared" si="38"/>
        <v>41789.208333333336</v>
      </c>
      <c r="N603">
        <v>1402894800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x14ac:dyDescent="0.25">
      <c r="A604">
        <v>602</v>
      </c>
      <c r="B604" t="s">
        <v>1246</v>
      </c>
      <c r="C604" s="4" t="s">
        <v>1247</v>
      </c>
      <c r="D604">
        <v>71100</v>
      </c>
      <c r="E604">
        <v>91176</v>
      </c>
      <c r="F604" s="2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 s="5">
        <f t="shared" si="38"/>
        <v>42160.208333333328</v>
      </c>
      <c r="N604">
        <v>1434430800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25">
      <c r="A605">
        <v>603</v>
      </c>
      <c r="B605" t="s">
        <v>1248</v>
      </c>
      <c r="C605" s="4" t="s">
        <v>1249</v>
      </c>
      <c r="D605">
        <v>5300</v>
      </c>
      <c r="E605">
        <v>6342</v>
      </c>
      <c r="F605" s="2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 s="5">
        <f t="shared" si="38"/>
        <v>43573.208333333328</v>
      </c>
      <c r="N605">
        <v>1557896400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25">
      <c r="A606">
        <v>604</v>
      </c>
      <c r="B606" t="s">
        <v>1250</v>
      </c>
      <c r="C606" s="4" t="s">
        <v>1251</v>
      </c>
      <c r="D606">
        <v>88700</v>
      </c>
      <c r="E606">
        <v>151438</v>
      </c>
      <c r="F606" s="2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 s="5">
        <f t="shared" si="38"/>
        <v>40565.25</v>
      </c>
      <c r="N606">
        <v>1297490400</v>
      </c>
      <c r="O606" s="5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25">
      <c r="A607">
        <v>605</v>
      </c>
      <c r="B607" t="s">
        <v>1252</v>
      </c>
      <c r="C607" s="4" t="s">
        <v>1253</v>
      </c>
      <c r="D607">
        <v>3300</v>
      </c>
      <c r="E607">
        <v>6178</v>
      </c>
      <c r="F607" s="2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 s="5">
        <f t="shared" si="38"/>
        <v>42280.208333333328</v>
      </c>
      <c r="N607">
        <v>1447394400</v>
      </c>
      <c r="O607" s="5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25">
      <c r="A608">
        <v>606</v>
      </c>
      <c r="B608" t="s">
        <v>1254</v>
      </c>
      <c r="C608" s="4" t="s">
        <v>1255</v>
      </c>
      <c r="D608">
        <v>3400</v>
      </c>
      <c r="E608">
        <v>6405</v>
      </c>
      <c r="F608" s="2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 s="5">
        <f t="shared" si="38"/>
        <v>42436.25</v>
      </c>
      <c r="N608">
        <v>1458277200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25">
      <c r="A609">
        <v>607</v>
      </c>
      <c r="B609" t="s">
        <v>1256</v>
      </c>
      <c r="C609" s="4" t="s">
        <v>1257</v>
      </c>
      <c r="D609">
        <v>137600</v>
      </c>
      <c r="E609">
        <v>180667</v>
      </c>
      <c r="F609" s="2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 s="5">
        <f t="shared" si="38"/>
        <v>41721.208333333336</v>
      </c>
      <c r="N609">
        <v>1395723600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25">
      <c r="A610">
        <v>608</v>
      </c>
      <c r="B610" t="s">
        <v>1258</v>
      </c>
      <c r="C610" s="4" t="s">
        <v>1259</v>
      </c>
      <c r="D610">
        <v>3900</v>
      </c>
      <c r="E610">
        <v>11075</v>
      </c>
      <c r="F610" s="2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 s="5">
        <f t="shared" si="38"/>
        <v>43530.25</v>
      </c>
      <c r="N610">
        <v>1552197600</v>
      </c>
      <c r="O610" s="5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25">
      <c r="A611">
        <v>609</v>
      </c>
      <c r="B611" t="s">
        <v>1260</v>
      </c>
      <c r="C611" s="4" t="s">
        <v>1261</v>
      </c>
      <c r="D611">
        <v>10000</v>
      </c>
      <c r="E611">
        <v>12042</v>
      </c>
      <c r="F611" s="2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 s="5">
        <f t="shared" si="38"/>
        <v>43481.25</v>
      </c>
      <c r="N611">
        <v>1549087200</v>
      </c>
      <c r="O611" s="5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x14ac:dyDescent="0.25">
      <c r="A612">
        <v>610</v>
      </c>
      <c r="B612" t="s">
        <v>1262</v>
      </c>
      <c r="C612" s="4" t="s">
        <v>1263</v>
      </c>
      <c r="D612">
        <v>42800</v>
      </c>
      <c r="E612">
        <v>179356</v>
      </c>
      <c r="F612" s="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 s="5">
        <f t="shared" si="38"/>
        <v>41259.25</v>
      </c>
      <c r="N612">
        <v>1356847200</v>
      </c>
      <c r="O612" s="5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25">
      <c r="A613">
        <v>611</v>
      </c>
      <c r="B613" t="s">
        <v>1264</v>
      </c>
      <c r="C613" s="4" t="s">
        <v>1265</v>
      </c>
      <c r="D613">
        <v>8200</v>
      </c>
      <c r="E613">
        <v>1136</v>
      </c>
      <c r="F613" s="2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 s="5">
        <f t="shared" si="38"/>
        <v>41480.208333333336</v>
      </c>
      <c r="N613">
        <v>1375765200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25">
      <c r="A614">
        <v>612</v>
      </c>
      <c r="B614" t="s">
        <v>1266</v>
      </c>
      <c r="C614" s="4" t="s">
        <v>1267</v>
      </c>
      <c r="D614">
        <v>6200</v>
      </c>
      <c r="E614">
        <v>8645</v>
      </c>
      <c r="F614" s="2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 s="5">
        <f t="shared" si="38"/>
        <v>40474.208333333336</v>
      </c>
      <c r="N614">
        <v>1289800800</v>
      </c>
      <c r="O614" s="5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25">
      <c r="A615">
        <v>613</v>
      </c>
      <c r="B615" t="s">
        <v>1268</v>
      </c>
      <c r="C615" s="4" t="s">
        <v>1269</v>
      </c>
      <c r="D615">
        <v>1100</v>
      </c>
      <c r="E615">
        <v>1914</v>
      </c>
      <c r="F615" s="2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5">
        <f t="shared" si="38"/>
        <v>42973.208333333328</v>
      </c>
      <c r="N615">
        <v>1504501200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x14ac:dyDescent="0.25">
      <c r="A616">
        <v>614</v>
      </c>
      <c r="B616" t="s">
        <v>1270</v>
      </c>
      <c r="C616" s="4" t="s">
        <v>1271</v>
      </c>
      <c r="D616">
        <v>26500</v>
      </c>
      <c r="E616">
        <v>41205</v>
      </c>
      <c r="F616" s="2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 s="5">
        <f t="shared" si="38"/>
        <v>42746.25</v>
      </c>
      <c r="N616">
        <v>1485669600</v>
      </c>
      <c r="O616" s="5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25">
      <c r="A617">
        <v>615</v>
      </c>
      <c r="B617" t="s">
        <v>1272</v>
      </c>
      <c r="C617" s="4" t="s">
        <v>1273</v>
      </c>
      <c r="D617">
        <v>8500</v>
      </c>
      <c r="E617">
        <v>14488</v>
      </c>
      <c r="F617" s="2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 s="5">
        <f t="shared" si="38"/>
        <v>42489.208333333328</v>
      </c>
      <c r="N617">
        <v>1462770000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25">
      <c r="A618">
        <v>616</v>
      </c>
      <c r="B618" t="s">
        <v>1274</v>
      </c>
      <c r="C618" s="4" t="s">
        <v>1275</v>
      </c>
      <c r="D618">
        <v>6400</v>
      </c>
      <c r="E618">
        <v>12129</v>
      </c>
      <c r="F618" s="2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 s="5">
        <f t="shared" si="38"/>
        <v>41537.208333333336</v>
      </c>
      <c r="N618">
        <v>1379739600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25">
      <c r="A619">
        <v>617</v>
      </c>
      <c r="B619" t="s">
        <v>1276</v>
      </c>
      <c r="C619" s="4" t="s">
        <v>1277</v>
      </c>
      <c r="D619">
        <v>1400</v>
      </c>
      <c r="E619">
        <v>3496</v>
      </c>
      <c r="F619" s="2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 s="5">
        <f t="shared" si="38"/>
        <v>41794.208333333336</v>
      </c>
      <c r="N619">
        <v>1402722000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25">
      <c r="A620">
        <v>618</v>
      </c>
      <c r="B620" t="s">
        <v>1278</v>
      </c>
      <c r="C620" s="4" t="s">
        <v>1279</v>
      </c>
      <c r="D620">
        <v>198600</v>
      </c>
      <c r="E620">
        <v>97037</v>
      </c>
      <c r="F620" s="2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 s="5">
        <f t="shared" si="38"/>
        <v>41396.208333333336</v>
      </c>
      <c r="N620">
        <v>1369285200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25">
      <c r="A621">
        <v>619</v>
      </c>
      <c r="B621" t="s">
        <v>1280</v>
      </c>
      <c r="C621" s="4" t="s">
        <v>1281</v>
      </c>
      <c r="D621">
        <v>195900</v>
      </c>
      <c r="E621">
        <v>55757</v>
      </c>
      <c r="F621" s="2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 s="5">
        <f t="shared" si="38"/>
        <v>40669.208333333336</v>
      </c>
      <c r="N621">
        <v>1304744400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25">
      <c r="A622">
        <v>620</v>
      </c>
      <c r="B622" t="s">
        <v>1282</v>
      </c>
      <c r="C622" s="4" t="s">
        <v>1283</v>
      </c>
      <c r="D622">
        <v>4300</v>
      </c>
      <c r="E622">
        <v>11525</v>
      </c>
      <c r="F622" s="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 s="5">
        <f t="shared" si="38"/>
        <v>42559.208333333328</v>
      </c>
      <c r="N622">
        <v>1468299600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25">
      <c r="A623">
        <v>621</v>
      </c>
      <c r="B623" t="s">
        <v>1284</v>
      </c>
      <c r="C623" s="4" t="s">
        <v>1285</v>
      </c>
      <c r="D623">
        <v>25600</v>
      </c>
      <c r="E623">
        <v>158669</v>
      </c>
      <c r="F623" s="2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 s="5">
        <f t="shared" si="38"/>
        <v>42626.208333333328</v>
      </c>
      <c r="N623">
        <v>1474174800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25">
      <c r="A624">
        <v>622</v>
      </c>
      <c r="B624" t="s">
        <v>1286</v>
      </c>
      <c r="C624" s="4" t="s">
        <v>1287</v>
      </c>
      <c r="D624">
        <v>189000</v>
      </c>
      <c r="E624">
        <v>5916</v>
      </c>
      <c r="F624" s="2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 s="5">
        <f t="shared" si="38"/>
        <v>43205.208333333328</v>
      </c>
      <c r="N624">
        <v>1526014800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25">
      <c r="A625">
        <v>623</v>
      </c>
      <c r="B625" t="s">
        <v>1288</v>
      </c>
      <c r="C625" s="4" t="s">
        <v>1289</v>
      </c>
      <c r="D625">
        <v>94300</v>
      </c>
      <c r="E625">
        <v>150806</v>
      </c>
      <c r="F625" s="2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 s="5">
        <f t="shared" si="38"/>
        <v>42201.208333333328</v>
      </c>
      <c r="N625">
        <v>1437454800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25">
      <c r="A626">
        <v>624</v>
      </c>
      <c r="B626" t="s">
        <v>1290</v>
      </c>
      <c r="C626" s="4" t="s">
        <v>1291</v>
      </c>
      <c r="D626">
        <v>5100</v>
      </c>
      <c r="E626">
        <v>14249</v>
      </c>
      <c r="F626" s="2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 s="5">
        <f t="shared" si="38"/>
        <v>42029.25</v>
      </c>
      <c r="N626">
        <v>1422684000</v>
      </c>
      <c r="O626" s="5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x14ac:dyDescent="0.25">
      <c r="A627">
        <v>625</v>
      </c>
      <c r="B627" t="s">
        <v>1292</v>
      </c>
      <c r="C627" s="4" t="s">
        <v>1293</v>
      </c>
      <c r="D627">
        <v>7500</v>
      </c>
      <c r="E627">
        <v>5803</v>
      </c>
      <c r="F627" s="2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 s="5">
        <f t="shared" si="38"/>
        <v>43857.25</v>
      </c>
      <c r="N627">
        <v>1581314400</v>
      </c>
      <c r="O627" s="5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x14ac:dyDescent="0.25">
      <c r="A628">
        <v>626</v>
      </c>
      <c r="B628" t="s">
        <v>1294</v>
      </c>
      <c r="C628" s="4" t="s">
        <v>1295</v>
      </c>
      <c r="D628">
        <v>6400</v>
      </c>
      <c r="E628">
        <v>13205</v>
      </c>
      <c r="F628" s="2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 s="5">
        <f t="shared" si="38"/>
        <v>40449.208333333336</v>
      </c>
      <c r="N628">
        <v>1286427600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25">
      <c r="A629">
        <v>627</v>
      </c>
      <c r="B629" t="s">
        <v>1296</v>
      </c>
      <c r="C629" s="4" t="s">
        <v>1297</v>
      </c>
      <c r="D629">
        <v>1600</v>
      </c>
      <c r="E629">
        <v>11108</v>
      </c>
      <c r="F629" s="2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 s="5">
        <f t="shared" si="38"/>
        <v>40345.208333333336</v>
      </c>
      <c r="N629">
        <v>1278738000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25">
      <c r="A630">
        <v>628</v>
      </c>
      <c r="B630" t="s">
        <v>1298</v>
      </c>
      <c r="C630" s="4" t="s">
        <v>1299</v>
      </c>
      <c r="D630">
        <v>1900</v>
      </c>
      <c r="E630">
        <v>2884</v>
      </c>
      <c r="F630" s="2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 s="5">
        <f t="shared" si="38"/>
        <v>40455.208333333336</v>
      </c>
      <c r="N630">
        <v>1286427600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25">
      <c r="A631">
        <v>629</v>
      </c>
      <c r="B631" t="s">
        <v>1300</v>
      </c>
      <c r="C631" s="4" t="s">
        <v>1301</v>
      </c>
      <c r="D631">
        <v>85900</v>
      </c>
      <c r="E631">
        <v>55476</v>
      </c>
      <c r="F631" s="2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 s="5">
        <f t="shared" si="38"/>
        <v>42557.208333333328</v>
      </c>
      <c r="N631">
        <v>1467954000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25">
      <c r="A632">
        <v>630</v>
      </c>
      <c r="B632" t="s">
        <v>1302</v>
      </c>
      <c r="C632" s="4" t="s">
        <v>1303</v>
      </c>
      <c r="D632">
        <v>9500</v>
      </c>
      <c r="E632">
        <v>5973</v>
      </c>
      <c r="F632" s="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 s="5">
        <f t="shared" si="38"/>
        <v>43586.208333333328</v>
      </c>
      <c r="N632">
        <v>1557637200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25">
      <c r="A633">
        <v>631</v>
      </c>
      <c r="B633" t="s">
        <v>1304</v>
      </c>
      <c r="C633" s="4" t="s">
        <v>1305</v>
      </c>
      <c r="D633">
        <v>59200</v>
      </c>
      <c r="E633">
        <v>183756</v>
      </c>
      <c r="F633" s="2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 s="5">
        <f t="shared" si="38"/>
        <v>43550.208333333328</v>
      </c>
      <c r="N633">
        <v>1553922000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25">
      <c r="A634">
        <v>632</v>
      </c>
      <c r="B634" t="s">
        <v>1306</v>
      </c>
      <c r="C634" s="4" t="s">
        <v>1307</v>
      </c>
      <c r="D634">
        <v>72100</v>
      </c>
      <c r="E634">
        <v>30902</v>
      </c>
      <c r="F634" s="2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 s="5">
        <f t="shared" si="38"/>
        <v>41945.208333333336</v>
      </c>
      <c r="N634">
        <v>1416463200</v>
      </c>
      <c r="O634" s="5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25">
      <c r="A635">
        <v>633</v>
      </c>
      <c r="B635" t="s">
        <v>1308</v>
      </c>
      <c r="C635" s="4" t="s">
        <v>1309</v>
      </c>
      <c r="D635">
        <v>6700</v>
      </c>
      <c r="E635">
        <v>5569</v>
      </c>
      <c r="F635" s="2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 s="5">
        <f t="shared" si="38"/>
        <v>42315.25</v>
      </c>
      <c r="N635">
        <v>1447221600</v>
      </c>
      <c r="O635" s="5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25">
      <c r="A636">
        <v>634</v>
      </c>
      <c r="B636" t="s">
        <v>1310</v>
      </c>
      <c r="C636" s="4" t="s">
        <v>1311</v>
      </c>
      <c r="D636">
        <v>118200</v>
      </c>
      <c r="E636">
        <v>92824</v>
      </c>
      <c r="F636" s="2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 s="5">
        <f t="shared" si="38"/>
        <v>42819.208333333328</v>
      </c>
      <c r="N636">
        <v>1491627600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25">
      <c r="A637">
        <v>635</v>
      </c>
      <c r="B637" t="s">
        <v>1312</v>
      </c>
      <c r="C637" s="4" t="s">
        <v>1313</v>
      </c>
      <c r="D637">
        <v>139000</v>
      </c>
      <c r="E637">
        <v>158590</v>
      </c>
      <c r="F637" s="2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 s="5">
        <f t="shared" si="38"/>
        <v>41314.25</v>
      </c>
      <c r="N637">
        <v>1363150800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25">
      <c r="A638">
        <v>636</v>
      </c>
      <c r="B638" t="s">
        <v>1314</v>
      </c>
      <c r="C638" s="4" t="s">
        <v>1315</v>
      </c>
      <c r="D638">
        <v>197700</v>
      </c>
      <c r="E638">
        <v>127591</v>
      </c>
      <c r="F638" s="2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 s="5">
        <f t="shared" si="38"/>
        <v>40926.25</v>
      </c>
      <c r="N638">
        <v>1330754400</v>
      </c>
      <c r="O638" s="5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25">
      <c r="A639">
        <v>637</v>
      </c>
      <c r="B639" t="s">
        <v>1316</v>
      </c>
      <c r="C639" s="4" t="s">
        <v>1317</v>
      </c>
      <c r="D639">
        <v>8500</v>
      </c>
      <c r="E639">
        <v>6750</v>
      </c>
      <c r="F639" s="2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 s="5">
        <f t="shared" si="38"/>
        <v>42688.25</v>
      </c>
      <c r="N639">
        <v>1479794400</v>
      </c>
      <c r="O639" s="5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25">
      <c r="A640">
        <v>638</v>
      </c>
      <c r="B640" t="s">
        <v>1318</v>
      </c>
      <c r="C640" s="4" t="s">
        <v>1319</v>
      </c>
      <c r="D640">
        <v>81600</v>
      </c>
      <c r="E640">
        <v>9318</v>
      </c>
      <c r="F640" s="2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 s="5">
        <f t="shared" si="38"/>
        <v>40386.208333333336</v>
      </c>
      <c r="N640">
        <v>1281243600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25">
      <c r="A641">
        <v>639</v>
      </c>
      <c r="B641" t="s">
        <v>1320</v>
      </c>
      <c r="C641" s="4" t="s">
        <v>1321</v>
      </c>
      <c r="D641">
        <v>8600</v>
      </c>
      <c r="E641">
        <v>4832</v>
      </c>
      <c r="F641" s="2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 s="5">
        <f t="shared" si="38"/>
        <v>43309.208333333328</v>
      </c>
      <c r="N641">
        <v>1532754000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25">
      <c r="A642">
        <v>640</v>
      </c>
      <c r="B642" t="s">
        <v>1322</v>
      </c>
      <c r="C642" s="4" t="s">
        <v>1323</v>
      </c>
      <c r="D642">
        <v>119800</v>
      </c>
      <c r="E642">
        <v>19769</v>
      </c>
      <c r="F642" s="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 s="5">
        <f t="shared" si="38"/>
        <v>42387.25</v>
      </c>
      <c r="N642">
        <v>1453356000</v>
      </c>
      <c r="O642" s="5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x14ac:dyDescent="0.25">
      <c r="A643">
        <v>641</v>
      </c>
      <c r="B643" t="s">
        <v>1324</v>
      </c>
      <c r="C643" s="4" t="s">
        <v>1325</v>
      </c>
      <c r="D643">
        <v>9400</v>
      </c>
      <c r="E643">
        <v>11277</v>
      </c>
      <c r="F643" s="2">
        <f t="shared" ref="F643:F706" si="40">ROUND((E643/D643)*100,0)</f>
        <v>120</v>
      </c>
      <c r="G643" t="s">
        <v>20</v>
      </c>
      <c r="H643">
        <v>194</v>
      </c>
      <c r="I643">
        <f t="shared" ref="I643:I706" si="41">ROUND(IF($H643=0,0,$E643/$H643),2)</f>
        <v>58.13</v>
      </c>
      <c r="J643" t="s">
        <v>98</v>
      </c>
      <c r="K643" t="s">
        <v>99</v>
      </c>
      <c r="L643">
        <v>1487570400</v>
      </c>
      <c r="M643" s="5">
        <f t="shared" ref="M643:M706" si="42">(((L643/60)/60)/24)+DATE(1970,1,1)</f>
        <v>42786.25</v>
      </c>
      <c r="N643">
        <v>1489986000</v>
      </c>
      <c r="O643" s="5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25">
      <c r="A644">
        <v>642</v>
      </c>
      <c r="B644" t="s">
        <v>1326</v>
      </c>
      <c r="C644" s="4" t="s">
        <v>1327</v>
      </c>
      <c r="D644">
        <v>9200</v>
      </c>
      <c r="E644">
        <v>13382</v>
      </c>
      <c r="F644" s="2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5">
        <f t="shared" si="42"/>
        <v>43451.25</v>
      </c>
      <c r="N644">
        <v>1545804000</v>
      </c>
      <c r="O644" s="5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25">
      <c r="A645">
        <v>643</v>
      </c>
      <c r="B645" t="s">
        <v>1328</v>
      </c>
      <c r="C645" s="4" t="s">
        <v>1329</v>
      </c>
      <c r="D645">
        <v>14900</v>
      </c>
      <c r="E645">
        <v>32986</v>
      </c>
      <c r="F645" s="2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 s="5">
        <f t="shared" si="42"/>
        <v>42795.25</v>
      </c>
      <c r="N645">
        <v>1489899600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25">
      <c r="A646">
        <v>644</v>
      </c>
      <c r="B646" t="s">
        <v>1330</v>
      </c>
      <c r="C646" s="4" t="s">
        <v>1331</v>
      </c>
      <c r="D646">
        <v>169400</v>
      </c>
      <c r="E646">
        <v>81984</v>
      </c>
      <c r="F646" s="2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5">
        <f t="shared" si="42"/>
        <v>43452.25</v>
      </c>
      <c r="N646">
        <v>1546495200</v>
      </c>
      <c r="O646" s="5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25">
      <c r="A647">
        <v>645</v>
      </c>
      <c r="B647" t="s">
        <v>1332</v>
      </c>
      <c r="C647" s="4" t="s">
        <v>1333</v>
      </c>
      <c r="D647">
        <v>192100</v>
      </c>
      <c r="E647">
        <v>178483</v>
      </c>
      <c r="F647" s="2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 s="5">
        <f t="shared" si="42"/>
        <v>43369.208333333328</v>
      </c>
      <c r="N647">
        <v>1539752400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25">
      <c r="A648">
        <v>646</v>
      </c>
      <c r="B648" t="s">
        <v>1334</v>
      </c>
      <c r="C648" s="4" t="s">
        <v>1335</v>
      </c>
      <c r="D648">
        <v>98700</v>
      </c>
      <c r="E648">
        <v>87448</v>
      </c>
      <c r="F648" s="2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 s="5">
        <f t="shared" si="42"/>
        <v>41346.208333333336</v>
      </c>
      <c r="N648">
        <v>1364101200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25">
      <c r="A649">
        <v>647</v>
      </c>
      <c r="B649" t="s">
        <v>1336</v>
      </c>
      <c r="C649" s="4" t="s">
        <v>1337</v>
      </c>
      <c r="D649">
        <v>4500</v>
      </c>
      <c r="E649">
        <v>1863</v>
      </c>
      <c r="F649" s="2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5">
        <f t="shared" si="42"/>
        <v>43199.208333333328</v>
      </c>
      <c r="N649">
        <v>1525323600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25">
      <c r="A650">
        <v>648</v>
      </c>
      <c r="B650" t="s">
        <v>1338</v>
      </c>
      <c r="C650" s="4" t="s">
        <v>1339</v>
      </c>
      <c r="D650">
        <v>98600</v>
      </c>
      <c r="E650">
        <v>62174</v>
      </c>
      <c r="F650" s="2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 s="5">
        <f t="shared" si="42"/>
        <v>42922.208333333328</v>
      </c>
      <c r="N650">
        <v>1500872400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25">
      <c r="A651">
        <v>649</v>
      </c>
      <c r="B651" t="s">
        <v>1340</v>
      </c>
      <c r="C651" s="4" t="s">
        <v>1341</v>
      </c>
      <c r="D651">
        <v>121700</v>
      </c>
      <c r="E651">
        <v>59003</v>
      </c>
      <c r="F651" s="2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 s="5">
        <f t="shared" si="42"/>
        <v>40471.208333333336</v>
      </c>
      <c r="N651">
        <v>1288501200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25">
      <c r="A652">
        <v>650</v>
      </c>
      <c r="B652" t="s">
        <v>1342</v>
      </c>
      <c r="C652" s="4" t="s">
        <v>1343</v>
      </c>
      <c r="D652">
        <v>100</v>
      </c>
      <c r="E652">
        <v>2</v>
      </c>
      <c r="F652" s="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5">
        <f t="shared" si="42"/>
        <v>41828.208333333336</v>
      </c>
      <c r="N652">
        <v>1407128400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25">
      <c r="A653">
        <v>651</v>
      </c>
      <c r="B653" t="s">
        <v>1344</v>
      </c>
      <c r="C653" s="4" t="s">
        <v>1345</v>
      </c>
      <c r="D653">
        <v>196700</v>
      </c>
      <c r="E653">
        <v>174039</v>
      </c>
      <c r="F653" s="2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 s="5">
        <f t="shared" si="42"/>
        <v>41692.25</v>
      </c>
      <c r="N653">
        <v>1394344800</v>
      </c>
      <c r="O653" s="5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25">
      <c r="A654">
        <v>652</v>
      </c>
      <c r="B654" t="s">
        <v>1346</v>
      </c>
      <c r="C654" s="4" t="s">
        <v>1347</v>
      </c>
      <c r="D654">
        <v>10000</v>
      </c>
      <c r="E654">
        <v>12684</v>
      </c>
      <c r="F654" s="2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 s="5">
        <f t="shared" si="42"/>
        <v>42587.208333333328</v>
      </c>
      <c r="N654">
        <v>1474088400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25">
      <c r="A655">
        <v>653</v>
      </c>
      <c r="B655" t="s">
        <v>1348</v>
      </c>
      <c r="C655" s="4" t="s">
        <v>1349</v>
      </c>
      <c r="D655">
        <v>600</v>
      </c>
      <c r="E655">
        <v>14033</v>
      </c>
      <c r="F655" s="2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 s="5">
        <f t="shared" si="42"/>
        <v>42468.208333333328</v>
      </c>
      <c r="N655">
        <v>1460264400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25">
      <c r="A656">
        <v>654</v>
      </c>
      <c r="B656" t="s">
        <v>1350</v>
      </c>
      <c r="C656" s="4" t="s">
        <v>1351</v>
      </c>
      <c r="D656">
        <v>35000</v>
      </c>
      <c r="E656">
        <v>177936</v>
      </c>
      <c r="F656" s="2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 s="5">
        <f t="shared" si="42"/>
        <v>42240.208333333328</v>
      </c>
      <c r="N656">
        <v>1440824400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25">
      <c r="A657">
        <v>655</v>
      </c>
      <c r="B657" t="s">
        <v>1352</v>
      </c>
      <c r="C657" s="4" t="s">
        <v>1353</v>
      </c>
      <c r="D657">
        <v>6900</v>
      </c>
      <c r="E657">
        <v>13212</v>
      </c>
      <c r="F657" s="2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 s="5">
        <f t="shared" si="42"/>
        <v>42796.25</v>
      </c>
      <c r="N657">
        <v>1489554000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x14ac:dyDescent="0.25">
      <c r="A658">
        <v>656</v>
      </c>
      <c r="B658" t="s">
        <v>1354</v>
      </c>
      <c r="C658" s="4" t="s">
        <v>1355</v>
      </c>
      <c r="D658">
        <v>118400</v>
      </c>
      <c r="E658">
        <v>49879</v>
      </c>
      <c r="F658" s="2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 s="5">
        <f t="shared" si="42"/>
        <v>43097.25</v>
      </c>
      <c r="N658">
        <v>1514872800</v>
      </c>
      <c r="O658" s="5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25">
      <c r="A659">
        <v>657</v>
      </c>
      <c r="B659" t="s">
        <v>1356</v>
      </c>
      <c r="C659" s="4" t="s">
        <v>1357</v>
      </c>
      <c r="D659">
        <v>10000</v>
      </c>
      <c r="E659">
        <v>824</v>
      </c>
      <c r="F659" s="2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 s="5">
        <f t="shared" si="42"/>
        <v>43096.25</v>
      </c>
      <c r="N659">
        <v>1515736800</v>
      </c>
      <c r="O659" s="5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25">
      <c r="A660">
        <v>658</v>
      </c>
      <c r="B660" t="s">
        <v>1358</v>
      </c>
      <c r="C660" s="4" t="s">
        <v>1359</v>
      </c>
      <c r="D660">
        <v>52600</v>
      </c>
      <c r="E660">
        <v>31594</v>
      </c>
      <c r="F660" s="2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 s="5">
        <f t="shared" si="42"/>
        <v>42246.208333333328</v>
      </c>
      <c r="N660">
        <v>1442898000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25">
      <c r="A661">
        <v>659</v>
      </c>
      <c r="B661" t="s">
        <v>1360</v>
      </c>
      <c r="C661" s="4" t="s">
        <v>1361</v>
      </c>
      <c r="D661">
        <v>120700</v>
      </c>
      <c r="E661">
        <v>57010</v>
      </c>
      <c r="F661" s="2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 s="5">
        <f t="shared" si="42"/>
        <v>40570.25</v>
      </c>
      <c r="N661">
        <v>1296194400</v>
      </c>
      <c r="O661" s="5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25">
      <c r="A662">
        <v>660</v>
      </c>
      <c r="B662" t="s">
        <v>1362</v>
      </c>
      <c r="C662" s="4" t="s">
        <v>1363</v>
      </c>
      <c r="D662">
        <v>9100</v>
      </c>
      <c r="E662">
        <v>7438</v>
      </c>
      <c r="F662" s="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 s="5">
        <f t="shared" si="42"/>
        <v>42237.208333333328</v>
      </c>
      <c r="N662">
        <v>1440910800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25">
      <c r="A663">
        <v>661</v>
      </c>
      <c r="B663" t="s">
        <v>1364</v>
      </c>
      <c r="C663" s="4" t="s">
        <v>1365</v>
      </c>
      <c r="D663">
        <v>106800</v>
      </c>
      <c r="E663">
        <v>57872</v>
      </c>
      <c r="F663" s="2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 s="5">
        <f t="shared" si="42"/>
        <v>40996.208333333336</v>
      </c>
      <c r="N663">
        <v>1335502800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25">
      <c r="A664">
        <v>662</v>
      </c>
      <c r="B664" t="s">
        <v>1366</v>
      </c>
      <c r="C664" s="4" t="s">
        <v>1367</v>
      </c>
      <c r="D664">
        <v>9100</v>
      </c>
      <c r="E664">
        <v>8906</v>
      </c>
      <c r="F664" s="2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 s="5">
        <f t="shared" si="42"/>
        <v>43443.25</v>
      </c>
      <c r="N664">
        <v>1544680800</v>
      </c>
      <c r="O664" s="5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25">
      <c r="A665">
        <v>663</v>
      </c>
      <c r="B665" t="s">
        <v>1368</v>
      </c>
      <c r="C665" s="4" t="s">
        <v>1369</v>
      </c>
      <c r="D665">
        <v>10000</v>
      </c>
      <c r="E665">
        <v>7724</v>
      </c>
      <c r="F665" s="2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 s="5">
        <f t="shared" si="42"/>
        <v>40458.208333333336</v>
      </c>
      <c r="N665">
        <v>1288414800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25">
      <c r="A666">
        <v>664</v>
      </c>
      <c r="B666" t="s">
        <v>708</v>
      </c>
      <c r="C666" s="4" t="s">
        <v>1370</v>
      </c>
      <c r="D666">
        <v>79400</v>
      </c>
      <c r="E666">
        <v>26571</v>
      </c>
      <c r="F666" s="2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 s="5">
        <f t="shared" si="42"/>
        <v>40959.25</v>
      </c>
      <c r="N666">
        <v>1330581600</v>
      </c>
      <c r="O666" s="5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25">
      <c r="A667">
        <v>665</v>
      </c>
      <c r="B667" t="s">
        <v>1371</v>
      </c>
      <c r="C667" s="4" t="s">
        <v>1372</v>
      </c>
      <c r="D667">
        <v>5100</v>
      </c>
      <c r="E667">
        <v>12219</v>
      </c>
      <c r="F667" s="2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 s="5">
        <f t="shared" si="42"/>
        <v>40733.208333333336</v>
      </c>
      <c r="N667">
        <v>1311397200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25">
      <c r="A668">
        <v>666</v>
      </c>
      <c r="B668" t="s">
        <v>1373</v>
      </c>
      <c r="C668" s="4" t="s">
        <v>1374</v>
      </c>
      <c r="D668">
        <v>3100</v>
      </c>
      <c r="E668">
        <v>1985</v>
      </c>
      <c r="F668" s="2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5">
        <f t="shared" si="42"/>
        <v>41516.208333333336</v>
      </c>
      <c r="N668">
        <v>1378357200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x14ac:dyDescent="0.25">
      <c r="A669">
        <v>667</v>
      </c>
      <c r="B669" t="s">
        <v>1375</v>
      </c>
      <c r="C669" s="4" t="s">
        <v>1376</v>
      </c>
      <c r="D669">
        <v>6900</v>
      </c>
      <c r="E669">
        <v>12155</v>
      </c>
      <c r="F669" s="2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 s="5">
        <f t="shared" si="42"/>
        <v>41892.208333333336</v>
      </c>
      <c r="N669">
        <v>1411102800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x14ac:dyDescent="0.25">
      <c r="A670">
        <v>668</v>
      </c>
      <c r="B670" t="s">
        <v>1377</v>
      </c>
      <c r="C670" s="4" t="s">
        <v>1378</v>
      </c>
      <c r="D670">
        <v>27500</v>
      </c>
      <c r="E670">
        <v>5593</v>
      </c>
      <c r="F670" s="2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 s="5">
        <f t="shared" si="42"/>
        <v>41122.208333333336</v>
      </c>
      <c r="N670">
        <v>1344834000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25">
      <c r="A671">
        <v>669</v>
      </c>
      <c r="B671" t="s">
        <v>1379</v>
      </c>
      <c r="C671" s="4" t="s">
        <v>1380</v>
      </c>
      <c r="D671">
        <v>48800</v>
      </c>
      <c r="E671">
        <v>175020</v>
      </c>
      <c r="F671" s="2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 s="5">
        <f t="shared" si="42"/>
        <v>42912.208333333328</v>
      </c>
      <c r="N671">
        <v>1499230800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x14ac:dyDescent="0.25">
      <c r="A672">
        <v>670</v>
      </c>
      <c r="B672" t="s">
        <v>1334</v>
      </c>
      <c r="C672" s="4" t="s">
        <v>1381</v>
      </c>
      <c r="D672">
        <v>16200</v>
      </c>
      <c r="E672">
        <v>75955</v>
      </c>
      <c r="F672" s="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 s="5">
        <f t="shared" si="42"/>
        <v>42425.25</v>
      </c>
      <c r="N672">
        <v>1457416800</v>
      </c>
      <c r="O672" s="5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x14ac:dyDescent="0.25">
      <c r="A673">
        <v>671</v>
      </c>
      <c r="B673" t="s">
        <v>1382</v>
      </c>
      <c r="C673" s="4" t="s">
        <v>1383</v>
      </c>
      <c r="D673">
        <v>97600</v>
      </c>
      <c r="E673">
        <v>119127</v>
      </c>
      <c r="F673" s="2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 s="5">
        <f t="shared" si="42"/>
        <v>40390.208333333336</v>
      </c>
      <c r="N673">
        <v>1280898000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25">
      <c r="A674">
        <v>672</v>
      </c>
      <c r="B674" t="s">
        <v>1384</v>
      </c>
      <c r="C674" s="4" t="s">
        <v>1385</v>
      </c>
      <c r="D674">
        <v>197900</v>
      </c>
      <c r="E674">
        <v>110689</v>
      </c>
      <c r="F674" s="2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 s="5">
        <f t="shared" si="42"/>
        <v>43180.208333333328</v>
      </c>
      <c r="N674">
        <v>1522472400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25">
      <c r="A675">
        <v>673</v>
      </c>
      <c r="B675" t="s">
        <v>1386</v>
      </c>
      <c r="C675" s="4" t="s">
        <v>1387</v>
      </c>
      <c r="D675">
        <v>5600</v>
      </c>
      <c r="E675">
        <v>2445</v>
      </c>
      <c r="F675" s="2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 s="5">
        <f t="shared" si="42"/>
        <v>42475.208333333328</v>
      </c>
      <c r="N675">
        <v>1462510800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25">
      <c r="A676">
        <v>674</v>
      </c>
      <c r="B676" t="s">
        <v>1388</v>
      </c>
      <c r="C676" s="4" t="s">
        <v>1389</v>
      </c>
      <c r="D676">
        <v>170700</v>
      </c>
      <c r="E676">
        <v>57250</v>
      </c>
      <c r="F676" s="2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 s="5">
        <f t="shared" si="42"/>
        <v>40774.208333333336</v>
      </c>
      <c r="N676">
        <v>1317790800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25">
      <c r="A677">
        <v>675</v>
      </c>
      <c r="B677" t="s">
        <v>1390</v>
      </c>
      <c r="C677" s="4" t="s">
        <v>1391</v>
      </c>
      <c r="D677">
        <v>9700</v>
      </c>
      <c r="E677">
        <v>11929</v>
      </c>
      <c r="F677" s="2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 s="5">
        <f t="shared" si="42"/>
        <v>43719.208333333328</v>
      </c>
      <c r="N677">
        <v>1568782800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25">
      <c r="A678">
        <v>676</v>
      </c>
      <c r="B678" t="s">
        <v>1392</v>
      </c>
      <c r="C678" s="4" t="s">
        <v>1393</v>
      </c>
      <c r="D678">
        <v>62300</v>
      </c>
      <c r="E678">
        <v>118214</v>
      </c>
      <c r="F678" s="2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 s="5">
        <f t="shared" si="42"/>
        <v>41178.208333333336</v>
      </c>
      <c r="N678">
        <v>1349413200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25">
      <c r="A679">
        <v>677</v>
      </c>
      <c r="B679" t="s">
        <v>1394</v>
      </c>
      <c r="C679" s="4" t="s">
        <v>1395</v>
      </c>
      <c r="D679">
        <v>5300</v>
      </c>
      <c r="E679">
        <v>4432</v>
      </c>
      <c r="F679" s="2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 s="5">
        <f t="shared" si="42"/>
        <v>42561.208333333328</v>
      </c>
      <c r="N679">
        <v>1472446800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25">
      <c r="A680">
        <v>678</v>
      </c>
      <c r="B680" t="s">
        <v>1396</v>
      </c>
      <c r="C680" s="4" t="s">
        <v>1397</v>
      </c>
      <c r="D680">
        <v>99500</v>
      </c>
      <c r="E680">
        <v>17879</v>
      </c>
      <c r="F680" s="2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 s="5">
        <f t="shared" si="42"/>
        <v>43484.25</v>
      </c>
      <c r="N680">
        <v>1548050400</v>
      </c>
      <c r="O680" s="5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25">
      <c r="A681">
        <v>679</v>
      </c>
      <c r="B681" t="s">
        <v>668</v>
      </c>
      <c r="C681" s="4" t="s">
        <v>1398</v>
      </c>
      <c r="D681">
        <v>1400</v>
      </c>
      <c r="E681">
        <v>14511</v>
      </c>
      <c r="F681" s="2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 s="5">
        <f t="shared" si="42"/>
        <v>43756.208333333328</v>
      </c>
      <c r="N681">
        <v>1571806800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x14ac:dyDescent="0.25">
      <c r="A682">
        <v>680</v>
      </c>
      <c r="B682" t="s">
        <v>1399</v>
      </c>
      <c r="C682" s="4" t="s">
        <v>1400</v>
      </c>
      <c r="D682">
        <v>145600</v>
      </c>
      <c r="E682">
        <v>141822</v>
      </c>
      <c r="F682" s="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 s="5">
        <f t="shared" si="42"/>
        <v>43813.25</v>
      </c>
      <c r="N682">
        <v>1576476000</v>
      </c>
      <c r="O682" s="5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x14ac:dyDescent="0.25">
      <c r="A683">
        <v>681</v>
      </c>
      <c r="B683" t="s">
        <v>1401</v>
      </c>
      <c r="C683" s="4" t="s">
        <v>1402</v>
      </c>
      <c r="D683">
        <v>184100</v>
      </c>
      <c r="E683">
        <v>159037</v>
      </c>
      <c r="F683" s="2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 s="5">
        <f t="shared" si="42"/>
        <v>40898.25</v>
      </c>
      <c r="N683">
        <v>1324965600</v>
      </c>
      <c r="O683" s="5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25">
      <c r="A684">
        <v>682</v>
      </c>
      <c r="B684" t="s">
        <v>1403</v>
      </c>
      <c r="C684" s="4" t="s">
        <v>1404</v>
      </c>
      <c r="D684">
        <v>5400</v>
      </c>
      <c r="E684">
        <v>8109</v>
      </c>
      <c r="F684" s="2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 s="5">
        <f t="shared" si="42"/>
        <v>41619.25</v>
      </c>
      <c r="N684">
        <v>1387519200</v>
      </c>
      <c r="O684" s="5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25">
      <c r="A685">
        <v>683</v>
      </c>
      <c r="B685" t="s">
        <v>1405</v>
      </c>
      <c r="C685" s="4" t="s">
        <v>1406</v>
      </c>
      <c r="D685">
        <v>2300</v>
      </c>
      <c r="E685">
        <v>8244</v>
      </c>
      <c r="F685" s="2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 s="5">
        <f t="shared" si="42"/>
        <v>43359.208333333328</v>
      </c>
      <c r="N685">
        <v>1537246800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25">
      <c r="A686">
        <v>684</v>
      </c>
      <c r="B686" t="s">
        <v>1407</v>
      </c>
      <c r="C686" s="4" t="s">
        <v>1408</v>
      </c>
      <c r="D686">
        <v>1400</v>
      </c>
      <c r="E686">
        <v>7600</v>
      </c>
      <c r="F686" s="2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5">
        <f t="shared" si="42"/>
        <v>40358.208333333336</v>
      </c>
      <c r="N686">
        <v>1279515600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25">
      <c r="A687">
        <v>685</v>
      </c>
      <c r="B687" t="s">
        <v>1409</v>
      </c>
      <c r="C687" s="4" t="s">
        <v>1410</v>
      </c>
      <c r="D687">
        <v>140000</v>
      </c>
      <c r="E687">
        <v>94501</v>
      </c>
      <c r="F687" s="2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5">
        <f t="shared" si="42"/>
        <v>42239.208333333328</v>
      </c>
      <c r="N687">
        <v>1442379600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25">
      <c r="A688">
        <v>686</v>
      </c>
      <c r="B688" t="s">
        <v>1411</v>
      </c>
      <c r="C688" s="4" t="s">
        <v>1412</v>
      </c>
      <c r="D688">
        <v>7500</v>
      </c>
      <c r="E688">
        <v>14381</v>
      </c>
      <c r="F688" s="2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 s="5">
        <f t="shared" si="42"/>
        <v>43186.208333333328</v>
      </c>
      <c r="N688">
        <v>1523077200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25">
      <c r="A689">
        <v>687</v>
      </c>
      <c r="B689" t="s">
        <v>1413</v>
      </c>
      <c r="C689" s="4" t="s">
        <v>1414</v>
      </c>
      <c r="D689">
        <v>1500</v>
      </c>
      <c r="E689">
        <v>13980</v>
      </c>
      <c r="F689" s="2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 s="5">
        <f t="shared" si="42"/>
        <v>42806.25</v>
      </c>
      <c r="N689">
        <v>1489554000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25">
      <c r="A690">
        <v>688</v>
      </c>
      <c r="B690" t="s">
        <v>1415</v>
      </c>
      <c r="C690" s="4" t="s">
        <v>1416</v>
      </c>
      <c r="D690">
        <v>2900</v>
      </c>
      <c r="E690">
        <v>12449</v>
      </c>
      <c r="F690" s="2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 s="5">
        <f t="shared" si="42"/>
        <v>43475.25</v>
      </c>
      <c r="N690">
        <v>1548482400</v>
      </c>
      <c r="O690" s="5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25">
      <c r="A691">
        <v>689</v>
      </c>
      <c r="B691" t="s">
        <v>1417</v>
      </c>
      <c r="C691" s="4" t="s">
        <v>1418</v>
      </c>
      <c r="D691">
        <v>7300</v>
      </c>
      <c r="E691">
        <v>7348</v>
      </c>
      <c r="F691" s="2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 s="5">
        <f t="shared" si="42"/>
        <v>41576.208333333336</v>
      </c>
      <c r="N691">
        <v>1384063200</v>
      </c>
      <c r="O691" s="5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25">
      <c r="A692">
        <v>690</v>
      </c>
      <c r="B692" t="s">
        <v>1419</v>
      </c>
      <c r="C692" s="4" t="s">
        <v>1420</v>
      </c>
      <c r="D692">
        <v>3600</v>
      </c>
      <c r="E692">
        <v>8158</v>
      </c>
      <c r="F692" s="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 s="5">
        <f t="shared" si="42"/>
        <v>40874.25</v>
      </c>
      <c r="N692">
        <v>1322892000</v>
      </c>
      <c r="O692" s="5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25">
      <c r="A693">
        <v>691</v>
      </c>
      <c r="B693" t="s">
        <v>1421</v>
      </c>
      <c r="C693" s="4" t="s">
        <v>1422</v>
      </c>
      <c r="D693">
        <v>5000</v>
      </c>
      <c r="E693">
        <v>7119</v>
      </c>
      <c r="F693" s="2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 s="5">
        <f t="shared" si="42"/>
        <v>41185.208333333336</v>
      </c>
      <c r="N693">
        <v>1350709200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25">
      <c r="A694">
        <v>692</v>
      </c>
      <c r="B694" t="s">
        <v>1423</v>
      </c>
      <c r="C694" s="4" t="s">
        <v>1424</v>
      </c>
      <c r="D694">
        <v>6000</v>
      </c>
      <c r="E694">
        <v>5438</v>
      </c>
      <c r="F694" s="2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 s="5">
        <f t="shared" si="42"/>
        <v>43655.208333333328</v>
      </c>
      <c r="N694">
        <v>1564203600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x14ac:dyDescent="0.25">
      <c r="A695">
        <v>693</v>
      </c>
      <c r="B695" t="s">
        <v>1425</v>
      </c>
      <c r="C695" s="4" t="s">
        <v>1426</v>
      </c>
      <c r="D695">
        <v>180400</v>
      </c>
      <c r="E695">
        <v>115396</v>
      </c>
      <c r="F695" s="2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 s="5">
        <f t="shared" si="42"/>
        <v>43025.208333333328</v>
      </c>
      <c r="N695">
        <v>1509685200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25">
      <c r="A696">
        <v>694</v>
      </c>
      <c r="B696" t="s">
        <v>1427</v>
      </c>
      <c r="C696" s="4" t="s">
        <v>1428</v>
      </c>
      <c r="D696">
        <v>9100</v>
      </c>
      <c r="E696">
        <v>7656</v>
      </c>
      <c r="F696" s="2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 s="5">
        <f t="shared" si="42"/>
        <v>43066.25</v>
      </c>
      <c r="N696">
        <v>1514959200</v>
      </c>
      <c r="O696" s="5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25">
      <c r="A697">
        <v>695</v>
      </c>
      <c r="B697" t="s">
        <v>1429</v>
      </c>
      <c r="C697" s="4" t="s">
        <v>1430</v>
      </c>
      <c r="D697">
        <v>9200</v>
      </c>
      <c r="E697">
        <v>12322</v>
      </c>
      <c r="F697" s="2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 s="5">
        <f t="shared" si="42"/>
        <v>42322.25</v>
      </c>
      <c r="N697">
        <v>1448863200</v>
      </c>
      <c r="O697" s="5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25">
      <c r="A698">
        <v>696</v>
      </c>
      <c r="B698" t="s">
        <v>1431</v>
      </c>
      <c r="C698" s="4" t="s">
        <v>1432</v>
      </c>
      <c r="D698">
        <v>164100</v>
      </c>
      <c r="E698">
        <v>96888</v>
      </c>
      <c r="F698" s="2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 s="5">
        <f t="shared" si="42"/>
        <v>42114.208333333328</v>
      </c>
      <c r="N698">
        <v>1429592400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x14ac:dyDescent="0.25">
      <c r="A699">
        <v>697</v>
      </c>
      <c r="B699" t="s">
        <v>1433</v>
      </c>
      <c r="C699" s="4" t="s">
        <v>1434</v>
      </c>
      <c r="D699">
        <v>128900</v>
      </c>
      <c r="E699">
        <v>196960</v>
      </c>
      <c r="F699" s="2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 s="5">
        <f t="shared" si="42"/>
        <v>43190.208333333328</v>
      </c>
      <c r="N699">
        <v>1522645200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25">
      <c r="A700">
        <v>698</v>
      </c>
      <c r="B700" t="s">
        <v>1435</v>
      </c>
      <c r="C700" s="4" t="s">
        <v>1436</v>
      </c>
      <c r="D700">
        <v>42100</v>
      </c>
      <c r="E700">
        <v>188057</v>
      </c>
      <c r="F700" s="2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5">
        <f t="shared" si="42"/>
        <v>40871.25</v>
      </c>
      <c r="N700">
        <v>1323324000</v>
      </c>
      <c r="O700" s="5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25">
      <c r="A701">
        <v>699</v>
      </c>
      <c r="B701" t="s">
        <v>444</v>
      </c>
      <c r="C701" s="4" t="s">
        <v>1437</v>
      </c>
      <c r="D701">
        <v>7400</v>
      </c>
      <c r="E701">
        <v>6245</v>
      </c>
      <c r="F701" s="2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 s="5">
        <f t="shared" si="42"/>
        <v>43641.208333333328</v>
      </c>
      <c r="N701">
        <v>1561525200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x14ac:dyDescent="0.25">
      <c r="A702">
        <v>700</v>
      </c>
      <c r="B702" t="s">
        <v>1438</v>
      </c>
      <c r="C702" s="4" t="s">
        <v>1439</v>
      </c>
      <c r="D702">
        <v>100</v>
      </c>
      <c r="E702">
        <v>3</v>
      </c>
      <c r="F702" s="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5">
        <f t="shared" si="42"/>
        <v>40203.25</v>
      </c>
      <c r="N702">
        <v>1265695200</v>
      </c>
      <c r="O702" s="5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x14ac:dyDescent="0.25">
      <c r="A703">
        <v>701</v>
      </c>
      <c r="B703" t="s">
        <v>1440</v>
      </c>
      <c r="C703" s="4" t="s">
        <v>1441</v>
      </c>
      <c r="D703">
        <v>52000</v>
      </c>
      <c r="E703">
        <v>91014</v>
      </c>
      <c r="F703" s="2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 s="5">
        <f t="shared" si="42"/>
        <v>40629.208333333336</v>
      </c>
      <c r="N703">
        <v>1301806800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x14ac:dyDescent="0.25">
      <c r="A704">
        <v>702</v>
      </c>
      <c r="B704" t="s">
        <v>1442</v>
      </c>
      <c r="C704" s="4" t="s">
        <v>1443</v>
      </c>
      <c r="D704">
        <v>8700</v>
      </c>
      <c r="E704">
        <v>4710</v>
      </c>
      <c r="F704" s="2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 s="5">
        <f t="shared" si="42"/>
        <v>41477.208333333336</v>
      </c>
      <c r="N704">
        <v>1374901200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25">
      <c r="A705">
        <v>703</v>
      </c>
      <c r="B705" t="s">
        <v>1444</v>
      </c>
      <c r="C705" s="4" t="s">
        <v>1445</v>
      </c>
      <c r="D705">
        <v>63400</v>
      </c>
      <c r="E705">
        <v>197728</v>
      </c>
      <c r="F705" s="2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 s="5">
        <f t="shared" si="42"/>
        <v>41020.208333333336</v>
      </c>
      <c r="N705">
        <v>1336453200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x14ac:dyDescent="0.25">
      <c r="A706">
        <v>704</v>
      </c>
      <c r="B706" t="s">
        <v>1446</v>
      </c>
      <c r="C706" s="4" t="s">
        <v>1447</v>
      </c>
      <c r="D706">
        <v>8700</v>
      </c>
      <c r="E706">
        <v>10682</v>
      </c>
      <c r="F706" s="2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 s="5">
        <f t="shared" si="42"/>
        <v>42555.208333333328</v>
      </c>
      <c r="N706">
        <v>1468904400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25">
      <c r="A707">
        <v>705</v>
      </c>
      <c r="B707" t="s">
        <v>1448</v>
      </c>
      <c r="C707" s="4" t="s">
        <v>1449</v>
      </c>
      <c r="D707">
        <v>169700</v>
      </c>
      <c r="E707">
        <v>168048</v>
      </c>
      <c r="F707" s="2">
        <f t="shared" ref="F707:F770" si="44">ROUND((E707/D707)*100,0)</f>
        <v>99</v>
      </c>
      <c r="G707" t="s">
        <v>14</v>
      </c>
      <c r="H707">
        <v>2025</v>
      </c>
      <c r="I707">
        <f t="shared" ref="I707:I770" si="45">ROUND(IF($H707=0,0,$E707/$H707),2)</f>
        <v>82.99</v>
      </c>
      <c r="J707" t="s">
        <v>40</v>
      </c>
      <c r="K707" t="s">
        <v>41</v>
      </c>
      <c r="L707">
        <v>1386741600</v>
      </c>
      <c r="M707" s="5">
        <f t="shared" ref="M707:M770" si="46">(((L707/60)/60)/24)+DATE(1970,1,1)</f>
        <v>41619.25</v>
      </c>
      <c r="N707">
        <v>1387087200</v>
      </c>
      <c r="O707" s="5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x14ac:dyDescent="0.25">
      <c r="A708">
        <v>706</v>
      </c>
      <c r="B708" t="s">
        <v>1450</v>
      </c>
      <c r="C708" s="4" t="s">
        <v>1451</v>
      </c>
      <c r="D708">
        <v>108400</v>
      </c>
      <c r="E708">
        <v>138586</v>
      </c>
      <c r="F708" s="2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 s="5">
        <f t="shared" si="46"/>
        <v>43471.25</v>
      </c>
      <c r="N708">
        <v>1547445600</v>
      </c>
      <c r="O708" s="5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x14ac:dyDescent="0.25">
      <c r="A709">
        <v>707</v>
      </c>
      <c r="B709" t="s">
        <v>1452</v>
      </c>
      <c r="C709" s="4" t="s">
        <v>1453</v>
      </c>
      <c r="D709">
        <v>7300</v>
      </c>
      <c r="E709">
        <v>11579</v>
      </c>
      <c r="F709" s="2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 s="5">
        <f t="shared" si="46"/>
        <v>43442.25</v>
      </c>
      <c r="N709">
        <v>1547359200</v>
      </c>
      <c r="O709" s="5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25">
      <c r="A710">
        <v>708</v>
      </c>
      <c r="B710" t="s">
        <v>1454</v>
      </c>
      <c r="C710" s="4" t="s">
        <v>1455</v>
      </c>
      <c r="D710">
        <v>1700</v>
      </c>
      <c r="E710">
        <v>12020</v>
      </c>
      <c r="F710" s="2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 s="5">
        <f t="shared" si="46"/>
        <v>42877.208333333328</v>
      </c>
      <c r="N710">
        <v>1496293200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25">
      <c r="A711">
        <v>709</v>
      </c>
      <c r="B711" t="s">
        <v>1456</v>
      </c>
      <c r="C711" s="4" t="s">
        <v>1457</v>
      </c>
      <c r="D711">
        <v>9800</v>
      </c>
      <c r="E711">
        <v>13954</v>
      </c>
      <c r="F711" s="2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 s="5">
        <f t="shared" si="46"/>
        <v>41018.208333333336</v>
      </c>
      <c r="N711">
        <v>1335416400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x14ac:dyDescent="0.25">
      <c r="A712">
        <v>710</v>
      </c>
      <c r="B712" t="s">
        <v>1458</v>
      </c>
      <c r="C712" s="4" t="s">
        <v>1459</v>
      </c>
      <c r="D712">
        <v>4300</v>
      </c>
      <c r="E712">
        <v>6358</v>
      </c>
      <c r="F712" s="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 s="5">
        <f t="shared" si="46"/>
        <v>43295.208333333328</v>
      </c>
      <c r="N712">
        <v>1532149200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x14ac:dyDescent="0.25">
      <c r="A713">
        <v>711</v>
      </c>
      <c r="B713" t="s">
        <v>1460</v>
      </c>
      <c r="C713" s="4" t="s">
        <v>1461</v>
      </c>
      <c r="D713">
        <v>6200</v>
      </c>
      <c r="E713">
        <v>1260</v>
      </c>
      <c r="F713" s="2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5">
        <f t="shared" si="46"/>
        <v>42393.25</v>
      </c>
      <c r="N713">
        <v>1453788000</v>
      </c>
      <c r="O713" s="5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x14ac:dyDescent="0.25">
      <c r="A714">
        <v>712</v>
      </c>
      <c r="B714" t="s">
        <v>1462</v>
      </c>
      <c r="C714" s="4" t="s">
        <v>1463</v>
      </c>
      <c r="D714">
        <v>800</v>
      </c>
      <c r="E714">
        <v>14725</v>
      </c>
      <c r="F714" s="2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 s="5">
        <f t="shared" si="46"/>
        <v>42559.208333333328</v>
      </c>
      <c r="N714">
        <v>1471496400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25">
      <c r="A715">
        <v>713</v>
      </c>
      <c r="B715" t="s">
        <v>1464</v>
      </c>
      <c r="C715" s="4" t="s">
        <v>1465</v>
      </c>
      <c r="D715">
        <v>6900</v>
      </c>
      <c r="E715">
        <v>11174</v>
      </c>
      <c r="F715" s="2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 s="5">
        <f t="shared" si="46"/>
        <v>42604.208333333328</v>
      </c>
      <c r="N715">
        <v>1472878800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25">
      <c r="A716">
        <v>714</v>
      </c>
      <c r="B716" t="s">
        <v>1466</v>
      </c>
      <c r="C716" s="4" t="s">
        <v>1467</v>
      </c>
      <c r="D716">
        <v>38500</v>
      </c>
      <c r="E716">
        <v>182036</v>
      </c>
      <c r="F716" s="2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 s="5">
        <f t="shared" si="46"/>
        <v>41870.208333333336</v>
      </c>
      <c r="N716">
        <v>1408510800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25">
      <c r="A717">
        <v>715</v>
      </c>
      <c r="B717" t="s">
        <v>1468</v>
      </c>
      <c r="C717" s="4" t="s">
        <v>1469</v>
      </c>
      <c r="D717">
        <v>118000</v>
      </c>
      <c r="E717">
        <v>28870</v>
      </c>
      <c r="F717" s="2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 s="5">
        <f t="shared" si="46"/>
        <v>40397.208333333336</v>
      </c>
      <c r="N717">
        <v>1281589200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25">
      <c r="A718">
        <v>716</v>
      </c>
      <c r="B718" t="s">
        <v>1470</v>
      </c>
      <c r="C718" s="4" t="s">
        <v>1471</v>
      </c>
      <c r="D718">
        <v>2000</v>
      </c>
      <c r="E718">
        <v>10353</v>
      </c>
      <c r="F718" s="2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 s="5">
        <f t="shared" si="46"/>
        <v>41465.208333333336</v>
      </c>
      <c r="N718">
        <v>1375851600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x14ac:dyDescent="0.25">
      <c r="A719">
        <v>717</v>
      </c>
      <c r="B719" t="s">
        <v>1472</v>
      </c>
      <c r="C719" s="4" t="s">
        <v>1473</v>
      </c>
      <c r="D719">
        <v>5600</v>
      </c>
      <c r="E719">
        <v>13868</v>
      </c>
      <c r="F719" s="2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 s="5">
        <f t="shared" si="46"/>
        <v>40777.208333333336</v>
      </c>
      <c r="N719">
        <v>1315803600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25">
      <c r="A720">
        <v>718</v>
      </c>
      <c r="B720" t="s">
        <v>1474</v>
      </c>
      <c r="C720" s="4" t="s">
        <v>1475</v>
      </c>
      <c r="D720">
        <v>8300</v>
      </c>
      <c r="E720">
        <v>8317</v>
      </c>
      <c r="F720" s="2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 s="5">
        <f t="shared" si="46"/>
        <v>41442.208333333336</v>
      </c>
      <c r="N720">
        <v>1373691600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25">
      <c r="A721">
        <v>719</v>
      </c>
      <c r="B721" t="s">
        <v>1476</v>
      </c>
      <c r="C721" s="4" t="s">
        <v>1477</v>
      </c>
      <c r="D721">
        <v>6900</v>
      </c>
      <c r="E721">
        <v>10557</v>
      </c>
      <c r="F721" s="2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 s="5">
        <f t="shared" si="46"/>
        <v>41058.208333333336</v>
      </c>
      <c r="N721">
        <v>1339218000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x14ac:dyDescent="0.25">
      <c r="A722">
        <v>720</v>
      </c>
      <c r="B722" t="s">
        <v>1478</v>
      </c>
      <c r="C722" s="4" t="s">
        <v>1479</v>
      </c>
      <c r="D722">
        <v>8700</v>
      </c>
      <c r="E722">
        <v>3227</v>
      </c>
      <c r="F722" s="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 s="5">
        <f t="shared" si="46"/>
        <v>43152.25</v>
      </c>
      <c r="N722">
        <v>1520402400</v>
      </c>
      <c r="O722" s="5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25">
      <c r="A723">
        <v>721</v>
      </c>
      <c r="B723" t="s">
        <v>1480</v>
      </c>
      <c r="C723" s="4" t="s">
        <v>1481</v>
      </c>
      <c r="D723">
        <v>123600</v>
      </c>
      <c r="E723">
        <v>5429</v>
      </c>
      <c r="F723" s="2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 s="5">
        <f t="shared" si="46"/>
        <v>43194.208333333328</v>
      </c>
      <c r="N723">
        <v>1523336400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25">
      <c r="A724">
        <v>722</v>
      </c>
      <c r="B724" t="s">
        <v>1482</v>
      </c>
      <c r="C724" s="4" t="s">
        <v>1483</v>
      </c>
      <c r="D724">
        <v>48500</v>
      </c>
      <c r="E724">
        <v>75906</v>
      </c>
      <c r="F724" s="2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 s="5">
        <f t="shared" si="46"/>
        <v>43045.25</v>
      </c>
      <c r="N724">
        <v>1512280800</v>
      </c>
      <c r="O724" s="5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25">
      <c r="A725">
        <v>723</v>
      </c>
      <c r="B725" t="s">
        <v>1484</v>
      </c>
      <c r="C725" s="4" t="s">
        <v>1485</v>
      </c>
      <c r="D725">
        <v>4900</v>
      </c>
      <c r="E725">
        <v>13250</v>
      </c>
      <c r="F725" s="2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 s="5">
        <f t="shared" si="46"/>
        <v>42431.25</v>
      </c>
      <c r="N725">
        <v>1458709200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x14ac:dyDescent="0.25">
      <c r="A726">
        <v>724</v>
      </c>
      <c r="B726" t="s">
        <v>1486</v>
      </c>
      <c r="C726" s="4" t="s">
        <v>1487</v>
      </c>
      <c r="D726">
        <v>8400</v>
      </c>
      <c r="E726">
        <v>11261</v>
      </c>
      <c r="F726" s="2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 s="5">
        <f t="shared" si="46"/>
        <v>41934.208333333336</v>
      </c>
      <c r="N726">
        <v>1414126800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25">
      <c r="A727">
        <v>725</v>
      </c>
      <c r="B727" t="s">
        <v>1488</v>
      </c>
      <c r="C727" s="4" t="s">
        <v>1489</v>
      </c>
      <c r="D727">
        <v>193200</v>
      </c>
      <c r="E727">
        <v>97369</v>
      </c>
      <c r="F727" s="2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 s="5">
        <f t="shared" si="46"/>
        <v>41958.25</v>
      </c>
      <c r="N727">
        <v>1416204000</v>
      </c>
      <c r="O727" s="5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25">
      <c r="A728">
        <v>726</v>
      </c>
      <c r="B728" t="s">
        <v>1490</v>
      </c>
      <c r="C728" s="4" t="s">
        <v>1491</v>
      </c>
      <c r="D728">
        <v>54300</v>
      </c>
      <c r="E728">
        <v>48227</v>
      </c>
      <c r="F728" s="2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 s="5">
        <f t="shared" si="46"/>
        <v>40476.208333333336</v>
      </c>
      <c r="N728">
        <v>1288501200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25">
      <c r="A729">
        <v>727</v>
      </c>
      <c r="B729" t="s">
        <v>1492</v>
      </c>
      <c r="C729" s="4" t="s">
        <v>1493</v>
      </c>
      <c r="D729">
        <v>8900</v>
      </c>
      <c r="E729">
        <v>14685</v>
      </c>
      <c r="F729" s="2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 s="5">
        <f t="shared" si="46"/>
        <v>43485.25</v>
      </c>
      <c r="N729">
        <v>1552971600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x14ac:dyDescent="0.25">
      <c r="A730">
        <v>728</v>
      </c>
      <c r="B730" t="s">
        <v>1494</v>
      </c>
      <c r="C730" s="4" t="s">
        <v>1495</v>
      </c>
      <c r="D730">
        <v>4200</v>
      </c>
      <c r="E730">
        <v>735</v>
      </c>
      <c r="F730" s="2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5">
        <f t="shared" si="46"/>
        <v>42515.208333333328</v>
      </c>
      <c r="N730">
        <v>1465102800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x14ac:dyDescent="0.25">
      <c r="A731">
        <v>729</v>
      </c>
      <c r="B731" t="s">
        <v>1496</v>
      </c>
      <c r="C731" s="4" t="s">
        <v>1497</v>
      </c>
      <c r="D731">
        <v>5600</v>
      </c>
      <c r="E731">
        <v>10397</v>
      </c>
      <c r="F731" s="2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 s="5">
        <f t="shared" si="46"/>
        <v>41309.25</v>
      </c>
      <c r="N731">
        <v>1360130400</v>
      </c>
      <c r="O731" s="5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25">
      <c r="A732">
        <v>730</v>
      </c>
      <c r="B732" t="s">
        <v>1498</v>
      </c>
      <c r="C732" s="4" t="s">
        <v>1499</v>
      </c>
      <c r="D732">
        <v>28800</v>
      </c>
      <c r="E732">
        <v>118847</v>
      </c>
      <c r="F732" s="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5">
        <f t="shared" si="46"/>
        <v>42147.208333333328</v>
      </c>
      <c r="N732">
        <v>1432875600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25">
      <c r="A733">
        <v>731</v>
      </c>
      <c r="B733" t="s">
        <v>1500</v>
      </c>
      <c r="C733" s="4" t="s">
        <v>1501</v>
      </c>
      <c r="D733">
        <v>8000</v>
      </c>
      <c r="E733">
        <v>7220</v>
      </c>
      <c r="F733" s="2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 s="5">
        <f t="shared" si="46"/>
        <v>42939.208333333328</v>
      </c>
      <c r="N733">
        <v>1500872400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25">
      <c r="A734">
        <v>732</v>
      </c>
      <c r="B734" t="s">
        <v>1502</v>
      </c>
      <c r="C734" s="4" t="s">
        <v>1503</v>
      </c>
      <c r="D734">
        <v>117000</v>
      </c>
      <c r="E734">
        <v>107622</v>
      </c>
      <c r="F734" s="2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 s="5">
        <f t="shared" si="46"/>
        <v>42816.208333333328</v>
      </c>
      <c r="N734">
        <v>1492146000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25">
      <c r="A735">
        <v>733</v>
      </c>
      <c r="B735" t="s">
        <v>1504</v>
      </c>
      <c r="C735" s="4" t="s">
        <v>1505</v>
      </c>
      <c r="D735">
        <v>15800</v>
      </c>
      <c r="E735">
        <v>83267</v>
      </c>
      <c r="F735" s="2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 s="5">
        <f t="shared" si="46"/>
        <v>41844.208333333336</v>
      </c>
      <c r="N735">
        <v>1407301200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25">
      <c r="A736">
        <v>734</v>
      </c>
      <c r="B736" t="s">
        <v>1506</v>
      </c>
      <c r="C736" s="4" t="s">
        <v>1507</v>
      </c>
      <c r="D736">
        <v>4200</v>
      </c>
      <c r="E736">
        <v>13404</v>
      </c>
      <c r="F736" s="2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 s="5">
        <f t="shared" si="46"/>
        <v>42763.25</v>
      </c>
      <c r="N736">
        <v>1486620000</v>
      </c>
      <c r="O736" s="5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x14ac:dyDescent="0.25">
      <c r="A737">
        <v>735</v>
      </c>
      <c r="B737" t="s">
        <v>1508</v>
      </c>
      <c r="C737" s="4" t="s">
        <v>1509</v>
      </c>
      <c r="D737">
        <v>37100</v>
      </c>
      <c r="E737">
        <v>131404</v>
      </c>
      <c r="F737" s="2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 s="5">
        <f t="shared" si="46"/>
        <v>42459.208333333328</v>
      </c>
      <c r="N737">
        <v>1459918800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25">
      <c r="A738">
        <v>736</v>
      </c>
      <c r="B738" t="s">
        <v>1510</v>
      </c>
      <c r="C738" s="4" t="s">
        <v>1511</v>
      </c>
      <c r="D738">
        <v>7700</v>
      </c>
      <c r="E738">
        <v>2533</v>
      </c>
      <c r="F738" s="2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 s="5">
        <f t="shared" si="46"/>
        <v>42055.25</v>
      </c>
      <c r="N738">
        <v>1424757600</v>
      </c>
      <c r="O738" s="5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x14ac:dyDescent="0.25">
      <c r="A739">
        <v>737</v>
      </c>
      <c r="B739" t="s">
        <v>1512</v>
      </c>
      <c r="C739" s="4" t="s">
        <v>1513</v>
      </c>
      <c r="D739">
        <v>3700</v>
      </c>
      <c r="E739">
        <v>5028</v>
      </c>
      <c r="F739" s="2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 s="5">
        <f t="shared" si="46"/>
        <v>42685.25</v>
      </c>
      <c r="N739">
        <v>1479880800</v>
      </c>
      <c r="O739" s="5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25">
      <c r="A740">
        <v>738</v>
      </c>
      <c r="B740" t="s">
        <v>1032</v>
      </c>
      <c r="C740" s="4" t="s">
        <v>1514</v>
      </c>
      <c r="D740">
        <v>74700</v>
      </c>
      <c r="E740">
        <v>1557</v>
      </c>
      <c r="F740" s="2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5">
        <f t="shared" si="46"/>
        <v>41959.25</v>
      </c>
      <c r="N740">
        <v>1418018400</v>
      </c>
      <c r="O740" s="5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25">
      <c r="A741">
        <v>739</v>
      </c>
      <c r="B741" t="s">
        <v>1515</v>
      </c>
      <c r="C741" s="4" t="s">
        <v>1516</v>
      </c>
      <c r="D741">
        <v>10000</v>
      </c>
      <c r="E741">
        <v>6100</v>
      </c>
      <c r="F741" s="2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 s="5">
        <f t="shared" si="46"/>
        <v>41089.208333333336</v>
      </c>
      <c r="N741">
        <v>1341032400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25">
      <c r="A742">
        <v>740</v>
      </c>
      <c r="B742" t="s">
        <v>1517</v>
      </c>
      <c r="C742" s="4" t="s">
        <v>1518</v>
      </c>
      <c r="D742">
        <v>5300</v>
      </c>
      <c r="E742">
        <v>1592</v>
      </c>
      <c r="F742" s="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5">
        <f t="shared" si="46"/>
        <v>42769.25</v>
      </c>
      <c r="N742">
        <v>1486360800</v>
      </c>
      <c r="O742" s="5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25">
      <c r="A743">
        <v>741</v>
      </c>
      <c r="B743" t="s">
        <v>628</v>
      </c>
      <c r="C743" s="4" t="s">
        <v>1519</v>
      </c>
      <c r="D743">
        <v>1200</v>
      </c>
      <c r="E743">
        <v>14150</v>
      </c>
      <c r="F743" s="2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 s="5">
        <f t="shared" si="46"/>
        <v>40321.208333333336</v>
      </c>
      <c r="N743">
        <v>1274677200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25">
      <c r="A744">
        <v>742</v>
      </c>
      <c r="B744" t="s">
        <v>1520</v>
      </c>
      <c r="C744" s="4" t="s">
        <v>1521</v>
      </c>
      <c r="D744">
        <v>1200</v>
      </c>
      <c r="E744">
        <v>13513</v>
      </c>
      <c r="F744" s="2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 s="5">
        <f t="shared" si="46"/>
        <v>40197.25</v>
      </c>
      <c r="N744">
        <v>1267509600</v>
      </c>
      <c r="O744" s="5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x14ac:dyDescent="0.25">
      <c r="A745">
        <v>743</v>
      </c>
      <c r="B745" t="s">
        <v>1522</v>
      </c>
      <c r="C745" s="4" t="s">
        <v>1523</v>
      </c>
      <c r="D745">
        <v>3900</v>
      </c>
      <c r="E745">
        <v>504</v>
      </c>
      <c r="F745" s="2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 s="5">
        <f t="shared" si="46"/>
        <v>42298.208333333328</v>
      </c>
      <c r="N745">
        <v>1445922000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25">
      <c r="A746">
        <v>744</v>
      </c>
      <c r="B746" t="s">
        <v>1524</v>
      </c>
      <c r="C746" s="4" t="s">
        <v>1525</v>
      </c>
      <c r="D746">
        <v>2000</v>
      </c>
      <c r="E746">
        <v>14240</v>
      </c>
      <c r="F746" s="2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 s="5">
        <f t="shared" si="46"/>
        <v>43322.208333333328</v>
      </c>
      <c r="N746">
        <v>1534050000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x14ac:dyDescent="0.25">
      <c r="A747">
        <v>745</v>
      </c>
      <c r="B747" t="s">
        <v>1526</v>
      </c>
      <c r="C747" s="4" t="s">
        <v>1527</v>
      </c>
      <c r="D747">
        <v>6900</v>
      </c>
      <c r="E747">
        <v>2091</v>
      </c>
      <c r="F747" s="2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5">
        <f t="shared" si="46"/>
        <v>40328.208333333336</v>
      </c>
      <c r="N747">
        <v>1277528400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25">
      <c r="A748">
        <v>746</v>
      </c>
      <c r="B748" t="s">
        <v>1528</v>
      </c>
      <c r="C748" s="4" t="s">
        <v>1529</v>
      </c>
      <c r="D748">
        <v>55800</v>
      </c>
      <c r="E748">
        <v>118580</v>
      </c>
      <c r="F748" s="2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5">
        <f t="shared" si="46"/>
        <v>40825.208333333336</v>
      </c>
      <c r="N748">
        <v>1318568400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25">
      <c r="A749">
        <v>747</v>
      </c>
      <c r="B749" t="s">
        <v>1530</v>
      </c>
      <c r="C749" s="4" t="s">
        <v>1531</v>
      </c>
      <c r="D749">
        <v>4900</v>
      </c>
      <c r="E749">
        <v>11214</v>
      </c>
      <c r="F749" s="2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5">
        <f t="shared" si="46"/>
        <v>40423.208333333336</v>
      </c>
      <c r="N749">
        <v>1284354000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25">
      <c r="A750">
        <v>748</v>
      </c>
      <c r="B750" t="s">
        <v>1532</v>
      </c>
      <c r="C750" s="4" t="s">
        <v>1533</v>
      </c>
      <c r="D750">
        <v>194900</v>
      </c>
      <c r="E750">
        <v>68137</v>
      </c>
      <c r="F750" s="2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 s="5">
        <f t="shared" si="46"/>
        <v>40238.25</v>
      </c>
      <c r="N750">
        <v>1269579600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25">
      <c r="A751">
        <v>749</v>
      </c>
      <c r="B751" t="s">
        <v>1534</v>
      </c>
      <c r="C751" s="4" t="s">
        <v>1535</v>
      </c>
      <c r="D751">
        <v>8600</v>
      </c>
      <c r="E751">
        <v>13527</v>
      </c>
      <c r="F751" s="2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 s="5">
        <f t="shared" si="46"/>
        <v>41920.208333333336</v>
      </c>
      <c r="N751">
        <v>1413781200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25">
      <c r="A752">
        <v>750</v>
      </c>
      <c r="B752" t="s">
        <v>1536</v>
      </c>
      <c r="C752" s="4" t="s">
        <v>1537</v>
      </c>
      <c r="D752">
        <v>100</v>
      </c>
      <c r="E752">
        <v>1</v>
      </c>
      <c r="F752" s="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5">
        <f t="shared" si="46"/>
        <v>40360.208333333336</v>
      </c>
      <c r="N752">
        <v>1280120400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25">
      <c r="A753">
        <v>751</v>
      </c>
      <c r="B753" t="s">
        <v>1538</v>
      </c>
      <c r="C753" s="4" t="s">
        <v>1539</v>
      </c>
      <c r="D753">
        <v>3600</v>
      </c>
      <c r="E753">
        <v>8363</v>
      </c>
      <c r="F753" s="2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 s="5">
        <f t="shared" si="46"/>
        <v>42446.208333333328</v>
      </c>
      <c r="N753">
        <v>1459486800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25">
      <c r="A754">
        <v>752</v>
      </c>
      <c r="B754" t="s">
        <v>1540</v>
      </c>
      <c r="C754" s="4" t="s">
        <v>1541</v>
      </c>
      <c r="D754">
        <v>5800</v>
      </c>
      <c r="E754">
        <v>5362</v>
      </c>
      <c r="F754" s="2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 s="5">
        <f t="shared" si="46"/>
        <v>40395.208333333336</v>
      </c>
      <c r="N754">
        <v>1282539600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25">
      <c r="A755">
        <v>753</v>
      </c>
      <c r="B755" t="s">
        <v>1542</v>
      </c>
      <c r="C755" s="4" t="s">
        <v>1543</v>
      </c>
      <c r="D755">
        <v>4700</v>
      </c>
      <c r="E755">
        <v>12065</v>
      </c>
      <c r="F755" s="2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 s="5">
        <f t="shared" si="46"/>
        <v>40321.208333333336</v>
      </c>
      <c r="N755">
        <v>1275886800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25">
      <c r="A756">
        <v>754</v>
      </c>
      <c r="B756" t="s">
        <v>1544</v>
      </c>
      <c r="C756" s="4" t="s">
        <v>1545</v>
      </c>
      <c r="D756">
        <v>70400</v>
      </c>
      <c r="E756">
        <v>118603</v>
      </c>
      <c r="F756" s="2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 s="5">
        <f t="shared" si="46"/>
        <v>41210.208333333336</v>
      </c>
      <c r="N756">
        <v>1355983200</v>
      </c>
      <c r="O756" s="5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25">
      <c r="A757">
        <v>755</v>
      </c>
      <c r="B757" t="s">
        <v>1546</v>
      </c>
      <c r="C757" s="4" t="s">
        <v>1547</v>
      </c>
      <c r="D757">
        <v>4500</v>
      </c>
      <c r="E757">
        <v>7496</v>
      </c>
      <c r="F757" s="2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 s="5">
        <f t="shared" si="46"/>
        <v>43096.25</v>
      </c>
      <c r="N757">
        <v>1515391200</v>
      </c>
      <c r="O757" s="5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25">
      <c r="A758">
        <v>756</v>
      </c>
      <c r="B758" t="s">
        <v>1548</v>
      </c>
      <c r="C758" s="4" t="s">
        <v>1549</v>
      </c>
      <c r="D758">
        <v>1300</v>
      </c>
      <c r="E758">
        <v>10037</v>
      </c>
      <c r="F758" s="2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 s="5">
        <f t="shared" si="46"/>
        <v>42024.25</v>
      </c>
      <c r="N758">
        <v>1422252000</v>
      </c>
      <c r="O758" s="5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25">
      <c r="A759">
        <v>757</v>
      </c>
      <c r="B759" t="s">
        <v>1550</v>
      </c>
      <c r="C759" s="4" t="s">
        <v>1551</v>
      </c>
      <c r="D759">
        <v>1400</v>
      </c>
      <c r="E759">
        <v>5696</v>
      </c>
      <c r="F759" s="2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 s="5">
        <f t="shared" si="46"/>
        <v>40675.208333333336</v>
      </c>
      <c r="N759">
        <v>1305522000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25">
      <c r="A760">
        <v>758</v>
      </c>
      <c r="B760" t="s">
        <v>1552</v>
      </c>
      <c r="C760" s="4" t="s">
        <v>1553</v>
      </c>
      <c r="D760">
        <v>29600</v>
      </c>
      <c r="E760">
        <v>167005</v>
      </c>
      <c r="F760" s="2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5">
        <f t="shared" si="46"/>
        <v>41936.208333333336</v>
      </c>
      <c r="N760">
        <v>1414904400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x14ac:dyDescent="0.25">
      <c r="A761">
        <v>759</v>
      </c>
      <c r="B761" t="s">
        <v>1554</v>
      </c>
      <c r="C761" s="4" t="s">
        <v>1555</v>
      </c>
      <c r="D761">
        <v>167500</v>
      </c>
      <c r="E761">
        <v>114615</v>
      </c>
      <c r="F761" s="2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 s="5">
        <f t="shared" si="46"/>
        <v>43136.25</v>
      </c>
      <c r="N761">
        <v>1520402400</v>
      </c>
      <c r="O761" s="5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25">
      <c r="A762">
        <v>760</v>
      </c>
      <c r="B762" t="s">
        <v>1556</v>
      </c>
      <c r="C762" s="4" t="s">
        <v>1557</v>
      </c>
      <c r="D762">
        <v>48300</v>
      </c>
      <c r="E762">
        <v>16592</v>
      </c>
      <c r="F762" s="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 s="5">
        <f t="shared" si="46"/>
        <v>43678.208333333328</v>
      </c>
      <c r="N762">
        <v>1567141200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25">
      <c r="A763">
        <v>761</v>
      </c>
      <c r="B763" t="s">
        <v>1558</v>
      </c>
      <c r="C763" s="4" t="s">
        <v>1559</v>
      </c>
      <c r="D763">
        <v>2200</v>
      </c>
      <c r="E763">
        <v>14420</v>
      </c>
      <c r="F763" s="2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 s="5">
        <f t="shared" si="46"/>
        <v>42938.208333333328</v>
      </c>
      <c r="N763">
        <v>1501131600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25">
      <c r="A764">
        <v>762</v>
      </c>
      <c r="B764" t="s">
        <v>668</v>
      </c>
      <c r="C764" s="4" t="s">
        <v>1560</v>
      </c>
      <c r="D764">
        <v>3500</v>
      </c>
      <c r="E764">
        <v>6204</v>
      </c>
      <c r="F764" s="2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5">
        <f t="shared" si="46"/>
        <v>41241.25</v>
      </c>
      <c r="N764">
        <v>1355032800</v>
      </c>
      <c r="O764" s="5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25">
      <c r="A765">
        <v>763</v>
      </c>
      <c r="B765" t="s">
        <v>1561</v>
      </c>
      <c r="C765" s="4" t="s">
        <v>1562</v>
      </c>
      <c r="D765">
        <v>5600</v>
      </c>
      <c r="E765">
        <v>6338</v>
      </c>
      <c r="F765" s="2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 s="5">
        <f t="shared" si="46"/>
        <v>41037.208333333336</v>
      </c>
      <c r="N765">
        <v>1339477200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x14ac:dyDescent="0.25">
      <c r="A766">
        <v>764</v>
      </c>
      <c r="B766" t="s">
        <v>1563</v>
      </c>
      <c r="C766" s="4" t="s">
        <v>1564</v>
      </c>
      <c r="D766">
        <v>1100</v>
      </c>
      <c r="E766">
        <v>8010</v>
      </c>
      <c r="F766" s="2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 s="5">
        <f t="shared" si="46"/>
        <v>40676.208333333336</v>
      </c>
      <c r="N766">
        <v>1305954000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25">
      <c r="A767">
        <v>765</v>
      </c>
      <c r="B767" t="s">
        <v>1565</v>
      </c>
      <c r="C767" s="4" t="s">
        <v>1566</v>
      </c>
      <c r="D767">
        <v>3900</v>
      </c>
      <c r="E767">
        <v>8125</v>
      </c>
      <c r="F767" s="2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 s="5">
        <f t="shared" si="46"/>
        <v>42840.208333333328</v>
      </c>
      <c r="N767">
        <v>1494392400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x14ac:dyDescent="0.25">
      <c r="A768">
        <v>766</v>
      </c>
      <c r="B768" t="s">
        <v>1567</v>
      </c>
      <c r="C768" s="4" t="s">
        <v>1568</v>
      </c>
      <c r="D768">
        <v>43800</v>
      </c>
      <c r="E768">
        <v>13653</v>
      </c>
      <c r="F768" s="2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 s="5">
        <f t="shared" si="46"/>
        <v>43362.208333333328</v>
      </c>
      <c r="N768">
        <v>1537419600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25">
      <c r="A769">
        <v>767</v>
      </c>
      <c r="B769" t="s">
        <v>1569</v>
      </c>
      <c r="C769" s="4" t="s">
        <v>1570</v>
      </c>
      <c r="D769">
        <v>97200</v>
      </c>
      <c r="E769">
        <v>55372</v>
      </c>
      <c r="F769" s="2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 s="5">
        <f t="shared" si="46"/>
        <v>42283.208333333328</v>
      </c>
      <c r="N769">
        <v>1447999200</v>
      </c>
      <c r="O769" s="5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25">
      <c r="A770">
        <v>768</v>
      </c>
      <c r="B770" t="s">
        <v>1571</v>
      </c>
      <c r="C770" s="4" t="s">
        <v>1572</v>
      </c>
      <c r="D770">
        <v>4800</v>
      </c>
      <c r="E770">
        <v>11088</v>
      </c>
      <c r="F770" s="2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5">
        <f t="shared" si="46"/>
        <v>41619.25</v>
      </c>
      <c r="N770">
        <v>1388037600</v>
      </c>
      <c r="O770" s="5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25">
      <c r="A771">
        <v>769</v>
      </c>
      <c r="B771" t="s">
        <v>1573</v>
      </c>
      <c r="C771" s="4" t="s">
        <v>1574</v>
      </c>
      <c r="D771">
        <v>125600</v>
      </c>
      <c r="E771">
        <v>109106</v>
      </c>
      <c r="F771" s="2">
        <f t="shared" ref="F771:F834" si="48">ROUND((E771/D771)*100,0)</f>
        <v>87</v>
      </c>
      <c r="G771" t="s">
        <v>14</v>
      </c>
      <c r="H771">
        <v>3410</v>
      </c>
      <c r="I771">
        <f t="shared" ref="I771:I834" si="49">ROUND(IF($H771=0,0,$E771/$H771),2)</f>
        <v>32</v>
      </c>
      <c r="J771" t="s">
        <v>21</v>
      </c>
      <c r="K771" t="s">
        <v>22</v>
      </c>
      <c r="L771">
        <v>1376542800</v>
      </c>
      <c r="M771" s="5">
        <f t="shared" ref="M771:M834" si="50">(((L771/60)/60)/24)+DATE(1970,1,1)</f>
        <v>41501.208333333336</v>
      </c>
      <c r="N771">
        <v>1378789200</v>
      </c>
      <c r="O771" s="5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25">
      <c r="A772">
        <v>770</v>
      </c>
      <c r="B772" t="s">
        <v>1575</v>
      </c>
      <c r="C772" s="4" t="s">
        <v>1576</v>
      </c>
      <c r="D772">
        <v>4300</v>
      </c>
      <c r="E772">
        <v>11642</v>
      </c>
      <c r="F772" s="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 s="5">
        <f t="shared" si="50"/>
        <v>41743.208333333336</v>
      </c>
      <c r="N772">
        <v>1398056400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25">
      <c r="A773">
        <v>771</v>
      </c>
      <c r="B773" t="s">
        <v>1577</v>
      </c>
      <c r="C773" s="4" t="s">
        <v>1578</v>
      </c>
      <c r="D773">
        <v>5600</v>
      </c>
      <c r="E773">
        <v>2769</v>
      </c>
      <c r="F773" s="2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5">
        <f t="shared" si="50"/>
        <v>43491.25</v>
      </c>
      <c r="N773">
        <v>1550815200</v>
      </c>
      <c r="O773" s="5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25">
      <c r="A774">
        <v>772</v>
      </c>
      <c r="B774" t="s">
        <v>1579</v>
      </c>
      <c r="C774" s="4" t="s">
        <v>1580</v>
      </c>
      <c r="D774">
        <v>149600</v>
      </c>
      <c r="E774">
        <v>169586</v>
      </c>
      <c r="F774" s="2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 s="5">
        <f t="shared" si="50"/>
        <v>43505.25</v>
      </c>
      <c r="N774">
        <v>1550037600</v>
      </c>
      <c r="O774" s="5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25">
      <c r="A775">
        <v>773</v>
      </c>
      <c r="B775" t="s">
        <v>1581</v>
      </c>
      <c r="C775" s="4" t="s">
        <v>1582</v>
      </c>
      <c r="D775">
        <v>53100</v>
      </c>
      <c r="E775">
        <v>101185</v>
      </c>
      <c r="F775" s="2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 s="5">
        <f t="shared" si="50"/>
        <v>42838.208333333328</v>
      </c>
      <c r="N775">
        <v>1492923600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25">
      <c r="A776">
        <v>774</v>
      </c>
      <c r="B776" t="s">
        <v>1583</v>
      </c>
      <c r="C776" s="4" t="s">
        <v>1584</v>
      </c>
      <c r="D776">
        <v>5000</v>
      </c>
      <c r="E776">
        <v>6775</v>
      </c>
      <c r="F776" s="2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 s="5">
        <f t="shared" si="50"/>
        <v>42513.208333333328</v>
      </c>
      <c r="N776">
        <v>1467522000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x14ac:dyDescent="0.25">
      <c r="A777">
        <v>775</v>
      </c>
      <c r="B777" t="s">
        <v>1585</v>
      </c>
      <c r="C777" s="4" t="s">
        <v>1586</v>
      </c>
      <c r="D777">
        <v>9400</v>
      </c>
      <c r="E777">
        <v>968</v>
      </c>
      <c r="F777" s="2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5">
        <f t="shared" si="50"/>
        <v>41949.25</v>
      </c>
      <c r="N777">
        <v>1416117600</v>
      </c>
      <c r="O777" s="5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25">
      <c r="A778">
        <v>776</v>
      </c>
      <c r="B778" t="s">
        <v>1587</v>
      </c>
      <c r="C778" s="4" t="s">
        <v>1588</v>
      </c>
      <c r="D778">
        <v>110800</v>
      </c>
      <c r="E778">
        <v>72623</v>
      </c>
      <c r="F778" s="2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 s="5">
        <f t="shared" si="50"/>
        <v>43650.208333333328</v>
      </c>
      <c r="N778">
        <v>1563771600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25">
      <c r="A779">
        <v>777</v>
      </c>
      <c r="B779" t="s">
        <v>1589</v>
      </c>
      <c r="C779" s="4" t="s">
        <v>1590</v>
      </c>
      <c r="D779">
        <v>93800</v>
      </c>
      <c r="E779">
        <v>45987</v>
      </c>
      <c r="F779" s="2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 s="5">
        <f t="shared" si="50"/>
        <v>40809.208333333336</v>
      </c>
      <c r="N779">
        <v>1319259600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25">
      <c r="A780">
        <v>778</v>
      </c>
      <c r="B780" t="s">
        <v>1591</v>
      </c>
      <c r="C780" s="4" t="s">
        <v>1592</v>
      </c>
      <c r="D780">
        <v>1300</v>
      </c>
      <c r="E780">
        <v>10243</v>
      </c>
      <c r="F780" s="2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 s="5">
        <f t="shared" si="50"/>
        <v>40768.208333333336</v>
      </c>
      <c r="N780">
        <v>1313643600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25">
      <c r="A781">
        <v>779</v>
      </c>
      <c r="B781" t="s">
        <v>1593</v>
      </c>
      <c r="C781" s="4" t="s">
        <v>1594</v>
      </c>
      <c r="D781">
        <v>108700</v>
      </c>
      <c r="E781">
        <v>87293</v>
      </c>
      <c r="F781" s="2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 s="5">
        <f t="shared" si="50"/>
        <v>42230.208333333328</v>
      </c>
      <c r="N781">
        <v>1440306000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25">
      <c r="A782">
        <v>780</v>
      </c>
      <c r="B782" t="s">
        <v>1595</v>
      </c>
      <c r="C782" s="4" t="s">
        <v>1596</v>
      </c>
      <c r="D782">
        <v>5100</v>
      </c>
      <c r="E782">
        <v>5421</v>
      </c>
      <c r="F782" s="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 s="5">
        <f t="shared" si="50"/>
        <v>42573.208333333328</v>
      </c>
      <c r="N782">
        <v>1470805200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25">
      <c r="A783">
        <v>781</v>
      </c>
      <c r="B783" t="s">
        <v>1597</v>
      </c>
      <c r="C783" s="4" t="s">
        <v>1598</v>
      </c>
      <c r="D783">
        <v>8700</v>
      </c>
      <c r="E783">
        <v>4414</v>
      </c>
      <c r="F783" s="2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 s="5">
        <f t="shared" si="50"/>
        <v>40482.208333333336</v>
      </c>
      <c r="N783">
        <v>1292911200</v>
      </c>
      <c r="O783" s="5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25">
      <c r="A784">
        <v>782</v>
      </c>
      <c r="B784" t="s">
        <v>1599</v>
      </c>
      <c r="C784" s="4" t="s">
        <v>1600</v>
      </c>
      <c r="D784">
        <v>5100</v>
      </c>
      <c r="E784">
        <v>10981</v>
      </c>
      <c r="F784" s="2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 s="5">
        <f t="shared" si="50"/>
        <v>40603.25</v>
      </c>
      <c r="N784">
        <v>1301374800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25">
      <c r="A785">
        <v>783</v>
      </c>
      <c r="B785" t="s">
        <v>1601</v>
      </c>
      <c r="C785" s="4" t="s">
        <v>1602</v>
      </c>
      <c r="D785">
        <v>7400</v>
      </c>
      <c r="E785">
        <v>10451</v>
      </c>
      <c r="F785" s="2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 s="5">
        <f t="shared" si="50"/>
        <v>41625.25</v>
      </c>
      <c r="N785">
        <v>1387864800</v>
      </c>
      <c r="O785" s="5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25">
      <c r="A786">
        <v>784</v>
      </c>
      <c r="B786" t="s">
        <v>1603</v>
      </c>
      <c r="C786" s="4" t="s">
        <v>1604</v>
      </c>
      <c r="D786">
        <v>88900</v>
      </c>
      <c r="E786">
        <v>102535</v>
      </c>
      <c r="F786" s="2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 s="5">
        <f t="shared" si="50"/>
        <v>42435.25</v>
      </c>
      <c r="N786">
        <v>1458190800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x14ac:dyDescent="0.25">
      <c r="A787">
        <v>785</v>
      </c>
      <c r="B787" t="s">
        <v>1605</v>
      </c>
      <c r="C787" s="4" t="s">
        <v>1606</v>
      </c>
      <c r="D787">
        <v>6700</v>
      </c>
      <c r="E787">
        <v>12939</v>
      </c>
      <c r="F787" s="2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 s="5">
        <f t="shared" si="50"/>
        <v>43582.208333333328</v>
      </c>
      <c r="N787">
        <v>1559278800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25">
      <c r="A788">
        <v>786</v>
      </c>
      <c r="B788" t="s">
        <v>1607</v>
      </c>
      <c r="C788" s="4" t="s">
        <v>1608</v>
      </c>
      <c r="D788">
        <v>1500</v>
      </c>
      <c r="E788">
        <v>10946</v>
      </c>
      <c r="F788" s="2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 s="5">
        <f t="shared" si="50"/>
        <v>43186.208333333328</v>
      </c>
      <c r="N788">
        <v>1522731600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25">
      <c r="A789">
        <v>787</v>
      </c>
      <c r="B789" t="s">
        <v>1609</v>
      </c>
      <c r="C789" s="4" t="s">
        <v>1610</v>
      </c>
      <c r="D789">
        <v>61200</v>
      </c>
      <c r="E789">
        <v>60994</v>
      </c>
      <c r="F789" s="2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5">
        <f t="shared" si="50"/>
        <v>40684.208333333336</v>
      </c>
      <c r="N789">
        <v>1306731600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25">
      <c r="A790">
        <v>788</v>
      </c>
      <c r="B790" t="s">
        <v>1611</v>
      </c>
      <c r="C790" s="4" t="s">
        <v>1612</v>
      </c>
      <c r="D790">
        <v>3600</v>
      </c>
      <c r="E790">
        <v>3174</v>
      </c>
      <c r="F790" s="2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 s="5">
        <f t="shared" si="50"/>
        <v>41202.208333333336</v>
      </c>
      <c r="N790">
        <v>1352527200</v>
      </c>
      <c r="O790" s="5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25">
      <c r="A791">
        <v>789</v>
      </c>
      <c r="B791" t="s">
        <v>1613</v>
      </c>
      <c r="C791" s="4" t="s">
        <v>1614</v>
      </c>
      <c r="D791">
        <v>9000</v>
      </c>
      <c r="E791">
        <v>3351</v>
      </c>
      <c r="F791" s="2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 s="5">
        <f t="shared" si="50"/>
        <v>41786.208333333336</v>
      </c>
      <c r="N791">
        <v>1404363600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25">
      <c r="A792">
        <v>790</v>
      </c>
      <c r="B792" t="s">
        <v>1615</v>
      </c>
      <c r="C792" s="4" t="s">
        <v>1616</v>
      </c>
      <c r="D792">
        <v>185900</v>
      </c>
      <c r="E792">
        <v>56774</v>
      </c>
      <c r="F792" s="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 s="5">
        <f t="shared" si="50"/>
        <v>40223.25</v>
      </c>
      <c r="N792">
        <v>1266645600</v>
      </c>
      <c r="O792" s="5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25">
      <c r="A793">
        <v>791</v>
      </c>
      <c r="B793" t="s">
        <v>1617</v>
      </c>
      <c r="C793" s="4" t="s">
        <v>1618</v>
      </c>
      <c r="D793">
        <v>2100</v>
      </c>
      <c r="E793">
        <v>540</v>
      </c>
      <c r="F793" s="2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5">
        <f t="shared" si="50"/>
        <v>42715.25</v>
      </c>
      <c r="N793">
        <v>1482818400</v>
      </c>
      <c r="O793" s="5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25">
      <c r="A794">
        <v>792</v>
      </c>
      <c r="B794" t="s">
        <v>1619</v>
      </c>
      <c r="C794" s="4" t="s">
        <v>1620</v>
      </c>
      <c r="D794">
        <v>2000</v>
      </c>
      <c r="E794">
        <v>680</v>
      </c>
      <c r="F794" s="2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 s="5">
        <f t="shared" si="50"/>
        <v>41451.208333333336</v>
      </c>
      <c r="N794">
        <v>1374642000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25">
      <c r="A795">
        <v>793</v>
      </c>
      <c r="B795" t="s">
        <v>1621</v>
      </c>
      <c r="C795" s="4" t="s">
        <v>1622</v>
      </c>
      <c r="D795">
        <v>1100</v>
      </c>
      <c r="E795">
        <v>13045</v>
      </c>
      <c r="F795" s="2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 s="5">
        <f t="shared" si="50"/>
        <v>41450.208333333336</v>
      </c>
      <c r="N795">
        <v>1372482000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25">
      <c r="A796">
        <v>794</v>
      </c>
      <c r="B796" t="s">
        <v>1623</v>
      </c>
      <c r="C796" s="4" t="s">
        <v>1624</v>
      </c>
      <c r="D796">
        <v>6600</v>
      </c>
      <c r="E796">
        <v>8276</v>
      </c>
      <c r="F796" s="2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 s="5">
        <f t="shared" si="50"/>
        <v>43091.25</v>
      </c>
      <c r="N796">
        <v>1514959200</v>
      </c>
      <c r="O796" s="5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x14ac:dyDescent="0.25">
      <c r="A797">
        <v>795</v>
      </c>
      <c r="B797" t="s">
        <v>1625</v>
      </c>
      <c r="C797" s="4" t="s">
        <v>1626</v>
      </c>
      <c r="D797">
        <v>7100</v>
      </c>
      <c r="E797">
        <v>1022</v>
      </c>
      <c r="F797" s="2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 s="5">
        <f t="shared" si="50"/>
        <v>42675.208333333328</v>
      </c>
      <c r="N797">
        <v>1478235600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25">
      <c r="A798">
        <v>796</v>
      </c>
      <c r="B798" t="s">
        <v>1627</v>
      </c>
      <c r="C798" s="4" t="s">
        <v>1628</v>
      </c>
      <c r="D798">
        <v>7800</v>
      </c>
      <c r="E798">
        <v>4275</v>
      </c>
      <c r="F798" s="2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 s="5">
        <f t="shared" si="50"/>
        <v>41859.208333333336</v>
      </c>
      <c r="N798">
        <v>1408078800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25">
      <c r="A799">
        <v>797</v>
      </c>
      <c r="B799" t="s">
        <v>1629</v>
      </c>
      <c r="C799" s="4" t="s">
        <v>1630</v>
      </c>
      <c r="D799">
        <v>7600</v>
      </c>
      <c r="E799">
        <v>8332</v>
      </c>
      <c r="F799" s="2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 s="5">
        <f t="shared" si="50"/>
        <v>43464.25</v>
      </c>
      <c r="N799">
        <v>1548136800</v>
      </c>
      <c r="O799" s="5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25">
      <c r="A800">
        <v>798</v>
      </c>
      <c r="B800" t="s">
        <v>1631</v>
      </c>
      <c r="C800" s="4" t="s">
        <v>1632</v>
      </c>
      <c r="D800">
        <v>3400</v>
      </c>
      <c r="E800">
        <v>6408</v>
      </c>
      <c r="F800" s="2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 s="5">
        <f t="shared" si="50"/>
        <v>41060.208333333336</v>
      </c>
      <c r="N800">
        <v>1340859600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25">
      <c r="A801">
        <v>799</v>
      </c>
      <c r="B801" t="s">
        <v>1633</v>
      </c>
      <c r="C801" s="4" t="s">
        <v>1634</v>
      </c>
      <c r="D801">
        <v>84500</v>
      </c>
      <c r="E801">
        <v>73522</v>
      </c>
      <c r="F801" s="2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 s="5">
        <f t="shared" si="50"/>
        <v>42399.25</v>
      </c>
      <c r="N801">
        <v>1454479200</v>
      </c>
      <c r="O801" s="5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25">
      <c r="A802">
        <v>800</v>
      </c>
      <c r="B802" t="s">
        <v>1635</v>
      </c>
      <c r="C802" s="4" t="s">
        <v>1636</v>
      </c>
      <c r="D802">
        <v>100</v>
      </c>
      <c r="E802">
        <v>1</v>
      </c>
      <c r="F802" s="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5">
        <f t="shared" si="50"/>
        <v>42167.208333333328</v>
      </c>
      <c r="N802">
        <v>1434430800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25">
      <c r="A803">
        <v>801</v>
      </c>
      <c r="B803" t="s">
        <v>1637</v>
      </c>
      <c r="C803" s="4" t="s">
        <v>1638</v>
      </c>
      <c r="D803">
        <v>2300</v>
      </c>
      <c r="E803">
        <v>4667</v>
      </c>
      <c r="F803" s="2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 s="5">
        <f t="shared" si="50"/>
        <v>43830.25</v>
      </c>
      <c r="N803">
        <v>1579672800</v>
      </c>
      <c r="O803" s="5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x14ac:dyDescent="0.25">
      <c r="A804">
        <v>802</v>
      </c>
      <c r="B804" t="s">
        <v>1639</v>
      </c>
      <c r="C804" s="4" t="s">
        <v>1640</v>
      </c>
      <c r="D804">
        <v>6200</v>
      </c>
      <c r="E804">
        <v>12216</v>
      </c>
      <c r="F804" s="2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 s="5">
        <f t="shared" si="50"/>
        <v>43650.208333333328</v>
      </c>
      <c r="N804">
        <v>1562389200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x14ac:dyDescent="0.25">
      <c r="A805">
        <v>803</v>
      </c>
      <c r="B805" t="s">
        <v>1641</v>
      </c>
      <c r="C805" s="4" t="s">
        <v>1642</v>
      </c>
      <c r="D805">
        <v>6100</v>
      </c>
      <c r="E805">
        <v>6527</v>
      </c>
      <c r="F805" s="2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 s="5">
        <f t="shared" si="50"/>
        <v>43492.25</v>
      </c>
      <c r="N805">
        <v>1551506400</v>
      </c>
      <c r="O805" s="5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25">
      <c r="A806">
        <v>804</v>
      </c>
      <c r="B806" t="s">
        <v>1643</v>
      </c>
      <c r="C806" s="4" t="s">
        <v>1644</v>
      </c>
      <c r="D806">
        <v>2600</v>
      </c>
      <c r="E806">
        <v>6987</v>
      </c>
      <c r="F806" s="2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 s="5">
        <f t="shared" si="50"/>
        <v>43102.25</v>
      </c>
      <c r="N806">
        <v>1516600800</v>
      </c>
      <c r="O806" s="5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x14ac:dyDescent="0.25">
      <c r="A807">
        <v>805</v>
      </c>
      <c r="B807" t="s">
        <v>1645</v>
      </c>
      <c r="C807" s="4" t="s">
        <v>1646</v>
      </c>
      <c r="D807">
        <v>9700</v>
      </c>
      <c r="E807">
        <v>4932</v>
      </c>
      <c r="F807" s="2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 s="5">
        <f t="shared" si="50"/>
        <v>41958.25</v>
      </c>
      <c r="N807">
        <v>1420437600</v>
      </c>
      <c r="O807" s="5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25">
      <c r="A808">
        <v>806</v>
      </c>
      <c r="B808" t="s">
        <v>1647</v>
      </c>
      <c r="C808" s="4" t="s">
        <v>1648</v>
      </c>
      <c r="D808">
        <v>700</v>
      </c>
      <c r="E808">
        <v>8262</v>
      </c>
      <c r="F808" s="2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 s="5">
        <f t="shared" si="50"/>
        <v>40973.25</v>
      </c>
      <c r="N808">
        <v>1332997200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25">
      <c r="A809">
        <v>807</v>
      </c>
      <c r="B809" t="s">
        <v>1649</v>
      </c>
      <c r="C809" s="4" t="s">
        <v>1650</v>
      </c>
      <c r="D809">
        <v>700</v>
      </c>
      <c r="E809">
        <v>1848</v>
      </c>
      <c r="F809" s="2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 s="5">
        <f t="shared" si="50"/>
        <v>43753.208333333328</v>
      </c>
      <c r="N809">
        <v>1574920800</v>
      </c>
      <c r="O809" s="5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25">
      <c r="A810">
        <v>808</v>
      </c>
      <c r="B810" t="s">
        <v>1651</v>
      </c>
      <c r="C810" s="4" t="s">
        <v>1652</v>
      </c>
      <c r="D810">
        <v>5200</v>
      </c>
      <c r="E810">
        <v>1583</v>
      </c>
      <c r="F810" s="2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 s="5">
        <f t="shared" si="50"/>
        <v>42507.208333333328</v>
      </c>
      <c r="N810">
        <v>1464930000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25">
      <c r="A811">
        <v>809</v>
      </c>
      <c r="B811" t="s">
        <v>1599</v>
      </c>
      <c r="C811" s="4" t="s">
        <v>1653</v>
      </c>
      <c r="D811">
        <v>140800</v>
      </c>
      <c r="E811">
        <v>88536</v>
      </c>
      <c r="F811" s="2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5">
        <f t="shared" si="50"/>
        <v>41135.208333333336</v>
      </c>
      <c r="N811">
        <v>1345006800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25">
      <c r="A812">
        <v>810</v>
      </c>
      <c r="B812" t="s">
        <v>1654</v>
      </c>
      <c r="C812" s="4" t="s">
        <v>1655</v>
      </c>
      <c r="D812">
        <v>6400</v>
      </c>
      <c r="E812">
        <v>12360</v>
      </c>
      <c r="F812" s="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 s="5">
        <f t="shared" si="50"/>
        <v>43067.25</v>
      </c>
      <c r="N812">
        <v>1512712800</v>
      </c>
      <c r="O812" s="5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25">
      <c r="A813">
        <v>811</v>
      </c>
      <c r="B813" t="s">
        <v>1656</v>
      </c>
      <c r="C813" s="4" t="s">
        <v>1657</v>
      </c>
      <c r="D813">
        <v>92500</v>
      </c>
      <c r="E813">
        <v>71320</v>
      </c>
      <c r="F813" s="2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 s="5">
        <f t="shared" si="50"/>
        <v>42378.25</v>
      </c>
      <c r="N813">
        <v>1452492000</v>
      </c>
      <c r="O813" s="5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25">
      <c r="A814">
        <v>812</v>
      </c>
      <c r="B814" t="s">
        <v>1658</v>
      </c>
      <c r="C814" s="4" t="s">
        <v>1659</v>
      </c>
      <c r="D814">
        <v>59700</v>
      </c>
      <c r="E814">
        <v>134640</v>
      </c>
      <c r="F814" s="2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5">
        <f t="shared" si="50"/>
        <v>43206.208333333328</v>
      </c>
      <c r="N814">
        <v>1524286800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25">
      <c r="A815">
        <v>813</v>
      </c>
      <c r="B815" t="s">
        <v>1660</v>
      </c>
      <c r="C815" s="4" t="s">
        <v>1661</v>
      </c>
      <c r="D815">
        <v>3200</v>
      </c>
      <c r="E815">
        <v>7661</v>
      </c>
      <c r="F815" s="2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 s="5">
        <f t="shared" si="50"/>
        <v>41148.208333333336</v>
      </c>
      <c r="N815">
        <v>1346907600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25">
      <c r="A816">
        <v>814</v>
      </c>
      <c r="B816" t="s">
        <v>1662</v>
      </c>
      <c r="C816" s="4" t="s">
        <v>1663</v>
      </c>
      <c r="D816">
        <v>3200</v>
      </c>
      <c r="E816">
        <v>2950</v>
      </c>
      <c r="F816" s="2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 s="5">
        <f t="shared" si="50"/>
        <v>42517.208333333328</v>
      </c>
      <c r="N816">
        <v>1464498000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x14ac:dyDescent="0.25">
      <c r="A817">
        <v>815</v>
      </c>
      <c r="B817" t="s">
        <v>1664</v>
      </c>
      <c r="C817" s="4" t="s">
        <v>1665</v>
      </c>
      <c r="D817">
        <v>9000</v>
      </c>
      <c r="E817">
        <v>11721</v>
      </c>
      <c r="F817" s="2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5">
        <f t="shared" si="50"/>
        <v>43068.25</v>
      </c>
      <c r="N817">
        <v>1514181600</v>
      </c>
      <c r="O817" s="5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25">
      <c r="A818">
        <v>816</v>
      </c>
      <c r="B818" t="s">
        <v>1666</v>
      </c>
      <c r="C818" s="4" t="s">
        <v>1667</v>
      </c>
      <c r="D818">
        <v>2300</v>
      </c>
      <c r="E818">
        <v>14150</v>
      </c>
      <c r="F818" s="2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 s="5">
        <f t="shared" si="50"/>
        <v>41680.25</v>
      </c>
      <c r="N818">
        <v>1392184800</v>
      </c>
      <c r="O818" s="5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25">
      <c r="A819">
        <v>817</v>
      </c>
      <c r="B819" t="s">
        <v>1668</v>
      </c>
      <c r="C819" s="4" t="s">
        <v>1669</v>
      </c>
      <c r="D819">
        <v>51300</v>
      </c>
      <c r="E819">
        <v>189192</v>
      </c>
      <c r="F819" s="2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 s="5">
        <f t="shared" si="50"/>
        <v>43589.208333333328</v>
      </c>
      <c r="N819">
        <v>1559365200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25">
      <c r="A820">
        <v>818</v>
      </c>
      <c r="B820" t="s">
        <v>676</v>
      </c>
      <c r="C820" s="4" t="s">
        <v>1670</v>
      </c>
      <c r="D820">
        <v>700</v>
      </c>
      <c r="E820">
        <v>7664</v>
      </c>
      <c r="F820" s="2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 s="5">
        <f t="shared" si="50"/>
        <v>43486.25</v>
      </c>
      <c r="N820">
        <v>1549173600</v>
      </c>
      <c r="O820" s="5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x14ac:dyDescent="0.25">
      <c r="A821">
        <v>819</v>
      </c>
      <c r="B821" t="s">
        <v>1671</v>
      </c>
      <c r="C821" s="4" t="s">
        <v>1672</v>
      </c>
      <c r="D821">
        <v>8900</v>
      </c>
      <c r="E821">
        <v>4509</v>
      </c>
      <c r="F821" s="2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 s="5">
        <f t="shared" si="50"/>
        <v>41237.25</v>
      </c>
      <c r="N821">
        <v>1355032800</v>
      </c>
      <c r="O821" s="5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25">
      <c r="A822">
        <v>820</v>
      </c>
      <c r="B822" t="s">
        <v>1673</v>
      </c>
      <c r="C822" s="4" t="s">
        <v>1674</v>
      </c>
      <c r="D822">
        <v>1500</v>
      </c>
      <c r="E822">
        <v>12009</v>
      </c>
      <c r="F822" s="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 s="5">
        <f t="shared" si="50"/>
        <v>43310.208333333328</v>
      </c>
      <c r="N822">
        <v>1533963600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25">
      <c r="A823">
        <v>821</v>
      </c>
      <c r="B823" t="s">
        <v>1675</v>
      </c>
      <c r="C823" s="4" t="s">
        <v>1676</v>
      </c>
      <c r="D823">
        <v>4900</v>
      </c>
      <c r="E823">
        <v>14273</v>
      </c>
      <c r="F823" s="2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 s="5">
        <f t="shared" si="50"/>
        <v>42794.25</v>
      </c>
      <c r="N823">
        <v>1489381200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25">
      <c r="A824">
        <v>822</v>
      </c>
      <c r="B824" t="s">
        <v>1677</v>
      </c>
      <c r="C824" s="4" t="s">
        <v>1678</v>
      </c>
      <c r="D824">
        <v>54000</v>
      </c>
      <c r="E824">
        <v>188982</v>
      </c>
      <c r="F824" s="2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 s="5">
        <f t="shared" si="50"/>
        <v>41698.25</v>
      </c>
      <c r="N824">
        <v>1395032400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25">
      <c r="A825">
        <v>823</v>
      </c>
      <c r="B825" t="s">
        <v>1679</v>
      </c>
      <c r="C825" s="4" t="s">
        <v>1680</v>
      </c>
      <c r="D825">
        <v>4100</v>
      </c>
      <c r="E825">
        <v>14640</v>
      </c>
      <c r="F825" s="2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 s="5">
        <f t="shared" si="50"/>
        <v>41892.208333333336</v>
      </c>
      <c r="N825">
        <v>1412485200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25">
      <c r="A826">
        <v>824</v>
      </c>
      <c r="B826" t="s">
        <v>1681</v>
      </c>
      <c r="C826" s="4" t="s">
        <v>1682</v>
      </c>
      <c r="D826">
        <v>85000</v>
      </c>
      <c r="E826">
        <v>107516</v>
      </c>
      <c r="F826" s="2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 s="5">
        <f t="shared" si="50"/>
        <v>40348.208333333336</v>
      </c>
      <c r="N826">
        <v>1279688400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25">
      <c r="A827">
        <v>825</v>
      </c>
      <c r="B827" t="s">
        <v>1683</v>
      </c>
      <c r="C827" s="4" t="s">
        <v>1684</v>
      </c>
      <c r="D827">
        <v>3600</v>
      </c>
      <c r="E827">
        <v>13950</v>
      </c>
      <c r="F827" s="2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 s="5">
        <f t="shared" si="50"/>
        <v>42941.208333333328</v>
      </c>
      <c r="N827">
        <v>1501995600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x14ac:dyDescent="0.25">
      <c r="A828">
        <v>826</v>
      </c>
      <c r="B828" t="s">
        <v>1685</v>
      </c>
      <c r="C828" s="4" t="s">
        <v>1686</v>
      </c>
      <c r="D828">
        <v>2800</v>
      </c>
      <c r="E828">
        <v>12797</v>
      </c>
      <c r="F828" s="2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 s="5">
        <f t="shared" si="50"/>
        <v>40525.25</v>
      </c>
      <c r="N828">
        <v>1294639200</v>
      </c>
      <c r="O828" s="5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x14ac:dyDescent="0.25">
      <c r="A829">
        <v>827</v>
      </c>
      <c r="B829" t="s">
        <v>1687</v>
      </c>
      <c r="C829" s="4" t="s">
        <v>1688</v>
      </c>
      <c r="D829">
        <v>2300</v>
      </c>
      <c r="E829">
        <v>6134</v>
      </c>
      <c r="F829" s="2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 s="5">
        <f t="shared" si="50"/>
        <v>40666.208333333336</v>
      </c>
      <c r="N829">
        <v>1305435600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x14ac:dyDescent="0.25">
      <c r="A830">
        <v>828</v>
      </c>
      <c r="B830" t="s">
        <v>1689</v>
      </c>
      <c r="C830" s="4" t="s">
        <v>1690</v>
      </c>
      <c r="D830">
        <v>7100</v>
      </c>
      <c r="E830">
        <v>4899</v>
      </c>
      <c r="F830" s="2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 s="5">
        <f t="shared" si="50"/>
        <v>43340.208333333328</v>
      </c>
      <c r="N830">
        <v>1537592400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25">
      <c r="A831">
        <v>829</v>
      </c>
      <c r="B831" t="s">
        <v>1691</v>
      </c>
      <c r="C831" s="4" t="s">
        <v>1692</v>
      </c>
      <c r="D831">
        <v>9600</v>
      </c>
      <c r="E831">
        <v>4929</v>
      </c>
      <c r="F831" s="2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 s="5">
        <f t="shared" si="50"/>
        <v>42164.208333333328</v>
      </c>
      <c r="N831">
        <v>1435122000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x14ac:dyDescent="0.25">
      <c r="A832">
        <v>830</v>
      </c>
      <c r="B832" t="s">
        <v>1693</v>
      </c>
      <c r="C832" s="4" t="s">
        <v>1694</v>
      </c>
      <c r="D832">
        <v>121600</v>
      </c>
      <c r="E832">
        <v>1424</v>
      </c>
      <c r="F832" s="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 s="5">
        <f t="shared" si="50"/>
        <v>43103.25</v>
      </c>
      <c r="N832">
        <v>1520056800</v>
      </c>
      <c r="O832" s="5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x14ac:dyDescent="0.25">
      <c r="A833">
        <v>831</v>
      </c>
      <c r="B833" t="s">
        <v>1695</v>
      </c>
      <c r="C833" s="4" t="s">
        <v>1696</v>
      </c>
      <c r="D833">
        <v>97100</v>
      </c>
      <c r="E833">
        <v>105817</v>
      </c>
      <c r="F833" s="2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 s="5">
        <f t="shared" si="50"/>
        <v>40994.208333333336</v>
      </c>
      <c r="N833">
        <v>1335675600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25">
      <c r="A834">
        <v>832</v>
      </c>
      <c r="B834" t="s">
        <v>1697</v>
      </c>
      <c r="C834" s="4" t="s">
        <v>1698</v>
      </c>
      <c r="D834">
        <v>43200</v>
      </c>
      <c r="E834">
        <v>136156</v>
      </c>
      <c r="F834" s="2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 s="5">
        <f t="shared" si="50"/>
        <v>42299.208333333328</v>
      </c>
      <c r="N834">
        <v>1448431200</v>
      </c>
      <c r="O834" s="5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25">
      <c r="A835">
        <v>833</v>
      </c>
      <c r="B835" t="s">
        <v>1699</v>
      </c>
      <c r="C835" s="4" t="s">
        <v>1700</v>
      </c>
      <c r="D835">
        <v>6800</v>
      </c>
      <c r="E835">
        <v>10723</v>
      </c>
      <c r="F835" s="2">
        <f t="shared" ref="F835:F898" si="52">ROUND((E835/D835)*100,0)</f>
        <v>158</v>
      </c>
      <c r="G835" t="s">
        <v>20</v>
      </c>
      <c r="H835">
        <v>165</v>
      </c>
      <c r="I835">
        <f t="shared" ref="I835:I898" si="53">ROUND(IF($H835=0,0,$E835/$H835),2)</f>
        <v>64.989999999999995</v>
      </c>
      <c r="J835" t="s">
        <v>36</v>
      </c>
      <c r="K835" t="s">
        <v>37</v>
      </c>
      <c r="L835">
        <v>1297663200</v>
      </c>
      <c r="M835" s="5">
        <f t="shared" ref="M835:M898" si="54">(((L835/60)/60)/24)+DATE(1970,1,1)</f>
        <v>40588.25</v>
      </c>
      <c r="N835">
        <v>1298613600</v>
      </c>
      <c r="O835" s="5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25">
      <c r="A836">
        <v>834</v>
      </c>
      <c r="B836" t="s">
        <v>1701</v>
      </c>
      <c r="C836" s="4" t="s">
        <v>1702</v>
      </c>
      <c r="D836">
        <v>7300</v>
      </c>
      <c r="E836">
        <v>11228</v>
      </c>
      <c r="F836" s="2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 s="5">
        <f t="shared" si="54"/>
        <v>41448.208333333336</v>
      </c>
      <c r="N836">
        <v>1372482000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25">
      <c r="A837">
        <v>835</v>
      </c>
      <c r="B837" t="s">
        <v>1703</v>
      </c>
      <c r="C837" s="4" t="s">
        <v>1704</v>
      </c>
      <c r="D837">
        <v>86200</v>
      </c>
      <c r="E837">
        <v>77355</v>
      </c>
      <c r="F837" s="2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 s="5">
        <f t="shared" si="54"/>
        <v>42063.25</v>
      </c>
      <c r="N837">
        <v>1425621600</v>
      </c>
      <c r="O837" s="5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25">
      <c r="A838">
        <v>836</v>
      </c>
      <c r="B838" t="s">
        <v>1705</v>
      </c>
      <c r="C838" s="4" t="s">
        <v>1706</v>
      </c>
      <c r="D838">
        <v>8100</v>
      </c>
      <c r="E838">
        <v>6086</v>
      </c>
      <c r="F838" s="2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 s="5">
        <f t="shared" si="54"/>
        <v>40214.25</v>
      </c>
      <c r="N838">
        <v>1266300000</v>
      </c>
      <c r="O838" s="5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25">
      <c r="A839">
        <v>837</v>
      </c>
      <c r="B839" t="s">
        <v>1707</v>
      </c>
      <c r="C839" s="4" t="s">
        <v>1708</v>
      </c>
      <c r="D839">
        <v>17700</v>
      </c>
      <c r="E839">
        <v>150960</v>
      </c>
      <c r="F839" s="2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 s="5">
        <f t="shared" si="54"/>
        <v>40629.208333333336</v>
      </c>
      <c r="N839">
        <v>1305867600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25">
      <c r="A840">
        <v>838</v>
      </c>
      <c r="B840" t="s">
        <v>1709</v>
      </c>
      <c r="C840" s="4" t="s">
        <v>1710</v>
      </c>
      <c r="D840">
        <v>6400</v>
      </c>
      <c r="E840">
        <v>8890</v>
      </c>
      <c r="F840" s="2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 s="5">
        <f t="shared" si="54"/>
        <v>43370.208333333328</v>
      </c>
      <c r="N840">
        <v>1538802000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25">
      <c r="A841">
        <v>839</v>
      </c>
      <c r="B841" t="s">
        <v>1711</v>
      </c>
      <c r="C841" s="4" t="s">
        <v>1712</v>
      </c>
      <c r="D841">
        <v>7700</v>
      </c>
      <c r="E841">
        <v>14644</v>
      </c>
      <c r="F841" s="2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 s="5">
        <f t="shared" si="54"/>
        <v>41715.208333333336</v>
      </c>
      <c r="N841">
        <v>1398920400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25">
      <c r="A842">
        <v>840</v>
      </c>
      <c r="B842" t="s">
        <v>1713</v>
      </c>
      <c r="C842" s="4" t="s">
        <v>1714</v>
      </c>
      <c r="D842">
        <v>116300</v>
      </c>
      <c r="E842">
        <v>116583</v>
      </c>
      <c r="F842" s="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 s="5">
        <f t="shared" si="54"/>
        <v>41836.208333333336</v>
      </c>
      <c r="N842">
        <v>1405659600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25">
      <c r="A843">
        <v>841</v>
      </c>
      <c r="B843" t="s">
        <v>1715</v>
      </c>
      <c r="C843" s="4" t="s">
        <v>1716</v>
      </c>
      <c r="D843">
        <v>9100</v>
      </c>
      <c r="E843">
        <v>12991</v>
      </c>
      <c r="F843" s="2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 s="5">
        <f t="shared" si="54"/>
        <v>42419.25</v>
      </c>
      <c r="N843">
        <v>1457244000</v>
      </c>
      <c r="O843" s="5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x14ac:dyDescent="0.25">
      <c r="A844">
        <v>842</v>
      </c>
      <c r="B844" t="s">
        <v>1717</v>
      </c>
      <c r="C844" s="4" t="s">
        <v>1718</v>
      </c>
      <c r="D844">
        <v>1500</v>
      </c>
      <c r="E844">
        <v>8447</v>
      </c>
      <c r="F844" s="2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 s="5">
        <f t="shared" si="54"/>
        <v>43266.208333333328</v>
      </c>
      <c r="N844">
        <v>1529298000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x14ac:dyDescent="0.25">
      <c r="A845">
        <v>843</v>
      </c>
      <c r="B845" t="s">
        <v>1719</v>
      </c>
      <c r="C845" s="4" t="s">
        <v>1720</v>
      </c>
      <c r="D845">
        <v>8800</v>
      </c>
      <c r="E845">
        <v>2703</v>
      </c>
      <c r="F845" s="2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 s="5">
        <f t="shared" si="54"/>
        <v>43338.208333333328</v>
      </c>
      <c r="N845">
        <v>1535778000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25">
      <c r="A846">
        <v>844</v>
      </c>
      <c r="B846" t="s">
        <v>1721</v>
      </c>
      <c r="C846" s="4" t="s">
        <v>1722</v>
      </c>
      <c r="D846">
        <v>8800</v>
      </c>
      <c r="E846">
        <v>8747</v>
      </c>
      <c r="F846" s="2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 s="5">
        <f t="shared" si="54"/>
        <v>40930.25</v>
      </c>
      <c r="N846">
        <v>1327471200</v>
      </c>
      <c r="O846" s="5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25">
      <c r="A847">
        <v>845</v>
      </c>
      <c r="B847" t="s">
        <v>1723</v>
      </c>
      <c r="C847" s="4" t="s">
        <v>1724</v>
      </c>
      <c r="D847">
        <v>69900</v>
      </c>
      <c r="E847">
        <v>138087</v>
      </c>
      <c r="F847" s="2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 s="5">
        <f t="shared" si="54"/>
        <v>43235.208333333328</v>
      </c>
      <c r="N847">
        <v>1529557200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25">
      <c r="A848">
        <v>846</v>
      </c>
      <c r="B848" t="s">
        <v>1725</v>
      </c>
      <c r="C848" s="4" t="s">
        <v>1726</v>
      </c>
      <c r="D848">
        <v>1000</v>
      </c>
      <c r="E848">
        <v>5085</v>
      </c>
      <c r="F848" s="2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 s="5">
        <f t="shared" si="54"/>
        <v>43302.208333333328</v>
      </c>
      <c r="N848">
        <v>1535259600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25">
      <c r="A849">
        <v>847</v>
      </c>
      <c r="B849" t="s">
        <v>1727</v>
      </c>
      <c r="C849" s="4" t="s">
        <v>1728</v>
      </c>
      <c r="D849">
        <v>4700</v>
      </c>
      <c r="E849">
        <v>11174</v>
      </c>
      <c r="F849" s="2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 s="5">
        <f t="shared" si="54"/>
        <v>43107.25</v>
      </c>
      <c r="N849">
        <v>1515564000</v>
      </c>
      <c r="O849" s="5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25">
      <c r="A850">
        <v>848</v>
      </c>
      <c r="B850" t="s">
        <v>1729</v>
      </c>
      <c r="C850" s="4" t="s">
        <v>1730</v>
      </c>
      <c r="D850">
        <v>3200</v>
      </c>
      <c r="E850">
        <v>10831</v>
      </c>
      <c r="F850" s="2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 s="5">
        <f t="shared" si="54"/>
        <v>40341.208333333336</v>
      </c>
      <c r="N850">
        <v>1277096400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25">
      <c r="A851">
        <v>849</v>
      </c>
      <c r="B851" t="s">
        <v>1731</v>
      </c>
      <c r="C851" s="4" t="s">
        <v>1732</v>
      </c>
      <c r="D851">
        <v>6700</v>
      </c>
      <c r="E851">
        <v>8917</v>
      </c>
      <c r="F851" s="2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 s="5">
        <f t="shared" si="54"/>
        <v>40948.25</v>
      </c>
      <c r="N851">
        <v>1329026400</v>
      </c>
      <c r="O851" s="5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x14ac:dyDescent="0.25">
      <c r="A852">
        <v>850</v>
      </c>
      <c r="B852" t="s">
        <v>1733</v>
      </c>
      <c r="C852" s="4" t="s">
        <v>1734</v>
      </c>
      <c r="D852">
        <v>100</v>
      </c>
      <c r="E852">
        <v>1</v>
      </c>
      <c r="F852" s="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5">
        <f t="shared" si="54"/>
        <v>40866.25</v>
      </c>
      <c r="N852">
        <v>1322978400</v>
      </c>
      <c r="O852" s="5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x14ac:dyDescent="0.25">
      <c r="A853">
        <v>851</v>
      </c>
      <c r="B853" t="s">
        <v>1735</v>
      </c>
      <c r="C853" s="4" t="s">
        <v>1736</v>
      </c>
      <c r="D853">
        <v>6000</v>
      </c>
      <c r="E853">
        <v>12468</v>
      </c>
      <c r="F853" s="2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 s="5">
        <f t="shared" si="54"/>
        <v>41031.208333333336</v>
      </c>
      <c r="N853">
        <v>1338786000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x14ac:dyDescent="0.25">
      <c r="A854">
        <v>852</v>
      </c>
      <c r="B854" t="s">
        <v>1737</v>
      </c>
      <c r="C854" s="4" t="s">
        <v>1738</v>
      </c>
      <c r="D854">
        <v>4900</v>
      </c>
      <c r="E854">
        <v>2505</v>
      </c>
      <c r="F854" s="2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 s="5">
        <f t="shared" si="54"/>
        <v>40740.208333333336</v>
      </c>
      <c r="N854">
        <v>1311656400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25">
      <c r="A855">
        <v>853</v>
      </c>
      <c r="B855" t="s">
        <v>1739</v>
      </c>
      <c r="C855" s="4" t="s">
        <v>1740</v>
      </c>
      <c r="D855">
        <v>17100</v>
      </c>
      <c r="E855">
        <v>111502</v>
      </c>
      <c r="F855" s="2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5">
        <f t="shared" si="54"/>
        <v>40714.208333333336</v>
      </c>
      <c r="N855">
        <v>1308978000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x14ac:dyDescent="0.25">
      <c r="A856">
        <v>854</v>
      </c>
      <c r="B856" t="s">
        <v>1741</v>
      </c>
      <c r="C856" s="4" t="s">
        <v>1742</v>
      </c>
      <c r="D856">
        <v>171000</v>
      </c>
      <c r="E856">
        <v>194309</v>
      </c>
      <c r="F856" s="2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5">
        <f t="shared" si="54"/>
        <v>43787.25</v>
      </c>
      <c r="N856">
        <v>1576389600</v>
      </c>
      <c r="O856" s="5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25">
      <c r="A857">
        <v>855</v>
      </c>
      <c r="B857" t="s">
        <v>1743</v>
      </c>
      <c r="C857" s="4" t="s">
        <v>1744</v>
      </c>
      <c r="D857">
        <v>23400</v>
      </c>
      <c r="E857">
        <v>23956</v>
      </c>
      <c r="F857" s="2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5">
        <f t="shared" si="54"/>
        <v>40712.208333333336</v>
      </c>
      <c r="N857">
        <v>1311051600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25">
      <c r="A858">
        <v>856</v>
      </c>
      <c r="B858" t="s">
        <v>1599</v>
      </c>
      <c r="C858" s="4" t="s">
        <v>1745</v>
      </c>
      <c r="D858">
        <v>2400</v>
      </c>
      <c r="E858">
        <v>8558</v>
      </c>
      <c r="F858" s="2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 s="5">
        <f t="shared" si="54"/>
        <v>41023.208333333336</v>
      </c>
      <c r="N858">
        <v>1336712400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x14ac:dyDescent="0.25">
      <c r="A859">
        <v>857</v>
      </c>
      <c r="B859" t="s">
        <v>1746</v>
      </c>
      <c r="C859" s="4" t="s">
        <v>1747</v>
      </c>
      <c r="D859">
        <v>5300</v>
      </c>
      <c r="E859">
        <v>7413</v>
      </c>
      <c r="F859" s="2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 s="5">
        <f t="shared" si="54"/>
        <v>40944.25</v>
      </c>
      <c r="N859">
        <v>1330408800</v>
      </c>
      <c r="O859" s="5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x14ac:dyDescent="0.25">
      <c r="A860">
        <v>858</v>
      </c>
      <c r="B860" t="s">
        <v>1748</v>
      </c>
      <c r="C860" s="4" t="s">
        <v>1749</v>
      </c>
      <c r="D860">
        <v>4000</v>
      </c>
      <c r="E860">
        <v>2778</v>
      </c>
      <c r="F860" s="2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 s="5">
        <f t="shared" si="54"/>
        <v>43211.208333333328</v>
      </c>
      <c r="N860">
        <v>1524891600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x14ac:dyDescent="0.25">
      <c r="A861">
        <v>859</v>
      </c>
      <c r="B861" t="s">
        <v>1750</v>
      </c>
      <c r="C861" s="4" t="s">
        <v>1751</v>
      </c>
      <c r="D861">
        <v>7300</v>
      </c>
      <c r="E861">
        <v>2594</v>
      </c>
      <c r="F861" s="2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 s="5">
        <f t="shared" si="54"/>
        <v>41334.25</v>
      </c>
      <c r="N861">
        <v>1363669200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x14ac:dyDescent="0.25">
      <c r="A862">
        <v>860</v>
      </c>
      <c r="B862" t="s">
        <v>1752</v>
      </c>
      <c r="C862" s="4" t="s">
        <v>1753</v>
      </c>
      <c r="D862">
        <v>2000</v>
      </c>
      <c r="E862">
        <v>5033</v>
      </c>
      <c r="F862" s="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 s="5">
        <f t="shared" si="54"/>
        <v>43515.25</v>
      </c>
      <c r="N862">
        <v>1551420000</v>
      </c>
      <c r="O862" s="5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25">
      <c r="A863">
        <v>861</v>
      </c>
      <c r="B863" t="s">
        <v>1754</v>
      </c>
      <c r="C863" s="4" t="s">
        <v>1755</v>
      </c>
      <c r="D863">
        <v>8800</v>
      </c>
      <c r="E863">
        <v>9317</v>
      </c>
      <c r="F863" s="2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 s="5">
        <f t="shared" si="54"/>
        <v>40258.208333333336</v>
      </c>
      <c r="N863">
        <v>1269838800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25">
      <c r="A864">
        <v>862</v>
      </c>
      <c r="B864" t="s">
        <v>1756</v>
      </c>
      <c r="C864" s="4" t="s">
        <v>1757</v>
      </c>
      <c r="D864">
        <v>3500</v>
      </c>
      <c r="E864">
        <v>6560</v>
      </c>
      <c r="F864" s="2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 s="5">
        <f t="shared" si="54"/>
        <v>40756.208333333336</v>
      </c>
      <c r="N864">
        <v>1312520400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25">
      <c r="A865">
        <v>863</v>
      </c>
      <c r="B865" t="s">
        <v>1758</v>
      </c>
      <c r="C865" s="4" t="s">
        <v>1759</v>
      </c>
      <c r="D865">
        <v>1400</v>
      </c>
      <c r="E865">
        <v>5415</v>
      </c>
      <c r="F865" s="2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 s="5">
        <f t="shared" si="54"/>
        <v>42172.208333333328</v>
      </c>
      <c r="N865">
        <v>1436504400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25">
      <c r="A866">
        <v>864</v>
      </c>
      <c r="B866" t="s">
        <v>1760</v>
      </c>
      <c r="C866" s="4" t="s">
        <v>1761</v>
      </c>
      <c r="D866">
        <v>4200</v>
      </c>
      <c r="E866">
        <v>14577</v>
      </c>
      <c r="F866" s="2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5">
        <f t="shared" si="54"/>
        <v>42601.208333333328</v>
      </c>
      <c r="N866">
        <v>1472014800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25">
      <c r="A867">
        <v>865</v>
      </c>
      <c r="B867" t="s">
        <v>1762</v>
      </c>
      <c r="C867" s="4" t="s">
        <v>1763</v>
      </c>
      <c r="D867">
        <v>81000</v>
      </c>
      <c r="E867">
        <v>150515</v>
      </c>
      <c r="F867" s="2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 s="5">
        <f t="shared" si="54"/>
        <v>41897.208333333336</v>
      </c>
      <c r="N867">
        <v>1411534800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25">
      <c r="A868">
        <v>866</v>
      </c>
      <c r="B868" t="s">
        <v>1764</v>
      </c>
      <c r="C868" s="4" t="s">
        <v>1765</v>
      </c>
      <c r="D868">
        <v>182800</v>
      </c>
      <c r="E868">
        <v>79045</v>
      </c>
      <c r="F868" s="2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 s="5">
        <f t="shared" si="54"/>
        <v>40671.208333333336</v>
      </c>
      <c r="N868">
        <v>1304917200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x14ac:dyDescent="0.25">
      <c r="A869">
        <v>867</v>
      </c>
      <c r="B869" t="s">
        <v>1766</v>
      </c>
      <c r="C869" s="4" t="s">
        <v>1767</v>
      </c>
      <c r="D869">
        <v>4800</v>
      </c>
      <c r="E869">
        <v>7797</v>
      </c>
      <c r="F869" s="2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5">
        <f t="shared" si="54"/>
        <v>43382.208333333328</v>
      </c>
      <c r="N869">
        <v>1539579600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25">
      <c r="A870">
        <v>868</v>
      </c>
      <c r="B870" t="s">
        <v>1768</v>
      </c>
      <c r="C870" s="4" t="s">
        <v>1769</v>
      </c>
      <c r="D870">
        <v>7000</v>
      </c>
      <c r="E870">
        <v>12939</v>
      </c>
      <c r="F870" s="2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 s="5">
        <f t="shared" si="54"/>
        <v>41559.208333333336</v>
      </c>
      <c r="N870">
        <v>1382504400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25">
      <c r="A871">
        <v>869</v>
      </c>
      <c r="B871" t="s">
        <v>1770</v>
      </c>
      <c r="C871" s="4" t="s">
        <v>1771</v>
      </c>
      <c r="D871">
        <v>161900</v>
      </c>
      <c r="E871">
        <v>38376</v>
      </c>
      <c r="F871" s="2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 s="5">
        <f t="shared" si="54"/>
        <v>40350.208333333336</v>
      </c>
      <c r="N871">
        <v>1278306000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25">
      <c r="A872">
        <v>870</v>
      </c>
      <c r="B872" t="s">
        <v>1772</v>
      </c>
      <c r="C872" s="4" t="s">
        <v>1773</v>
      </c>
      <c r="D872">
        <v>7700</v>
      </c>
      <c r="E872">
        <v>6920</v>
      </c>
      <c r="F872" s="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 s="5">
        <f t="shared" si="54"/>
        <v>42240.208333333328</v>
      </c>
      <c r="N872">
        <v>1442552400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x14ac:dyDescent="0.25">
      <c r="A873">
        <v>871</v>
      </c>
      <c r="B873" t="s">
        <v>1774</v>
      </c>
      <c r="C873" s="4" t="s">
        <v>1775</v>
      </c>
      <c r="D873">
        <v>71500</v>
      </c>
      <c r="E873">
        <v>194912</v>
      </c>
      <c r="F873" s="2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 s="5">
        <f t="shared" si="54"/>
        <v>43040.208333333328</v>
      </c>
      <c r="N873">
        <v>1511071200</v>
      </c>
      <c r="O873" s="5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25">
      <c r="A874">
        <v>872</v>
      </c>
      <c r="B874" t="s">
        <v>1776</v>
      </c>
      <c r="C874" s="4" t="s">
        <v>1777</v>
      </c>
      <c r="D874">
        <v>4700</v>
      </c>
      <c r="E874">
        <v>7992</v>
      </c>
      <c r="F874" s="2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 s="5">
        <f t="shared" si="54"/>
        <v>43346.208333333328</v>
      </c>
      <c r="N874">
        <v>1536382800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25">
      <c r="A875">
        <v>873</v>
      </c>
      <c r="B875" t="s">
        <v>1778</v>
      </c>
      <c r="C875" s="4" t="s">
        <v>1779</v>
      </c>
      <c r="D875">
        <v>42100</v>
      </c>
      <c r="E875">
        <v>79268</v>
      </c>
      <c r="F875" s="2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 s="5">
        <f t="shared" si="54"/>
        <v>41647.25</v>
      </c>
      <c r="N875">
        <v>1389592800</v>
      </c>
      <c r="O875" s="5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25">
      <c r="A876">
        <v>874</v>
      </c>
      <c r="B876" t="s">
        <v>1780</v>
      </c>
      <c r="C876" s="4" t="s">
        <v>1781</v>
      </c>
      <c r="D876">
        <v>40200</v>
      </c>
      <c r="E876">
        <v>139468</v>
      </c>
      <c r="F876" s="2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 s="5">
        <f t="shared" si="54"/>
        <v>40291.208333333336</v>
      </c>
      <c r="N876">
        <v>1275282000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25">
      <c r="A877">
        <v>875</v>
      </c>
      <c r="B877" t="s">
        <v>1782</v>
      </c>
      <c r="C877" s="4" t="s">
        <v>1783</v>
      </c>
      <c r="D877">
        <v>7900</v>
      </c>
      <c r="E877">
        <v>5465</v>
      </c>
      <c r="F877" s="2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 s="5">
        <f t="shared" si="54"/>
        <v>40556.25</v>
      </c>
      <c r="N877">
        <v>1294984800</v>
      </c>
      <c r="O877" s="5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x14ac:dyDescent="0.25">
      <c r="A878">
        <v>876</v>
      </c>
      <c r="B878" t="s">
        <v>1784</v>
      </c>
      <c r="C878" s="4" t="s">
        <v>1785</v>
      </c>
      <c r="D878">
        <v>8300</v>
      </c>
      <c r="E878">
        <v>2111</v>
      </c>
      <c r="F878" s="2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5">
        <f t="shared" si="54"/>
        <v>43624.208333333328</v>
      </c>
      <c r="N878">
        <v>1562043600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25">
      <c r="A879">
        <v>877</v>
      </c>
      <c r="B879" t="s">
        <v>1786</v>
      </c>
      <c r="C879" s="4" t="s">
        <v>1787</v>
      </c>
      <c r="D879">
        <v>163600</v>
      </c>
      <c r="E879">
        <v>126628</v>
      </c>
      <c r="F879" s="2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 s="5">
        <f t="shared" si="54"/>
        <v>42577.208333333328</v>
      </c>
      <c r="N879">
        <v>1469595600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25">
      <c r="A880">
        <v>878</v>
      </c>
      <c r="B880" t="s">
        <v>1788</v>
      </c>
      <c r="C880" s="4" t="s">
        <v>1789</v>
      </c>
      <c r="D880">
        <v>2700</v>
      </c>
      <c r="E880">
        <v>1012</v>
      </c>
      <c r="F880" s="2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 s="5">
        <f t="shared" si="54"/>
        <v>43845.25</v>
      </c>
      <c r="N880">
        <v>1581141600</v>
      </c>
      <c r="O880" s="5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25">
      <c r="A881">
        <v>879</v>
      </c>
      <c r="B881" t="s">
        <v>1790</v>
      </c>
      <c r="C881" s="4" t="s">
        <v>1791</v>
      </c>
      <c r="D881">
        <v>1000</v>
      </c>
      <c r="E881">
        <v>5438</v>
      </c>
      <c r="F881" s="2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 s="5">
        <f t="shared" si="54"/>
        <v>42788.25</v>
      </c>
      <c r="N881">
        <v>1488520800</v>
      </c>
      <c r="O881" s="5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25">
      <c r="A882">
        <v>880</v>
      </c>
      <c r="B882" t="s">
        <v>1792</v>
      </c>
      <c r="C882" s="4" t="s">
        <v>1793</v>
      </c>
      <c r="D882">
        <v>84500</v>
      </c>
      <c r="E882">
        <v>193101</v>
      </c>
      <c r="F882" s="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 s="5">
        <f t="shared" si="54"/>
        <v>43667.208333333328</v>
      </c>
      <c r="N882">
        <v>1563858000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25">
      <c r="A883">
        <v>881</v>
      </c>
      <c r="B883" t="s">
        <v>1794</v>
      </c>
      <c r="C883" s="4" t="s">
        <v>1795</v>
      </c>
      <c r="D883">
        <v>81300</v>
      </c>
      <c r="E883">
        <v>31665</v>
      </c>
      <c r="F883" s="2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 s="5">
        <f t="shared" si="54"/>
        <v>42194.208333333328</v>
      </c>
      <c r="N883">
        <v>1438923600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25">
      <c r="A884">
        <v>882</v>
      </c>
      <c r="B884" t="s">
        <v>1796</v>
      </c>
      <c r="C884" s="4" t="s">
        <v>1797</v>
      </c>
      <c r="D884">
        <v>800</v>
      </c>
      <c r="E884">
        <v>2960</v>
      </c>
      <c r="F884" s="2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5">
        <f t="shared" si="54"/>
        <v>42025.25</v>
      </c>
      <c r="N884">
        <v>1422165600</v>
      </c>
      <c r="O884" s="5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x14ac:dyDescent="0.25">
      <c r="A885">
        <v>883</v>
      </c>
      <c r="B885" t="s">
        <v>1798</v>
      </c>
      <c r="C885" s="4" t="s">
        <v>1799</v>
      </c>
      <c r="D885">
        <v>3400</v>
      </c>
      <c r="E885">
        <v>8089</v>
      </c>
      <c r="F885" s="2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 s="5">
        <f t="shared" si="54"/>
        <v>40323.208333333336</v>
      </c>
      <c r="N885">
        <v>1277874000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25">
      <c r="A886">
        <v>884</v>
      </c>
      <c r="B886" t="s">
        <v>1800</v>
      </c>
      <c r="C886" s="4" t="s">
        <v>1801</v>
      </c>
      <c r="D886">
        <v>170800</v>
      </c>
      <c r="E886">
        <v>109374</v>
      </c>
      <c r="F886" s="2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 s="5">
        <f t="shared" si="54"/>
        <v>41763.208333333336</v>
      </c>
      <c r="N886">
        <v>1399352400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25">
      <c r="A887">
        <v>885</v>
      </c>
      <c r="B887" t="s">
        <v>1802</v>
      </c>
      <c r="C887" s="4" t="s">
        <v>1803</v>
      </c>
      <c r="D887">
        <v>1800</v>
      </c>
      <c r="E887">
        <v>2129</v>
      </c>
      <c r="F887" s="2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 s="5">
        <f t="shared" si="54"/>
        <v>40335.208333333336</v>
      </c>
      <c r="N887">
        <v>1279083600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25">
      <c r="A888">
        <v>886</v>
      </c>
      <c r="B888" t="s">
        <v>1804</v>
      </c>
      <c r="C888" s="4" t="s">
        <v>1805</v>
      </c>
      <c r="D888">
        <v>150600</v>
      </c>
      <c r="E888">
        <v>127745</v>
      </c>
      <c r="F888" s="2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 s="5">
        <f t="shared" si="54"/>
        <v>40416.208333333336</v>
      </c>
      <c r="N888">
        <v>1284354000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x14ac:dyDescent="0.25">
      <c r="A889">
        <v>887</v>
      </c>
      <c r="B889" t="s">
        <v>1806</v>
      </c>
      <c r="C889" s="4" t="s">
        <v>1807</v>
      </c>
      <c r="D889">
        <v>7800</v>
      </c>
      <c r="E889">
        <v>2289</v>
      </c>
      <c r="F889" s="2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 s="5">
        <f t="shared" si="54"/>
        <v>42202.208333333328</v>
      </c>
      <c r="N889">
        <v>1441170000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x14ac:dyDescent="0.25">
      <c r="A890">
        <v>888</v>
      </c>
      <c r="B890" t="s">
        <v>1808</v>
      </c>
      <c r="C890" s="4" t="s">
        <v>1809</v>
      </c>
      <c r="D890">
        <v>5800</v>
      </c>
      <c r="E890">
        <v>12174</v>
      </c>
      <c r="F890" s="2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 s="5">
        <f t="shared" si="54"/>
        <v>42836.208333333328</v>
      </c>
      <c r="N890">
        <v>1493528400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25">
      <c r="A891">
        <v>889</v>
      </c>
      <c r="B891" t="s">
        <v>1810</v>
      </c>
      <c r="C891" s="4" t="s">
        <v>1811</v>
      </c>
      <c r="D891">
        <v>5600</v>
      </c>
      <c r="E891">
        <v>9508</v>
      </c>
      <c r="F891" s="2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 s="5">
        <f t="shared" si="54"/>
        <v>41710.208333333336</v>
      </c>
      <c r="N891">
        <v>1395205200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25">
      <c r="A892">
        <v>890</v>
      </c>
      <c r="B892" t="s">
        <v>1812</v>
      </c>
      <c r="C892" s="4" t="s">
        <v>1813</v>
      </c>
      <c r="D892">
        <v>134400</v>
      </c>
      <c r="E892">
        <v>155849</v>
      </c>
      <c r="F892" s="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 s="5">
        <f t="shared" si="54"/>
        <v>43640.208333333328</v>
      </c>
      <c r="N892">
        <v>1561438800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x14ac:dyDescent="0.25">
      <c r="A893">
        <v>891</v>
      </c>
      <c r="B893" t="s">
        <v>1814</v>
      </c>
      <c r="C893" s="4" t="s">
        <v>1815</v>
      </c>
      <c r="D893">
        <v>3000</v>
      </c>
      <c r="E893">
        <v>7758</v>
      </c>
      <c r="F893" s="2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5">
        <f t="shared" si="54"/>
        <v>40880.25</v>
      </c>
      <c r="N893">
        <v>1326693600</v>
      </c>
      <c r="O893" s="5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25">
      <c r="A894">
        <v>892</v>
      </c>
      <c r="B894" t="s">
        <v>1816</v>
      </c>
      <c r="C894" s="4" t="s">
        <v>1817</v>
      </c>
      <c r="D894">
        <v>6000</v>
      </c>
      <c r="E894">
        <v>13835</v>
      </c>
      <c r="F894" s="2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 s="5">
        <f t="shared" si="54"/>
        <v>40319.208333333336</v>
      </c>
      <c r="N894">
        <v>1277960400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25">
      <c r="A895">
        <v>893</v>
      </c>
      <c r="B895" t="s">
        <v>1818</v>
      </c>
      <c r="C895" s="4" t="s">
        <v>1819</v>
      </c>
      <c r="D895">
        <v>8400</v>
      </c>
      <c r="E895">
        <v>10770</v>
      </c>
      <c r="F895" s="2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 s="5">
        <f t="shared" si="54"/>
        <v>42170.208333333328</v>
      </c>
      <c r="N895">
        <v>1434690000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25">
      <c r="A896">
        <v>894</v>
      </c>
      <c r="B896" t="s">
        <v>1820</v>
      </c>
      <c r="C896" s="4" t="s">
        <v>1821</v>
      </c>
      <c r="D896">
        <v>1700</v>
      </c>
      <c r="E896">
        <v>3208</v>
      </c>
      <c r="F896" s="2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 s="5">
        <f t="shared" si="54"/>
        <v>41466.208333333336</v>
      </c>
      <c r="N896">
        <v>1376110800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x14ac:dyDescent="0.25">
      <c r="A897">
        <v>895</v>
      </c>
      <c r="B897" t="s">
        <v>1822</v>
      </c>
      <c r="C897" s="4" t="s">
        <v>1823</v>
      </c>
      <c r="D897">
        <v>159800</v>
      </c>
      <c r="E897">
        <v>11108</v>
      </c>
      <c r="F897" s="2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 s="5">
        <f t="shared" si="54"/>
        <v>43134.25</v>
      </c>
      <c r="N897">
        <v>1518415200</v>
      </c>
      <c r="O897" s="5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x14ac:dyDescent="0.25">
      <c r="A898">
        <v>896</v>
      </c>
      <c r="B898" t="s">
        <v>1824</v>
      </c>
      <c r="C898" s="4" t="s">
        <v>1825</v>
      </c>
      <c r="D898">
        <v>19800</v>
      </c>
      <c r="E898">
        <v>153338</v>
      </c>
      <c r="F898" s="2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 s="5">
        <f t="shared" si="54"/>
        <v>40738.208333333336</v>
      </c>
      <c r="N898">
        <v>1310878800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25">
      <c r="A899">
        <v>897</v>
      </c>
      <c r="B899" t="s">
        <v>1826</v>
      </c>
      <c r="C899" s="4" t="s">
        <v>1827</v>
      </c>
      <c r="D899">
        <v>8800</v>
      </c>
      <c r="E899">
        <v>2437</v>
      </c>
      <c r="F899" s="2">
        <f t="shared" ref="F899:F962" si="56">ROUND((E899/D899)*100,0)</f>
        <v>28</v>
      </c>
      <c r="G899" t="s">
        <v>14</v>
      </c>
      <c r="H899">
        <v>27</v>
      </c>
      <c r="I899">
        <f t="shared" ref="I899:I962" si="57">ROUND(IF($H899=0,0,$E899/$H899),2)</f>
        <v>90.26</v>
      </c>
      <c r="J899" t="s">
        <v>21</v>
      </c>
      <c r="K899" t="s">
        <v>22</v>
      </c>
      <c r="L899">
        <v>1556427600</v>
      </c>
      <c r="M899" s="5">
        <f t="shared" ref="M899:M962" si="58">(((L899/60)/60)/24)+DATE(1970,1,1)</f>
        <v>43583.208333333328</v>
      </c>
      <c r="N899">
        <v>1556600400</v>
      </c>
      <c r="O899" s="5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25">
      <c r="A900">
        <v>898</v>
      </c>
      <c r="B900" t="s">
        <v>1828</v>
      </c>
      <c r="C900" s="4" t="s">
        <v>1829</v>
      </c>
      <c r="D900">
        <v>179100</v>
      </c>
      <c r="E900">
        <v>93991</v>
      </c>
      <c r="F900" s="2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 s="5">
        <f t="shared" si="58"/>
        <v>43815.25</v>
      </c>
      <c r="N900">
        <v>1576994400</v>
      </c>
      <c r="O900" s="5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25">
      <c r="A901">
        <v>899</v>
      </c>
      <c r="B901" t="s">
        <v>1830</v>
      </c>
      <c r="C901" s="4" t="s">
        <v>1831</v>
      </c>
      <c r="D901">
        <v>3100</v>
      </c>
      <c r="E901">
        <v>12620</v>
      </c>
      <c r="F901" s="2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 s="5">
        <f t="shared" si="58"/>
        <v>41554.208333333336</v>
      </c>
      <c r="N901">
        <v>1382677200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25">
      <c r="A902">
        <v>900</v>
      </c>
      <c r="B902" t="s">
        <v>1832</v>
      </c>
      <c r="C902" s="4" t="s">
        <v>1833</v>
      </c>
      <c r="D902">
        <v>100</v>
      </c>
      <c r="E902">
        <v>2</v>
      </c>
      <c r="F902" s="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5">
        <f t="shared" si="58"/>
        <v>41901.208333333336</v>
      </c>
      <c r="N902">
        <v>1411189200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25">
      <c r="A903">
        <v>901</v>
      </c>
      <c r="B903" t="s">
        <v>1834</v>
      </c>
      <c r="C903" s="4" t="s">
        <v>1835</v>
      </c>
      <c r="D903">
        <v>5600</v>
      </c>
      <c r="E903">
        <v>8746</v>
      </c>
      <c r="F903" s="2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 s="5">
        <f t="shared" si="58"/>
        <v>43298.208333333328</v>
      </c>
      <c r="N903">
        <v>1534654800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25">
      <c r="A904">
        <v>902</v>
      </c>
      <c r="B904" t="s">
        <v>1836</v>
      </c>
      <c r="C904" s="4" t="s">
        <v>1837</v>
      </c>
      <c r="D904">
        <v>1400</v>
      </c>
      <c r="E904">
        <v>3534</v>
      </c>
      <c r="F904" s="2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 s="5">
        <f t="shared" si="58"/>
        <v>42399.25</v>
      </c>
      <c r="N904">
        <v>1457762400</v>
      </c>
      <c r="O904" s="5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x14ac:dyDescent="0.25">
      <c r="A905">
        <v>903</v>
      </c>
      <c r="B905" t="s">
        <v>1838</v>
      </c>
      <c r="C905" s="4" t="s">
        <v>1839</v>
      </c>
      <c r="D905">
        <v>41000</v>
      </c>
      <c r="E905">
        <v>709</v>
      </c>
      <c r="F905" s="2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 s="5">
        <f t="shared" si="58"/>
        <v>41034.208333333336</v>
      </c>
      <c r="N905">
        <v>1337490000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25">
      <c r="A906">
        <v>904</v>
      </c>
      <c r="B906" t="s">
        <v>1840</v>
      </c>
      <c r="C906" s="4" t="s">
        <v>1841</v>
      </c>
      <c r="D906">
        <v>6500</v>
      </c>
      <c r="E906">
        <v>795</v>
      </c>
      <c r="F906" s="2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 s="5">
        <f t="shared" si="58"/>
        <v>41186.208333333336</v>
      </c>
      <c r="N906">
        <v>1349672400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25">
      <c r="A907">
        <v>905</v>
      </c>
      <c r="B907" t="s">
        <v>1842</v>
      </c>
      <c r="C907" s="4" t="s">
        <v>1843</v>
      </c>
      <c r="D907">
        <v>7900</v>
      </c>
      <c r="E907">
        <v>12955</v>
      </c>
      <c r="F907" s="2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 s="5">
        <f t="shared" si="58"/>
        <v>41536.208333333336</v>
      </c>
      <c r="N907">
        <v>1379826000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x14ac:dyDescent="0.25">
      <c r="A908">
        <v>906</v>
      </c>
      <c r="B908" t="s">
        <v>1844</v>
      </c>
      <c r="C908" s="4" t="s">
        <v>1845</v>
      </c>
      <c r="D908">
        <v>5500</v>
      </c>
      <c r="E908">
        <v>8964</v>
      </c>
      <c r="F908" s="2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 s="5">
        <f t="shared" si="58"/>
        <v>42868.208333333328</v>
      </c>
      <c r="N908">
        <v>1497762000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25">
      <c r="A909">
        <v>907</v>
      </c>
      <c r="B909" t="s">
        <v>1846</v>
      </c>
      <c r="C909" s="4" t="s">
        <v>1847</v>
      </c>
      <c r="D909">
        <v>9100</v>
      </c>
      <c r="E909">
        <v>1843</v>
      </c>
      <c r="F909" s="2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 s="5">
        <f t="shared" si="58"/>
        <v>40660.208333333336</v>
      </c>
      <c r="N909">
        <v>1304485200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25">
      <c r="A910">
        <v>908</v>
      </c>
      <c r="B910" t="s">
        <v>1848</v>
      </c>
      <c r="C910" s="4" t="s">
        <v>1849</v>
      </c>
      <c r="D910">
        <v>38200</v>
      </c>
      <c r="E910">
        <v>121950</v>
      </c>
      <c r="F910" s="2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 s="5">
        <f t="shared" si="58"/>
        <v>41031.208333333336</v>
      </c>
      <c r="N910">
        <v>1336885200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25">
      <c r="A911">
        <v>909</v>
      </c>
      <c r="B911" t="s">
        <v>1850</v>
      </c>
      <c r="C911" s="4" t="s">
        <v>1851</v>
      </c>
      <c r="D911">
        <v>1800</v>
      </c>
      <c r="E911">
        <v>8621</v>
      </c>
      <c r="F911" s="2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5">
        <f t="shared" si="58"/>
        <v>43255.208333333328</v>
      </c>
      <c r="N911">
        <v>1530421200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25">
      <c r="A912">
        <v>910</v>
      </c>
      <c r="B912" t="s">
        <v>1852</v>
      </c>
      <c r="C912" s="4" t="s">
        <v>1853</v>
      </c>
      <c r="D912">
        <v>154500</v>
      </c>
      <c r="E912">
        <v>30215</v>
      </c>
      <c r="F912" s="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 s="5">
        <f t="shared" si="58"/>
        <v>42026.25</v>
      </c>
      <c r="N912">
        <v>1421992800</v>
      </c>
      <c r="O912" s="5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25">
      <c r="A913">
        <v>911</v>
      </c>
      <c r="B913" t="s">
        <v>1854</v>
      </c>
      <c r="C913" s="4" t="s">
        <v>1855</v>
      </c>
      <c r="D913">
        <v>5800</v>
      </c>
      <c r="E913">
        <v>11539</v>
      </c>
      <c r="F913" s="2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 s="5">
        <f t="shared" si="58"/>
        <v>43717.208333333328</v>
      </c>
      <c r="N913">
        <v>1568178000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25">
      <c r="A914">
        <v>912</v>
      </c>
      <c r="B914" t="s">
        <v>1856</v>
      </c>
      <c r="C914" s="4" t="s">
        <v>1857</v>
      </c>
      <c r="D914">
        <v>1800</v>
      </c>
      <c r="E914">
        <v>14310</v>
      </c>
      <c r="F914" s="2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 s="5">
        <f t="shared" si="58"/>
        <v>41157.208333333336</v>
      </c>
      <c r="N914">
        <v>1347944400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25">
      <c r="A915">
        <v>913</v>
      </c>
      <c r="B915" t="s">
        <v>1858</v>
      </c>
      <c r="C915" s="4" t="s">
        <v>1859</v>
      </c>
      <c r="D915">
        <v>70200</v>
      </c>
      <c r="E915">
        <v>35536</v>
      </c>
      <c r="F915" s="2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 s="5">
        <f t="shared" si="58"/>
        <v>43597.208333333328</v>
      </c>
      <c r="N915">
        <v>1558760400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25">
      <c r="A916">
        <v>914</v>
      </c>
      <c r="B916" t="s">
        <v>1860</v>
      </c>
      <c r="C916" s="4" t="s">
        <v>1861</v>
      </c>
      <c r="D916">
        <v>6400</v>
      </c>
      <c r="E916">
        <v>3676</v>
      </c>
      <c r="F916" s="2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 s="5">
        <f t="shared" si="58"/>
        <v>41490.208333333336</v>
      </c>
      <c r="N916">
        <v>1376629200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25">
      <c r="A917">
        <v>915</v>
      </c>
      <c r="B917" t="s">
        <v>1862</v>
      </c>
      <c r="C917" s="4" t="s">
        <v>1863</v>
      </c>
      <c r="D917">
        <v>125900</v>
      </c>
      <c r="E917">
        <v>195936</v>
      </c>
      <c r="F917" s="2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 s="5">
        <f t="shared" si="58"/>
        <v>42976.208333333328</v>
      </c>
      <c r="N917">
        <v>1504760400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x14ac:dyDescent="0.25">
      <c r="A918">
        <v>916</v>
      </c>
      <c r="B918" t="s">
        <v>1864</v>
      </c>
      <c r="C918" s="4" t="s">
        <v>1865</v>
      </c>
      <c r="D918">
        <v>3700</v>
      </c>
      <c r="E918">
        <v>1343</v>
      </c>
      <c r="F918" s="2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 s="5">
        <f t="shared" si="58"/>
        <v>41991.25</v>
      </c>
      <c r="N918">
        <v>1419660000</v>
      </c>
      <c r="O918" s="5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25">
      <c r="A919">
        <v>917</v>
      </c>
      <c r="B919" t="s">
        <v>1866</v>
      </c>
      <c r="C919" s="4" t="s">
        <v>1867</v>
      </c>
      <c r="D919">
        <v>3600</v>
      </c>
      <c r="E919">
        <v>2097</v>
      </c>
      <c r="F919" s="2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 s="5">
        <f t="shared" si="58"/>
        <v>40722.208333333336</v>
      </c>
      <c r="N919">
        <v>1311310800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25">
      <c r="A920">
        <v>918</v>
      </c>
      <c r="B920" t="s">
        <v>1868</v>
      </c>
      <c r="C920" s="4" t="s">
        <v>1869</v>
      </c>
      <c r="D920">
        <v>3800</v>
      </c>
      <c r="E920">
        <v>9021</v>
      </c>
      <c r="F920" s="2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 s="5">
        <f t="shared" si="58"/>
        <v>41117.208333333336</v>
      </c>
      <c r="N920">
        <v>1344315600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25">
      <c r="A921">
        <v>919</v>
      </c>
      <c r="B921" t="s">
        <v>1870</v>
      </c>
      <c r="C921" s="4" t="s">
        <v>1871</v>
      </c>
      <c r="D921">
        <v>35600</v>
      </c>
      <c r="E921">
        <v>20915</v>
      </c>
      <c r="F921" s="2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 s="5">
        <f t="shared" si="58"/>
        <v>43022.208333333328</v>
      </c>
      <c r="N921">
        <v>1510725600</v>
      </c>
      <c r="O921" s="5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25">
      <c r="A922">
        <v>920</v>
      </c>
      <c r="B922" t="s">
        <v>1872</v>
      </c>
      <c r="C922" s="4" t="s">
        <v>1873</v>
      </c>
      <c r="D922">
        <v>5300</v>
      </c>
      <c r="E922">
        <v>9676</v>
      </c>
      <c r="F922" s="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 s="5">
        <f t="shared" si="58"/>
        <v>43503.25</v>
      </c>
      <c r="N922">
        <v>1551247200</v>
      </c>
      <c r="O922" s="5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25">
      <c r="A923">
        <v>921</v>
      </c>
      <c r="B923" t="s">
        <v>1874</v>
      </c>
      <c r="C923" s="4" t="s">
        <v>1875</v>
      </c>
      <c r="D923">
        <v>160400</v>
      </c>
      <c r="E923">
        <v>1210</v>
      </c>
      <c r="F923" s="2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 s="5">
        <f t="shared" si="58"/>
        <v>40951.25</v>
      </c>
      <c r="N923">
        <v>1330236000</v>
      </c>
      <c r="O923" s="5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25">
      <c r="A924">
        <v>922</v>
      </c>
      <c r="B924" t="s">
        <v>1876</v>
      </c>
      <c r="C924" s="4" t="s">
        <v>1877</v>
      </c>
      <c r="D924">
        <v>51400</v>
      </c>
      <c r="E924">
        <v>90440</v>
      </c>
      <c r="F924" s="2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5">
        <f t="shared" si="58"/>
        <v>43443.25</v>
      </c>
      <c r="N924">
        <v>1545112800</v>
      </c>
      <c r="O924" s="5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25">
      <c r="A925">
        <v>923</v>
      </c>
      <c r="B925" t="s">
        <v>1878</v>
      </c>
      <c r="C925" s="4" t="s">
        <v>1879</v>
      </c>
      <c r="D925">
        <v>1700</v>
      </c>
      <c r="E925">
        <v>4044</v>
      </c>
      <c r="F925" s="2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5">
        <f t="shared" si="58"/>
        <v>40373.208333333336</v>
      </c>
      <c r="N925">
        <v>1279170000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25">
      <c r="A926">
        <v>924</v>
      </c>
      <c r="B926" t="s">
        <v>1880</v>
      </c>
      <c r="C926" s="4" t="s">
        <v>1881</v>
      </c>
      <c r="D926">
        <v>39400</v>
      </c>
      <c r="E926">
        <v>192292</v>
      </c>
      <c r="F926" s="2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 s="5">
        <f t="shared" si="58"/>
        <v>43769.208333333328</v>
      </c>
      <c r="N926">
        <v>1573452000</v>
      </c>
      <c r="O926" s="5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x14ac:dyDescent="0.25">
      <c r="A927">
        <v>925</v>
      </c>
      <c r="B927" t="s">
        <v>1882</v>
      </c>
      <c r="C927" s="4" t="s">
        <v>1883</v>
      </c>
      <c r="D927">
        <v>3000</v>
      </c>
      <c r="E927">
        <v>6722</v>
      </c>
      <c r="F927" s="2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 s="5">
        <f t="shared" si="58"/>
        <v>43000.208333333328</v>
      </c>
      <c r="N927">
        <v>1507093200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25">
      <c r="A928">
        <v>926</v>
      </c>
      <c r="B928" t="s">
        <v>1884</v>
      </c>
      <c r="C928" s="4" t="s">
        <v>1885</v>
      </c>
      <c r="D928">
        <v>8700</v>
      </c>
      <c r="E928">
        <v>1577</v>
      </c>
      <c r="F928" s="2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 s="5">
        <f t="shared" si="58"/>
        <v>42502.208333333328</v>
      </c>
      <c r="N928">
        <v>1463374800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25">
      <c r="A929">
        <v>927</v>
      </c>
      <c r="B929" t="s">
        <v>1886</v>
      </c>
      <c r="C929" s="4" t="s">
        <v>1887</v>
      </c>
      <c r="D929">
        <v>7200</v>
      </c>
      <c r="E929">
        <v>3301</v>
      </c>
      <c r="F929" s="2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 s="5">
        <f t="shared" si="58"/>
        <v>41102.208333333336</v>
      </c>
      <c r="N929">
        <v>1344574800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25">
      <c r="A930">
        <v>928</v>
      </c>
      <c r="B930" t="s">
        <v>1888</v>
      </c>
      <c r="C930" s="4" t="s">
        <v>1889</v>
      </c>
      <c r="D930">
        <v>167400</v>
      </c>
      <c r="E930">
        <v>196386</v>
      </c>
      <c r="F930" s="2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 s="5">
        <f t="shared" si="58"/>
        <v>41637.25</v>
      </c>
      <c r="N930">
        <v>1389074400</v>
      </c>
      <c r="O930" s="5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25">
      <c r="A931">
        <v>929</v>
      </c>
      <c r="B931" t="s">
        <v>1890</v>
      </c>
      <c r="C931" s="4" t="s">
        <v>1891</v>
      </c>
      <c r="D931">
        <v>5500</v>
      </c>
      <c r="E931">
        <v>11952</v>
      </c>
      <c r="F931" s="2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 s="5">
        <f t="shared" si="58"/>
        <v>42858.208333333328</v>
      </c>
      <c r="N931">
        <v>1494997200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25">
      <c r="A932">
        <v>930</v>
      </c>
      <c r="B932" t="s">
        <v>1892</v>
      </c>
      <c r="C932" s="4" t="s">
        <v>1893</v>
      </c>
      <c r="D932">
        <v>3500</v>
      </c>
      <c r="E932">
        <v>3930</v>
      </c>
      <c r="F932" s="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 s="5">
        <f t="shared" si="58"/>
        <v>42060.25</v>
      </c>
      <c r="N932">
        <v>1425448800</v>
      </c>
      <c r="O932" s="5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25">
      <c r="A933">
        <v>931</v>
      </c>
      <c r="B933" t="s">
        <v>1894</v>
      </c>
      <c r="C933" s="4" t="s">
        <v>1895</v>
      </c>
      <c r="D933">
        <v>7900</v>
      </c>
      <c r="E933">
        <v>5729</v>
      </c>
      <c r="F933" s="2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 s="5">
        <f t="shared" si="58"/>
        <v>41818.208333333336</v>
      </c>
      <c r="N933">
        <v>1404104400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25">
      <c r="A934">
        <v>932</v>
      </c>
      <c r="B934" t="s">
        <v>1896</v>
      </c>
      <c r="C934" s="4" t="s">
        <v>1897</v>
      </c>
      <c r="D934">
        <v>2300</v>
      </c>
      <c r="E934">
        <v>4883</v>
      </c>
      <c r="F934" s="2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 s="5">
        <f t="shared" si="58"/>
        <v>41709.208333333336</v>
      </c>
      <c r="N934">
        <v>1394773200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25">
      <c r="A935">
        <v>933</v>
      </c>
      <c r="B935" t="s">
        <v>1898</v>
      </c>
      <c r="C935" s="4" t="s">
        <v>1899</v>
      </c>
      <c r="D935">
        <v>73000</v>
      </c>
      <c r="E935">
        <v>175015</v>
      </c>
      <c r="F935" s="2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 s="5">
        <f t="shared" si="58"/>
        <v>41372.208333333336</v>
      </c>
      <c r="N935">
        <v>1366520400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25">
      <c r="A936">
        <v>934</v>
      </c>
      <c r="B936" t="s">
        <v>1900</v>
      </c>
      <c r="C936" s="4" t="s">
        <v>1901</v>
      </c>
      <c r="D936">
        <v>6200</v>
      </c>
      <c r="E936">
        <v>11280</v>
      </c>
      <c r="F936" s="2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 s="5">
        <f t="shared" si="58"/>
        <v>42422.25</v>
      </c>
      <c r="N936">
        <v>1456639200</v>
      </c>
      <c r="O936" s="5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x14ac:dyDescent="0.25">
      <c r="A937">
        <v>935</v>
      </c>
      <c r="B937" t="s">
        <v>1902</v>
      </c>
      <c r="C937" s="4" t="s">
        <v>1903</v>
      </c>
      <c r="D937">
        <v>6100</v>
      </c>
      <c r="E937">
        <v>10012</v>
      </c>
      <c r="F937" s="2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 s="5">
        <f t="shared" si="58"/>
        <v>42209.208333333328</v>
      </c>
      <c r="N937">
        <v>1438318800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25">
      <c r="A938">
        <v>936</v>
      </c>
      <c r="B938" t="s">
        <v>1246</v>
      </c>
      <c r="C938" s="4" t="s">
        <v>1904</v>
      </c>
      <c r="D938">
        <v>103200</v>
      </c>
      <c r="E938">
        <v>1690</v>
      </c>
      <c r="F938" s="2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 s="5">
        <f t="shared" si="58"/>
        <v>43668.208333333328</v>
      </c>
      <c r="N938">
        <v>1564030800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25">
      <c r="A939">
        <v>937</v>
      </c>
      <c r="B939" t="s">
        <v>1905</v>
      </c>
      <c r="C939" s="4" t="s">
        <v>1906</v>
      </c>
      <c r="D939">
        <v>171000</v>
      </c>
      <c r="E939">
        <v>84891</v>
      </c>
      <c r="F939" s="2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 s="5">
        <f t="shared" si="58"/>
        <v>42334.25</v>
      </c>
      <c r="N939">
        <v>1449295200</v>
      </c>
      <c r="O939" s="5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25">
      <c r="A940">
        <v>938</v>
      </c>
      <c r="B940" t="s">
        <v>1907</v>
      </c>
      <c r="C940" s="4" t="s">
        <v>1908</v>
      </c>
      <c r="D940">
        <v>9200</v>
      </c>
      <c r="E940">
        <v>10093</v>
      </c>
      <c r="F940" s="2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 s="5">
        <f t="shared" si="58"/>
        <v>43263.208333333328</v>
      </c>
      <c r="N940">
        <v>1531890000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x14ac:dyDescent="0.25">
      <c r="A941">
        <v>939</v>
      </c>
      <c r="B941" t="s">
        <v>1909</v>
      </c>
      <c r="C941" s="4" t="s">
        <v>1910</v>
      </c>
      <c r="D941">
        <v>7800</v>
      </c>
      <c r="E941">
        <v>3839</v>
      </c>
      <c r="F941" s="2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 s="5">
        <f t="shared" si="58"/>
        <v>40670.208333333336</v>
      </c>
      <c r="N941">
        <v>1306213200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25">
      <c r="A942">
        <v>940</v>
      </c>
      <c r="B942" t="s">
        <v>1911</v>
      </c>
      <c r="C942" s="4" t="s">
        <v>1912</v>
      </c>
      <c r="D942">
        <v>9900</v>
      </c>
      <c r="E942">
        <v>6161</v>
      </c>
      <c r="F942" s="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5">
        <f t="shared" si="58"/>
        <v>41244.25</v>
      </c>
      <c r="N942">
        <v>1356242400</v>
      </c>
      <c r="O942" s="5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25">
      <c r="A943">
        <v>941</v>
      </c>
      <c r="B943" t="s">
        <v>1913</v>
      </c>
      <c r="C943" s="4" t="s">
        <v>1914</v>
      </c>
      <c r="D943">
        <v>43000</v>
      </c>
      <c r="E943">
        <v>5615</v>
      </c>
      <c r="F943" s="2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 s="5">
        <f t="shared" si="58"/>
        <v>40552.25</v>
      </c>
      <c r="N943">
        <v>1297576800</v>
      </c>
      <c r="O943" s="5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25">
      <c r="A944">
        <v>942</v>
      </c>
      <c r="B944" t="s">
        <v>1907</v>
      </c>
      <c r="C944" s="4" t="s">
        <v>1915</v>
      </c>
      <c r="D944">
        <v>9600</v>
      </c>
      <c r="E944">
        <v>6205</v>
      </c>
      <c r="F944" s="2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 s="5">
        <f t="shared" si="58"/>
        <v>40568.25</v>
      </c>
      <c r="N944">
        <v>1296194400</v>
      </c>
      <c r="O944" s="5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25">
      <c r="A945">
        <v>943</v>
      </c>
      <c r="B945" t="s">
        <v>1916</v>
      </c>
      <c r="C945" s="4" t="s">
        <v>1917</v>
      </c>
      <c r="D945">
        <v>7500</v>
      </c>
      <c r="E945">
        <v>11969</v>
      </c>
      <c r="F945" s="2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 s="5">
        <f t="shared" si="58"/>
        <v>41906.208333333336</v>
      </c>
      <c r="N945">
        <v>1414558800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25">
      <c r="A946">
        <v>944</v>
      </c>
      <c r="B946" t="s">
        <v>1918</v>
      </c>
      <c r="C946" s="4" t="s">
        <v>1919</v>
      </c>
      <c r="D946">
        <v>10000</v>
      </c>
      <c r="E946">
        <v>8142</v>
      </c>
      <c r="F946" s="2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 s="5">
        <f t="shared" si="58"/>
        <v>42776.25</v>
      </c>
      <c r="N946">
        <v>1488348000</v>
      </c>
      <c r="O946" s="5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25">
      <c r="A947">
        <v>945</v>
      </c>
      <c r="B947" t="s">
        <v>1920</v>
      </c>
      <c r="C947" s="4" t="s">
        <v>1921</v>
      </c>
      <c r="D947">
        <v>172000</v>
      </c>
      <c r="E947">
        <v>55805</v>
      </c>
      <c r="F947" s="2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 s="5">
        <f t="shared" si="58"/>
        <v>41004.208333333336</v>
      </c>
      <c r="N947">
        <v>1334898000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x14ac:dyDescent="0.25">
      <c r="A948">
        <v>946</v>
      </c>
      <c r="B948" t="s">
        <v>1922</v>
      </c>
      <c r="C948" s="4" t="s">
        <v>1923</v>
      </c>
      <c r="D948">
        <v>153700</v>
      </c>
      <c r="E948">
        <v>15238</v>
      </c>
      <c r="F948" s="2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 s="5">
        <f t="shared" si="58"/>
        <v>40710.208333333336</v>
      </c>
      <c r="N948">
        <v>1308373200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25">
      <c r="A949">
        <v>947</v>
      </c>
      <c r="B949" t="s">
        <v>1924</v>
      </c>
      <c r="C949" s="4" t="s">
        <v>1925</v>
      </c>
      <c r="D949">
        <v>3600</v>
      </c>
      <c r="E949">
        <v>961</v>
      </c>
      <c r="F949" s="2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 s="5">
        <f t="shared" si="58"/>
        <v>41908.208333333336</v>
      </c>
      <c r="N949">
        <v>1412312400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25">
      <c r="A950">
        <v>948</v>
      </c>
      <c r="B950" t="s">
        <v>1926</v>
      </c>
      <c r="C950" s="4" t="s">
        <v>1927</v>
      </c>
      <c r="D950">
        <v>9400</v>
      </c>
      <c r="E950">
        <v>5918</v>
      </c>
      <c r="F950" s="2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 s="5">
        <f t="shared" si="58"/>
        <v>41985.25</v>
      </c>
      <c r="N950">
        <v>1419228000</v>
      </c>
      <c r="O950" s="5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x14ac:dyDescent="0.25">
      <c r="A951">
        <v>949</v>
      </c>
      <c r="B951" t="s">
        <v>1928</v>
      </c>
      <c r="C951" s="4" t="s">
        <v>1929</v>
      </c>
      <c r="D951">
        <v>5900</v>
      </c>
      <c r="E951">
        <v>9520</v>
      </c>
      <c r="F951" s="2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 s="5">
        <f t="shared" si="58"/>
        <v>42112.208333333328</v>
      </c>
      <c r="N951">
        <v>1430974800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25">
      <c r="A952">
        <v>950</v>
      </c>
      <c r="B952" t="s">
        <v>1930</v>
      </c>
      <c r="C952" s="4" t="s">
        <v>1931</v>
      </c>
      <c r="D952">
        <v>100</v>
      </c>
      <c r="E952">
        <v>5</v>
      </c>
      <c r="F952" s="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5">
        <f t="shared" si="58"/>
        <v>43571.208333333328</v>
      </c>
      <c r="N952">
        <v>1555822800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25">
      <c r="A953">
        <v>951</v>
      </c>
      <c r="B953" t="s">
        <v>1932</v>
      </c>
      <c r="C953" s="4" t="s">
        <v>1933</v>
      </c>
      <c r="D953">
        <v>14500</v>
      </c>
      <c r="E953">
        <v>159056</v>
      </c>
      <c r="F953" s="2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 s="5">
        <f t="shared" si="58"/>
        <v>42730.25</v>
      </c>
      <c r="N953">
        <v>1482818400</v>
      </c>
      <c r="O953" s="5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25">
      <c r="A954">
        <v>952</v>
      </c>
      <c r="B954" t="s">
        <v>1934</v>
      </c>
      <c r="C954" s="4" t="s">
        <v>1935</v>
      </c>
      <c r="D954">
        <v>145500</v>
      </c>
      <c r="E954">
        <v>101987</v>
      </c>
      <c r="F954" s="2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 s="5">
        <f t="shared" si="58"/>
        <v>42591.208333333328</v>
      </c>
      <c r="N954">
        <v>1471928400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x14ac:dyDescent="0.25">
      <c r="A955">
        <v>953</v>
      </c>
      <c r="B955" t="s">
        <v>1936</v>
      </c>
      <c r="C955" s="4" t="s">
        <v>1937</v>
      </c>
      <c r="D955">
        <v>3300</v>
      </c>
      <c r="E955">
        <v>1980</v>
      </c>
      <c r="F955" s="2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 s="5">
        <f t="shared" si="58"/>
        <v>42358.25</v>
      </c>
      <c r="N955">
        <v>1453701600</v>
      </c>
      <c r="O955" s="5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25">
      <c r="A956">
        <v>954</v>
      </c>
      <c r="B956" t="s">
        <v>1938</v>
      </c>
      <c r="C956" s="4" t="s">
        <v>1939</v>
      </c>
      <c r="D956">
        <v>42600</v>
      </c>
      <c r="E956">
        <v>156384</v>
      </c>
      <c r="F956" s="2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 s="5">
        <f t="shared" si="58"/>
        <v>41174.208333333336</v>
      </c>
      <c r="N956">
        <v>1350363600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x14ac:dyDescent="0.25">
      <c r="A957">
        <v>955</v>
      </c>
      <c r="B957" t="s">
        <v>1940</v>
      </c>
      <c r="C957" s="4" t="s">
        <v>1941</v>
      </c>
      <c r="D957">
        <v>700</v>
      </c>
      <c r="E957">
        <v>7763</v>
      </c>
      <c r="F957" s="2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 s="5">
        <f t="shared" si="58"/>
        <v>41238.25</v>
      </c>
      <c r="N957">
        <v>1353996000</v>
      </c>
      <c r="O957" s="5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25">
      <c r="A958">
        <v>956</v>
      </c>
      <c r="B958" t="s">
        <v>1942</v>
      </c>
      <c r="C958" s="4" t="s">
        <v>1943</v>
      </c>
      <c r="D958">
        <v>187600</v>
      </c>
      <c r="E958">
        <v>35698</v>
      </c>
      <c r="F958" s="2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 s="5">
        <f t="shared" si="58"/>
        <v>42360.25</v>
      </c>
      <c r="N958">
        <v>1451109600</v>
      </c>
      <c r="O958" s="5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25">
      <c r="A959">
        <v>957</v>
      </c>
      <c r="B959" t="s">
        <v>1944</v>
      </c>
      <c r="C959" s="4" t="s">
        <v>1945</v>
      </c>
      <c r="D959">
        <v>9800</v>
      </c>
      <c r="E959">
        <v>12434</v>
      </c>
      <c r="F959" s="2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 s="5">
        <f t="shared" si="58"/>
        <v>40955.25</v>
      </c>
      <c r="N959">
        <v>1329631200</v>
      </c>
      <c r="O959" s="5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x14ac:dyDescent="0.25">
      <c r="A960">
        <v>958</v>
      </c>
      <c r="B960" t="s">
        <v>1946</v>
      </c>
      <c r="C960" s="4" t="s">
        <v>1947</v>
      </c>
      <c r="D960">
        <v>1100</v>
      </c>
      <c r="E960">
        <v>8081</v>
      </c>
      <c r="F960" s="2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 s="5">
        <f t="shared" si="58"/>
        <v>40350.208333333336</v>
      </c>
      <c r="N960">
        <v>1278997200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25">
      <c r="A961">
        <v>959</v>
      </c>
      <c r="B961" t="s">
        <v>1948</v>
      </c>
      <c r="C961" s="4" t="s">
        <v>1949</v>
      </c>
      <c r="D961">
        <v>145000</v>
      </c>
      <c r="E961">
        <v>6631</v>
      </c>
      <c r="F961" s="2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 s="5">
        <f t="shared" si="58"/>
        <v>40357.208333333336</v>
      </c>
      <c r="N961">
        <v>1280120400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25">
      <c r="A962">
        <v>960</v>
      </c>
      <c r="B962" t="s">
        <v>1950</v>
      </c>
      <c r="C962" s="4" t="s">
        <v>1951</v>
      </c>
      <c r="D962">
        <v>5500</v>
      </c>
      <c r="E962">
        <v>4678</v>
      </c>
      <c r="F962" s="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 s="5">
        <f t="shared" si="58"/>
        <v>42408.25</v>
      </c>
      <c r="N962">
        <v>1458104400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x14ac:dyDescent="0.25">
      <c r="A963">
        <v>961</v>
      </c>
      <c r="B963" t="s">
        <v>1952</v>
      </c>
      <c r="C963" s="4" t="s">
        <v>1953</v>
      </c>
      <c r="D963">
        <v>5700</v>
      </c>
      <c r="E963">
        <v>6800</v>
      </c>
      <c r="F963" s="2">
        <f t="shared" ref="F963:F1001" si="60">ROUND((E963/D963)*100,0)</f>
        <v>119</v>
      </c>
      <c r="G963" t="s">
        <v>20</v>
      </c>
      <c r="H963">
        <v>155</v>
      </c>
      <c r="I963">
        <f t="shared" ref="I963:I1001" si="61">ROUND(IF($H963=0,0,$E963/$H963),2)</f>
        <v>43.87</v>
      </c>
      <c r="J963" t="s">
        <v>21</v>
      </c>
      <c r="K963" t="s">
        <v>22</v>
      </c>
      <c r="L963">
        <v>1297922400</v>
      </c>
      <c r="M963" s="5">
        <f t="shared" ref="M963:M1001" si="62">(((L963/60)/60)/24)+DATE(1970,1,1)</f>
        <v>40591.25</v>
      </c>
      <c r="N963">
        <v>1298268000</v>
      </c>
      <c r="O963" s="5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25">
      <c r="A964">
        <v>962</v>
      </c>
      <c r="B964" t="s">
        <v>1954</v>
      </c>
      <c r="C964" s="4" t="s">
        <v>1955</v>
      </c>
      <c r="D964">
        <v>3600</v>
      </c>
      <c r="E964">
        <v>10657</v>
      </c>
      <c r="F964" s="2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 s="5">
        <f t="shared" si="62"/>
        <v>41592.25</v>
      </c>
      <c r="N964">
        <v>1386223200</v>
      </c>
      <c r="O964" s="5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25">
      <c r="A965">
        <v>963</v>
      </c>
      <c r="B965" t="s">
        <v>1956</v>
      </c>
      <c r="C965" s="4" t="s">
        <v>1957</v>
      </c>
      <c r="D965">
        <v>5900</v>
      </c>
      <c r="E965">
        <v>4997</v>
      </c>
      <c r="F965" s="2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 s="5">
        <f t="shared" si="62"/>
        <v>40607.25</v>
      </c>
      <c r="N965">
        <v>1299823200</v>
      </c>
      <c r="O965" s="5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25">
      <c r="A966">
        <v>964</v>
      </c>
      <c r="B966" t="s">
        <v>1958</v>
      </c>
      <c r="C966" s="4" t="s">
        <v>1959</v>
      </c>
      <c r="D966">
        <v>3700</v>
      </c>
      <c r="E966">
        <v>13164</v>
      </c>
      <c r="F966" s="2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 s="5">
        <f t="shared" si="62"/>
        <v>42135.208333333328</v>
      </c>
      <c r="N966">
        <v>1431752400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25">
      <c r="A967">
        <v>965</v>
      </c>
      <c r="B967" t="s">
        <v>1960</v>
      </c>
      <c r="C967" s="4" t="s">
        <v>1961</v>
      </c>
      <c r="D967">
        <v>2200</v>
      </c>
      <c r="E967">
        <v>8501</v>
      </c>
      <c r="F967" s="2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 s="5">
        <f t="shared" si="62"/>
        <v>40203.25</v>
      </c>
      <c r="N967">
        <v>1267855200</v>
      </c>
      <c r="O967" s="5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25">
      <c r="A968">
        <v>966</v>
      </c>
      <c r="B968" t="s">
        <v>878</v>
      </c>
      <c r="C968" s="4" t="s">
        <v>1962</v>
      </c>
      <c r="D968">
        <v>1700</v>
      </c>
      <c r="E968">
        <v>13468</v>
      </c>
      <c r="F968" s="2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 s="5">
        <f t="shared" si="62"/>
        <v>42901.208333333328</v>
      </c>
      <c r="N968">
        <v>1497675600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25">
      <c r="A969">
        <v>967</v>
      </c>
      <c r="B969" t="s">
        <v>1963</v>
      </c>
      <c r="C969" s="4" t="s">
        <v>1964</v>
      </c>
      <c r="D969">
        <v>88400</v>
      </c>
      <c r="E969">
        <v>121138</v>
      </c>
      <c r="F969" s="2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 s="5">
        <f t="shared" si="62"/>
        <v>41005.208333333336</v>
      </c>
      <c r="N969">
        <v>1336885200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x14ac:dyDescent="0.25">
      <c r="A970">
        <v>968</v>
      </c>
      <c r="B970" t="s">
        <v>1965</v>
      </c>
      <c r="C970" s="4" t="s">
        <v>1966</v>
      </c>
      <c r="D970">
        <v>2400</v>
      </c>
      <c r="E970">
        <v>8117</v>
      </c>
      <c r="F970" s="2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 s="5">
        <f t="shared" si="62"/>
        <v>40544.25</v>
      </c>
      <c r="N970">
        <v>1295157600</v>
      </c>
      <c r="O970" s="5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25">
      <c r="A971">
        <v>969</v>
      </c>
      <c r="B971" t="s">
        <v>1967</v>
      </c>
      <c r="C971" s="4" t="s">
        <v>1968</v>
      </c>
      <c r="D971">
        <v>7900</v>
      </c>
      <c r="E971">
        <v>8550</v>
      </c>
      <c r="F971" s="2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 s="5">
        <f t="shared" si="62"/>
        <v>43821.25</v>
      </c>
      <c r="N971">
        <v>1577599200</v>
      </c>
      <c r="O971" s="5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x14ac:dyDescent="0.25">
      <c r="A972">
        <v>970</v>
      </c>
      <c r="B972" t="s">
        <v>1969</v>
      </c>
      <c r="C972" s="4" t="s">
        <v>1970</v>
      </c>
      <c r="D972">
        <v>94900</v>
      </c>
      <c r="E972">
        <v>57659</v>
      </c>
      <c r="F972" s="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 s="5">
        <f t="shared" si="62"/>
        <v>40672.208333333336</v>
      </c>
      <c r="N972">
        <v>1305003600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25">
      <c r="A973">
        <v>971</v>
      </c>
      <c r="B973" t="s">
        <v>1971</v>
      </c>
      <c r="C973" s="4" t="s">
        <v>1972</v>
      </c>
      <c r="D973">
        <v>5100</v>
      </c>
      <c r="E973">
        <v>1414</v>
      </c>
      <c r="F973" s="2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 s="5">
        <f t="shared" si="62"/>
        <v>41555.208333333336</v>
      </c>
      <c r="N973">
        <v>1381726800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x14ac:dyDescent="0.25">
      <c r="A974">
        <v>972</v>
      </c>
      <c r="B974" t="s">
        <v>1973</v>
      </c>
      <c r="C974" s="4" t="s">
        <v>1974</v>
      </c>
      <c r="D974">
        <v>42700</v>
      </c>
      <c r="E974">
        <v>97524</v>
      </c>
      <c r="F974" s="2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 s="5">
        <f t="shared" si="62"/>
        <v>41792.208333333336</v>
      </c>
      <c r="N974">
        <v>1402462800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25">
      <c r="A975">
        <v>973</v>
      </c>
      <c r="B975" t="s">
        <v>1975</v>
      </c>
      <c r="C975" s="4" t="s">
        <v>1976</v>
      </c>
      <c r="D975">
        <v>121100</v>
      </c>
      <c r="E975">
        <v>26176</v>
      </c>
      <c r="F975" s="2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 s="5">
        <f t="shared" si="62"/>
        <v>40522.25</v>
      </c>
      <c r="N975">
        <v>1292133600</v>
      </c>
      <c r="O975" s="5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25">
      <c r="A976">
        <v>974</v>
      </c>
      <c r="B976" t="s">
        <v>1977</v>
      </c>
      <c r="C976" s="4" t="s">
        <v>1978</v>
      </c>
      <c r="D976">
        <v>800</v>
      </c>
      <c r="E976">
        <v>2991</v>
      </c>
      <c r="F976" s="2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 s="5">
        <f t="shared" si="62"/>
        <v>41412.208333333336</v>
      </c>
      <c r="N976">
        <v>1368939600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25">
      <c r="A977">
        <v>975</v>
      </c>
      <c r="B977" t="s">
        <v>1979</v>
      </c>
      <c r="C977" s="4" t="s">
        <v>1980</v>
      </c>
      <c r="D977">
        <v>5400</v>
      </c>
      <c r="E977">
        <v>8366</v>
      </c>
      <c r="F977" s="2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 s="5">
        <f t="shared" si="62"/>
        <v>42337.25</v>
      </c>
      <c r="N977">
        <v>1452146400</v>
      </c>
      <c r="O977" s="5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x14ac:dyDescent="0.25">
      <c r="A978">
        <v>976</v>
      </c>
      <c r="B978" t="s">
        <v>1981</v>
      </c>
      <c r="C978" s="4" t="s">
        <v>1982</v>
      </c>
      <c r="D978">
        <v>4000</v>
      </c>
      <c r="E978">
        <v>12886</v>
      </c>
      <c r="F978" s="2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 s="5">
        <f t="shared" si="62"/>
        <v>40571.25</v>
      </c>
      <c r="N978">
        <v>1296712800</v>
      </c>
      <c r="O978" s="5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25">
      <c r="A979">
        <v>977</v>
      </c>
      <c r="B979" t="s">
        <v>1258</v>
      </c>
      <c r="C979" s="4" t="s">
        <v>1983</v>
      </c>
      <c r="D979">
        <v>7000</v>
      </c>
      <c r="E979">
        <v>5177</v>
      </c>
      <c r="F979" s="2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 s="5">
        <f t="shared" si="62"/>
        <v>43138.25</v>
      </c>
      <c r="N979">
        <v>1520748000</v>
      </c>
      <c r="O979" s="5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25">
      <c r="A980">
        <v>978</v>
      </c>
      <c r="B980" t="s">
        <v>1984</v>
      </c>
      <c r="C980" s="4" t="s">
        <v>1985</v>
      </c>
      <c r="D980">
        <v>1000</v>
      </c>
      <c r="E980">
        <v>8641</v>
      </c>
      <c r="F980" s="2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 s="5">
        <f t="shared" si="62"/>
        <v>42686.25</v>
      </c>
      <c r="N980">
        <v>1480831200</v>
      </c>
      <c r="O980" s="5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25">
      <c r="A981">
        <v>979</v>
      </c>
      <c r="B981" t="s">
        <v>1986</v>
      </c>
      <c r="C981" s="4" t="s">
        <v>1987</v>
      </c>
      <c r="D981">
        <v>60200</v>
      </c>
      <c r="E981">
        <v>86244</v>
      </c>
      <c r="F981" s="2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 s="5">
        <f t="shared" si="62"/>
        <v>42078.208333333328</v>
      </c>
      <c r="N981">
        <v>1426914000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25">
      <c r="A982">
        <v>980</v>
      </c>
      <c r="B982" t="s">
        <v>1988</v>
      </c>
      <c r="C982" s="4" t="s">
        <v>1989</v>
      </c>
      <c r="D982">
        <v>195200</v>
      </c>
      <c r="E982">
        <v>78630</v>
      </c>
      <c r="F982" s="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 s="5">
        <f t="shared" si="62"/>
        <v>42307.208333333328</v>
      </c>
      <c r="N982">
        <v>1446616800</v>
      </c>
      <c r="O982" s="5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25">
      <c r="A983">
        <v>981</v>
      </c>
      <c r="B983" t="s">
        <v>1990</v>
      </c>
      <c r="C983" s="4" t="s">
        <v>1991</v>
      </c>
      <c r="D983">
        <v>6700</v>
      </c>
      <c r="E983">
        <v>11941</v>
      </c>
      <c r="F983" s="2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 s="5">
        <f t="shared" si="62"/>
        <v>43094.25</v>
      </c>
      <c r="N983">
        <v>1517032800</v>
      </c>
      <c r="O983" s="5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25">
      <c r="A984">
        <v>982</v>
      </c>
      <c r="B984" t="s">
        <v>1992</v>
      </c>
      <c r="C984" s="4" t="s">
        <v>1993</v>
      </c>
      <c r="D984">
        <v>7200</v>
      </c>
      <c r="E984">
        <v>6115</v>
      </c>
      <c r="F984" s="2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 s="5">
        <f t="shared" si="62"/>
        <v>40743.208333333336</v>
      </c>
      <c r="N984">
        <v>1311224400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25">
      <c r="A985">
        <v>983</v>
      </c>
      <c r="B985" t="s">
        <v>1994</v>
      </c>
      <c r="C985" s="4" t="s">
        <v>1995</v>
      </c>
      <c r="D985">
        <v>129100</v>
      </c>
      <c r="E985">
        <v>188404</v>
      </c>
      <c r="F985" s="2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 s="5">
        <f t="shared" si="62"/>
        <v>43681.208333333328</v>
      </c>
      <c r="N985">
        <v>1566190800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x14ac:dyDescent="0.25">
      <c r="A986">
        <v>984</v>
      </c>
      <c r="B986" t="s">
        <v>1996</v>
      </c>
      <c r="C986" s="4" t="s">
        <v>1997</v>
      </c>
      <c r="D986">
        <v>6500</v>
      </c>
      <c r="E986">
        <v>9910</v>
      </c>
      <c r="F986" s="2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 s="5">
        <f t="shared" si="62"/>
        <v>43716.208333333328</v>
      </c>
      <c r="N986">
        <v>1570165200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25">
      <c r="A987">
        <v>985</v>
      </c>
      <c r="B987" t="s">
        <v>1998</v>
      </c>
      <c r="C987" s="4" t="s">
        <v>1999</v>
      </c>
      <c r="D987">
        <v>170600</v>
      </c>
      <c r="E987">
        <v>114523</v>
      </c>
      <c r="F987" s="2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 s="5">
        <f t="shared" si="62"/>
        <v>41614.25</v>
      </c>
      <c r="N987">
        <v>1388556000</v>
      </c>
      <c r="O987" s="5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x14ac:dyDescent="0.25">
      <c r="A988">
        <v>986</v>
      </c>
      <c r="B988" t="s">
        <v>2000</v>
      </c>
      <c r="C988" s="4" t="s">
        <v>2001</v>
      </c>
      <c r="D988">
        <v>7800</v>
      </c>
      <c r="E988">
        <v>3144</v>
      </c>
      <c r="F988" s="2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 s="5">
        <f t="shared" si="62"/>
        <v>40638.208333333336</v>
      </c>
      <c r="N988">
        <v>1303189200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25">
      <c r="A989">
        <v>987</v>
      </c>
      <c r="B989" t="s">
        <v>2002</v>
      </c>
      <c r="C989" s="4" t="s">
        <v>2003</v>
      </c>
      <c r="D989">
        <v>6200</v>
      </c>
      <c r="E989">
        <v>13441</v>
      </c>
      <c r="F989" s="2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 s="5">
        <f t="shared" si="62"/>
        <v>42852.208333333328</v>
      </c>
      <c r="N989">
        <v>1494478800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25">
      <c r="A990">
        <v>988</v>
      </c>
      <c r="B990" t="s">
        <v>2004</v>
      </c>
      <c r="C990" s="4" t="s">
        <v>2005</v>
      </c>
      <c r="D990">
        <v>9400</v>
      </c>
      <c r="E990">
        <v>4899</v>
      </c>
      <c r="F990" s="2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 s="5">
        <f t="shared" si="62"/>
        <v>42686.25</v>
      </c>
      <c r="N990">
        <v>1480744800</v>
      </c>
      <c r="O990" s="5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25">
      <c r="A991">
        <v>989</v>
      </c>
      <c r="B991" t="s">
        <v>2006</v>
      </c>
      <c r="C991" s="4" t="s">
        <v>2007</v>
      </c>
      <c r="D991">
        <v>2400</v>
      </c>
      <c r="E991">
        <v>11990</v>
      </c>
      <c r="F991" s="2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 s="5">
        <f t="shared" si="62"/>
        <v>43571.208333333328</v>
      </c>
      <c r="N991">
        <v>1555822800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25">
      <c r="A992">
        <v>990</v>
      </c>
      <c r="B992" t="s">
        <v>2008</v>
      </c>
      <c r="C992" s="4" t="s">
        <v>2009</v>
      </c>
      <c r="D992">
        <v>7800</v>
      </c>
      <c r="E992">
        <v>6839</v>
      </c>
      <c r="F992" s="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 s="5">
        <f t="shared" si="62"/>
        <v>42432.25</v>
      </c>
      <c r="N992">
        <v>1458882000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25">
      <c r="A993">
        <v>991</v>
      </c>
      <c r="B993" t="s">
        <v>1080</v>
      </c>
      <c r="C993" s="4" t="s">
        <v>2010</v>
      </c>
      <c r="D993">
        <v>9800</v>
      </c>
      <c r="E993">
        <v>11091</v>
      </c>
      <c r="F993" s="2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 s="5">
        <f t="shared" si="62"/>
        <v>41907.208333333336</v>
      </c>
      <c r="N993">
        <v>1411966800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25">
      <c r="A994">
        <v>992</v>
      </c>
      <c r="B994" t="s">
        <v>2011</v>
      </c>
      <c r="C994" s="4" t="s">
        <v>2012</v>
      </c>
      <c r="D994">
        <v>3100</v>
      </c>
      <c r="E994">
        <v>13223</v>
      </c>
      <c r="F994" s="2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 s="5">
        <f t="shared" si="62"/>
        <v>43227.208333333328</v>
      </c>
      <c r="N994">
        <v>1526878800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25">
      <c r="A995">
        <v>993</v>
      </c>
      <c r="B995" t="s">
        <v>2013</v>
      </c>
      <c r="C995" s="4" t="s">
        <v>2014</v>
      </c>
      <c r="D995">
        <v>9800</v>
      </c>
      <c r="E995">
        <v>7608</v>
      </c>
      <c r="F995" s="2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5">
        <f t="shared" si="62"/>
        <v>42362.25</v>
      </c>
      <c r="N995">
        <v>1452405600</v>
      </c>
      <c r="O995" s="5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25">
      <c r="A996">
        <v>994</v>
      </c>
      <c r="B996" t="s">
        <v>2015</v>
      </c>
      <c r="C996" s="4" t="s">
        <v>2016</v>
      </c>
      <c r="D996">
        <v>141100</v>
      </c>
      <c r="E996">
        <v>74073</v>
      </c>
      <c r="F996" s="2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 s="5">
        <f t="shared" si="62"/>
        <v>41929.208333333336</v>
      </c>
      <c r="N996">
        <v>1414040400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25">
      <c r="A997">
        <v>995</v>
      </c>
      <c r="B997" t="s">
        <v>2017</v>
      </c>
      <c r="C997" s="4" t="s">
        <v>2018</v>
      </c>
      <c r="D997">
        <v>97300</v>
      </c>
      <c r="E997">
        <v>153216</v>
      </c>
      <c r="F997" s="2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 s="5">
        <f t="shared" si="62"/>
        <v>43408.208333333328</v>
      </c>
      <c r="N997">
        <v>1543816800</v>
      </c>
      <c r="O997" s="5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x14ac:dyDescent="0.25">
      <c r="A998">
        <v>996</v>
      </c>
      <c r="B998" t="s">
        <v>2019</v>
      </c>
      <c r="C998" s="4" t="s">
        <v>2020</v>
      </c>
      <c r="D998">
        <v>6600</v>
      </c>
      <c r="E998">
        <v>4814</v>
      </c>
      <c r="F998" s="2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 s="5">
        <f t="shared" si="62"/>
        <v>41276.25</v>
      </c>
      <c r="N998">
        <v>1359698400</v>
      </c>
      <c r="O998" s="5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25">
      <c r="A999">
        <v>997</v>
      </c>
      <c r="B999" t="s">
        <v>2021</v>
      </c>
      <c r="C999" s="4" t="s">
        <v>2022</v>
      </c>
      <c r="D999">
        <v>7600</v>
      </c>
      <c r="E999">
        <v>4603</v>
      </c>
      <c r="F999" s="2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 s="5">
        <f t="shared" si="62"/>
        <v>41659.25</v>
      </c>
      <c r="N999">
        <v>1390629600</v>
      </c>
      <c r="O999" s="5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25">
      <c r="A1000">
        <v>998</v>
      </c>
      <c r="B1000" t="s">
        <v>2023</v>
      </c>
      <c r="C1000" s="4" t="s">
        <v>2024</v>
      </c>
      <c r="D1000">
        <v>66600</v>
      </c>
      <c r="E1000">
        <v>37823</v>
      </c>
      <c r="F1000" s="2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 s="5">
        <f t="shared" si="62"/>
        <v>40220.25</v>
      </c>
      <c r="N1000">
        <v>1267077600</v>
      </c>
      <c r="O1000" s="5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25">
      <c r="A1001">
        <v>999</v>
      </c>
      <c r="B1001" t="s">
        <v>2025</v>
      </c>
      <c r="C1001" s="4" t="s">
        <v>2026</v>
      </c>
      <c r="D1001">
        <v>111100</v>
      </c>
      <c r="E1001">
        <v>62819</v>
      </c>
      <c r="F1001" s="2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 s="5">
        <f t="shared" si="62"/>
        <v>42550.208333333328</v>
      </c>
      <c r="N1001">
        <v>1467781200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  <row r="1002" spans="1:20" x14ac:dyDescent="0.25">
      <c r="E1002" s="6"/>
    </row>
  </sheetData>
  <autoFilter ref="A1:T1001" xr:uid="{00000000-0001-0000-0000-000000000000}"/>
  <conditionalFormatting sqref="F2:F1001">
    <cfRule type="cellIs" dxfId="10" priority="1" operator="between">
      <formula>200</formula>
      <formula>2000</formula>
    </cfRule>
    <cfRule type="cellIs" dxfId="9" priority="2" operator="between">
      <formula>151</formula>
      <formula>199</formula>
    </cfRule>
    <cfRule type="cellIs" dxfId="8" priority="3" operator="between">
      <formula>100</formula>
      <formula>150</formula>
    </cfRule>
    <cfRule type="cellIs" dxfId="7" priority="4" operator="between">
      <formula>80</formula>
      <formula>99</formula>
    </cfRule>
    <cfRule type="cellIs" dxfId="6" priority="5" operator="between">
      <formula>60</formula>
      <formula>79</formula>
    </cfRule>
    <cfRule type="cellIs" dxfId="5" priority="6" operator="between">
      <formula>46</formula>
      <formula>59</formula>
    </cfRule>
    <cfRule type="cellIs" dxfId="4" priority="8" operator="between">
      <formula>0</formula>
      <formula>45</formula>
    </cfRule>
  </conditionalFormatting>
  <conditionalFormatting sqref="G1:G1048576 I1:I1048576">
    <cfRule type="containsText" dxfId="3" priority="10" operator="containsText" text="live">
      <formula>NOT(ISERROR(SEARCH("live",G1)))</formula>
    </cfRule>
    <cfRule type="containsText" dxfId="2" priority="11" operator="containsText" text="canceled">
      <formula>NOT(ISERROR(SEARCH("canceled",G1)))</formula>
    </cfRule>
    <cfRule type="containsText" dxfId="1" priority="12" operator="containsText" text="successful">
      <formula>NOT(ISERROR(SEARCH("successful",G1)))</formula>
    </cfRule>
    <cfRule type="containsText" dxfId="0" priority="13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Crowdfunding Goal Analysis</vt:lpstr>
      <vt:lpstr>Outcomes Based on Launch Date</vt:lpstr>
      <vt:lpstr>sub-category</vt:lpstr>
      <vt:lpstr>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Jennifer George</cp:lastModifiedBy>
  <dcterms:created xsi:type="dcterms:W3CDTF">2021-09-29T18:52:28Z</dcterms:created>
  <dcterms:modified xsi:type="dcterms:W3CDTF">2024-10-26T04:21:37Z</dcterms:modified>
</cp:coreProperties>
</file>