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bc">Sheet2!$E$7:$H$14</definedName>
    <definedName name="gst">Sheet2!$D$7:$K$14</definedName>
    <definedName name="name">Sheet2!$D$7:$D$14</definedName>
  </definedNames>
  <calcPr calcId="124519"/>
</workbook>
</file>

<file path=xl/calcChain.xml><?xml version="1.0" encoding="utf-8"?>
<calcChain xmlns="http://schemas.openxmlformats.org/spreadsheetml/2006/main">
  <c r="J27" i="1"/>
  <c r="L27" s="1"/>
  <c r="L29"/>
  <c r="L31"/>
  <c r="L33"/>
  <c r="L35"/>
  <c r="L37"/>
  <c r="L39"/>
  <c r="L41"/>
  <c r="L43"/>
  <c r="J29"/>
  <c r="J31"/>
  <c r="J33"/>
  <c r="J35"/>
  <c r="J37"/>
  <c r="J39"/>
  <c r="J41"/>
  <c r="J43"/>
  <c r="J25"/>
  <c r="M27"/>
  <c r="O27"/>
  <c r="Q27"/>
  <c r="M29"/>
  <c r="O29"/>
  <c r="Q29"/>
  <c r="M31"/>
  <c r="O31"/>
  <c r="Q31"/>
  <c r="M33"/>
  <c r="O33"/>
  <c r="Q33"/>
  <c r="M35"/>
  <c r="N35" s="1"/>
  <c r="O35"/>
  <c r="P35" s="1"/>
  <c r="Q35"/>
  <c r="R35" s="1"/>
  <c r="M37"/>
  <c r="O37"/>
  <c r="Q37"/>
  <c r="M39"/>
  <c r="N39" s="1"/>
  <c r="O39"/>
  <c r="Q39"/>
  <c r="M41"/>
  <c r="N41" s="1"/>
  <c r="O41"/>
  <c r="P41" s="1"/>
  <c r="Q41"/>
  <c r="R41" s="1"/>
  <c r="M43"/>
  <c r="N43" s="1"/>
  <c r="O43"/>
  <c r="P43" s="1"/>
  <c r="Q43"/>
  <c r="R43" s="1"/>
  <c r="Q25"/>
  <c r="O25"/>
  <c r="M25"/>
  <c r="K27"/>
  <c r="K29"/>
  <c r="K31"/>
  <c r="K33"/>
  <c r="K35"/>
  <c r="K37"/>
  <c r="K39"/>
  <c r="K41"/>
  <c r="K43"/>
  <c r="I27"/>
  <c r="I29"/>
  <c r="I31"/>
  <c r="I33"/>
  <c r="I35"/>
  <c r="I37"/>
  <c r="I39"/>
  <c r="I41"/>
  <c r="I43"/>
  <c r="K25"/>
  <c r="L25" s="1"/>
  <c r="I25"/>
  <c r="H8" i="2"/>
  <c r="H9"/>
  <c r="H10"/>
  <c r="H11"/>
  <c r="H12"/>
  <c r="H13"/>
  <c r="H14"/>
  <c r="H7"/>
  <c r="F8"/>
  <c r="F9"/>
  <c r="F10"/>
  <c r="F11"/>
  <c r="F12"/>
  <c r="F13"/>
  <c r="F14"/>
  <c r="F7"/>
  <c r="S41" i="1" l="1"/>
  <c r="P39"/>
  <c r="S39" s="1"/>
  <c r="R39"/>
  <c r="P37"/>
  <c r="R37"/>
  <c r="N37"/>
  <c r="N33"/>
  <c r="P33"/>
  <c r="R33"/>
  <c r="R31"/>
  <c r="N31"/>
  <c r="P31"/>
  <c r="P29"/>
  <c r="R29"/>
  <c r="Q48"/>
  <c r="N29"/>
  <c r="R27"/>
  <c r="N27"/>
  <c r="P27"/>
  <c r="S43"/>
  <c r="S35"/>
  <c r="N25"/>
  <c r="R25"/>
  <c r="P25"/>
  <c r="S31" l="1"/>
  <c r="S33"/>
  <c r="S29"/>
  <c r="S37"/>
  <c r="Q50"/>
  <c r="Q49"/>
  <c r="Q51"/>
  <c r="S27"/>
  <c r="S25"/>
  <c r="Q52" l="1"/>
  <c r="Q53" s="1"/>
</calcChain>
</file>

<file path=xl/sharedStrings.xml><?xml version="1.0" encoding="utf-8"?>
<sst xmlns="http://schemas.openxmlformats.org/spreadsheetml/2006/main" count="72" uniqueCount="47">
  <si>
    <t>INVOICE</t>
  </si>
  <si>
    <t>Original for receipent</t>
  </si>
  <si>
    <t>Duplicate for supplier</t>
  </si>
  <si>
    <t>Invoice No.</t>
  </si>
  <si>
    <t>Invoice Date</t>
  </si>
  <si>
    <t>State</t>
  </si>
  <si>
    <t>State Code</t>
  </si>
  <si>
    <t>Transpotation mode</t>
  </si>
  <si>
    <t>Vehicle No.</t>
  </si>
  <si>
    <t>Date of supply</t>
  </si>
  <si>
    <t>Place of supply</t>
  </si>
  <si>
    <t>Detail of Receiver</t>
  </si>
  <si>
    <t>Detail of consignee</t>
  </si>
  <si>
    <t>Name</t>
  </si>
  <si>
    <t>Addresh</t>
  </si>
  <si>
    <t>GSTIN</t>
  </si>
  <si>
    <t>Sr. No.</t>
  </si>
  <si>
    <t>Name of Product</t>
  </si>
  <si>
    <t>Qty</t>
  </si>
  <si>
    <t>Rate</t>
  </si>
  <si>
    <t>Amount</t>
  </si>
  <si>
    <t>Discount</t>
  </si>
  <si>
    <t>Value</t>
  </si>
  <si>
    <t>CGST</t>
  </si>
  <si>
    <t>SGST</t>
  </si>
  <si>
    <t>IGST</t>
  </si>
  <si>
    <t>Total</t>
  </si>
  <si>
    <t>amount</t>
  </si>
  <si>
    <t>Total Amount Before Tax</t>
  </si>
  <si>
    <t>Total amount of GST</t>
  </si>
  <si>
    <t>Total amount after tax</t>
  </si>
  <si>
    <t>Sign</t>
  </si>
  <si>
    <t>Bank Detail</t>
  </si>
  <si>
    <t>Bank account No.</t>
  </si>
  <si>
    <t>Bank Branch IFSC No.</t>
  </si>
  <si>
    <t>name of product</t>
  </si>
  <si>
    <t>rate</t>
  </si>
  <si>
    <t>discount</t>
  </si>
  <si>
    <t>value</t>
  </si>
  <si>
    <t>tea</t>
  </si>
  <si>
    <t>book</t>
  </si>
  <si>
    <t>product 1</t>
  </si>
  <si>
    <t>product 2</t>
  </si>
  <si>
    <t>product 3</t>
  </si>
  <si>
    <t>product 4</t>
  </si>
  <si>
    <t>product 5</t>
  </si>
  <si>
    <t>product 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</si>
</sst>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6" borderId="1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6" xfId="0" applyFill="1" applyBorder="1"/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0" xfId="0" applyFill="1" applyBorder="1" applyAlignment="1"/>
    <xf numFmtId="0" fontId="0" fillId="3" borderId="9" xfId="0" applyFill="1" applyBorder="1" applyAlignment="1"/>
    <xf numFmtId="0" fontId="0" fillId="6" borderId="3" xfId="0" applyFill="1" applyBorder="1"/>
    <xf numFmtId="0" fontId="0" fillId="6" borderId="8" xfId="0" applyFill="1" applyBorder="1"/>
    <xf numFmtId="0" fontId="0" fillId="6" borderId="4" xfId="0" applyFill="1" applyBorder="1"/>
    <xf numFmtId="0" fontId="0" fillId="3" borderId="2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T60"/>
  <sheetViews>
    <sheetView tabSelected="1" topLeftCell="A13" zoomScale="70" zoomScaleNormal="70" workbookViewId="0">
      <selection activeCell="H27" sqref="H27:H28"/>
    </sheetView>
  </sheetViews>
  <sheetFormatPr defaultRowHeight="15"/>
  <cols>
    <col min="2" max="2" width="7.7109375" customWidth="1"/>
    <col min="3" max="3" width="2.5703125" customWidth="1"/>
    <col min="19" max="19" width="15.28515625" customWidth="1"/>
    <col min="20" max="20" width="2.140625" customWidth="1"/>
  </cols>
  <sheetData>
    <row r="5" spans="3:20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"/>
    </row>
    <row r="6" spans="3:20" ht="15" customHeight="1">
      <c r="C6" s="7"/>
      <c r="D6" s="34" t="s">
        <v>0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40" t="s">
        <v>1</v>
      </c>
      <c r="P6" s="41"/>
      <c r="Q6" s="41"/>
      <c r="R6" s="41"/>
      <c r="S6" s="48"/>
      <c r="T6" s="8"/>
    </row>
    <row r="7" spans="3:20" ht="15" customHeight="1">
      <c r="C7" s="7"/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42"/>
      <c r="P7" s="43"/>
      <c r="Q7" s="43"/>
      <c r="R7" s="43"/>
      <c r="S7" s="49"/>
      <c r="T7" s="8"/>
    </row>
    <row r="8" spans="3:20" ht="15" customHeight="1">
      <c r="C8" s="7"/>
      <c r="D8" s="36"/>
      <c r="E8" s="37"/>
      <c r="F8" s="37"/>
      <c r="G8" s="37"/>
      <c r="H8" s="37"/>
      <c r="I8" s="37"/>
      <c r="J8" s="37"/>
      <c r="K8" s="37"/>
      <c r="L8" s="37"/>
      <c r="M8" s="37"/>
      <c r="N8" s="37"/>
      <c r="O8" s="44" t="s">
        <v>2</v>
      </c>
      <c r="P8" s="45"/>
      <c r="Q8" s="45"/>
      <c r="R8" s="45"/>
      <c r="S8" s="50"/>
      <c r="T8" s="8"/>
    </row>
    <row r="9" spans="3:20" ht="15" customHeight="1">
      <c r="C9" s="7"/>
      <c r="D9" s="38"/>
      <c r="E9" s="39"/>
      <c r="F9" s="39"/>
      <c r="G9" s="39"/>
      <c r="H9" s="39"/>
      <c r="I9" s="39"/>
      <c r="J9" s="39"/>
      <c r="K9" s="37"/>
      <c r="L9" s="37"/>
      <c r="M9" s="37"/>
      <c r="N9" s="37"/>
      <c r="O9" s="46"/>
      <c r="P9" s="47"/>
      <c r="Q9" s="47"/>
      <c r="R9" s="47"/>
      <c r="S9" s="51"/>
      <c r="T9" s="8"/>
    </row>
    <row r="10" spans="3:20">
      <c r="C10" s="7"/>
      <c r="D10" s="17"/>
      <c r="E10" s="33" t="s">
        <v>3</v>
      </c>
      <c r="F10" s="33"/>
      <c r="G10" s="60"/>
      <c r="H10" s="60"/>
      <c r="I10" s="18"/>
      <c r="J10" s="19"/>
      <c r="K10" s="67" t="s">
        <v>7</v>
      </c>
      <c r="L10" s="33"/>
      <c r="M10" s="33"/>
      <c r="N10" s="60"/>
      <c r="O10" s="60"/>
      <c r="P10" s="60"/>
      <c r="Q10" s="20"/>
      <c r="R10" s="20"/>
      <c r="S10" s="21"/>
      <c r="T10" s="8"/>
    </row>
    <row r="11" spans="3:20">
      <c r="C11" s="7"/>
      <c r="D11" s="22"/>
      <c r="E11" s="66" t="s">
        <v>4</v>
      </c>
      <c r="F11" s="66"/>
      <c r="G11" s="60"/>
      <c r="H11" s="60"/>
      <c r="I11" s="20"/>
      <c r="J11" s="21"/>
      <c r="K11" s="68" t="s">
        <v>8</v>
      </c>
      <c r="L11" s="66"/>
      <c r="M11" s="66"/>
      <c r="N11" s="60"/>
      <c r="O11" s="60"/>
      <c r="P11" s="60"/>
      <c r="Q11" s="20"/>
      <c r="R11" s="20"/>
      <c r="S11" s="21"/>
      <c r="T11" s="8"/>
    </row>
    <row r="12" spans="3:20">
      <c r="C12" s="7"/>
      <c r="D12" s="22"/>
      <c r="E12" s="66" t="s">
        <v>5</v>
      </c>
      <c r="F12" s="66"/>
      <c r="G12" s="60"/>
      <c r="H12" s="60"/>
      <c r="I12" s="20"/>
      <c r="J12" s="21"/>
      <c r="K12" s="68" t="s">
        <v>9</v>
      </c>
      <c r="L12" s="66"/>
      <c r="M12" s="66"/>
      <c r="N12" s="60"/>
      <c r="O12" s="60"/>
      <c r="P12" s="60"/>
      <c r="Q12" s="20"/>
      <c r="R12" s="20"/>
      <c r="S12" s="21"/>
      <c r="T12" s="8"/>
    </row>
    <row r="13" spans="3:20">
      <c r="C13" s="7"/>
      <c r="D13" s="22"/>
      <c r="E13" s="66" t="s">
        <v>6</v>
      </c>
      <c r="F13" s="66"/>
      <c r="G13" s="60"/>
      <c r="H13" s="60"/>
      <c r="I13" s="20"/>
      <c r="J13" s="21"/>
      <c r="K13" s="68" t="s">
        <v>10</v>
      </c>
      <c r="L13" s="66"/>
      <c r="M13" s="66"/>
      <c r="N13" s="60"/>
      <c r="O13" s="60"/>
      <c r="P13" s="60"/>
      <c r="Q13" s="20"/>
      <c r="R13" s="20"/>
      <c r="S13" s="21"/>
      <c r="T13" s="8"/>
    </row>
    <row r="14" spans="3:20">
      <c r="C14" s="7"/>
      <c r="D14" s="23"/>
      <c r="E14" s="24"/>
      <c r="F14" s="24"/>
      <c r="G14" s="24"/>
      <c r="H14" s="24"/>
      <c r="I14" s="24"/>
      <c r="J14" s="25"/>
      <c r="K14" s="23"/>
      <c r="L14" s="24"/>
      <c r="M14" s="24"/>
      <c r="N14" s="24"/>
      <c r="O14" s="24"/>
      <c r="P14" s="24"/>
      <c r="Q14" s="24"/>
      <c r="R14" s="24"/>
      <c r="S14" s="25"/>
      <c r="T14" s="8"/>
    </row>
    <row r="15" spans="3:20" ht="15" customHeight="1">
      <c r="C15" s="7"/>
      <c r="D15" s="52" t="s">
        <v>11</v>
      </c>
      <c r="E15" s="53"/>
      <c r="F15" s="53"/>
      <c r="G15" s="53"/>
      <c r="H15" s="53"/>
      <c r="I15" s="53"/>
      <c r="J15" s="53"/>
      <c r="K15" s="53"/>
      <c r="L15" s="52" t="s">
        <v>12</v>
      </c>
      <c r="M15" s="53"/>
      <c r="N15" s="53"/>
      <c r="O15" s="53"/>
      <c r="P15" s="53"/>
      <c r="Q15" s="53"/>
      <c r="R15" s="53"/>
      <c r="S15" s="69"/>
      <c r="T15" s="8"/>
    </row>
    <row r="16" spans="3:20" ht="15" customHeight="1">
      <c r="C16" s="7"/>
      <c r="D16" s="54"/>
      <c r="E16" s="55"/>
      <c r="F16" s="55"/>
      <c r="G16" s="55"/>
      <c r="H16" s="55"/>
      <c r="I16" s="55"/>
      <c r="J16" s="55"/>
      <c r="K16" s="55"/>
      <c r="L16" s="54"/>
      <c r="M16" s="55"/>
      <c r="N16" s="55"/>
      <c r="O16" s="55"/>
      <c r="P16" s="55"/>
      <c r="Q16" s="55"/>
      <c r="R16" s="55"/>
      <c r="S16" s="70"/>
      <c r="T16" s="8"/>
    </row>
    <row r="17" spans="3:20">
      <c r="C17" s="7"/>
      <c r="D17" s="56" t="s">
        <v>13</v>
      </c>
      <c r="E17" s="57"/>
      <c r="F17" s="60"/>
      <c r="G17" s="60"/>
      <c r="H17" s="60"/>
      <c r="I17" s="60"/>
      <c r="J17" s="60"/>
      <c r="K17" s="61"/>
      <c r="L17" s="56" t="s">
        <v>13</v>
      </c>
      <c r="M17" s="57"/>
      <c r="N17" s="60"/>
      <c r="O17" s="60"/>
      <c r="P17" s="60"/>
      <c r="Q17" s="60"/>
      <c r="R17" s="60"/>
      <c r="S17" s="61"/>
      <c r="T17" s="8"/>
    </row>
    <row r="18" spans="3:20">
      <c r="C18" s="7"/>
      <c r="D18" s="58" t="s">
        <v>14</v>
      </c>
      <c r="E18" s="59"/>
      <c r="F18" s="62"/>
      <c r="G18" s="62"/>
      <c r="H18" s="62"/>
      <c r="I18" s="62"/>
      <c r="J18" s="62"/>
      <c r="K18" s="63"/>
      <c r="L18" s="58" t="s">
        <v>14</v>
      </c>
      <c r="M18" s="59"/>
      <c r="N18" s="62"/>
      <c r="O18" s="62"/>
      <c r="P18" s="62"/>
      <c r="Q18" s="62"/>
      <c r="R18" s="62"/>
      <c r="S18" s="63"/>
      <c r="T18" s="8"/>
    </row>
    <row r="19" spans="3:20">
      <c r="C19" s="7"/>
      <c r="D19" s="22"/>
      <c r="E19" s="20"/>
      <c r="F19" s="64"/>
      <c r="G19" s="64"/>
      <c r="H19" s="64"/>
      <c r="I19" s="64"/>
      <c r="J19" s="64"/>
      <c r="K19" s="65"/>
      <c r="L19" s="22"/>
      <c r="M19" s="20"/>
      <c r="N19" s="64"/>
      <c r="O19" s="64"/>
      <c r="P19" s="64"/>
      <c r="Q19" s="64"/>
      <c r="R19" s="64"/>
      <c r="S19" s="65"/>
      <c r="T19" s="8"/>
    </row>
    <row r="20" spans="3:20">
      <c r="C20" s="7"/>
      <c r="D20" s="58" t="s">
        <v>15</v>
      </c>
      <c r="E20" s="59"/>
      <c r="F20" s="60"/>
      <c r="G20" s="60"/>
      <c r="H20" s="60"/>
      <c r="I20" s="26"/>
      <c r="J20" s="26"/>
      <c r="K20" s="27"/>
      <c r="L20" s="58" t="s">
        <v>15</v>
      </c>
      <c r="M20" s="59"/>
      <c r="N20" s="60"/>
      <c r="O20" s="60"/>
      <c r="P20" s="60"/>
      <c r="Q20" s="26"/>
      <c r="R20" s="26"/>
      <c r="S20" s="27"/>
      <c r="T20" s="8"/>
    </row>
    <row r="21" spans="3:20">
      <c r="C21" s="7"/>
      <c r="D21" s="58" t="s">
        <v>5</v>
      </c>
      <c r="E21" s="59"/>
      <c r="F21" s="60"/>
      <c r="G21" s="60"/>
      <c r="H21" s="60"/>
      <c r="I21" s="28"/>
      <c r="J21" s="28"/>
      <c r="K21" s="29"/>
      <c r="L21" s="58" t="s">
        <v>5</v>
      </c>
      <c r="M21" s="59"/>
      <c r="N21" s="100"/>
      <c r="O21" s="100"/>
      <c r="P21" s="100"/>
      <c r="Q21" s="28"/>
      <c r="R21" s="28"/>
      <c r="S21" s="29"/>
      <c r="T21" s="8"/>
    </row>
    <row r="22" spans="3:20">
      <c r="C22" s="7"/>
      <c r="D22" s="23"/>
      <c r="E22" s="24"/>
      <c r="F22" s="24"/>
      <c r="G22" s="24"/>
      <c r="H22" s="24"/>
      <c r="I22" s="24"/>
      <c r="J22" s="24"/>
      <c r="K22" s="25"/>
      <c r="L22" s="23"/>
      <c r="M22" s="24"/>
      <c r="N22" s="24"/>
      <c r="O22" s="24"/>
      <c r="P22" s="24"/>
      <c r="Q22" s="24"/>
      <c r="R22" s="24"/>
      <c r="S22" s="25"/>
      <c r="T22" s="8"/>
    </row>
    <row r="23" spans="3:20" ht="16.5" thickBot="1">
      <c r="C23" s="7"/>
      <c r="D23" s="71" t="s">
        <v>16</v>
      </c>
      <c r="E23" s="73" t="s">
        <v>17</v>
      </c>
      <c r="F23" s="74"/>
      <c r="G23" s="75"/>
      <c r="H23" s="71" t="s">
        <v>18</v>
      </c>
      <c r="I23" s="71" t="s">
        <v>19</v>
      </c>
      <c r="J23" s="71" t="s">
        <v>20</v>
      </c>
      <c r="K23" s="71" t="s">
        <v>21</v>
      </c>
      <c r="L23" s="71" t="s">
        <v>22</v>
      </c>
      <c r="M23" s="79" t="s">
        <v>23</v>
      </c>
      <c r="N23" s="80"/>
      <c r="O23" s="79" t="s">
        <v>24</v>
      </c>
      <c r="P23" s="80"/>
      <c r="Q23" s="79" t="s">
        <v>25</v>
      </c>
      <c r="R23" s="80"/>
      <c r="S23" s="71" t="s">
        <v>26</v>
      </c>
      <c r="T23" s="8"/>
    </row>
    <row r="24" spans="3:20" ht="16.5" thickTop="1">
      <c r="C24" s="7"/>
      <c r="D24" s="72"/>
      <c r="E24" s="76"/>
      <c r="F24" s="77"/>
      <c r="G24" s="78"/>
      <c r="H24" s="72"/>
      <c r="I24" s="72"/>
      <c r="J24" s="72"/>
      <c r="K24" s="72"/>
      <c r="L24" s="126"/>
      <c r="M24" s="15" t="s">
        <v>19</v>
      </c>
      <c r="N24" s="16" t="s">
        <v>20</v>
      </c>
      <c r="O24" s="15" t="s">
        <v>19</v>
      </c>
      <c r="P24" s="16" t="s">
        <v>20</v>
      </c>
      <c r="Q24" s="15" t="s">
        <v>19</v>
      </c>
      <c r="R24" s="16" t="s">
        <v>20</v>
      </c>
      <c r="S24" s="72"/>
      <c r="T24" s="8"/>
    </row>
    <row r="25" spans="3:20">
      <c r="C25" s="7"/>
      <c r="D25" s="81">
        <v>1</v>
      </c>
      <c r="E25" s="82" t="s">
        <v>39</v>
      </c>
      <c r="F25" s="83"/>
      <c r="G25" s="84"/>
      <c r="H25" s="81">
        <v>2</v>
      </c>
      <c r="I25" s="81">
        <f>IF(H25=0,"",VLOOKUP(E25,gst,2,0))</f>
        <v>500</v>
      </c>
      <c r="J25" s="81">
        <f>IF(H25=0,"",(VLOOKUP(E25,gst,3,0)*H25))</f>
        <v>1000</v>
      </c>
      <c r="K25" s="82">
        <f>IF(H25=0,"",VLOOKUP(E25,gst,4,0))</f>
        <v>0</v>
      </c>
      <c r="L25" s="85">
        <f>IF(H25=0,0,J25-K25)</f>
        <v>1000</v>
      </c>
      <c r="M25" s="125">
        <f>IF(H25=0,0,VLOOKUP(E25,gst,6,0))</f>
        <v>2.5</v>
      </c>
      <c r="N25" s="85">
        <f>(L25*M25/100)</f>
        <v>25</v>
      </c>
      <c r="O25" s="85">
        <f>IF(H25=0,0,VLOOKUP(E25,gst,7,0))</f>
        <v>2.5</v>
      </c>
      <c r="P25" s="85">
        <f>(L25*O25/100)</f>
        <v>25</v>
      </c>
      <c r="Q25" s="85">
        <f>IF(H25=0,0,VLOOKUP(E25,gst,8,0))</f>
        <v>0</v>
      </c>
      <c r="R25" s="85">
        <f>L25*Q25/100</f>
        <v>0</v>
      </c>
      <c r="S25" s="85">
        <f>L25+N25+P25+R25</f>
        <v>1050</v>
      </c>
      <c r="T25" s="8"/>
    </row>
    <row r="26" spans="3:20">
      <c r="C26" s="7"/>
      <c r="D26" s="81"/>
      <c r="E26" s="82"/>
      <c r="F26" s="83"/>
      <c r="G26" s="84"/>
      <c r="H26" s="81"/>
      <c r="I26" s="81"/>
      <c r="J26" s="81"/>
      <c r="K26" s="82"/>
      <c r="L26" s="81"/>
      <c r="M26" s="84"/>
      <c r="N26" s="81"/>
      <c r="O26" s="81"/>
      <c r="P26" s="81"/>
      <c r="Q26" s="81"/>
      <c r="R26" s="81"/>
      <c r="S26" s="81"/>
      <c r="T26" s="8"/>
    </row>
    <row r="27" spans="3:20">
      <c r="C27" s="7"/>
      <c r="D27" s="86">
        <v>2</v>
      </c>
      <c r="E27" s="87" t="s">
        <v>41</v>
      </c>
      <c r="F27" s="88"/>
      <c r="G27" s="89"/>
      <c r="H27" s="90">
        <v>5</v>
      </c>
      <c r="I27" s="90">
        <f>IF(H27=0,"",VLOOKUP(E27,gst,2,0))</f>
        <v>600</v>
      </c>
      <c r="J27" s="90">
        <f>IF(H27=0,"",(VLOOKUP(E27,gst,3,0)*H27))</f>
        <v>3000</v>
      </c>
      <c r="K27" s="87">
        <f>IF(H27=0,"",VLOOKUP(E27,gst,4,0))</f>
        <v>0</v>
      </c>
      <c r="L27" s="90">
        <f t="shared" ref="L27" si="0">IF(H27=0,0,J27-K27)</f>
        <v>3000</v>
      </c>
      <c r="M27" s="89">
        <f>IF(H27=0,0,VLOOKUP(E27,gst,6,0))</f>
        <v>9</v>
      </c>
      <c r="N27" s="90">
        <f t="shared" ref="N27" si="1">(L27*M27/100)</f>
        <v>270</v>
      </c>
      <c r="O27" s="90">
        <f>IF(H27=0,0,VLOOKUP(E27,gst,7,0))</f>
        <v>9</v>
      </c>
      <c r="P27" s="90">
        <f t="shared" ref="P27" si="2">(L27*O27/100)</f>
        <v>270</v>
      </c>
      <c r="Q27" s="90">
        <f>IF(H27=0,0,VLOOKUP(E27,gst,8,0))</f>
        <v>0</v>
      </c>
      <c r="R27" s="90">
        <f t="shared" ref="R27" si="3">L27*Q27/100</f>
        <v>0</v>
      </c>
      <c r="S27" s="90">
        <f t="shared" ref="S27" si="4">L27+N27+P27+R27</f>
        <v>3540</v>
      </c>
      <c r="T27" s="8"/>
    </row>
    <row r="28" spans="3:20">
      <c r="C28" s="7"/>
      <c r="D28" s="86"/>
      <c r="E28" s="87"/>
      <c r="F28" s="88"/>
      <c r="G28" s="89"/>
      <c r="H28" s="90"/>
      <c r="I28" s="90"/>
      <c r="J28" s="90"/>
      <c r="K28" s="87"/>
      <c r="L28" s="90"/>
      <c r="M28" s="89"/>
      <c r="N28" s="90"/>
      <c r="O28" s="90"/>
      <c r="P28" s="90"/>
      <c r="Q28" s="90"/>
      <c r="R28" s="90"/>
      <c r="S28" s="90"/>
      <c r="T28" s="8"/>
    </row>
    <row r="29" spans="3:20">
      <c r="C29" s="7"/>
      <c r="D29" s="91">
        <v>3</v>
      </c>
      <c r="E29" s="82" t="s">
        <v>42</v>
      </c>
      <c r="F29" s="83"/>
      <c r="G29" s="84"/>
      <c r="H29" s="81">
        <v>3</v>
      </c>
      <c r="I29" s="81">
        <f>IF(H29=0,"",VLOOKUP(E29,gst,2,0))</f>
        <v>1500</v>
      </c>
      <c r="J29" s="81">
        <f>IF(H29=0,"",(VLOOKUP(E29,gst,3,0)*H29))</f>
        <v>4500</v>
      </c>
      <c r="K29" s="82">
        <f>IF(H29=0,"",VLOOKUP(E29,gst,4,0))</f>
        <v>0</v>
      </c>
      <c r="L29" s="81">
        <f t="shared" ref="L29" si="5">IF(H29=0,0,J29-K29)</f>
        <v>4500</v>
      </c>
      <c r="M29" s="84">
        <f>IF(H29=0,0,VLOOKUP(E29,gst,6,0))</f>
        <v>0</v>
      </c>
      <c r="N29" s="81">
        <f t="shared" ref="N29" si="6">(L29*M29/100)</f>
        <v>0</v>
      </c>
      <c r="O29" s="81">
        <f>IF(H29=0,0,VLOOKUP(E29,gst,7,0))</f>
        <v>2.5</v>
      </c>
      <c r="P29" s="81">
        <f t="shared" ref="P29" si="7">(L29*O29/100)</f>
        <v>112.5</v>
      </c>
      <c r="Q29" s="81">
        <f>IF(H29=0,0,VLOOKUP(E29,gst,8,0))</f>
        <v>2.5</v>
      </c>
      <c r="R29" s="81">
        <f t="shared" ref="R29" si="8">L29*Q29/100</f>
        <v>112.5</v>
      </c>
      <c r="S29" s="81">
        <f t="shared" ref="S29" si="9">L29+N29+P29+R29</f>
        <v>4725</v>
      </c>
      <c r="T29" s="8"/>
    </row>
    <row r="30" spans="3:20">
      <c r="C30" s="7"/>
      <c r="D30" s="91"/>
      <c r="E30" s="82"/>
      <c r="F30" s="83"/>
      <c r="G30" s="84"/>
      <c r="H30" s="81"/>
      <c r="I30" s="81"/>
      <c r="J30" s="81"/>
      <c r="K30" s="82"/>
      <c r="L30" s="81"/>
      <c r="M30" s="84"/>
      <c r="N30" s="81"/>
      <c r="O30" s="81"/>
      <c r="P30" s="81"/>
      <c r="Q30" s="81"/>
      <c r="R30" s="81"/>
      <c r="S30" s="81"/>
      <c r="T30" s="8"/>
    </row>
    <row r="31" spans="3:20">
      <c r="C31" s="7"/>
      <c r="D31" s="86">
        <v>4</v>
      </c>
      <c r="E31" s="87" t="s">
        <v>43</v>
      </c>
      <c r="F31" s="88"/>
      <c r="G31" s="89"/>
      <c r="H31" s="90">
        <v>4</v>
      </c>
      <c r="I31" s="90">
        <f>IF(H31=0,"",VLOOKUP(E31,gst,2,0))</f>
        <v>3000</v>
      </c>
      <c r="J31" s="90">
        <f>IF(H31=0,"",(VLOOKUP(E31,gst,3,0)*H31))</f>
        <v>12000</v>
      </c>
      <c r="K31" s="87">
        <f>IF(H31=0,"",VLOOKUP(E31,gst,4,0))</f>
        <v>0</v>
      </c>
      <c r="L31" s="90">
        <f t="shared" ref="L31" si="10">IF(H31=0,0,J31-K31)</f>
        <v>12000</v>
      </c>
      <c r="M31" s="89">
        <f>IF(H31=0,0,VLOOKUP(E31,gst,6,0))</f>
        <v>14</v>
      </c>
      <c r="N31" s="90">
        <f t="shared" ref="N31" si="11">(L31*M31/100)</f>
        <v>1680</v>
      </c>
      <c r="O31" s="90">
        <f>IF(H31=0,0,VLOOKUP(E31,gst,7,0))</f>
        <v>14</v>
      </c>
      <c r="P31" s="90">
        <f t="shared" ref="P31" si="12">(L31*O31/100)</f>
        <v>1680</v>
      </c>
      <c r="Q31" s="90">
        <f>IF(H31=0,0,VLOOKUP(E31,gst,8,0))</f>
        <v>0</v>
      </c>
      <c r="R31" s="90">
        <f t="shared" ref="R31" si="13">L31*Q31/100</f>
        <v>0</v>
      </c>
      <c r="S31" s="90">
        <f t="shared" ref="S31" si="14">L31+N31+P31+R31</f>
        <v>15360</v>
      </c>
      <c r="T31" s="8"/>
    </row>
    <row r="32" spans="3:20">
      <c r="C32" s="7"/>
      <c r="D32" s="86"/>
      <c r="E32" s="87"/>
      <c r="F32" s="88"/>
      <c r="G32" s="89"/>
      <c r="H32" s="90"/>
      <c r="I32" s="90"/>
      <c r="J32" s="90"/>
      <c r="K32" s="87"/>
      <c r="L32" s="90"/>
      <c r="M32" s="89"/>
      <c r="N32" s="90"/>
      <c r="O32" s="90"/>
      <c r="P32" s="90"/>
      <c r="Q32" s="90"/>
      <c r="R32" s="90"/>
      <c r="S32" s="90"/>
      <c r="T32" s="8"/>
    </row>
    <row r="33" spans="3:20">
      <c r="C33" s="7"/>
      <c r="D33" s="91">
        <v>5</v>
      </c>
      <c r="E33" s="82" t="s">
        <v>45</v>
      </c>
      <c r="F33" s="83"/>
      <c r="G33" s="84"/>
      <c r="H33" s="81">
        <v>3</v>
      </c>
      <c r="I33" s="81">
        <f>IF(H33=0,"",VLOOKUP(E33,gst,2,0))</f>
        <v>5025</v>
      </c>
      <c r="J33" s="81">
        <f>IF(H33=0,"",(VLOOKUP(E33,gst,3,0)*H33))</f>
        <v>15075</v>
      </c>
      <c r="K33" s="82">
        <f>IF(H33=0,"",VLOOKUP(E33,gst,4,0))</f>
        <v>0</v>
      </c>
      <c r="L33" s="81">
        <f t="shared" ref="L33" si="15">IF(H33=0,0,J33-K33)</f>
        <v>15075</v>
      </c>
      <c r="M33" s="84">
        <f>IF(H33=0,0,VLOOKUP(E33,gst,6,0))</f>
        <v>2.5</v>
      </c>
      <c r="N33" s="81">
        <f t="shared" ref="N33" si="16">(L33*M33/100)</f>
        <v>376.875</v>
      </c>
      <c r="O33" s="81">
        <f>IF(H33=0,0,VLOOKUP(E33,gst,7,0))</f>
        <v>2.5</v>
      </c>
      <c r="P33" s="81">
        <f t="shared" ref="P33" si="17">(L33*O33/100)</f>
        <v>376.875</v>
      </c>
      <c r="Q33" s="81">
        <f>IF(H33=0,0,VLOOKUP(E33,gst,8,0))</f>
        <v>0</v>
      </c>
      <c r="R33" s="81">
        <f t="shared" ref="R33" si="18">L33*Q33/100</f>
        <v>0</v>
      </c>
      <c r="S33" s="81">
        <f t="shared" ref="S33" si="19">L33+N33+P33+R33</f>
        <v>15828.75</v>
      </c>
      <c r="T33" s="8"/>
    </row>
    <row r="34" spans="3:20">
      <c r="C34" s="7"/>
      <c r="D34" s="91"/>
      <c r="E34" s="82"/>
      <c r="F34" s="83"/>
      <c r="G34" s="84"/>
      <c r="H34" s="81"/>
      <c r="I34" s="81"/>
      <c r="J34" s="81"/>
      <c r="K34" s="82"/>
      <c r="L34" s="81"/>
      <c r="M34" s="84"/>
      <c r="N34" s="81"/>
      <c r="O34" s="81"/>
      <c r="P34" s="81"/>
      <c r="Q34" s="81"/>
      <c r="R34" s="81"/>
      <c r="S34" s="81"/>
      <c r="T34" s="8"/>
    </row>
    <row r="35" spans="3:20">
      <c r="C35" s="7"/>
      <c r="D35" s="86">
        <v>6</v>
      </c>
      <c r="E35" s="87" t="s">
        <v>44</v>
      </c>
      <c r="F35" s="88"/>
      <c r="G35" s="89"/>
      <c r="H35" s="90">
        <v>6</v>
      </c>
      <c r="I35" s="90">
        <f>IF(H35=0,"",VLOOKUP(E35,gst,2,0))</f>
        <v>120</v>
      </c>
      <c r="J35" s="90">
        <f>IF(H35=0,"",(VLOOKUP(E35,gst,3,0)*H35))</f>
        <v>720</v>
      </c>
      <c r="K35" s="87">
        <f>IF(H35=0,"",VLOOKUP(E35,gst,4,0))</f>
        <v>0</v>
      </c>
      <c r="L35" s="90">
        <f t="shared" ref="L35" si="20">IF(H35=0,0,J35-K35)</f>
        <v>720</v>
      </c>
      <c r="M35" s="89">
        <f>IF(H35=0,0,VLOOKUP(E35,gst,6,0))</f>
        <v>2.5</v>
      </c>
      <c r="N35" s="90">
        <f t="shared" ref="N35" si="21">(L35*M35/100)</f>
        <v>18</v>
      </c>
      <c r="O35" s="90">
        <f>IF(H35=0,0,VLOOKUP(E35,gst,7,0))</f>
        <v>2.5</v>
      </c>
      <c r="P35" s="90">
        <f t="shared" ref="P35" si="22">(L35*O35/100)</f>
        <v>18</v>
      </c>
      <c r="Q35" s="90">
        <f>IF(H35=0,0,VLOOKUP(E35,gst,8,0))</f>
        <v>0</v>
      </c>
      <c r="R35" s="90">
        <f t="shared" ref="R35" si="23">L35*Q35/100</f>
        <v>0</v>
      </c>
      <c r="S35" s="90">
        <f t="shared" ref="S35" si="24">L35+N35+P35+R35</f>
        <v>756</v>
      </c>
      <c r="T35" s="8"/>
    </row>
    <row r="36" spans="3:20">
      <c r="C36" s="7"/>
      <c r="D36" s="86"/>
      <c r="E36" s="87"/>
      <c r="F36" s="88"/>
      <c r="G36" s="89"/>
      <c r="H36" s="90"/>
      <c r="I36" s="90"/>
      <c r="J36" s="90"/>
      <c r="K36" s="87"/>
      <c r="L36" s="90"/>
      <c r="M36" s="89"/>
      <c r="N36" s="90"/>
      <c r="O36" s="90"/>
      <c r="P36" s="90"/>
      <c r="Q36" s="90"/>
      <c r="R36" s="90"/>
      <c r="S36" s="90"/>
      <c r="T36" s="8"/>
    </row>
    <row r="37" spans="3:20">
      <c r="C37" s="7"/>
      <c r="D37" s="91">
        <v>7</v>
      </c>
      <c r="E37" s="82" t="s">
        <v>46</v>
      </c>
      <c r="F37" s="83"/>
      <c r="G37" s="84"/>
      <c r="H37" s="81">
        <v>5</v>
      </c>
      <c r="I37" s="81">
        <f>IF(H37=0,"",VLOOKUP(E37,gst,2,0))</f>
        <v>350</v>
      </c>
      <c r="J37" s="81">
        <f>IF(H37=0,"",(VLOOKUP(E37,gst,3,0)*H37))</f>
        <v>1750</v>
      </c>
      <c r="K37" s="82">
        <f>IF(H37=0,"",VLOOKUP(E37,gst,4,0))</f>
        <v>0</v>
      </c>
      <c r="L37" s="81">
        <f t="shared" ref="L37" si="25">IF(H37=0,0,J37-K37)</f>
        <v>1750</v>
      </c>
      <c r="M37" s="84">
        <f>IF(H37=0,0,VLOOKUP(E37,gst,6,0))</f>
        <v>9</v>
      </c>
      <c r="N37" s="81">
        <f t="shared" ref="N37" si="26">(L37*M37/100)</f>
        <v>157.5</v>
      </c>
      <c r="O37" s="81">
        <f>IF(H37=0,0,VLOOKUP(E37,gst,7,0))</f>
        <v>9</v>
      </c>
      <c r="P37" s="81">
        <f t="shared" ref="P37" si="27">(L37*O37/100)</f>
        <v>157.5</v>
      </c>
      <c r="Q37" s="81">
        <f>IF(H37=0,0,VLOOKUP(E37,gst,8,0))</f>
        <v>0</v>
      </c>
      <c r="R37" s="81">
        <f t="shared" ref="R37" si="28">L37*Q37/100</f>
        <v>0</v>
      </c>
      <c r="S37" s="81">
        <f t="shared" ref="S37" si="29">L37+N37+P37+R37</f>
        <v>2065</v>
      </c>
      <c r="T37" s="8"/>
    </row>
    <row r="38" spans="3:20">
      <c r="C38" s="7"/>
      <c r="D38" s="91"/>
      <c r="E38" s="82"/>
      <c r="F38" s="83"/>
      <c r="G38" s="84"/>
      <c r="H38" s="81"/>
      <c r="I38" s="81"/>
      <c r="J38" s="81"/>
      <c r="K38" s="82"/>
      <c r="L38" s="81"/>
      <c r="M38" s="84"/>
      <c r="N38" s="81"/>
      <c r="O38" s="81"/>
      <c r="P38" s="81"/>
      <c r="Q38" s="81"/>
      <c r="R38" s="81"/>
      <c r="S38" s="81"/>
      <c r="T38" s="8"/>
    </row>
    <row r="39" spans="3:20">
      <c r="C39" s="7"/>
      <c r="D39" s="86">
        <v>8</v>
      </c>
      <c r="E39" s="87"/>
      <c r="F39" s="88"/>
      <c r="G39" s="89"/>
      <c r="H39" s="90">
        <v>0</v>
      </c>
      <c r="I39" s="90" t="str">
        <f>IF(H39=0,"",VLOOKUP(E39,gst,2,0))</f>
        <v/>
      </c>
      <c r="J39" s="90" t="str">
        <f>IF(H39=0,"",(VLOOKUP(E39,gst,3,0)*H39))</f>
        <v/>
      </c>
      <c r="K39" s="87" t="str">
        <f>IF(H39=0,"",VLOOKUP(E39,gst,4,0))</f>
        <v/>
      </c>
      <c r="L39" s="90">
        <f t="shared" ref="L39" si="30">IF(H39=0,0,J39-K39)</f>
        <v>0</v>
      </c>
      <c r="M39" s="89">
        <f>IF(H39=0,0,VLOOKUP(E39,gst,6,0))</f>
        <v>0</v>
      </c>
      <c r="N39" s="90">
        <f t="shared" ref="N39" si="31">(L39*M39/100)</f>
        <v>0</v>
      </c>
      <c r="O39" s="90">
        <f>IF(H39=0,0,VLOOKUP(E39,gst,7,0))</f>
        <v>0</v>
      </c>
      <c r="P39" s="90">
        <f t="shared" ref="P39" si="32">(L39*O39/100)</f>
        <v>0</v>
      </c>
      <c r="Q39" s="90">
        <f>IF(H39=0,0,VLOOKUP(E39,gst,8,0))</f>
        <v>0</v>
      </c>
      <c r="R39" s="90">
        <f t="shared" ref="R39" si="33">L39*Q39/100</f>
        <v>0</v>
      </c>
      <c r="S39" s="90">
        <f t="shared" ref="S39" si="34">L39+N39+P39+R39</f>
        <v>0</v>
      </c>
      <c r="T39" s="8"/>
    </row>
    <row r="40" spans="3:20">
      <c r="C40" s="7"/>
      <c r="D40" s="86"/>
      <c r="E40" s="87"/>
      <c r="F40" s="88"/>
      <c r="G40" s="89"/>
      <c r="H40" s="90"/>
      <c r="I40" s="90"/>
      <c r="J40" s="90"/>
      <c r="K40" s="87"/>
      <c r="L40" s="90"/>
      <c r="M40" s="89"/>
      <c r="N40" s="90"/>
      <c r="O40" s="90"/>
      <c r="P40" s="90"/>
      <c r="Q40" s="90"/>
      <c r="R40" s="90"/>
      <c r="S40" s="90"/>
      <c r="T40" s="8"/>
    </row>
    <row r="41" spans="3:20">
      <c r="C41" s="7"/>
      <c r="D41" s="91">
        <v>9</v>
      </c>
      <c r="E41" s="82"/>
      <c r="F41" s="83"/>
      <c r="G41" s="84"/>
      <c r="H41" s="81"/>
      <c r="I41" s="81" t="str">
        <f>IF(H41=0,"",VLOOKUP(E41,gst,2,0))</f>
        <v/>
      </c>
      <c r="J41" s="81" t="str">
        <f>IF(H41=0,"",(VLOOKUP(E41,gst,3,0)*H41))</f>
        <v/>
      </c>
      <c r="K41" s="82" t="str">
        <f>IF(H41=0,"",VLOOKUP(E41,gst,4,0))</f>
        <v/>
      </c>
      <c r="L41" s="81">
        <f t="shared" ref="L41" si="35">IF(H41=0,0,J41-K41)</f>
        <v>0</v>
      </c>
      <c r="M41" s="84">
        <f>IF(H41=0,0,VLOOKUP(E41,gst,6,0))</f>
        <v>0</v>
      </c>
      <c r="N41" s="81">
        <f t="shared" ref="N41" si="36">(L41*M41/100)</f>
        <v>0</v>
      </c>
      <c r="O41" s="81">
        <f>IF(H41=0,0,VLOOKUP(E41,gst,7,0))</f>
        <v>0</v>
      </c>
      <c r="P41" s="81">
        <f t="shared" ref="P41" si="37">(L41*O41/100)</f>
        <v>0</v>
      </c>
      <c r="Q41" s="81">
        <f>IF(H41=0,0,VLOOKUP(E41,gst,8,0))</f>
        <v>0</v>
      </c>
      <c r="R41" s="81">
        <f t="shared" ref="R41" si="38">L41*Q41/100</f>
        <v>0</v>
      </c>
      <c r="S41" s="81">
        <f t="shared" ref="S41" si="39">L41+N41+P41+R41</f>
        <v>0</v>
      </c>
      <c r="T41" s="8"/>
    </row>
    <row r="42" spans="3:20">
      <c r="C42" s="7"/>
      <c r="D42" s="91"/>
      <c r="E42" s="82"/>
      <c r="F42" s="83"/>
      <c r="G42" s="84"/>
      <c r="H42" s="81"/>
      <c r="I42" s="81"/>
      <c r="J42" s="81"/>
      <c r="K42" s="82"/>
      <c r="L42" s="81"/>
      <c r="M42" s="84"/>
      <c r="N42" s="81"/>
      <c r="O42" s="81"/>
      <c r="P42" s="81"/>
      <c r="Q42" s="81"/>
      <c r="R42" s="81"/>
      <c r="S42" s="81"/>
      <c r="T42" s="8"/>
    </row>
    <row r="43" spans="3:20">
      <c r="C43" s="7"/>
      <c r="D43" s="86">
        <v>10</v>
      </c>
      <c r="E43" s="87"/>
      <c r="F43" s="88"/>
      <c r="G43" s="89"/>
      <c r="H43" s="90"/>
      <c r="I43" s="90" t="str">
        <f>IF(H43=0,"",VLOOKUP(E43,gst,2,0))</f>
        <v/>
      </c>
      <c r="J43" s="90" t="str">
        <f>IF(H43=0,"",(VLOOKUP(E43,gst,3,0)*H43))</f>
        <v/>
      </c>
      <c r="K43" s="87" t="str">
        <f>IF(H43=0,"",VLOOKUP(E43,gst,4,0))</f>
        <v/>
      </c>
      <c r="L43" s="90">
        <f t="shared" ref="L43" si="40">IF(H43=0,0,J43-K43)</f>
        <v>0</v>
      </c>
      <c r="M43" s="89">
        <f>IF(H43=0,0,VLOOKUP(E43,gst,6,0))</f>
        <v>0</v>
      </c>
      <c r="N43" s="90">
        <f t="shared" ref="N43" si="41">(L43*M43/100)</f>
        <v>0</v>
      </c>
      <c r="O43" s="90">
        <f>IF(H43=0,0,VLOOKUP(E43,gst,7,0))</f>
        <v>0</v>
      </c>
      <c r="P43" s="90">
        <f t="shared" ref="P43" si="42">(L43*O43/100)</f>
        <v>0</v>
      </c>
      <c r="Q43" s="90">
        <f>IF(H43=0,0,VLOOKUP(E43,gst,8,0))</f>
        <v>0</v>
      </c>
      <c r="R43" s="90">
        <f t="shared" ref="R43" si="43">L43*Q43/100</f>
        <v>0</v>
      </c>
      <c r="S43" s="90">
        <f t="shared" ref="S43" si="44">L43+N43+P43+R43</f>
        <v>0</v>
      </c>
      <c r="T43" s="8"/>
    </row>
    <row r="44" spans="3:20">
      <c r="C44" s="7"/>
      <c r="D44" s="99"/>
      <c r="E44" s="87"/>
      <c r="F44" s="88"/>
      <c r="G44" s="89"/>
      <c r="H44" s="98"/>
      <c r="I44" s="90"/>
      <c r="J44" s="90"/>
      <c r="K44" s="87"/>
      <c r="L44" s="98"/>
      <c r="M44" s="124"/>
      <c r="N44" s="98"/>
      <c r="O44" s="98"/>
      <c r="P44" s="98"/>
      <c r="Q44" s="98"/>
      <c r="R44" s="98"/>
      <c r="S44" s="98"/>
      <c r="T44" s="8"/>
    </row>
    <row r="45" spans="3:20">
      <c r="C45" s="7"/>
      <c r="D45" s="9"/>
      <c r="E45" s="10"/>
      <c r="F45" s="10"/>
      <c r="G45" s="10"/>
      <c r="H45" s="10"/>
      <c r="I45" s="10"/>
      <c r="J45" s="10"/>
      <c r="K45" s="10"/>
      <c r="L45" s="11"/>
      <c r="M45" s="11"/>
      <c r="N45" s="11"/>
      <c r="O45" s="11"/>
      <c r="P45" s="11"/>
      <c r="Q45" s="11"/>
      <c r="R45" s="11"/>
      <c r="S45" s="12"/>
      <c r="T45" s="8"/>
    </row>
    <row r="46" spans="3:20">
      <c r="C46" s="7"/>
      <c r="D46" s="92" t="s">
        <v>26</v>
      </c>
      <c r="E46" s="93"/>
      <c r="F46" s="93"/>
      <c r="G46" s="93"/>
      <c r="H46" s="93"/>
      <c r="I46" s="93"/>
      <c r="J46" s="93"/>
      <c r="K46" s="93"/>
      <c r="L46" s="93"/>
      <c r="M46" s="96"/>
      <c r="N46" s="11"/>
      <c r="O46" s="11"/>
      <c r="P46" s="11"/>
      <c r="Q46" s="11"/>
      <c r="R46" s="11"/>
      <c r="S46" s="12"/>
      <c r="T46" s="8"/>
    </row>
    <row r="47" spans="3:20">
      <c r="C47" s="7"/>
      <c r="D47" s="94"/>
      <c r="E47" s="95"/>
      <c r="F47" s="95"/>
      <c r="G47" s="95"/>
      <c r="H47" s="95"/>
      <c r="I47" s="95"/>
      <c r="J47" s="95"/>
      <c r="K47" s="95"/>
      <c r="L47" s="95"/>
      <c r="M47" s="97"/>
      <c r="N47" s="13"/>
      <c r="O47" s="13"/>
      <c r="P47" s="13"/>
      <c r="Q47" s="13"/>
      <c r="R47" s="13"/>
      <c r="S47" s="14"/>
      <c r="T47" s="8"/>
    </row>
    <row r="48" spans="3:20">
      <c r="C48" s="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13" t="s">
        <v>28</v>
      </c>
      <c r="O48" s="60"/>
      <c r="P48" s="61"/>
      <c r="Q48" s="60">
        <f>SUM(L25:L44)</f>
        <v>38045</v>
      </c>
      <c r="R48" s="60"/>
      <c r="S48" s="61"/>
      <c r="T48" s="8"/>
    </row>
    <row r="49" spans="3:20">
      <c r="C49" s="7"/>
      <c r="D49" s="22"/>
      <c r="E49" s="20"/>
      <c r="F49" s="20"/>
      <c r="G49" s="20"/>
      <c r="H49" s="20"/>
      <c r="I49" s="20"/>
      <c r="J49" s="20"/>
      <c r="K49" s="20"/>
      <c r="L49" s="20"/>
      <c r="M49" s="20"/>
      <c r="N49" s="123" t="s">
        <v>23</v>
      </c>
      <c r="O49" s="117"/>
      <c r="P49" s="118"/>
      <c r="Q49" s="117">
        <f>SUM(N25:N44)</f>
        <v>2527.375</v>
      </c>
      <c r="R49" s="117"/>
      <c r="S49" s="118"/>
      <c r="T49" s="8"/>
    </row>
    <row r="50" spans="3:20" ht="15.75" thickBot="1">
      <c r="C50" s="7"/>
      <c r="D50" s="106" t="s">
        <v>32</v>
      </c>
      <c r="E50" s="107"/>
      <c r="F50" s="107"/>
      <c r="G50" s="107"/>
      <c r="H50" s="107"/>
      <c r="I50" s="107"/>
      <c r="J50" s="107"/>
      <c r="K50" s="107"/>
      <c r="L50" s="107"/>
      <c r="M50" s="108"/>
      <c r="N50" s="113" t="s">
        <v>24</v>
      </c>
      <c r="O50" s="60"/>
      <c r="P50" s="61"/>
      <c r="Q50" s="60">
        <f>SUM(P25:P44)</f>
        <v>2639.875</v>
      </c>
      <c r="R50" s="60"/>
      <c r="S50" s="61"/>
      <c r="T50" s="8"/>
    </row>
    <row r="51" spans="3:20" ht="15.75" thickTop="1">
      <c r="C51" s="7"/>
      <c r="D51" s="22"/>
      <c r="E51" s="109" t="s">
        <v>33</v>
      </c>
      <c r="F51" s="109"/>
      <c r="G51" s="109"/>
      <c r="H51" s="110"/>
      <c r="I51" s="110"/>
      <c r="J51" s="110"/>
      <c r="K51" s="20"/>
      <c r="L51" s="20"/>
      <c r="M51" s="20"/>
      <c r="N51" s="123" t="s">
        <v>25</v>
      </c>
      <c r="O51" s="117"/>
      <c r="P51" s="118"/>
      <c r="Q51" s="117">
        <f>SUM(R25:R44)</f>
        <v>112.5</v>
      </c>
      <c r="R51" s="117"/>
      <c r="S51" s="118"/>
      <c r="T51" s="8"/>
    </row>
    <row r="52" spans="3:20">
      <c r="C52" s="7"/>
      <c r="D52" s="22"/>
      <c r="E52" s="109"/>
      <c r="F52" s="109"/>
      <c r="G52" s="109"/>
      <c r="H52" s="111"/>
      <c r="I52" s="111"/>
      <c r="J52" s="111"/>
      <c r="K52" s="20"/>
      <c r="L52" s="20"/>
      <c r="M52" s="20"/>
      <c r="N52" s="113" t="s">
        <v>29</v>
      </c>
      <c r="O52" s="60"/>
      <c r="P52" s="61"/>
      <c r="Q52" s="60">
        <f>Q49+Q50+Q51</f>
        <v>5279.75</v>
      </c>
      <c r="R52" s="60"/>
      <c r="S52" s="61"/>
      <c r="T52" s="8"/>
    </row>
    <row r="53" spans="3:20">
      <c r="C53" s="7"/>
      <c r="D53" s="22"/>
      <c r="E53" s="109" t="s">
        <v>34</v>
      </c>
      <c r="F53" s="109"/>
      <c r="G53" s="109"/>
      <c r="H53" s="112"/>
      <c r="I53" s="112"/>
      <c r="J53" s="112"/>
      <c r="K53" s="20"/>
      <c r="L53" s="20"/>
      <c r="M53" s="20"/>
      <c r="N53" s="114" t="s">
        <v>30</v>
      </c>
      <c r="O53" s="101"/>
      <c r="P53" s="102"/>
      <c r="Q53" s="119">
        <f>Q48+Q52</f>
        <v>43324.75</v>
      </c>
      <c r="R53" s="119"/>
      <c r="S53" s="120"/>
      <c r="T53" s="8"/>
    </row>
    <row r="54" spans="3:20">
      <c r="C54" s="7"/>
      <c r="D54" s="22"/>
      <c r="E54" s="109"/>
      <c r="F54" s="109"/>
      <c r="G54" s="109"/>
      <c r="H54" s="111"/>
      <c r="I54" s="111"/>
      <c r="J54" s="111"/>
      <c r="K54" s="20"/>
      <c r="L54" s="20"/>
      <c r="M54" s="20"/>
      <c r="N54" s="115"/>
      <c r="O54" s="116"/>
      <c r="P54" s="51"/>
      <c r="Q54" s="121"/>
      <c r="R54" s="121"/>
      <c r="S54" s="122"/>
      <c r="T54" s="8"/>
    </row>
    <row r="55" spans="3:20">
      <c r="C55" s="7"/>
      <c r="D55" s="22"/>
      <c r="E55" s="20"/>
      <c r="F55" s="20"/>
      <c r="G55" s="20"/>
      <c r="H55" s="20"/>
      <c r="I55" s="20"/>
      <c r="J55" s="20"/>
      <c r="K55" s="20"/>
      <c r="L55" s="20"/>
      <c r="M55" s="20"/>
      <c r="N55" s="9"/>
      <c r="O55" s="10"/>
      <c r="P55" s="30"/>
      <c r="Q55" s="20"/>
      <c r="R55" s="20"/>
      <c r="S55" s="20"/>
      <c r="T55" s="8"/>
    </row>
    <row r="56" spans="3:20">
      <c r="C56" s="7"/>
      <c r="D56" s="22"/>
      <c r="E56" s="20"/>
      <c r="F56" s="20"/>
      <c r="G56" s="20"/>
      <c r="H56" s="20"/>
      <c r="I56" s="20"/>
      <c r="J56" s="20"/>
      <c r="K56" s="20"/>
      <c r="L56" s="20"/>
      <c r="M56" s="20"/>
      <c r="N56" s="31"/>
      <c r="O56" s="11"/>
      <c r="P56" s="12"/>
      <c r="Q56" s="101"/>
      <c r="R56" s="101"/>
      <c r="S56" s="102"/>
      <c r="T56" s="8"/>
    </row>
    <row r="57" spans="3:20">
      <c r="C57" s="7"/>
      <c r="D57" s="22"/>
      <c r="E57" s="20"/>
      <c r="F57" s="20"/>
      <c r="G57" s="20"/>
      <c r="H57" s="20"/>
      <c r="I57" s="20"/>
      <c r="J57" s="20"/>
      <c r="K57" s="20"/>
      <c r="L57" s="20"/>
      <c r="M57" s="20"/>
      <c r="N57" s="31"/>
      <c r="O57" s="11"/>
      <c r="P57" s="12"/>
      <c r="Q57" s="103"/>
      <c r="R57" s="103"/>
      <c r="S57" s="50"/>
      <c r="T57" s="8"/>
    </row>
    <row r="58" spans="3:20">
      <c r="C58" s="7"/>
      <c r="D58" s="22"/>
      <c r="E58" s="20"/>
      <c r="F58" s="20"/>
      <c r="G58" s="20"/>
      <c r="H58" s="20"/>
      <c r="I58" s="20"/>
      <c r="J58" s="20"/>
      <c r="K58" s="20"/>
      <c r="L58" s="20"/>
      <c r="M58" s="20"/>
      <c r="N58" s="31"/>
      <c r="O58" s="11"/>
      <c r="P58" s="12"/>
      <c r="Q58" s="103"/>
      <c r="R58" s="103"/>
      <c r="S58" s="50"/>
      <c r="T58" s="8"/>
    </row>
    <row r="59" spans="3:20">
      <c r="C59" s="7"/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32"/>
      <c r="O59" s="13"/>
      <c r="P59" s="14"/>
      <c r="Q59" s="104" t="s">
        <v>31</v>
      </c>
      <c r="R59" s="104"/>
      <c r="S59" s="105"/>
      <c r="T59" s="8"/>
    </row>
    <row r="60" spans="3:20"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6"/>
    </row>
  </sheetData>
  <mergeCells count="211">
    <mergeCell ref="N20:P20"/>
    <mergeCell ref="N21:P21"/>
    <mergeCell ref="Q56:S58"/>
    <mergeCell ref="Q59:S59"/>
    <mergeCell ref="D50:M50"/>
    <mergeCell ref="E51:G52"/>
    <mergeCell ref="H51:J52"/>
    <mergeCell ref="E53:G54"/>
    <mergeCell ref="H53:J54"/>
    <mergeCell ref="N52:P52"/>
    <mergeCell ref="N53:P54"/>
    <mergeCell ref="Q48:S48"/>
    <mergeCell ref="Q49:S49"/>
    <mergeCell ref="Q50:S50"/>
    <mergeCell ref="Q51:S51"/>
    <mergeCell ref="Q52:S52"/>
    <mergeCell ref="Q53:S54"/>
    <mergeCell ref="N48:P48"/>
    <mergeCell ref="N49:P49"/>
    <mergeCell ref="N50:P50"/>
    <mergeCell ref="N51:P51"/>
    <mergeCell ref="Q43:Q44"/>
    <mergeCell ref="R43:R44"/>
    <mergeCell ref="S43:S44"/>
    <mergeCell ref="Q41:Q42"/>
    <mergeCell ref="R41:R42"/>
    <mergeCell ref="S41:S42"/>
    <mergeCell ref="D43:D44"/>
    <mergeCell ref="E43:G44"/>
    <mergeCell ref="H43:H44"/>
    <mergeCell ref="I43:I44"/>
    <mergeCell ref="J43:J44"/>
    <mergeCell ref="S39:S40"/>
    <mergeCell ref="D41:D42"/>
    <mergeCell ref="E41:G42"/>
    <mergeCell ref="H41:H42"/>
    <mergeCell ref="I41:I42"/>
    <mergeCell ref="D46:L47"/>
    <mergeCell ref="M46:M47"/>
    <mergeCell ref="K43:K44"/>
    <mergeCell ref="L43:L44"/>
    <mergeCell ref="M43:M44"/>
    <mergeCell ref="N43:N44"/>
    <mergeCell ref="O43:O44"/>
    <mergeCell ref="P43:P44"/>
    <mergeCell ref="O41:O42"/>
    <mergeCell ref="P41:P42"/>
    <mergeCell ref="J41:J42"/>
    <mergeCell ref="K41:K42"/>
    <mergeCell ref="L41:L42"/>
    <mergeCell ref="M41:M42"/>
    <mergeCell ref="N41:N42"/>
    <mergeCell ref="M39:M40"/>
    <mergeCell ref="N39:N40"/>
    <mergeCell ref="O39:O40"/>
    <mergeCell ref="P39:P40"/>
    <mergeCell ref="S37:S38"/>
    <mergeCell ref="D39:D40"/>
    <mergeCell ref="E39:G40"/>
    <mergeCell ref="H39:H40"/>
    <mergeCell ref="I39:I40"/>
    <mergeCell ref="J39:J40"/>
    <mergeCell ref="K39:K40"/>
    <mergeCell ref="L39:L40"/>
    <mergeCell ref="K37:K38"/>
    <mergeCell ref="L37:L38"/>
    <mergeCell ref="M37:M38"/>
    <mergeCell ref="N37:N38"/>
    <mergeCell ref="O37:O38"/>
    <mergeCell ref="P37:P38"/>
    <mergeCell ref="D37:D38"/>
    <mergeCell ref="E37:G38"/>
    <mergeCell ref="H37:H38"/>
    <mergeCell ref="I37:I38"/>
    <mergeCell ref="J37:J38"/>
    <mergeCell ref="Q39:Q40"/>
    <mergeCell ref="R39:R40"/>
    <mergeCell ref="Q37:Q38"/>
    <mergeCell ref="R37:R38"/>
    <mergeCell ref="O33:O34"/>
    <mergeCell ref="P33:P34"/>
    <mergeCell ref="Q33:Q34"/>
    <mergeCell ref="R33:R34"/>
    <mergeCell ref="O35:O36"/>
    <mergeCell ref="P35:P36"/>
    <mergeCell ref="Q35:Q36"/>
    <mergeCell ref="R35:R36"/>
    <mergeCell ref="S35:S36"/>
    <mergeCell ref="D35:D36"/>
    <mergeCell ref="E35:G36"/>
    <mergeCell ref="H35:H36"/>
    <mergeCell ref="I35:I36"/>
    <mergeCell ref="J35:J36"/>
    <mergeCell ref="K35:K36"/>
    <mergeCell ref="L35:L36"/>
    <mergeCell ref="M35:M36"/>
    <mergeCell ref="N35:N36"/>
    <mergeCell ref="D31:D32"/>
    <mergeCell ref="E31:G32"/>
    <mergeCell ref="H31:H32"/>
    <mergeCell ref="I31:I32"/>
    <mergeCell ref="J31:J32"/>
    <mergeCell ref="Q31:Q32"/>
    <mergeCell ref="R31:R32"/>
    <mergeCell ref="S31:S32"/>
    <mergeCell ref="D33:D34"/>
    <mergeCell ref="E33:G34"/>
    <mergeCell ref="H33:H34"/>
    <mergeCell ref="I33:I34"/>
    <mergeCell ref="J33:J34"/>
    <mergeCell ref="K33:K34"/>
    <mergeCell ref="L33:L34"/>
    <mergeCell ref="K31:K32"/>
    <mergeCell ref="L31:L32"/>
    <mergeCell ref="M31:M32"/>
    <mergeCell ref="N31:N32"/>
    <mergeCell ref="O31:O32"/>
    <mergeCell ref="P31:P32"/>
    <mergeCell ref="S33:S34"/>
    <mergeCell ref="M33:M34"/>
    <mergeCell ref="N33:N34"/>
    <mergeCell ref="O27:O28"/>
    <mergeCell ref="P27:P28"/>
    <mergeCell ref="Q27:Q28"/>
    <mergeCell ref="R27:R28"/>
    <mergeCell ref="O29:O30"/>
    <mergeCell ref="P29:P30"/>
    <mergeCell ref="Q29:Q30"/>
    <mergeCell ref="R29:R30"/>
    <mergeCell ref="S29:S30"/>
    <mergeCell ref="D29:D30"/>
    <mergeCell ref="E29:G30"/>
    <mergeCell ref="H29:H30"/>
    <mergeCell ref="I29:I30"/>
    <mergeCell ref="J29:J30"/>
    <mergeCell ref="K29:K30"/>
    <mergeCell ref="L29:L30"/>
    <mergeCell ref="M29:M30"/>
    <mergeCell ref="N29:N30"/>
    <mergeCell ref="D25:D26"/>
    <mergeCell ref="E25:G26"/>
    <mergeCell ref="H25:H26"/>
    <mergeCell ref="I25:I26"/>
    <mergeCell ref="J25:J26"/>
    <mergeCell ref="Q25:Q26"/>
    <mergeCell ref="R25:R26"/>
    <mergeCell ref="S25:S26"/>
    <mergeCell ref="D27:D28"/>
    <mergeCell ref="E27:G28"/>
    <mergeCell ref="H27:H28"/>
    <mergeCell ref="I27:I28"/>
    <mergeCell ref="J27:J28"/>
    <mergeCell ref="K27:K28"/>
    <mergeCell ref="L27:L28"/>
    <mergeCell ref="K25:K26"/>
    <mergeCell ref="L25:L26"/>
    <mergeCell ref="M25:M26"/>
    <mergeCell ref="N25:N26"/>
    <mergeCell ref="O25:O26"/>
    <mergeCell ref="P25:P26"/>
    <mergeCell ref="S27:S28"/>
    <mergeCell ref="M27:M28"/>
    <mergeCell ref="N27:N28"/>
    <mergeCell ref="K10:M10"/>
    <mergeCell ref="K11:M11"/>
    <mergeCell ref="K12:M12"/>
    <mergeCell ref="K13:M13"/>
    <mergeCell ref="L20:M20"/>
    <mergeCell ref="L21:M21"/>
    <mergeCell ref="L15:S16"/>
    <mergeCell ref="D23:D24"/>
    <mergeCell ref="E23:G24"/>
    <mergeCell ref="H23:H24"/>
    <mergeCell ref="I23:I24"/>
    <mergeCell ref="J23:J24"/>
    <mergeCell ref="D20:E20"/>
    <mergeCell ref="D21:E21"/>
    <mergeCell ref="F17:K17"/>
    <mergeCell ref="F18:K19"/>
    <mergeCell ref="F20:H20"/>
    <mergeCell ref="F21:H21"/>
    <mergeCell ref="K23:K24"/>
    <mergeCell ref="L23:L24"/>
    <mergeCell ref="M23:N23"/>
    <mergeCell ref="O23:P23"/>
    <mergeCell ref="Q23:R23"/>
    <mergeCell ref="S23:S24"/>
    <mergeCell ref="E10:F10"/>
    <mergeCell ref="D6:N9"/>
    <mergeCell ref="O6:R7"/>
    <mergeCell ref="O8:R9"/>
    <mergeCell ref="S6:S7"/>
    <mergeCell ref="S8:S9"/>
    <mergeCell ref="D15:K16"/>
    <mergeCell ref="D17:E17"/>
    <mergeCell ref="D18:E18"/>
    <mergeCell ref="L17:M17"/>
    <mergeCell ref="N17:S17"/>
    <mergeCell ref="L18:M18"/>
    <mergeCell ref="N18:S19"/>
    <mergeCell ref="E13:F13"/>
    <mergeCell ref="E11:F11"/>
    <mergeCell ref="E12:F12"/>
    <mergeCell ref="N10:P10"/>
    <mergeCell ref="N11:P11"/>
    <mergeCell ref="N12:P12"/>
    <mergeCell ref="N13:P13"/>
    <mergeCell ref="G10:H10"/>
    <mergeCell ref="G11:H11"/>
    <mergeCell ref="G12:H12"/>
    <mergeCell ref="G13:H13"/>
  </mergeCells>
  <dataValidations count="1">
    <dataValidation type="list" allowBlank="1" showInputMessage="1" showErrorMessage="1" sqref="E25:G44">
      <formula1>name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6:K14"/>
  <sheetViews>
    <sheetView workbookViewId="0">
      <selection activeCell="D16" sqref="D16"/>
    </sheetView>
  </sheetViews>
  <sheetFormatPr defaultRowHeight="15"/>
  <cols>
    <col min="4" max="4" width="19.42578125" customWidth="1"/>
  </cols>
  <sheetData>
    <row r="6" spans="4:11">
      <c r="D6" t="s">
        <v>35</v>
      </c>
      <c r="E6" t="s">
        <v>36</v>
      </c>
      <c r="F6" t="s">
        <v>27</v>
      </c>
      <c r="G6" t="s">
        <v>37</v>
      </c>
      <c r="H6" t="s">
        <v>38</v>
      </c>
      <c r="I6" t="s">
        <v>23</v>
      </c>
      <c r="J6" t="s">
        <v>24</v>
      </c>
      <c r="K6" t="s">
        <v>25</v>
      </c>
    </row>
    <row r="7" spans="4:11">
      <c r="D7" t="s">
        <v>39</v>
      </c>
      <c r="E7">
        <v>500</v>
      </c>
      <c r="F7">
        <f>E7</f>
        <v>500</v>
      </c>
      <c r="G7">
        <v>0</v>
      </c>
      <c r="H7">
        <f>F7-G7</f>
        <v>500</v>
      </c>
      <c r="I7">
        <v>2.5</v>
      </c>
      <c r="J7">
        <v>2.5</v>
      </c>
      <c r="K7">
        <v>0</v>
      </c>
    </row>
    <row r="8" spans="4:11">
      <c r="D8" t="s">
        <v>40</v>
      </c>
      <c r="E8">
        <v>100</v>
      </c>
      <c r="F8">
        <f t="shared" ref="F8:F14" si="0">E8</f>
        <v>100</v>
      </c>
      <c r="G8">
        <v>0</v>
      </c>
      <c r="H8">
        <f t="shared" ref="H8:H14" si="1">F8-G8</f>
        <v>100</v>
      </c>
      <c r="I8">
        <v>6</v>
      </c>
      <c r="J8">
        <v>6</v>
      </c>
      <c r="K8">
        <v>0</v>
      </c>
    </row>
    <row r="9" spans="4:11">
      <c r="D9" t="s">
        <v>41</v>
      </c>
      <c r="E9">
        <v>600</v>
      </c>
      <c r="F9">
        <f t="shared" si="0"/>
        <v>600</v>
      </c>
      <c r="G9">
        <v>0</v>
      </c>
      <c r="H9">
        <f t="shared" si="1"/>
        <v>600</v>
      </c>
      <c r="I9">
        <v>9</v>
      </c>
      <c r="J9">
        <v>9</v>
      </c>
      <c r="K9">
        <v>0</v>
      </c>
    </row>
    <row r="10" spans="4:11">
      <c r="D10" t="s">
        <v>42</v>
      </c>
      <c r="E10">
        <v>1500</v>
      </c>
      <c r="F10">
        <f t="shared" si="0"/>
        <v>1500</v>
      </c>
      <c r="G10">
        <v>0</v>
      </c>
      <c r="H10">
        <f t="shared" si="1"/>
        <v>1500</v>
      </c>
      <c r="I10">
        <v>0</v>
      </c>
      <c r="J10">
        <v>2.5</v>
      </c>
      <c r="K10">
        <v>2.5</v>
      </c>
    </row>
    <row r="11" spans="4:11">
      <c r="D11" t="s">
        <v>43</v>
      </c>
      <c r="E11">
        <v>3000</v>
      </c>
      <c r="F11">
        <f t="shared" si="0"/>
        <v>3000</v>
      </c>
      <c r="G11">
        <v>0</v>
      </c>
      <c r="H11">
        <f t="shared" si="1"/>
        <v>3000</v>
      </c>
      <c r="I11">
        <v>14</v>
      </c>
      <c r="J11">
        <v>14</v>
      </c>
      <c r="K11">
        <v>0</v>
      </c>
    </row>
    <row r="12" spans="4:11">
      <c r="D12" t="s">
        <v>44</v>
      </c>
      <c r="E12">
        <v>120</v>
      </c>
      <c r="F12">
        <f t="shared" si="0"/>
        <v>120</v>
      </c>
      <c r="G12">
        <v>0</v>
      </c>
      <c r="H12">
        <f t="shared" si="1"/>
        <v>120</v>
      </c>
      <c r="I12">
        <v>2.5</v>
      </c>
      <c r="J12">
        <v>2.5</v>
      </c>
      <c r="K12">
        <v>0</v>
      </c>
    </row>
    <row r="13" spans="4:11">
      <c r="D13" t="s">
        <v>45</v>
      </c>
      <c r="E13">
        <v>5025</v>
      </c>
      <c r="F13">
        <f t="shared" si="0"/>
        <v>5025</v>
      </c>
      <c r="G13">
        <v>0</v>
      </c>
      <c r="H13">
        <f t="shared" si="1"/>
        <v>5025</v>
      </c>
      <c r="I13">
        <v>2.5</v>
      </c>
      <c r="J13">
        <v>2.5</v>
      </c>
      <c r="K13">
        <v>0</v>
      </c>
    </row>
    <row r="14" spans="4:11">
      <c r="D14" t="s">
        <v>46</v>
      </c>
      <c r="E14">
        <v>350</v>
      </c>
      <c r="F14">
        <f t="shared" si="0"/>
        <v>350</v>
      </c>
      <c r="G14">
        <v>0</v>
      </c>
      <c r="H14">
        <f t="shared" si="1"/>
        <v>350</v>
      </c>
      <c r="I14">
        <v>9</v>
      </c>
      <c r="J14">
        <v>9</v>
      </c>
      <c r="K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abc</vt:lpstr>
      <vt:lpstr>gst</vt:lpstr>
      <vt:lpstr>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2017-09-03T04:57:08Z</dcterms:modified>
</cp:coreProperties>
</file>