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ordan_Robarts\Spinning_Jig_Project\Cardiac-Organ\BOM\"/>
    </mc:Choice>
  </mc:AlternateContent>
  <bookViews>
    <workbookView xWindow="0" yWindow="0" windowWidth="18870" windowHeight="77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16" i="1" l="1"/>
  <c r="H29" i="1"/>
  <c r="H27" i="1"/>
  <c r="H26" i="1"/>
  <c r="H14" i="1" l="1"/>
  <c r="B17" i="1"/>
  <c r="H17" i="1" s="1"/>
  <c r="H15" i="1"/>
  <c r="H13" i="1"/>
  <c r="H12" i="1"/>
  <c r="H11" i="1"/>
  <c r="H10" i="1"/>
  <c r="H7" i="1"/>
  <c r="H8" i="1"/>
  <c r="H9" i="1"/>
  <c r="H19" i="1" l="1"/>
  <c r="H2" i="1" l="1"/>
  <c r="H31" i="1" s="1"/>
</calcChain>
</file>

<file path=xl/sharedStrings.xml><?xml version="1.0" encoding="utf-8"?>
<sst xmlns="http://schemas.openxmlformats.org/spreadsheetml/2006/main" count="124" uniqueCount="98">
  <si>
    <t>BOM #</t>
  </si>
  <si>
    <t>Description</t>
  </si>
  <si>
    <t>Link</t>
  </si>
  <si>
    <t>Purpose</t>
  </si>
  <si>
    <t xml:space="preserve">Quantity </t>
  </si>
  <si>
    <t>ID</t>
  </si>
  <si>
    <t>T Slotted Handle</t>
  </si>
  <si>
    <t>https://www.mcmaster.com/#47065t164/=181dc2a</t>
  </si>
  <si>
    <t>Handles for external frame</t>
  </si>
  <si>
    <t>Cost</t>
  </si>
  <si>
    <t>MXL Timing Belt</t>
  </si>
  <si>
    <t>Length</t>
  </si>
  <si>
    <t>n/a</t>
  </si>
  <si>
    <t>Belt for DC Motor</t>
  </si>
  <si>
    <t>12 inch</t>
  </si>
  <si>
    <t>https://www.mcmaster.com/#92377a310/=181ffhf</t>
  </si>
  <si>
    <t>Spacer Stock</t>
  </si>
  <si>
    <t>Spacer for rotary shafts</t>
  </si>
  <si>
    <t>T Slotted Framing</t>
  </si>
  <si>
    <t>6.5 inch</t>
  </si>
  <si>
    <t>8.5 inch</t>
  </si>
  <si>
    <t>https://www.mcmaster.com/#47065t801/=186kah1</t>
  </si>
  <si>
    <t>Inner-most gantry</t>
  </si>
  <si>
    <t>Threaded Rod</t>
  </si>
  <si>
    <t>https://www.mcmaster.com/#95412a445/=186jmbp</t>
  </si>
  <si>
    <t>3 INCH</t>
  </si>
  <si>
    <t>1 (PACK OF 10)</t>
  </si>
  <si>
    <t>Securing mold to gantry</t>
  </si>
  <si>
    <t>https://www.mcmaster.com/#2454K23</t>
  </si>
  <si>
    <t>4 Arm Threaded Knob</t>
  </si>
  <si>
    <t>10-32</t>
  </si>
  <si>
    <t>1 (PACK OF 50)</t>
  </si>
  <si>
    <t>S.S. Hex Nut</t>
  </si>
  <si>
    <t>https://www.mcmaster.com/#91841a195/=186kkom</t>
  </si>
  <si>
    <t>https://www.pololu.com/product/1084</t>
  </si>
  <si>
    <t>DC Motor L-Bracket</t>
  </si>
  <si>
    <t>Securing DC motor</t>
  </si>
  <si>
    <t>https://www.pololu.com/product/2258</t>
  </si>
  <si>
    <t>Stepper Motor L-Bracket</t>
  </si>
  <si>
    <t>Securing Stepper Motor</t>
  </si>
  <si>
    <t>https://www.mcmaster.com/#47065t854/=188kx18</t>
  </si>
  <si>
    <t>Mounting plate (3"x3")</t>
  </si>
  <si>
    <t>Securing Stepper to Rig</t>
  </si>
  <si>
    <t>Mounting plate (3" x 1.5")</t>
  </si>
  <si>
    <t>https://www.mcmaster.com/#47065t853/=188kxoe</t>
  </si>
  <si>
    <t>DC motor circuit/MCU</t>
  </si>
  <si>
    <t>Mounting plate (2" x 2")</t>
  </si>
  <si>
    <t>https://www.mcmaster.com/#47065t852/=188kyri</t>
  </si>
  <si>
    <t>2x2</t>
  </si>
  <si>
    <t>3x1.5</t>
  </si>
  <si>
    <t>3x3</t>
  </si>
  <si>
    <t>DC Motor mount</t>
  </si>
  <si>
    <t>1.5 inch</t>
  </si>
  <si>
    <t>https://www.mcmaster.com/#47065t801/=186kah2</t>
  </si>
  <si>
    <t>https://www.mcmaster.com/#47065t801/=186kah3</t>
  </si>
  <si>
    <t>Outer gantry</t>
  </si>
  <si>
    <t>10 inch</t>
  </si>
  <si>
    <t>8.25 inch</t>
  </si>
  <si>
    <t>Frame</t>
  </si>
  <si>
    <t>https://www.mcmaster.com/#47065t801/=186kah4</t>
  </si>
  <si>
    <t>https://www.mcmaster.com/#47065t801/=186kah5</t>
  </si>
  <si>
    <t>https://www.mcmaster.com/#47065t801/=186kah6</t>
  </si>
  <si>
    <t>https://www.mcmaster.com/#47065t801/=186kah7</t>
  </si>
  <si>
    <t>16 inch</t>
  </si>
  <si>
    <t>7 inch</t>
  </si>
  <si>
    <t>https://www.mcmaster.com/#6484k117/=188lfci</t>
  </si>
  <si>
    <t>https://www.mcmaster.com/#7887k77/=188lfzt</t>
  </si>
  <si>
    <t>7.2 inch</t>
  </si>
  <si>
    <t>https://www.mcmaster.com/#7887k81/=188lrs3</t>
  </si>
  <si>
    <t>9.6 inch</t>
  </si>
  <si>
    <t>Belt for stepper</t>
  </si>
  <si>
    <t>14.5 inch</t>
  </si>
  <si>
    <t>https://www.mcmaster.com/#5537T51</t>
  </si>
  <si>
    <t>Framing Brace</t>
  </si>
  <si>
    <t>1 inch</t>
  </si>
  <si>
    <t>Framing brace</t>
  </si>
  <si>
    <t>https://www.digikey.ca/product-detail/en/panasonic-bsg/KR1800SCEL5X2/SY156-L052-ND/1985934</t>
  </si>
  <si>
    <t>8.33 inch</t>
  </si>
  <si>
    <t>Battery for stepper and DC motor</t>
  </si>
  <si>
    <t>https://elmwoodelectronics.ca/products/lithium-ion-polymer-battery-3-7v-500mah</t>
  </si>
  <si>
    <t>LiPoly Battery 3.V 500 mAh</t>
  </si>
  <si>
    <t>NiCad Battery 12 Volt  1800 mAh</t>
  </si>
  <si>
    <t>1.15 inch</t>
  </si>
  <si>
    <t>Battery for MCUs</t>
  </si>
  <si>
    <t>NiCad Battery Charger (180 mA)</t>
  </si>
  <si>
    <t>https://www.amazon.ca/XCSOURCE-Battery-Discharger-Charging-RC194/dp/B01FXD4ITM/ref=sr_1_14?ie=UTF8&amp;qid=1498663037&amp;sr=8-14&amp;keywords=nicd+battery+charger</t>
  </si>
  <si>
    <t>N/A</t>
  </si>
  <si>
    <t>Charging for NiCad Bat</t>
  </si>
  <si>
    <t>JST Cable Set</t>
  </si>
  <si>
    <t>https://elmwoodelectronics.ca/products/2-pin-jst-sm-plug-receptacle-cable-set</t>
  </si>
  <si>
    <t>16 cm</t>
  </si>
  <si>
    <t xml:space="preserve">For NiCd Battery </t>
  </si>
  <si>
    <t>Framing Bracket</t>
  </si>
  <si>
    <t>https://www.fastenal.com/products</t>
  </si>
  <si>
    <t>SKU Code</t>
  </si>
  <si>
    <t>27 mm</t>
  </si>
  <si>
    <t>M5 Nuts</t>
  </si>
  <si>
    <t>https://makerparts.ca/collections/screws-hardware/products/tee-nuts-25-pack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</si>
</sst>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C1B1A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0000"/>
        <bgColor indexed="64"/>
      </patternFill>
    </fill>
    <fill>
      <patternFill patternType="solid">
        <fgColor theme="7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6" fillId="4" borderId="0" applyNumberFormat="0" applyBorder="0" applyAlignment="0" applyProtection="0"/>
  </cellStyleXfs>
  <cellXfs count="14">
    <xf numFmtId="0" fontId="0" fillId="0" borderId="0" xfId="0"/>
    <xf numFmtId="0" fontId="2" fillId="0" borderId="0" xfId="2"/>
    <xf numFmtId="44" fontId="0" fillId="0" borderId="0" xfId="1" applyFont="1"/>
    <xf numFmtId="0" fontId="4" fillId="0" borderId="0" xfId="0" applyFont="1"/>
    <xf numFmtId="44" fontId="4" fillId="0" borderId="0" xfId="1" applyFont="1"/>
    <xf numFmtId="49" fontId="0" fillId="0" borderId="0" xfId="0" applyNumberFormat="1"/>
    <xf numFmtId="0" fontId="4" fillId="0" borderId="0" xfId="0" applyFont="1" applyAlignment="1">
      <alignment horizontal="right"/>
    </xf>
    <xf numFmtId="0" fontId="2" fillId="0" borderId="0" xfId="2" applyAlignment="1">
      <alignment horizontal="righ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5" fillId="3" borderId="0" xfId="3" applyFont="1" applyFill="1" applyAlignment="1">
      <alignment horizontal="right"/>
    </xf>
    <xf numFmtId="44" fontId="0" fillId="0" borderId="0" xfId="0" applyNumberFormat="1"/>
    <xf numFmtId="44" fontId="6" fillId="4" borderId="0" xfId="4" applyNumberFormat="1"/>
    <xf numFmtId="0" fontId="7" fillId="0" borderId="0" xfId="0" applyFont="1"/>
  </cellXfs>
  <cellStyles count="5">
    <cellStyle name="Accent4" xfId="4" builtinId="41"/>
    <cellStyle name="Bad" xfId="3" builtinId="27"/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cmaster.com/" TargetMode="External"/><Relationship Id="rId2" Type="http://schemas.openxmlformats.org/officeDocument/2006/relationships/hyperlink" Target="https://www.mcmaster.com/" TargetMode="External"/><Relationship Id="rId1" Type="http://schemas.openxmlformats.org/officeDocument/2006/relationships/hyperlink" Target="https://www.mcmaster.com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amazon.ca/XCSOURCE-Battery-Discharger-Charging-RC194/dp/B01FXD4ITM/ref=sr_1_14?ie=UTF8&amp;qid=1498663037&amp;sr=8-14&amp;keywords=nicd+battery+charg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A33" sqref="A33"/>
    </sheetView>
  </sheetViews>
  <sheetFormatPr defaultRowHeight="15" x14ac:dyDescent="0.25"/>
  <cols>
    <col min="2" max="2" width="14" bestFit="1" customWidth="1"/>
    <col min="3" max="3" width="24.85546875" customWidth="1"/>
    <col min="4" max="4" width="24.28515625" customWidth="1"/>
    <col min="5" max="5" width="21.140625" style="8" customWidth="1"/>
    <col min="6" max="6" width="12" customWidth="1"/>
    <col min="7" max="7" width="25.140625" customWidth="1"/>
    <col min="8" max="8" width="9.140625" style="2"/>
  </cols>
  <sheetData>
    <row r="1" spans="1:9" s="3" customFormat="1" x14ac:dyDescent="0.25">
      <c r="A1" s="3" t="s">
        <v>0</v>
      </c>
      <c r="B1" s="3" t="s">
        <v>4</v>
      </c>
      <c r="C1" s="3" t="s">
        <v>1</v>
      </c>
      <c r="D1" s="3" t="s">
        <v>2</v>
      </c>
      <c r="E1" s="6" t="s">
        <v>11</v>
      </c>
      <c r="F1" s="3" t="s">
        <v>5</v>
      </c>
      <c r="G1" s="3" t="s">
        <v>3</v>
      </c>
      <c r="H1" s="4" t="s">
        <v>9</v>
      </c>
      <c r="I1" s="3" t="s">
        <v>94</v>
      </c>
    </row>
    <row r="2" spans="1:9" x14ac:dyDescent="0.25">
      <c r="A2">
        <v>1</v>
      </c>
      <c r="B2">
        <v>2</v>
      </c>
      <c r="C2" t="s">
        <v>6</v>
      </c>
      <c r="D2" s="1" t="s">
        <v>7</v>
      </c>
      <c r="E2" s="7" t="s">
        <v>12</v>
      </c>
      <c r="F2" s="5"/>
      <c r="G2" t="s">
        <v>8</v>
      </c>
      <c r="H2" s="2">
        <f>6.4*B2</f>
        <v>12.8</v>
      </c>
    </row>
    <row r="3" spans="1:9" x14ac:dyDescent="0.25">
      <c r="A3">
        <v>2</v>
      </c>
      <c r="B3">
        <v>1</v>
      </c>
      <c r="C3" t="s">
        <v>10</v>
      </c>
      <c r="D3" s="1" t="s">
        <v>65</v>
      </c>
      <c r="E3" s="10" t="s">
        <v>64</v>
      </c>
      <c r="F3" s="5"/>
      <c r="G3" t="s">
        <v>13</v>
      </c>
      <c r="H3" s="2">
        <v>4.29</v>
      </c>
    </row>
    <row r="4" spans="1:9" x14ac:dyDescent="0.25">
      <c r="A4">
        <v>3</v>
      </c>
      <c r="B4">
        <v>1</v>
      </c>
      <c r="C4" t="s">
        <v>10</v>
      </c>
      <c r="D4" s="1" t="s">
        <v>66</v>
      </c>
      <c r="E4" s="10" t="s">
        <v>67</v>
      </c>
      <c r="F4" s="5"/>
      <c r="G4" t="s">
        <v>13</v>
      </c>
      <c r="H4" s="2">
        <v>4.17</v>
      </c>
    </row>
    <row r="5" spans="1:9" x14ac:dyDescent="0.25">
      <c r="A5">
        <v>4</v>
      </c>
      <c r="B5">
        <v>1</v>
      </c>
      <c r="C5" t="s">
        <v>10</v>
      </c>
      <c r="D5" s="1" t="s">
        <v>68</v>
      </c>
      <c r="E5" s="10" t="s">
        <v>69</v>
      </c>
      <c r="F5" s="5"/>
      <c r="G5" t="s">
        <v>70</v>
      </c>
      <c r="H5" s="2">
        <v>4.37</v>
      </c>
    </row>
    <row r="6" spans="1:9" x14ac:dyDescent="0.25">
      <c r="A6">
        <v>5</v>
      </c>
      <c r="B6">
        <v>1</v>
      </c>
      <c r="C6" t="s">
        <v>16</v>
      </c>
      <c r="D6" t="s">
        <v>15</v>
      </c>
      <c r="E6" s="8" t="s">
        <v>14</v>
      </c>
      <c r="F6" s="5">
        <v>0.192</v>
      </c>
      <c r="G6" t="s">
        <v>17</v>
      </c>
      <c r="H6" s="2">
        <v>4.4400000000000004</v>
      </c>
    </row>
    <row r="7" spans="1:9" x14ac:dyDescent="0.25">
      <c r="A7">
        <v>6</v>
      </c>
      <c r="B7">
        <v>2</v>
      </c>
      <c r="C7" t="s">
        <v>18</v>
      </c>
      <c r="D7" t="s">
        <v>21</v>
      </c>
      <c r="E7" s="8" t="s">
        <v>19</v>
      </c>
      <c r="F7" s="5"/>
      <c r="G7" t="s">
        <v>22</v>
      </c>
      <c r="H7" s="2">
        <f>0.57*7*2</f>
        <v>7.9799999999999995</v>
      </c>
      <c r="I7" s="11"/>
    </row>
    <row r="8" spans="1:9" x14ac:dyDescent="0.25">
      <c r="A8">
        <v>7</v>
      </c>
      <c r="B8">
        <v>2</v>
      </c>
      <c r="C8" t="s">
        <v>18</v>
      </c>
      <c r="D8" t="s">
        <v>21</v>
      </c>
      <c r="E8" s="8" t="s">
        <v>20</v>
      </c>
      <c r="F8" s="5"/>
      <c r="G8" t="s">
        <v>22</v>
      </c>
      <c r="H8" s="2">
        <f>0.57*9*B8</f>
        <v>10.26</v>
      </c>
    </row>
    <row r="9" spans="1:9" x14ac:dyDescent="0.25">
      <c r="A9">
        <v>8</v>
      </c>
      <c r="B9">
        <v>4</v>
      </c>
      <c r="C9" t="s">
        <v>18</v>
      </c>
      <c r="D9" t="s">
        <v>53</v>
      </c>
      <c r="E9" s="8" t="s">
        <v>52</v>
      </c>
      <c r="F9" s="5"/>
      <c r="G9" t="s">
        <v>22</v>
      </c>
      <c r="H9" s="2">
        <f>0.57*2*4</f>
        <v>4.5599999999999996</v>
      </c>
    </row>
    <row r="10" spans="1:9" x14ac:dyDescent="0.25">
      <c r="A10">
        <v>9</v>
      </c>
      <c r="B10">
        <v>2</v>
      </c>
      <c r="C10" t="s">
        <v>18</v>
      </c>
      <c r="D10" t="s">
        <v>54</v>
      </c>
      <c r="E10" s="8" t="s">
        <v>56</v>
      </c>
      <c r="F10" s="5"/>
      <c r="G10" t="s">
        <v>55</v>
      </c>
      <c r="H10" s="2">
        <f>10*0.57*2</f>
        <v>11.399999999999999</v>
      </c>
    </row>
    <row r="11" spans="1:9" x14ac:dyDescent="0.25">
      <c r="A11">
        <v>10</v>
      </c>
      <c r="B11">
        <v>2</v>
      </c>
      <c r="C11" t="s">
        <v>18</v>
      </c>
      <c r="D11" t="s">
        <v>54</v>
      </c>
      <c r="E11" s="8" t="s">
        <v>14</v>
      </c>
      <c r="F11" s="5"/>
      <c r="G11" t="s">
        <v>55</v>
      </c>
      <c r="H11" s="2">
        <f>12*0.57*2</f>
        <v>13.68</v>
      </c>
    </row>
    <row r="12" spans="1:9" x14ac:dyDescent="0.25">
      <c r="A12">
        <v>11</v>
      </c>
      <c r="B12">
        <v>4</v>
      </c>
      <c r="C12" t="s">
        <v>18</v>
      </c>
      <c r="D12" t="s">
        <v>59</v>
      </c>
      <c r="E12" s="8" t="s">
        <v>57</v>
      </c>
      <c r="F12" s="5"/>
      <c r="G12" t="s">
        <v>58</v>
      </c>
      <c r="H12" s="2">
        <f>4*9*0.57</f>
        <v>20.52</v>
      </c>
    </row>
    <row r="13" spans="1:9" x14ac:dyDescent="0.25">
      <c r="A13">
        <v>12</v>
      </c>
      <c r="B13">
        <v>2</v>
      </c>
      <c r="C13" t="s">
        <v>18</v>
      </c>
      <c r="D13" t="s">
        <v>60</v>
      </c>
      <c r="E13" s="8" t="s">
        <v>19</v>
      </c>
      <c r="F13" s="5"/>
      <c r="G13" t="s">
        <v>58</v>
      </c>
      <c r="H13" s="2">
        <f>2*7*0.57</f>
        <v>7.9799999999999995</v>
      </c>
    </row>
    <row r="14" spans="1:9" x14ac:dyDescent="0.25">
      <c r="A14">
        <v>13</v>
      </c>
      <c r="B14">
        <v>2</v>
      </c>
      <c r="C14" t="s">
        <v>18</v>
      </c>
      <c r="D14" t="s">
        <v>61</v>
      </c>
      <c r="E14" s="8" t="s">
        <v>71</v>
      </c>
      <c r="F14" s="5"/>
      <c r="G14" t="s">
        <v>58</v>
      </c>
      <c r="H14" s="2">
        <f>15*0.57*2</f>
        <v>17.099999999999998</v>
      </c>
    </row>
    <row r="15" spans="1:9" x14ac:dyDescent="0.25">
      <c r="A15">
        <v>14</v>
      </c>
      <c r="B15">
        <v>2</v>
      </c>
      <c r="C15" t="s">
        <v>18</v>
      </c>
      <c r="D15" t="s">
        <v>62</v>
      </c>
      <c r="E15" s="8" t="s">
        <v>63</v>
      </c>
      <c r="F15" s="5"/>
      <c r="G15" t="s">
        <v>58</v>
      </c>
      <c r="H15" s="2">
        <f>16*0.57*2</f>
        <v>18.239999999999998</v>
      </c>
    </row>
    <row r="16" spans="1:9" x14ac:dyDescent="0.25">
      <c r="B16">
        <v>36</v>
      </c>
      <c r="C16" t="s">
        <v>92</v>
      </c>
      <c r="D16" t="s">
        <v>93</v>
      </c>
      <c r="E16" s="8" t="s">
        <v>95</v>
      </c>
      <c r="F16" s="5"/>
      <c r="G16" t="s">
        <v>58</v>
      </c>
      <c r="H16" s="2">
        <f>36*2.93</f>
        <v>105.48</v>
      </c>
      <c r="I16" s="13">
        <v>957416</v>
      </c>
    </row>
    <row r="17" spans="1:8" x14ac:dyDescent="0.25">
      <c r="A17">
        <v>15</v>
      </c>
      <c r="B17">
        <f>20+4+4+8</f>
        <v>36</v>
      </c>
      <c r="C17" t="s">
        <v>73</v>
      </c>
      <c r="D17" t="s">
        <v>72</v>
      </c>
      <c r="E17" s="8" t="s">
        <v>74</v>
      </c>
      <c r="F17" s="5"/>
      <c r="G17" t="s">
        <v>75</v>
      </c>
      <c r="H17" s="12">
        <f>5.51*B17</f>
        <v>198.35999999999999</v>
      </c>
    </row>
    <row r="18" spans="1:8" x14ac:dyDescent="0.25">
      <c r="A18">
        <v>16</v>
      </c>
      <c r="B18" t="s">
        <v>26</v>
      </c>
      <c r="C18" t="s">
        <v>23</v>
      </c>
      <c r="D18" t="s">
        <v>24</v>
      </c>
      <c r="E18" s="9" t="s">
        <v>25</v>
      </c>
      <c r="F18" s="5" t="s">
        <v>30</v>
      </c>
      <c r="G18" t="s">
        <v>27</v>
      </c>
      <c r="H18" s="2">
        <v>7.42</v>
      </c>
    </row>
    <row r="19" spans="1:8" x14ac:dyDescent="0.25">
      <c r="A19">
        <v>17</v>
      </c>
      <c r="B19">
        <v>4</v>
      </c>
      <c r="C19" t="s">
        <v>29</v>
      </c>
      <c r="D19" t="s">
        <v>28</v>
      </c>
      <c r="E19" s="9">
        <v>0</v>
      </c>
      <c r="F19" s="5" t="s">
        <v>30</v>
      </c>
      <c r="G19" t="s">
        <v>27</v>
      </c>
      <c r="H19" s="2">
        <f>4*2.65</f>
        <v>10.6</v>
      </c>
    </row>
    <row r="20" spans="1:8" x14ac:dyDescent="0.25">
      <c r="A20">
        <v>18</v>
      </c>
      <c r="B20" t="s">
        <v>31</v>
      </c>
      <c r="C20" t="s">
        <v>32</v>
      </c>
      <c r="D20" t="s">
        <v>33</v>
      </c>
      <c r="E20" s="9">
        <v>0</v>
      </c>
      <c r="F20" s="5" t="s">
        <v>30</v>
      </c>
      <c r="G20" t="s">
        <v>27</v>
      </c>
      <c r="H20" s="2">
        <v>3.5</v>
      </c>
    </row>
    <row r="21" spans="1:8" x14ac:dyDescent="0.25">
      <c r="A21">
        <v>19</v>
      </c>
      <c r="B21">
        <v>1</v>
      </c>
      <c r="C21" t="s">
        <v>35</v>
      </c>
      <c r="D21" t="s">
        <v>34</v>
      </c>
      <c r="E21" s="9">
        <v>0</v>
      </c>
      <c r="G21" t="s">
        <v>36</v>
      </c>
      <c r="H21" s="2">
        <v>7.95</v>
      </c>
    </row>
    <row r="22" spans="1:8" x14ac:dyDescent="0.25">
      <c r="A22">
        <v>20</v>
      </c>
      <c r="B22">
        <v>1</v>
      </c>
      <c r="C22" t="s">
        <v>38</v>
      </c>
      <c r="D22" t="s">
        <v>37</v>
      </c>
      <c r="E22" s="9">
        <v>0</v>
      </c>
      <c r="G22" t="s">
        <v>39</v>
      </c>
      <c r="H22" s="2">
        <v>4.95</v>
      </c>
    </row>
    <row r="23" spans="1:8" x14ac:dyDescent="0.25">
      <c r="A23">
        <v>21</v>
      </c>
      <c r="B23">
        <v>1</v>
      </c>
      <c r="C23" t="s">
        <v>41</v>
      </c>
      <c r="D23" t="s">
        <v>40</v>
      </c>
      <c r="E23" s="8" t="s">
        <v>50</v>
      </c>
      <c r="G23" t="s">
        <v>42</v>
      </c>
      <c r="H23" s="2">
        <v>12.56</v>
      </c>
    </row>
    <row r="24" spans="1:8" x14ac:dyDescent="0.25">
      <c r="A24">
        <v>22</v>
      </c>
      <c r="B24">
        <v>1</v>
      </c>
      <c r="C24" t="s">
        <v>43</v>
      </c>
      <c r="D24" t="s">
        <v>44</v>
      </c>
      <c r="E24" s="8" t="s">
        <v>49</v>
      </c>
      <c r="G24" t="s">
        <v>45</v>
      </c>
      <c r="H24" s="2">
        <v>12.14</v>
      </c>
    </row>
    <row r="25" spans="1:8" x14ac:dyDescent="0.25">
      <c r="A25">
        <v>23</v>
      </c>
      <c r="B25">
        <v>1</v>
      </c>
      <c r="C25" t="s">
        <v>46</v>
      </c>
      <c r="D25" s="1" t="s">
        <v>47</v>
      </c>
      <c r="E25" s="8" t="s">
        <v>48</v>
      </c>
      <c r="G25" t="s">
        <v>51</v>
      </c>
      <c r="H25" s="2">
        <v>11.32</v>
      </c>
    </row>
    <row r="26" spans="1:8" x14ac:dyDescent="0.25">
      <c r="A26">
        <v>24</v>
      </c>
      <c r="B26">
        <v>2</v>
      </c>
      <c r="C26" t="s">
        <v>81</v>
      </c>
      <c r="D26" t="s">
        <v>76</v>
      </c>
      <c r="E26" s="8" t="s">
        <v>77</v>
      </c>
      <c r="G26" t="s">
        <v>78</v>
      </c>
      <c r="H26" s="2">
        <f>72.43*2</f>
        <v>144.86000000000001</v>
      </c>
    </row>
    <row r="27" spans="1:8" x14ac:dyDescent="0.25">
      <c r="A27">
        <v>25</v>
      </c>
      <c r="B27">
        <v>2</v>
      </c>
      <c r="C27" t="s">
        <v>80</v>
      </c>
      <c r="D27" t="s">
        <v>79</v>
      </c>
      <c r="E27" s="8" t="s">
        <v>82</v>
      </c>
      <c r="G27" t="s">
        <v>83</v>
      </c>
      <c r="H27" s="2">
        <f>11.99*2</f>
        <v>23.98</v>
      </c>
    </row>
    <row r="28" spans="1:8" x14ac:dyDescent="0.25">
      <c r="A28">
        <v>26</v>
      </c>
      <c r="B28">
        <v>1</v>
      </c>
      <c r="C28" t="s">
        <v>84</v>
      </c>
      <c r="D28" s="1" t="s">
        <v>85</v>
      </c>
      <c r="E28" s="8" t="s">
        <v>86</v>
      </c>
      <c r="G28" t="s">
        <v>87</v>
      </c>
      <c r="H28" s="2">
        <v>34.99</v>
      </c>
    </row>
    <row r="29" spans="1:8" x14ac:dyDescent="0.25">
      <c r="A29">
        <v>27</v>
      </c>
      <c r="B29">
        <v>2</v>
      </c>
      <c r="C29" t="s">
        <v>88</v>
      </c>
      <c r="D29" t="s">
        <v>89</v>
      </c>
      <c r="E29" s="8" t="s">
        <v>90</v>
      </c>
      <c r="G29" t="s">
        <v>91</v>
      </c>
      <c r="H29" s="2">
        <f>3.49*2</f>
        <v>6.98</v>
      </c>
    </row>
    <row r="31" spans="1:8" x14ac:dyDescent="0.25">
      <c r="H31" s="2">
        <f>SUM(H2:H26)</f>
        <v>660.93000000000006</v>
      </c>
    </row>
    <row r="32" spans="1:8" x14ac:dyDescent="0.25">
      <c r="A32">
        <v>28</v>
      </c>
      <c r="B32">
        <v>2</v>
      </c>
      <c r="C32" t="s">
        <v>96</v>
      </c>
      <c r="D32" t="s">
        <v>97</v>
      </c>
      <c r="H32" s="2">
        <f>7.99*2</f>
        <v>15.98</v>
      </c>
    </row>
  </sheetData>
  <hyperlinks>
    <hyperlink ref="D2" r:id="rId1" location="47065t164/=181dc2a"/>
    <hyperlink ref="D25" r:id="rId2" location="47065t852/=188kyri"/>
    <hyperlink ref="D3" r:id="rId3" location="6484k117/=188lfci"/>
    <hyperlink ref="D28" r:id="rId4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Geurten</dc:creator>
  <cp:lastModifiedBy>Jordan Geurten</cp:lastModifiedBy>
  <dcterms:created xsi:type="dcterms:W3CDTF">2017-06-12T15:23:04Z</dcterms:created>
  <dcterms:modified xsi:type="dcterms:W3CDTF">2017-06-28T18:37:23Z</dcterms:modified>
</cp:coreProperties>
</file>