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aleedu-my.sharepoint.com/personal/frannie_adams_yale_edu/Documents/Research/"/>
    </mc:Choice>
  </mc:AlternateContent>
  <xr:revisionPtr revIDLastSave="801" documentId="8_{AC4E5450-5441-40F7-B161-3AAE6EEEE0EC}" xr6:coauthVersionLast="47" xr6:coauthVersionMax="47" xr10:uidLastSave="{97748274-9E52-49B3-9837-4C04F7BD6ED8}"/>
  <bookViews>
    <workbookView xWindow="600" yWindow="130" windowWidth="12950" windowHeight="10130" tabRatio="291" activeTab="1" xr2:uid="{35ABB32C-DEFA-4423-83EB-DFA1B850DDD4}"/>
  </bookViews>
  <sheets>
    <sheet name="Tree Flux" sheetId="2" r:id="rId1"/>
    <sheet name="Soil Flu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2" l="1"/>
  <c r="AA2" i="2"/>
  <c r="AA4" i="1"/>
  <c r="AB4" i="1"/>
  <c r="AB2" i="1"/>
  <c r="AA2" i="1"/>
  <c r="AD2" i="2"/>
  <c r="AB2" i="2"/>
</calcChain>
</file>

<file path=xl/sharedStrings.xml><?xml version="1.0" encoding="utf-8"?>
<sst xmlns="http://schemas.openxmlformats.org/spreadsheetml/2006/main" count="745" uniqueCount="199">
  <si>
    <t>Plot</t>
  </si>
  <si>
    <t>Collar No.</t>
  </si>
  <si>
    <t>Collar Location</t>
  </si>
  <si>
    <t>Gas Analyzer</t>
  </si>
  <si>
    <t>Chamber ID</t>
  </si>
  <si>
    <t>Soil Temp (C)</t>
  </si>
  <si>
    <t>VWC (%)</t>
  </si>
  <si>
    <t>Flux Start Time</t>
  </si>
  <si>
    <t>Flux End Time</t>
  </si>
  <si>
    <t>Grab Sample ID</t>
  </si>
  <si>
    <t>Notes</t>
  </si>
  <si>
    <t>Tree ID</t>
  </si>
  <si>
    <t>Tree Species</t>
  </si>
  <si>
    <t>Decay Class</t>
  </si>
  <si>
    <t>Temp_stemp</t>
  </si>
  <si>
    <t>Temp_air</t>
  </si>
  <si>
    <t>Lenticel Density</t>
  </si>
  <si>
    <t>Date</t>
  </si>
  <si>
    <t>Ghost Site, Rookery Bay</t>
  </si>
  <si>
    <t>North Tree Plot</t>
  </si>
  <si>
    <t>Picarro</t>
  </si>
  <si>
    <t>Chamber ID (inch)</t>
  </si>
  <si>
    <t>System time 13:35:00 = real time 15:59:00 | red</t>
  </si>
  <si>
    <t>red</t>
  </si>
  <si>
    <t>white</t>
  </si>
  <si>
    <t>Site Notes</t>
  </si>
  <si>
    <t>deployed collars at 1pm into soil; 5 in white soil (elevated); 5 in red/brown soil (depressed)</t>
  </si>
  <si>
    <t>RB10</t>
  </si>
  <si>
    <t>LGR3</t>
  </si>
  <si>
    <t>R1</t>
  </si>
  <si>
    <t>Measurement Position (cm)</t>
  </si>
  <si>
    <t>Tree Perimeter (cm)</t>
  </si>
  <si>
    <t>20 inch</t>
  </si>
  <si>
    <t>TEST | tree 147 was outside plot</t>
  </si>
  <si>
    <t>untagged</t>
  </si>
  <si>
    <t>Rhizophora</t>
  </si>
  <si>
    <t>R2</t>
  </si>
  <si>
    <t>small root chamber</t>
  </si>
  <si>
    <t>root</t>
  </si>
  <si>
    <t>same root</t>
  </si>
  <si>
    <t>root 2</t>
  </si>
  <si>
    <t>not confident on seal, CH4 increased but no change in CO2</t>
  </si>
  <si>
    <t>redo of above</t>
  </si>
  <si>
    <t>bare soil</t>
  </si>
  <si>
    <t>pneum: n=2</t>
  </si>
  <si>
    <t>pneumatophores: n=2</t>
  </si>
  <si>
    <t>pneum: n=3</t>
  </si>
  <si>
    <t>bare + pneum: n=2</t>
  </si>
  <si>
    <t>FLM30</t>
  </si>
  <si>
    <t>untagged X1/X2</t>
  </si>
  <si>
    <t>S1</t>
  </si>
  <si>
    <t>S3</t>
  </si>
  <si>
    <t>S4</t>
  </si>
  <si>
    <t>not collected</t>
  </si>
  <si>
    <t>Temp_soil avg</t>
  </si>
  <si>
    <t>soil temp: 1) 24.6 2) 24.5 3)24.4 | soil temp avg = 24.5
- chamber and perimeter not recorded</t>
  </si>
  <si>
    <t>soil temp: 1) 24.2 2) 24.2, 3) 24.2 | soil temp avg = 24.2
no perimeters recorded for this tree</t>
  </si>
  <si>
    <t>SRS6</t>
  </si>
  <si>
    <t>509 (pink)</t>
  </si>
  <si>
    <t>Dead</t>
  </si>
  <si>
    <t>dead wood untagged</t>
  </si>
  <si>
    <t>506 (pink)</t>
  </si>
  <si>
    <t>B</t>
  </si>
  <si>
    <t>RA</t>
  </si>
  <si>
    <t>plank root</t>
  </si>
  <si>
    <t>off ground</t>
  </si>
  <si>
    <t>measurement position: above water line</t>
  </si>
  <si>
    <t>Avicennia</t>
  </si>
  <si>
    <t>Instrument Time</t>
  </si>
  <si>
    <t>Real Time</t>
  </si>
  <si>
    <t>many large prop roots included, so very wide perimeter</t>
  </si>
  <si>
    <t>many prop roots preventing perimeter at 0cm</t>
  </si>
  <si>
    <t>FLM40</t>
  </si>
  <si>
    <t>check if flux was interrupted</t>
  </si>
  <si>
    <t>untagged dead wood</t>
  </si>
  <si>
    <t>625 pneum 1 (living)</t>
  </si>
  <si>
    <t>625 pneum 2</t>
  </si>
  <si>
    <t>625 pneum 3</t>
  </si>
  <si>
    <t>P</t>
  </si>
  <si>
    <t>start of trunk fork</t>
  </si>
  <si>
    <t>BL60</t>
  </si>
  <si>
    <t>R7</t>
  </si>
  <si>
    <t>prop root w/ lenticels</t>
  </si>
  <si>
    <t>very crooked tree - main stem mostly horizontal</t>
  </si>
  <si>
    <t>Living</t>
  </si>
  <si>
    <t>prop root 0</t>
  </si>
  <si>
    <t>Fungus on roots. No visible lenticels -- decomposed ? Around former lenticels</t>
  </si>
  <si>
    <t>PIcarro</t>
  </si>
  <si>
    <t>RZ</t>
  </si>
  <si>
    <t>above prop root 170</t>
  </si>
  <si>
    <t>smooth bark</t>
  </si>
  <si>
    <t>Plot Center</t>
  </si>
  <si>
    <t>smooth bark. Couldn't sample zero due to shape</t>
  </si>
  <si>
    <t>chamber slipped</t>
  </si>
  <si>
    <t>Flux_by hand</t>
  </si>
  <si>
    <t>Flux_calc</t>
  </si>
  <si>
    <t>312:341</t>
  </si>
  <si>
    <t>Raw Analyzer Data Cells</t>
  </si>
  <si>
    <t>R2_by hand</t>
  </si>
  <si>
    <t>R2_calc</t>
  </si>
  <si>
    <t>223:248</t>
  </si>
  <si>
    <t>386:411</t>
  </si>
  <si>
    <t>492:517</t>
  </si>
  <si>
    <t>534:559</t>
  </si>
  <si>
    <t>685:710</t>
  </si>
  <si>
    <t>573:598</t>
  </si>
  <si>
    <t>757:782</t>
  </si>
  <si>
    <t>799:825</t>
  </si>
  <si>
    <t>950:975</t>
  </si>
  <si>
    <t>1034:1096</t>
  </si>
  <si>
    <t>1107:1169</t>
  </si>
  <si>
    <t>1277:1293</t>
  </si>
  <si>
    <t>1311:1323</t>
  </si>
  <si>
    <t>1332:1345</t>
  </si>
  <si>
    <t>1353:1366</t>
  </si>
  <si>
    <t>1379:1392</t>
  </si>
  <si>
    <t>1490:1503</t>
  </si>
  <si>
    <t>1514:1527</t>
  </si>
  <si>
    <t>1534:1547</t>
  </si>
  <si>
    <t>1555:1568</t>
  </si>
  <si>
    <t>1582:1595</t>
  </si>
  <si>
    <t>LGR 3</t>
  </si>
  <si>
    <t>424:443</t>
  </si>
  <si>
    <t>532:558</t>
  </si>
  <si>
    <t>828:841</t>
  </si>
  <si>
    <t>891:904</t>
  </si>
  <si>
    <t>912:926</t>
  </si>
  <si>
    <t>939:953</t>
  </si>
  <si>
    <t>997:1016</t>
  </si>
  <si>
    <t>1134:1156</t>
  </si>
  <si>
    <t>no_num1</t>
  </si>
  <si>
    <t>no_num2</t>
  </si>
  <si>
    <t>no_num3</t>
  </si>
  <si>
    <t>no_num4</t>
  </si>
  <si>
    <t>1147:1193</t>
  </si>
  <si>
    <t>bare + pneum: n=2; should use time period =140 or 12:37:28.989 onwards for flux -- see plot</t>
  </si>
  <si>
    <t>1199:1228</t>
  </si>
  <si>
    <t>bare soil; start flux at time period =40 or 12:44:26.767</t>
  </si>
  <si>
    <t>1238:1258</t>
  </si>
  <si>
    <t>1265:1283</t>
  </si>
  <si>
    <t>24 to 51</t>
  </si>
  <si>
    <t>67:93</t>
  </si>
  <si>
    <t>115:147</t>
  </si>
  <si>
    <t>287:314</t>
  </si>
  <si>
    <t>420:446</t>
  </si>
  <si>
    <t>498:531</t>
  </si>
  <si>
    <t>655:682</t>
  </si>
  <si>
    <t>764:826</t>
  </si>
  <si>
    <t>884:947</t>
  </si>
  <si>
    <t>(no flux?) -- plot shows steady increase of m=2.87E-05 and r2=0.775 between time periods 240 (03/21/2022 13:00:56.683) through 500 03/21/2022 13:05:15.301</t>
  </si>
  <si>
    <t>1041:1086</t>
  </si>
  <si>
    <t>1138:1170</t>
  </si>
  <si>
    <t>1195:1225</t>
  </si>
  <si>
    <t>1282:1340</t>
  </si>
  <si>
    <t>1415:1478</t>
  </si>
  <si>
    <t>flux likely between 340 and 470 (when isolated, that data gives flux of 0.0035 and r2= 0.975)</t>
  </si>
  <si>
    <t>1499:1562</t>
  </si>
  <si>
    <t>is flux 0 through 180 or is there no flux? Time period 0 through 180: slope = 0.00021, R2 = 0.96192</t>
  </si>
  <si>
    <t>51:77</t>
  </si>
  <si>
    <t>92:114</t>
  </si>
  <si>
    <t>168:198</t>
  </si>
  <si>
    <t>R2 and flux are low, but points seem to have pretty clear and consistent upwards trend</t>
  </si>
  <si>
    <t>268:319</t>
  </si>
  <si>
    <t>382:409</t>
  </si>
  <si>
    <t>437:463</t>
  </si>
  <si>
    <t>479:506</t>
  </si>
  <si>
    <t>545:572</t>
  </si>
  <si>
    <t>88:121</t>
  </si>
  <si>
    <t>Avg Live Flux</t>
  </si>
  <si>
    <t>Avg Dead Flux</t>
  </si>
  <si>
    <t>Forest Status</t>
  </si>
  <si>
    <t>Tree</t>
  </si>
  <si>
    <t>Soil</t>
  </si>
  <si>
    <t>Median Live Flux</t>
  </si>
  <si>
    <t>Median Dead Flux</t>
  </si>
  <si>
    <t xml:space="preserve"> </t>
  </si>
  <si>
    <t>3 pneum</t>
  </si>
  <si>
    <t>5 pneum ~6inches each</t>
  </si>
  <si>
    <t>1 pneum</t>
  </si>
  <si>
    <t>*didn't look like a mangrove, but we had already started</t>
  </si>
  <si>
    <t>156:206</t>
  </si>
  <si>
    <t>267:302</t>
  </si>
  <si>
    <t>*flux has R2=0.034 for the given range, but clear accumulation occurs starting at time period of 90 through 210. This is the range used for flux calculation</t>
  </si>
  <si>
    <t>336:369</t>
  </si>
  <si>
    <t>484:517</t>
  </si>
  <si>
    <t>529:562</t>
  </si>
  <si>
    <t>719:752</t>
  </si>
  <si>
    <t>*flux can be improved by isolating the clear increase while chamber is sealed; see flux by hand excel sheet</t>
  </si>
  <si>
    <t>897:912</t>
  </si>
  <si>
    <t>928:941</t>
  </si>
  <si>
    <t>958:972</t>
  </si>
  <si>
    <t>985:999</t>
  </si>
  <si>
    <t>1018:1033</t>
  </si>
  <si>
    <t>1057:1072</t>
  </si>
  <si>
    <t>1096:1105</t>
  </si>
  <si>
    <t>1133:1147</t>
  </si>
  <si>
    <t>1168:1183</t>
  </si>
  <si>
    <t>1208:1223</t>
  </si>
  <si>
    <t>*collection time is significantly shorter than all others --- t=1min vs t=2min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</si>
</sst>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E+00"/>
    <numFmt numFmtId="168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1F5D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1" xfId="0" applyFont="1" applyBorder="1"/>
    <xf numFmtId="21" fontId="0" fillId="0" borderId="0" xfId="0" applyNumberFormat="1"/>
    <xf numFmtId="20" fontId="0" fillId="0" borderId="0" xfId="0" applyNumberFormat="1"/>
    <xf numFmtId="0" fontId="0" fillId="2" borderId="0" xfId="0" applyFont="1" applyFill="1"/>
    <xf numFmtId="0" fontId="0" fillId="0" borderId="0" xfId="0"/>
    <xf numFmtId="0" fontId="1" fillId="0" borderId="1" xfId="0" applyFont="1" applyBorder="1"/>
    <xf numFmtId="0" fontId="0" fillId="0" borderId="0" xfId="0" applyFill="1" applyBorder="1"/>
    <xf numFmtId="0" fontId="1" fillId="0" borderId="0" xfId="0" applyFont="1" applyBorder="1"/>
    <xf numFmtId="0" fontId="0" fillId="0" borderId="0" xfId="0" applyBorder="1" applyAlignment="1">
      <alignment vertical="top" wrapText="1"/>
    </xf>
    <xf numFmtId="0" fontId="0" fillId="0" borderId="0" xfId="0" applyFont="1" applyFill="1"/>
    <xf numFmtId="0" fontId="1" fillId="0" borderId="1" xfId="0" applyFont="1" applyBorder="1"/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ont="1" applyFill="1"/>
    <xf numFmtId="21" fontId="0" fillId="3" borderId="0" xfId="0" applyNumberFormat="1" applyFill="1"/>
    <xf numFmtId="164" fontId="0" fillId="3" borderId="0" xfId="0" applyNumberFormat="1" applyFill="1"/>
    <xf numFmtId="11" fontId="0" fillId="2" borderId="0" xfId="0" applyNumberFormat="1" applyFill="1"/>
    <xf numFmtId="0" fontId="0" fillId="2" borderId="0" xfId="0" applyFill="1"/>
    <xf numFmtId="46" fontId="0" fillId="3" borderId="0" xfId="0" applyNumberFormat="1" applyFill="1"/>
    <xf numFmtId="20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11" fontId="0" fillId="3" borderId="0" xfId="0" applyNumberFormat="1" applyFill="1"/>
    <xf numFmtId="0" fontId="0" fillId="4" borderId="0" xfId="0" applyFill="1"/>
    <xf numFmtId="21" fontId="0" fillId="4" borderId="0" xfId="0" applyNumberFormat="1" applyFill="1"/>
    <xf numFmtId="0" fontId="0" fillId="4" borderId="0" xfId="0" applyFill="1"/>
    <xf numFmtId="21" fontId="0" fillId="3" borderId="0" xfId="0" applyNumberFormat="1" applyFont="1" applyFill="1"/>
    <xf numFmtId="0" fontId="0" fillId="3" borderId="0" xfId="0" applyFont="1" applyFill="1" applyAlignment="1">
      <alignment wrapText="1"/>
    </xf>
    <xf numFmtId="0" fontId="0" fillId="3" borderId="0" xfId="0" applyNumberFormat="1" applyFont="1" applyFill="1" applyAlignment="1">
      <alignment wrapText="1"/>
    </xf>
    <xf numFmtId="22" fontId="0" fillId="3" borderId="0" xfId="0" applyNumberFormat="1" applyFill="1" applyAlignment="1">
      <alignment wrapText="1"/>
    </xf>
    <xf numFmtId="0" fontId="0" fillId="3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3" borderId="0" xfId="0" applyFill="1"/>
    <xf numFmtId="0" fontId="0" fillId="4" borderId="0" xfId="0" applyFill="1" applyAlignment="1">
      <alignment wrapText="1"/>
    </xf>
    <xf numFmtId="0" fontId="0" fillId="4" borderId="0" xfId="0" applyFill="1"/>
    <xf numFmtId="0" fontId="1" fillId="0" borderId="0" xfId="0" applyFont="1" applyFill="1" applyBorder="1"/>
    <xf numFmtId="0" fontId="1" fillId="0" borderId="1" xfId="0" applyFont="1" applyBorder="1"/>
    <xf numFmtId="0" fontId="0" fillId="0" borderId="0" xfId="0"/>
    <xf numFmtId="0" fontId="0" fillId="0" borderId="0" xfId="0" applyAlignment="1">
      <alignment vertical="top" wrapText="1"/>
    </xf>
    <xf numFmtId="11" fontId="0" fillId="0" borderId="0" xfId="0" applyNumberFormat="1"/>
    <xf numFmtId="0" fontId="0" fillId="0" borderId="0" xfId="0" applyFill="1"/>
    <xf numFmtId="165" fontId="0" fillId="0" borderId="0" xfId="0" applyNumberFormat="1"/>
    <xf numFmtId="164" fontId="0" fillId="4" borderId="0" xfId="0" applyNumberFormat="1" applyFill="1"/>
    <xf numFmtId="0" fontId="0" fillId="5" borderId="0" xfId="0" applyFill="1"/>
    <xf numFmtId="21" fontId="0" fillId="5" borderId="0" xfId="0" applyNumberFormat="1" applyFill="1"/>
    <xf numFmtId="0" fontId="0" fillId="3" borderId="0" xfId="0" applyFill="1" applyBorder="1"/>
    <xf numFmtId="0" fontId="0" fillId="6" borderId="0" xfId="0" applyFill="1" applyAlignment="1">
      <alignment wrapText="1"/>
    </xf>
    <xf numFmtId="0" fontId="0" fillId="0" borderId="0" xfId="0" applyBorder="1"/>
    <xf numFmtId="0" fontId="0" fillId="0" borderId="0" xfId="0" applyFont="1" applyFill="1" applyBorder="1"/>
    <xf numFmtId="20" fontId="0" fillId="0" borderId="0" xfId="0" applyNumberFormat="1" applyBorder="1"/>
    <xf numFmtId="21" fontId="0" fillId="0" borderId="0" xfId="0" applyNumberFormat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F5D5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C3932-65D1-4270-B632-8D908C2A4E70}">
  <dimension ref="A1:AJ98"/>
  <sheetViews>
    <sheetView topLeftCell="Z1" zoomScale="85" zoomScaleNormal="85" workbookViewId="0">
      <pane ySplit="1" topLeftCell="A2" activePane="bottomLeft" state="frozen"/>
      <selection activeCell="D1" sqref="D1"/>
      <selection pane="bottomLeft" activeCell="AA1" sqref="AA1:AD3"/>
    </sheetView>
  </sheetViews>
  <sheetFormatPr defaultRowHeight="14.5" x14ac:dyDescent="0.35"/>
  <cols>
    <col min="3" max="3" width="12.1796875" style="13" bestFit="1" customWidth="1"/>
    <col min="4" max="4" width="26.90625" customWidth="1"/>
    <col min="5" max="5" width="11.08984375" customWidth="1"/>
    <col min="6" max="6" width="10.453125" customWidth="1"/>
    <col min="7" max="7" width="11.54296875" customWidth="1"/>
    <col min="8" max="8" width="17.1796875" customWidth="1"/>
    <col min="9" max="9" width="20.08984375" customWidth="1"/>
    <col min="10" max="10" width="11.81640625" customWidth="1"/>
    <col min="11" max="11" width="8.7265625" customWidth="1"/>
    <col min="12" max="12" width="17.7265625" customWidth="1"/>
    <col min="13" max="13" width="17.7265625" style="6" customWidth="1"/>
    <col min="14" max="14" width="13.453125" style="6" customWidth="1"/>
    <col min="15" max="15" width="13.36328125" customWidth="1"/>
    <col min="16" max="16" width="12.36328125" customWidth="1"/>
    <col min="17" max="17" width="13.81640625" customWidth="1"/>
    <col min="18" max="18" width="14" customWidth="1"/>
    <col min="19" max="19" width="12.6328125" customWidth="1"/>
    <col min="20" max="20" width="48.7265625" customWidth="1"/>
    <col min="21" max="21" width="29.81640625" style="6" customWidth="1"/>
    <col min="22" max="22" width="17.7265625" customWidth="1"/>
    <col min="23" max="24" width="17.7265625" style="6" customWidth="1"/>
    <col min="25" max="25" width="15.81640625" customWidth="1"/>
    <col min="27" max="27" width="12" bestFit="1" customWidth="1"/>
    <col min="28" max="28" width="12.90625" bestFit="1" customWidth="1"/>
    <col min="29" max="29" width="15.36328125" bestFit="1" customWidth="1"/>
    <col min="30" max="30" width="16.36328125" bestFit="1" customWidth="1"/>
  </cols>
  <sheetData>
    <row r="1" spans="1:30" x14ac:dyDescent="0.35">
      <c r="A1" s="2" t="s">
        <v>17</v>
      </c>
      <c r="B1" s="2" t="s">
        <v>0</v>
      </c>
      <c r="C1" s="12" t="s">
        <v>170</v>
      </c>
      <c r="D1" s="2" t="s">
        <v>11</v>
      </c>
      <c r="E1" s="2" t="s">
        <v>12</v>
      </c>
      <c r="F1" s="2" t="s">
        <v>13</v>
      </c>
      <c r="G1" s="2" t="s">
        <v>3</v>
      </c>
      <c r="H1" s="2" t="s">
        <v>4</v>
      </c>
      <c r="I1" s="2" t="s">
        <v>30</v>
      </c>
      <c r="J1" s="2" t="s">
        <v>14</v>
      </c>
      <c r="K1" s="2" t="s">
        <v>15</v>
      </c>
      <c r="L1" s="2" t="s">
        <v>31</v>
      </c>
      <c r="M1" s="7" t="s">
        <v>68</v>
      </c>
      <c r="N1" s="7" t="s">
        <v>69</v>
      </c>
      <c r="O1" s="2" t="s">
        <v>7</v>
      </c>
      <c r="P1" s="2" t="s">
        <v>8</v>
      </c>
      <c r="Q1" s="2" t="s">
        <v>9</v>
      </c>
      <c r="R1" s="2" t="s">
        <v>16</v>
      </c>
      <c r="S1" s="9" t="s">
        <v>54</v>
      </c>
      <c r="T1" s="1" t="s">
        <v>10</v>
      </c>
      <c r="U1" s="1" t="s">
        <v>97</v>
      </c>
      <c r="V1" s="1" t="s">
        <v>94</v>
      </c>
      <c r="W1" s="1" t="s">
        <v>98</v>
      </c>
      <c r="X1" s="1" t="s">
        <v>95</v>
      </c>
      <c r="Y1" s="1" t="s">
        <v>99</v>
      </c>
      <c r="AA1" s="1" t="s">
        <v>168</v>
      </c>
      <c r="AB1" s="1" t="s">
        <v>169</v>
      </c>
      <c r="AC1" s="12" t="s">
        <v>173</v>
      </c>
      <c r="AD1" s="12" t="s">
        <v>174</v>
      </c>
    </row>
    <row r="2" spans="1:30" ht="14.5" customHeight="1" x14ac:dyDescent="0.35">
      <c r="A2">
        <v>220319</v>
      </c>
      <c r="B2" t="s">
        <v>27</v>
      </c>
      <c r="C2" s="13" t="s">
        <v>84</v>
      </c>
      <c r="D2">
        <v>147</v>
      </c>
      <c r="G2" t="s">
        <v>28</v>
      </c>
      <c r="H2" t="s">
        <v>29</v>
      </c>
      <c r="I2">
        <v>0</v>
      </c>
      <c r="O2" s="3">
        <v>0.43402777777777773</v>
      </c>
      <c r="S2" s="10"/>
      <c r="T2" s="14" t="s">
        <v>33</v>
      </c>
      <c r="U2" s="14"/>
      <c r="AA2" s="48">
        <f>AVERAGE(V3,V28:V29,V32:V35,V82:V83,V85:V86)</f>
        <v>3.9008890166519235E-4</v>
      </c>
      <c r="AB2">
        <f>AVERAGE(V13:V15,V17:V20,V22:V25,V44:V52,V55)</f>
        <v>2.2317990476190476E-3</v>
      </c>
      <c r="AC2" s="46">
        <f>MEDIAN(V3,V28:V29,V32:V35,V82:V83,V85:V86)</f>
        <v>1.2799999999999999E-4</v>
      </c>
      <c r="AD2">
        <f>MEDIAN(V13:V15,V17:V20,V22:V25,V44:V52,V55)</f>
        <v>4.0000000000000002E-4</v>
      </c>
    </row>
    <row r="3" spans="1:30" x14ac:dyDescent="0.35">
      <c r="A3" s="17">
        <v>220319</v>
      </c>
      <c r="B3" s="17" t="s">
        <v>27</v>
      </c>
      <c r="C3" s="25" t="s">
        <v>84</v>
      </c>
      <c r="D3" s="17">
        <v>147</v>
      </c>
      <c r="E3" s="17"/>
      <c r="F3" s="17"/>
      <c r="G3" s="17" t="s">
        <v>28</v>
      </c>
      <c r="H3" s="17" t="s">
        <v>29</v>
      </c>
      <c r="I3" s="17">
        <v>0</v>
      </c>
      <c r="J3" s="17">
        <v>29.3</v>
      </c>
      <c r="K3" s="17"/>
      <c r="L3" s="17">
        <v>11</v>
      </c>
      <c r="M3" s="17"/>
      <c r="N3" s="17"/>
      <c r="O3" s="19">
        <v>0.44097222222222227</v>
      </c>
      <c r="P3" s="19">
        <v>0.44305555555555554</v>
      </c>
      <c r="Q3" s="17"/>
      <c r="R3" s="17"/>
      <c r="S3" s="26"/>
      <c r="T3" s="27" t="s">
        <v>33</v>
      </c>
      <c r="U3" s="27" t="s">
        <v>122</v>
      </c>
      <c r="V3" s="17">
        <v>1.2999999999999999E-4</v>
      </c>
      <c r="W3" s="17">
        <v>0.96977000000000002</v>
      </c>
      <c r="AA3">
        <v>3.9008890166519235E-4</v>
      </c>
      <c r="AC3" s="58">
        <v>1.2799999999999999E-4</v>
      </c>
    </row>
    <row r="4" spans="1:30" x14ac:dyDescent="0.35">
      <c r="A4" s="17">
        <v>220319</v>
      </c>
      <c r="B4" s="17" t="s">
        <v>27</v>
      </c>
      <c r="C4" s="25" t="s">
        <v>84</v>
      </c>
      <c r="D4" s="17">
        <v>147</v>
      </c>
      <c r="E4" s="17"/>
      <c r="F4" s="17"/>
      <c r="G4" s="17" t="s">
        <v>28</v>
      </c>
      <c r="H4" s="17" t="s">
        <v>29</v>
      </c>
      <c r="I4" s="17" t="s">
        <v>32</v>
      </c>
      <c r="J4" s="17"/>
      <c r="K4" s="17"/>
      <c r="L4" s="17"/>
      <c r="M4" s="17"/>
      <c r="N4" s="17"/>
      <c r="O4" s="19">
        <v>0.45347222222222222</v>
      </c>
      <c r="P4" s="19">
        <v>0.45624999999999999</v>
      </c>
      <c r="Q4" s="17"/>
      <c r="R4" s="17"/>
      <c r="S4" s="26"/>
      <c r="T4" s="27" t="s">
        <v>33</v>
      </c>
      <c r="U4" s="27" t="s">
        <v>123</v>
      </c>
      <c r="V4" s="21">
        <v>3.3599999999999997E-5</v>
      </c>
      <c r="W4" s="22">
        <v>0.84114</v>
      </c>
    </row>
    <row r="5" spans="1:30" ht="29" x14ac:dyDescent="0.35">
      <c r="A5">
        <v>220319</v>
      </c>
      <c r="B5" t="s">
        <v>27</v>
      </c>
      <c r="C5" s="13" t="s">
        <v>84</v>
      </c>
      <c r="D5">
        <v>155</v>
      </c>
      <c r="E5" t="s">
        <v>35</v>
      </c>
      <c r="G5" t="s">
        <v>20</v>
      </c>
      <c r="H5" t="s">
        <v>36</v>
      </c>
      <c r="I5">
        <v>50</v>
      </c>
      <c r="J5">
        <v>30.2</v>
      </c>
      <c r="O5" s="4">
        <v>0.34652777777777777</v>
      </c>
      <c r="P5" s="4">
        <v>0.3527777777777778</v>
      </c>
      <c r="S5" s="6">
        <v>24.2</v>
      </c>
      <c r="T5" s="14" t="s">
        <v>56</v>
      </c>
      <c r="U5" s="14"/>
      <c r="V5" s="6"/>
    </row>
    <row r="6" spans="1:30" x14ac:dyDescent="0.35">
      <c r="A6">
        <v>220319</v>
      </c>
      <c r="B6" t="s">
        <v>27</v>
      </c>
      <c r="C6" s="13" t="s">
        <v>84</v>
      </c>
      <c r="D6">
        <v>155</v>
      </c>
      <c r="G6" t="s">
        <v>20</v>
      </c>
      <c r="H6" t="s">
        <v>36</v>
      </c>
      <c r="I6">
        <v>100</v>
      </c>
      <c r="J6">
        <v>35.700000000000003</v>
      </c>
      <c r="O6" s="4">
        <v>0.36249999999999999</v>
      </c>
      <c r="P6" s="4">
        <v>0.3666666666666667</v>
      </c>
      <c r="S6" s="6">
        <v>24.2</v>
      </c>
      <c r="T6" s="14"/>
      <c r="U6" s="14"/>
    </row>
    <row r="7" spans="1:30" ht="29" x14ac:dyDescent="0.35">
      <c r="A7">
        <v>220319</v>
      </c>
      <c r="B7" t="s">
        <v>27</v>
      </c>
      <c r="C7" s="13" t="s">
        <v>84</v>
      </c>
      <c r="D7">
        <v>155</v>
      </c>
      <c r="G7" t="s">
        <v>20</v>
      </c>
      <c r="H7" s="5" t="s">
        <v>37</v>
      </c>
      <c r="I7" t="s">
        <v>38</v>
      </c>
      <c r="J7">
        <v>28.1</v>
      </c>
      <c r="O7" s="4">
        <v>0.375</v>
      </c>
      <c r="P7" s="4">
        <v>0.37847222222222227</v>
      </c>
      <c r="S7" s="6">
        <v>24.2</v>
      </c>
      <c r="T7" s="14" t="s">
        <v>41</v>
      </c>
      <c r="U7" s="14"/>
    </row>
    <row r="8" spans="1:30" x14ac:dyDescent="0.35">
      <c r="A8">
        <v>220319</v>
      </c>
      <c r="B8" t="s">
        <v>27</v>
      </c>
      <c r="C8" s="13" t="s">
        <v>84</v>
      </c>
      <c r="D8">
        <v>155</v>
      </c>
      <c r="G8" t="s">
        <v>20</v>
      </c>
      <c r="H8" s="5" t="s">
        <v>37</v>
      </c>
      <c r="I8" t="s">
        <v>39</v>
      </c>
      <c r="J8">
        <v>28.1</v>
      </c>
      <c r="O8" s="4">
        <v>0.37986111111111115</v>
      </c>
      <c r="P8" s="4">
        <v>0.38125000000000003</v>
      </c>
      <c r="S8" s="6">
        <v>24.2</v>
      </c>
      <c r="T8" s="14" t="s">
        <v>42</v>
      </c>
      <c r="U8" s="14"/>
    </row>
    <row r="9" spans="1:30" x14ac:dyDescent="0.35">
      <c r="A9">
        <v>220319</v>
      </c>
      <c r="B9" t="s">
        <v>27</v>
      </c>
      <c r="C9" s="13" t="s">
        <v>84</v>
      </c>
      <c r="D9">
        <v>155</v>
      </c>
      <c r="G9" t="s">
        <v>20</v>
      </c>
      <c r="H9" s="5" t="s">
        <v>37</v>
      </c>
      <c r="I9" t="s">
        <v>40</v>
      </c>
      <c r="J9">
        <v>28.4</v>
      </c>
      <c r="O9" s="4">
        <v>0.3833333333333333</v>
      </c>
      <c r="P9" s="4">
        <v>0.38958333333333334</v>
      </c>
      <c r="S9" s="6">
        <v>24.2</v>
      </c>
      <c r="T9" s="14"/>
      <c r="U9" s="14"/>
    </row>
    <row r="10" spans="1:30" x14ac:dyDescent="0.35">
      <c r="A10">
        <v>220319</v>
      </c>
      <c r="B10" t="s">
        <v>27</v>
      </c>
      <c r="C10" s="13" t="s">
        <v>84</v>
      </c>
      <c r="D10" t="s">
        <v>34</v>
      </c>
      <c r="G10" t="s">
        <v>20</v>
      </c>
      <c r="H10" s="5"/>
      <c r="I10">
        <v>26</v>
      </c>
      <c r="J10">
        <v>30.2</v>
      </c>
      <c r="K10">
        <v>29.6</v>
      </c>
      <c r="O10" s="4">
        <v>0.41944444444444445</v>
      </c>
      <c r="P10" s="4">
        <v>0.4291666666666667</v>
      </c>
      <c r="S10" s="8">
        <v>24.5</v>
      </c>
      <c r="T10" s="37" t="s">
        <v>55</v>
      </c>
      <c r="U10" s="14"/>
    </row>
    <row r="11" spans="1:30" x14ac:dyDescent="0.35">
      <c r="A11">
        <v>220319</v>
      </c>
      <c r="B11" t="s">
        <v>27</v>
      </c>
      <c r="C11" s="13" t="s">
        <v>84</v>
      </c>
      <c r="D11" t="s">
        <v>34</v>
      </c>
      <c r="G11" t="s">
        <v>20</v>
      </c>
      <c r="H11" s="5"/>
      <c r="I11">
        <v>50</v>
      </c>
      <c r="J11">
        <v>30.4</v>
      </c>
      <c r="O11" s="4">
        <v>0.43263888888888885</v>
      </c>
      <c r="P11" s="4">
        <v>0.43958333333333338</v>
      </c>
      <c r="S11" s="6"/>
      <c r="T11" s="37"/>
      <c r="U11" s="14"/>
    </row>
    <row r="12" spans="1:30" x14ac:dyDescent="0.35">
      <c r="A12">
        <v>220319</v>
      </c>
      <c r="B12" t="s">
        <v>27</v>
      </c>
      <c r="C12" s="13" t="s">
        <v>84</v>
      </c>
      <c r="D12" t="s">
        <v>34</v>
      </c>
      <c r="G12" t="s">
        <v>20</v>
      </c>
      <c r="H12" s="5"/>
      <c r="I12">
        <v>100</v>
      </c>
      <c r="J12">
        <v>34.5</v>
      </c>
      <c r="O12" s="4">
        <v>0.44861111111111113</v>
      </c>
      <c r="P12" s="4">
        <v>0.45555555555555555</v>
      </c>
      <c r="S12" s="6"/>
      <c r="T12" s="37"/>
      <c r="U12" s="14"/>
    </row>
    <row r="13" spans="1:30" s="1" customFormat="1" x14ac:dyDescent="0.35">
      <c r="A13" s="18">
        <v>220321</v>
      </c>
      <c r="B13" s="18" t="s">
        <v>48</v>
      </c>
      <c r="C13" s="18" t="s">
        <v>59</v>
      </c>
      <c r="D13" s="18" t="s">
        <v>49</v>
      </c>
      <c r="E13" s="18"/>
      <c r="F13" s="18"/>
      <c r="G13" s="18" t="s">
        <v>121</v>
      </c>
      <c r="H13" s="18" t="s">
        <v>50</v>
      </c>
      <c r="I13" s="18">
        <v>0</v>
      </c>
      <c r="J13" s="18">
        <v>24.5</v>
      </c>
      <c r="K13" s="18">
        <v>26.6</v>
      </c>
      <c r="L13" s="18">
        <v>85</v>
      </c>
      <c r="M13" s="18"/>
      <c r="N13" s="18"/>
      <c r="O13" s="32">
        <v>0.44062499999999999</v>
      </c>
      <c r="P13" s="32">
        <v>0.44344907407407402</v>
      </c>
      <c r="Q13" s="18"/>
      <c r="R13" s="18"/>
      <c r="S13" s="18"/>
      <c r="T13" s="33"/>
      <c r="U13" s="34" t="s">
        <v>140</v>
      </c>
      <c r="V13" s="18">
        <v>1.5799000000000001E-2</v>
      </c>
      <c r="W13" s="18">
        <v>0.98761399999999999</v>
      </c>
    </row>
    <row r="14" spans="1:30" x14ac:dyDescent="0.35">
      <c r="A14" s="17">
        <v>220321</v>
      </c>
      <c r="B14" s="17" t="s">
        <v>48</v>
      </c>
      <c r="C14" s="18" t="s">
        <v>59</v>
      </c>
      <c r="D14" s="17" t="s">
        <v>49</v>
      </c>
      <c r="E14" s="17"/>
      <c r="F14" s="17"/>
      <c r="G14" s="17" t="s">
        <v>28</v>
      </c>
      <c r="H14" s="18" t="s">
        <v>50</v>
      </c>
      <c r="I14" s="18">
        <v>50</v>
      </c>
      <c r="J14" s="17">
        <v>34.4</v>
      </c>
      <c r="K14" s="17">
        <v>26.8</v>
      </c>
      <c r="L14" s="17">
        <v>72</v>
      </c>
      <c r="M14" s="17"/>
      <c r="N14" s="17"/>
      <c r="O14" s="19">
        <v>0.44548611111111108</v>
      </c>
      <c r="P14" s="19">
        <v>0.44826388888888885</v>
      </c>
      <c r="Q14" s="17"/>
      <c r="R14" s="17"/>
      <c r="S14" s="17"/>
      <c r="T14" s="27"/>
      <c r="U14" s="27" t="s">
        <v>141</v>
      </c>
      <c r="V14" s="17">
        <v>6.3140000000000002E-3</v>
      </c>
      <c r="W14" s="17">
        <v>0.99556800000000001</v>
      </c>
    </row>
    <row r="15" spans="1:30" x14ac:dyDescent="0.35">
      <c r="A15" s="17">
        <v>220321</v>
      </c>
      <c r="B15" s="17" t="s">
        <v>48</v>
      </c>
      <c r="C15" s="18" t="s">
        <v>59</v>
      </c>
      <c r="D15" s="17" t="s">
        <v>49</v>
      </c>
      <c r="E15" s="17"/>
      <c r="F15" s="17"/>
      <c r="G15" s="18" t="s">
        <v>121</v>
      </c>
      <c r="H15" s="18" t="s">
        <v>50</v>
      </c>
      <c r="I15" s="18">
        <v>100</v>
      </c>
      <c r="J15" s="17">
        <v>23.5</v>
      </c>
      <c r="K15" s="17">
        <v>26.9</v>
      </c>
      <c r="L15" s="17">
        <v>54</v>
      </c>
      <c r="M15" s="17"/>
      <c r="N15" s="17"/>
      <c r="O15" s="19">
        <v>0.45104166666666662</v>
      </c>
      <c r="P15" s="19">
        <v>0.45451388888888888</v>
      </c>
      <c r="Q15" s="17"/>
      <c r="R15" s="17"/>
      <c r="S15" s="17"/>
      <c r="T15" s="27"/>
      <c r="U15" s="27" t="s">
        <v>142</v>
      </c>
      <c r="V15" s="17">
        <v>1.6799999999999999E-4</v>
      </c>
      <c r="W15" s="17">
        <v>0.96219200000000005</v>
      </c>
    </row>
    <row r="16" spans="1:30" x14ac:dyDescent="0.35">
      <c r="A16" s="17">
        <v>220321</v>
      </c>
      <c r="B16" s="17" t="s">
        <v>48</v>
      </c>
      <c r="C16" s="18" t="s">
        <v>59</v>
      </c>
      <c r="D16" s="17">
        <v>510</v>
      </c>
      <c r="E16" s="17"/>
      <c r="F16" s="17"/>
      <c r="G16" s="17" t="s">
        <v>121</v>
      </c>
      <c r="H16" s="18" t="s">
        <v>50</v>
      </c>
      <c r="I16" s="18">
        <v>0</v>
      </c>
      <c r="J16" s="17">
        <v>26.2</v>
      </c>
      <c r="K16" s="17">
        <v>27</v>
      </c>
      <c r="L16" s="17">
        <v>76</v>
      </c>
      <c r="M16" s="17"/>
      <c r="N16" s="17"/>
      <c r="O16" s="19">
        <v>0.47083333333333338</v>
      </c>
      <c r="P16" s="19">
        <v>0.47361111111111115</v>
      </c>
      <c r="Q16" s="17"/>
      <c r="R16" s="17"/>
      <c r="S16" s="17">
        <v>24.9</v>
      </c>
      <c r="T16" s="27"/>
      <c r="U16" s="35" t="s">
        <v>143</v>
      </c>
      <c r="V16" s="22">
        <v>3.2074700000000002E-4</v>
      </c>
      <c r="W16" s="22">
        <v>0.63025490699999998</v>
      </c>
    </row>
    <row r="17" spans="1:23" x14ac:dyDescent="0.35">
      <c r="A17" s="17">
        <v>220321</v>
      </c>
      <c r="B17" s="17" t="s">
        <v>48</v>
      </c>
      <c r="C17" s="18" t="s">
        <v>59</v>
      </c>
      <c r="D17" s="17">
        <v>510</v>
      </c>
      <c r="E17" s="17"/>
      <c r="F17" s="17"/>
      <c r="G17" s="18" t="s">
        <v>121</v>
      </c>
      <c r="H17" s="18" t="s">
        <v>50</v>
      </c>
      <c r="I17" s="18">
        <v>50</v>
      </c>
      <c r="J17" s="17">
        <v>26.5</v>
      </c>
      <c r="K17" s="17">
        <v>27.1</v>
      </c>
      <c r="L17" s="17">
        <v>64</v>
      </c>
      <c r="M17" s="17"/>
      <c r="N17" s="17"/>
      <c r="O17" s="19">
        <v>0.4861111111111111</v>
      </c>
      <c r="P17" s="19">
        <v>0.48888888888888887</v>
      </c>
      <c r="Q17" s="17"/>
      <c r="R17" s="17"/>
      <c r="S17" s="17">
        <v>24.9</v>
      </c>
      <c r="T17" s="27"/>
      <c r="U17" s="27" t="s">
        <v>144</v>
      </c>
      <c r="V17" s="17">
        <v>1E-4</v>
      </c>
      <c r="W17" s="17">
        <v>0.94209799999999999</v>
      </c>
    </row>
    <row r="18" spans="1:23" x14ac:dyDescent="0.35">
      <c r="A18" s="17">
        <v>220321</v>
      </c>
      <c r="B18" s="17" t="s">
        <v>48</v>
      </c>
      <c r="C18" s="18" t="s">
        <v>59</v>
      </c>
      <c r="D18" s="17">
        <v>510</v>
      </c>
      <c r="E18" s="17"/>
      <c r="F18" s="17"/>
      <c r="G18" s="17" t="s">
        <v>121</v>
      </c>
      <c r="H18" s="18" t="s">
        <v>50</v>
      </c>
      <c r="I18" s="18">
        <v>100</v>
      </c>
      <c r="J18" s="17">
        <v>29.2</v>
      </c>
      <c r="K18" s="17">
        <v>26.9</v>
      </c>
      <c r="L18" s="17">
        <v>60</v>
      </c>
      <c r="M18" s="17"/>
      <c r="N18" s="17"/>
      <c r="O18" s="19">
        <v>0.49513888888888885</v>
      </c>
      <c r="P18" s="19">
        <v>0.49861111111111112</v>
      </c>
      <c r="Q18" s="17"/>
      <c r="R18" s="17"/>
      <c r="S18" s="17">
        <v>24.9</v>
      </c>
      <c r="T18" s="27"/>
      <c r="U18" s="27" t="s">
        <v>145</v>
      </c>
      <c r="V18" s="17">
        <v>3.4780000000000002E-5</v>
      </c>
      <c r="W18" s="17">
        <v>0.90980799999999995</v>
      </c>
    </row>
    <row r="19" spans="1:23" x14ac:dyDescent="0.35">
      <c r="A19" s="17">
        <v>220321</v>
      </c>
      <c r="B19" s="17" t="s">
        <v>48</v>
      </c>
      <c r="C19" s="18" t="s">
        <v>59</v>
      </c>
      <c r="D19" s="17">
        <v>540</v>
      </c>
      <c r="E19" s="17"/>
      <c r="F19" s="17"/>
      <c r="G19" s="18" t="s">
        <v>121</v>
      </c>
      <c r="H19" s="18" t="s">
        <v>51</v>
      </c>
      <c r="I19" s="18">
        <v>0</v>
      </c>
      <c r="J19" s="17">
        <v>28.1</v>
      </c>
      <c r="K19" s="17">
        <v>27.5</v>
      </c>
      <c r="L19" s="17">
        <v>35</v>
      </c>
      <c r="M19" s="17"/>
      <c r="N19" s="17"/>
      <c r="O19" s="19">
        <v>0.5131944444444444</v>
      </c>
      <c r="P19" s="19">
        <v>0.51597222222222217</v>
      </c>
      <c r="Q19" s="17"/>
      <c r="R19" s="17"/>
      <c r="S19" s="17">
        <v>25.2</v>
      </c>
      <c r="T19" s="27"/>
      <c r="U19" s="27" t="s">
        <v>146</v>
      </c>
      <c r="V19" s="17">
        <v>9.77E-4</v>
      </c>
      <c r="W19" s="17">
        <v>0.98831800000000003</v>
      </c>
    </row>
    <row r="20" spans="1:23" x14ac:dyDescent="0.35">
      <c r="A20" s="17">
        <v>220321</v>
      </c>
      <c r="B20" s="17" t="s">
        <v>48</v>
      </c>
      <c r="C20" s="18" t="s">
        <v>59</v>
      </c>
      <c r="D20" s="17">
        <v>540</v>
      </c>
      <c r="E20" s="17"/>
      <c r="F20" s="17"/>
      <c r="G20" s="17" t="s">
        <v>121</v>
      </c>
      <c r="H20" s="18" t="s">
        <v>51</v>
      </c>
      <c r="I20" s="18">
        <v>50</v>
      </c>
      <c r="J20" s="17">
        <v>32.200000000000003</v>
      </c>
      <c r="K20" s="17">
        <v>28.6</v>
      </c>
      <c r="L20" s="17">
        <v>30</v>
      </c>
      <c r="M20" s="17"/>
      <c r="N20" s="17"/>
      <c r="O20" s="19">
        <v>0.52569444444444446</v>
      </c>
      <c r="P20" s="19">
        <v>0.53263888888888888</v>
      </c>
      <c r="Q20" s="17"/>
      <c r="R20" s="17"/>
      <c r="S20" s="17">
        <v>25.2</v>
      </c>
      <c r="T20" s="27"/>
      <c r="U20" s="27" t="s">
        <v>147</v>
      </c>
      <c r="V20" s="17">
        <v>1.3100000000000001E-4</v>
      </c>
      <c r="W20" s="17">
        <v>0.90014000000000005</v>
      </c>
    </row>
    <row r="21" spans="1:23" ht="43.5" x14ac:dyDescent="0.35">
      <c r="A21" s="17">
        <v>220321</v>
      </c>
      <c r="B21" s="17" t="s">
        <v>48</v>
      </c>
      <c r="C21" s="18" t="s">
        <v>59</v>
      </c>
      <c r="D21" s="17">
        <v>540</v>
      </c>
      <c r="E21" s="17"/>
      <c r="F21" s="17"/>
      <c r="G21" s="18" t="s">
        <v>121</v>
      </c>
      <c r="H21" s="18" t="s">
        <v>51</v>
      </c>
      <c r="I21" s="18">
        <v>100</v>
      </c>
      <c r="J21" s="17">
        <v>26.6</v>
      </c>
      <c r="K21" s="17">
        <v>28.6</v>
      </c>
      <c r="L21" s="17">
        <v>29</v>
      </c>
      <c r="M21" s="17"/>
      <c r="N21" s="17"/>
      <c r="O21" s="19">
        <v>0.5395833333333333</v>
      </c>
      <c r="P21" s="19">
        <v>0.54652777777777783</v>
      </c>
      <c r="Q21" s="17"/>
      <c r="R21" s="17"/>
      <c r="S21" s="36">
        <v>25.2</v>
      </c>
      <c r="T21" s="27" t="s">
        <v>149</v>
      </c>
      <c r="U21" s="27" t="s">
        <v>148</v>
      </c>
      <c r="V21" s="21">
        <v>-4.8559999999999998E-6</v>
      </c>
      <c r="W21" s="22">
        <v>0.1285666</v>
      </c>
    </row>
    <row r="22" spans="1:23" x14ac:dyDescent="0.35">
      <c r="A22" s="17">
        <v>220321</v>
      </c>
      <c r="B22" s="17" t="s">
        <v>48</v>
      </c>
      <c r="C22" s="18" t="s">
        <v>59</v>
      </c>
      <c r="D22" s="17">
        <v>517</v>
      </c>
      <c r="E22" s="17"/>
      <c r="F22" s="17"/>
      <c r="G22" s="17" t="s">
        <v>121</v>
      </c>
      <c r="H22" s="18" t="s">
        <v>52</v>
      </c>
      <c r="I22" s="18">
        <v>0</v>
      </c>
      <c r="J22" s="17">
        <v>32.1</v>
      </c>
      <c r="K22" s="17">
        <v>29.8</v>
      </c>
      <c r="L22" s="17">
        <v>69</v>
      </c>
      <c r="M22" s="17"/>
      <c r="N22" s="17"/>
      <c r="O22" s="19">
        <v>0.55763888888888891</v>
      </c>
      <c r="P22" s="19">
        <v>0.5625</v>
      </c>
      <c r="Q22" s="17"/>
      <c r="R22" s="17"/>
      <c r="S22" s="17">
        <v>25.6</v>
      </c>
      <c r="T22" s="27"/>
      <c r="U22" s="27" t="s">
        <v>150</v>
      </c>
      <c r="V22" s="17">
        <v>2.0170000000000001E-3</v>
      </c>
      <c r="W22" s="17">
        <v>0.96240599999999998</v>
      </c>
    </row>
    <row r="23" spans="1:23" x14ac:dyDescent="0.35">
      <c r="A23" s="17">
        <v>220321</v>
      </c>
      <c r="B23" s="17" t="s">
        <v>48</v>
      </c>
      <c r="C23" s="18" t="s">
        <v>59</v>
      </c>
      <c r="D23" s="17">
        <v>517</v>
      </c>
      <c r="E23" s="17"/>
      <c r="F23" s="17"/>
      <c r="G23" s="18" t="s">
        <v>121</v>
      </c>
      <c r="H23" s="18" t="s">
        <v>52</v>
      </c>
      <c r="I23" s="18">
        <v>50</v>
      </c>
      <c r="J23" s="17">
        <v>30.7</v>
      </c>
      <c r="K23" s="17">
        <v>27.4</v>
      </c>
      <c r="L23" s="17">
        <v>55</v>
      </c>
      <c r="M23" s="17"/>
      <c r="N23" s="17"/>
      <c r="O23" s="19">
        <v>0.56874999999999998</v>
      </c>
      <c r="P23" s="19">
        <v>0.57222222222222219</v>
      </c>
      <c r="Q23" s="17"/>
      <c r="R23" s="17"/>
      <c r="S23" s="17">
        <v>25.6</v>
      </c>
      <c r="T23" s="27"/>
      <c r="U23" s="27" t="s">
        <v>151</v>
      </c>
      <c r="V23" s="17">
        <v>3.2400000000000001E-4</v>
      </c>
      <c r="W23" s="17">
        <v>0.99252499999999999</v>
      </c>
    </row>
    <row r="24" spans="1:23" x14ac:dyDescent="0.35">
      <c r="A24" s="17">
        <v>220321</v>
      </c>
      <c r="B24" s="17" t="s">
        <v>48</v>
      </c>
      <c r="C24" s="18" t="s">
        <v>59</v>
      </c>
      <c r="D24" s="17">
        <v>517</v>
      </c>
      <c r="E24" s="17"/>
      <c r="F24" s="17"/>
      <c r="G24" s="17" t="s">
        <v>121</v>
      </c>
      <c r="H24" s="18" t="s">
        <v>52</v>
      </c>
      <c r="I24" s="18">
        <v>100</v>
      </c>
      <c r="J24" s="17">
        <v>31.3</v>
      </c>
      <c r="K24" s="17">
        <v>27.6</v>
      </c>
      <c r="L24" s="17">
        <v>54.5</v>
      </c>
      <c r="M24" s="17"/>
      <c r="N24" s="17"/>
      <c r="O24" s="19">
        <v>0.57534722222222223</v>
      </c>
      <c r="P24" s="19">
        <v>0.57847222222222217</v>
      </c>
      <c r="Q24" s="17"/>
      <c r="R24" s="17"/>
      <c r="S24" s="17">
        <v>25.6</v>
      </c>
      <c r="T24" s="27"/>
      <c r="U24" s="27" t="s">
        <v>152</v>
      </c>
      <c r="V24" s="17">
        <v>1.13E-4</v>
      </c>
      <c r="W24" s="17">
        <v>0.88112800000000002</v>
      </c>
    </row>
    <row r="25" spans="1:23" x14ac:dyDescent="0.35">
      <c r="A25" s="17">
        <v>220321</v>
      </c>
      <c r="B25" s="17" t="s">
        <v>48</v>
      </c>
      <c r="C25" s="18" t="s">
        <v>59</v>
      </c>
      <c r="D25" s="17" t="s">
        <v>53</v>
      </c>
      <c r="E25" s="17"/>
      <c r="F25" s="17"/>
      <c r="G25" s="17" t="s">
        <v>28</v>
      </c>
      <c r="H25" s="18" t="s">
        <v>51</v>
      </c>
      <c r="I25" s="18">
        <v>0</v>
      </c>
      <c r="J25" s="17">
        <v>31.5</v>
      </c>
      <c r="K25" s="17">
        <v>30.6</v>
      </c>
      <c r="L25" s="17">
        <v>42</v>
      </c>
      <c r="M25" s="17"/>
      <c r="N25" s="17"/>
      <c r="O25" s="19">
        <v>0.5854166666666667</v>
      </c>
      <c r="P25" s="19">
        <v>0.59166666666666667</v>
      </c>
      <c r="Q25" s="17"/>
      <c r="R25" s="17"/>
      <c r="S25" s="17">
        <v>25.8</v>
      </c>
      <c r="T25" s="27"/>
      <c r="U25" s="27" t="s">
        <v>153</v>
      </c>
      <c r="V25" s="17">
        <v>1.0300000000000001E-3</v>
      </c>
      <c r="W25" s="17">
        <v>0.95604</v>
      </c>
    </row>
    <row r="26" spans="1:23" ht="29" x14ac:dyDescent="0.35">
      <c r="A26" s="17">
        <v>220321</v>
      </c>
      <c r="B26" s="17" t="s">
        <v>48</v>
      </c>
      <c r="C26" s="18" t="s">
        <v>59</v>
      </c>
      <c r="D26" s="17" t="s">
        <v>53</v>
      </c>
      <c r="E26" s="17"/>
      <c r="F26" s="17"/>
      <c r="G26" s="17" t="s">
        <v>28</v>
      </c>
      <c r="H26" s="18" t="s">
        <v>51</v>
      </c>
      <c r="I26" s="18">
        <v>50</v>
      </c>
      <c r="J26" s="17">
        <v>28.5</v>
      </c>
      <c r="K26" s="17">
        <v>29.9</v>
      </c>
      <c r="L26" s="17">
        <v>37</v>
      </c>
      <c r="M26" s="17"/>
      <c r="N26" s="17"/>
      <c r="O26" s="19">
        <v>0.60069444444444442</v>
      </c>
      <c r="P26" s="19">
        <v>0.60763888888888895</v>
      </c>
      <c r="Q26" s="17"/>
      <c r="R26" s="17"/>
      <c r="S26" s="36">
        <v>25.8</v>
      </c>
      <c r="T26" s="27" t="s">
        <v>155</v>
      </c>
      <c r="U26" s="27" t="s">
        <v>154</v>
      </c>
      <c r="V26" s="21">
        <v>5.5040000000000002E-5</v>
      </c>
      <c r="W26" s="22">
        <v>0.52314000000000005</v>
      </c>
    </row>
    <row r="27" spans="1:23" ht="29" x14ac:dyDescent="0.35">
      <c r="A27" s="17">
        <v>220321</v>
      </c>
      <c r="B27" s="17" t="s">
        <v>48</v>
      </c>
      <c r="C27" s="18" t="s">
        <v>59</v>
      </c>
      <c r="D27" s="17" t="s">
        <v>53</v>
      </c>
      <c r="E27" s="17"/>
      <c r="F27" s="17"/>
      <c r="G27" s="17" t="s">
        <v>28</v>
      </c>
      <c r="H27" s="18" t="s">
        <v>51</v>
      </c>
      <c r="I27" s="18">
        <v>100</v>
      </c>
      <c r="J27" s="17">
        <v>24.5</v>
      </c>
      <c r="K27" s="17">
        <v>27.6</v>
      </c>
      <c r="L27" s="17">
        <v>33</v>
      </c>
      <c r="M27" s="17"/>
      <c r="N27" s="17"/>
      <c r="O27" s="19">
        <v>0.61041666666666672</v>
      </c>
      <c r="P27" s="19">
        <v>0.61736111111111114</v>
      </c>
      <c r="Q27" s="17"/>
      <c r="R27" s="17"/>
      <c r="S27" s="36">
        <v>25.8</v>
      </c>
      <c r="T27" s="27" t="s">
        <v>157</v>
      </c>
      <c r="U27" s="27" t="s">
        <v>156</v>
      </c>
      <c r="V27" s="21">
        <v>3.2400000000000001E-5</v>
      </c>
      <c r="W27" s="22">
        <v>0.45300000000000001</v>
      </c>
    </row>
    <row r="28" spans="1:23" x14ac:dyDescent="0.35">
      <c r="A28" s="17">
        <v>220322</v>
      </c>
      <c r="B28" s="17" t="s">
        <v>57</v>
      </c>
      <c r="C28" s="25" t="s">
        <v>84</v>
      </c>
      <c r="D28" s="17" t="s">
        <v>58</v>
      </c>
      <c r="E28" s="17"/>
      <c r="F28" s="17" t="s">
        <v>59</v>
      </c>
      <c r="G28" s="17" t="s">
        <v>28</v>
      </c>
      <c r="H28" s="18" t="s">
        <v>62</v>
      </c>
      <c r="I28" s="18">
        <v>20</v>
      </c>
      <c r="J28" s="17">
        <v>28.7</v>
      </c>
      <c r="K28" s="17">
        <v>27.6</v>
      </c>
      <c r="L28" s="17">
        <v>30</v>
      </c>
      <c r="M28" s="17"/>
      <c r="N28" s="17"/>
      <c r="O28" s="19">
        <v>0.58194444444444449</v>
      </c>
      <c r="P28" s="19">
        <v>0.58461805555555557</v>
      </c>
      <c r="Q28" s="17"/>
      <c r="R28" s="17"/>
      <c r="S28" s="36">
        <v>23.2</v>
      </c>
      <c r="T28" s="27" t="s">
        <v>66</v>
      </c>
      <c r="U28" s="27" t="s">
        <v>158</v>
      </c>
      <c r="V28" s="17">
        <v>1.2799999999999999E-4</v>
      </c>
      <c r="W28" s="17">
        <v>0.97994999999999999</v>
      </c>
    </row>
    <row r="29" spans="1:23" x14ac:dyDescent="0.35">
      <c r="A29" s="17">
        <v>220322</v>
      </c>
      <c r="B29" s="17" t="s">
        <v>57</v>
      </c>
      <c r="C29" s="25" t="s">
        <v>84</v>
      </c>
      <c r="D29" s="17" t="s">
        <v>58</v>
      </c>
      <c r="E29" s="17"/>
      <c r="F29" s="17" t="s">
        <v>59</v>
      </c>
      <c r="G29" s="17" t="s">
        <v>28</v>
      </c>
      <c r="H29" s="18" t="s">
        <v>62</v>
      </c>
      <c r="I29" s="18">
        <v>50</v>
      </c>
      <c r="J29" s="17">
        <v>28.3</v>
      </c>
      <c r="K29" s="17">
        <v>27.6</v>
      </c>
      <c r="L29" s="17">
        <v>34</v>
      </c>
      <c r="M29" s="17"/>
      <c r="N29" s="17"/>
      <c r="O29" s="19">
        <v>0.58680555555555558</v>
      </c>
      <c r="P29" s="19">
        <v>0.58888888888888891</v>
      </c>
      <c r="Q29" s="17"/>
      <c r="R29" s="17"/>
      <c r="S29" s="36">
        <v>23.2</v>
      </c>
      <c r="T29" s="17"/>
      <c r="U29" s="27" t="s">
        <v>159</v>
      </c>
      <c r="V29" s="17">
        <v>1.493E-3</v>
      </c>
      <c r="W29" s="17">
        <v>0.98832200000000003</v>
      </c>
    </row>
    <row r="30" spans="1:23" ht="29" x14ac:dyDescent="0.35">
      <c r="A30" s="17">
        <v>220322</v>
      </c>
      <c r="B30" s="17" t="s">
        <v>57</v>
      </c>
      <c r="C30" s="25" t="s">
        <v>84</v>
      </c>
      <c r="D30" s="17" t="s">
        <v>58</v>
      </c>
      <c r="E30" s="17"/>
      <c r="F30" s="17" t="s">
        <v>59</v>
      </c>
      <c r="G30" s="17" t="s">
        <v>28</v>
      </c>
      <c r="H30" s="18" t="s">
        <v>62</v>
      </c>
      <c r="I30" s="18">
        <v>100</v>
      </c>
      <c r="J30" s="17">
        <v>29.3</v>
      </c>
      <c r="K30" s="17">
        <v>27.6</v>
      </c>
      <c r="L30" s="17">
        <v>40</v>
      </c>
      <c r="M30" s="17"/>
      <c r="N30" s="17"/>
      <c r="O30" s="19">
        <v>0.59548611111111105</v>
      </c>
      <c r="P30" s="19">
        <v>0.59861111111111109</v>
      </c>
      <c r="Q30" s="17"/>
      <c r="R30" s="17"/>
      <c r="S30" s="36">
        <v>23.2</v>
      </c>
      <c r="T30" s="27" t="s">
        <v>161</v>
      </c>
      <c r="U30" s="27" t="s">
        <v>160</v>
      </c>
      <c r="V30" s="21">
        <v>1.34E-5</v>
      </c>
      <c r="W30" s="22">
        <v>0.66459000000000001</v>
      </c>
    </row>
    <row r="31" spans="1:23" x14ac:dyDescent="0.35">
      <c r="A31" s="17">
        <v>220322</v>
      </c>
      <c r="B31" s="17" t="s">
        <v>57</v>
      </c>
      <c r="C31" s="25" t="s">
        <v>84</v>
      </c>
      <c r="D31" s="17" t="s">
        <v>60</v>
      </c>
      <c r="E31" s="17"/>
      <c r="F31" s="17" t="s">
        <v>59</v>
      </c>
      <c r="G31" s="17" t="s">
        <v>28</v>
      </c>
      <c r="H31" s="18" t="s">
        <v>63</v>
      </c>
      <c r="I31" s="18" t="s">
        <v>65</v>
      </c>
      <c r="J31" s="17"/>
      <c r="K31" s="17"/>
      <c r="L31" s="17">
        <v>22</v>
      </c>
      <c r="M31" s="17"/>
      <c r="N31" s="17"/>
      <c r="O31" s="19">
        <v>0.6069444444444444</v>
      </c>
      <c r="P31" s="19">
        <v>0.61249999999999993</v>
      </c>
      <c r="U31" s="27" t="s">
        <v>162</v>
      </c>
      <c r="V31" s="21">
        <v>3.1599999999999998E-6</v>
      </c>
      <c r="W31" s="22">
        <v>0.12690000000000001</v>
      </c>
    </row>
    <row r="32" spans="1:23" x14ac:dyDescent="0.35">
      <c r="A32" s="17">
        <v>220322</v>
      </c>
      <c r="B32" s="17" t="s">
        <v>57</v>
      </c>
      <c r="C32" s="25" t="s">
        <v>84</v>
      </c>
      <c r="D32" s="17" t="s">
        <v>61</v>
      </c>
      <c r="E32" s="17"/>
      <c r="F32" s="17"/>
      <c r="G32" s="17" t="s">
        <v>28</v>
      </c>
      <c r="H32" s="18" t="s">
        <v>52</v>
      </c>
      <c r="I32" s="18">
        <v>100</v>
      </c>
      <c r="J32" s="17">
        <v>27.7</v>
      </c>
      <c r="K32" s="17">
        <v>27.7</v>
      </c>
      <c r="L32" s="17">
        <v>65</v>
      </c>
      <c r="M32" s="17"/>
      <c r="N32" s="17"/>
      <c r="O32" s="19">
        <v>0.62013888888888891</v>
      </c>
      <c r="P32" s="19">
        <v>0.62291666666666667</v>
      </c>
      <c r="S32">
        <v>23.3</v>
      </c>
      <c r="U32" s="27" t="s">
        <v>163</v>
      </c>
      <c r="V32" s="28">
        <v>9.5199999999999997E-5</v>
      </c>
      <c r="W32" s="17">
        <v>0.98629999999999995</v>
      </c>
    </row>
    <row r="33" spans="1:23" x14ac:dyDescent="0.35">
      <c r="A33" s="17">
        <v>220322</v>
      </c>
      <c r="B33" s="17" t="s">
        <v>57</v>
      </c>
      <c r="C33" s="25" t="s">
        <v>84</v>
      </c>
      <c r="D33" s="17" t="s">
        <v>61</v>
      </c>
      <c r="E33" s="17"/>
      <c r="F33" s="17"/>
      <c r="G33" s="17" t="s">
        <v>28</v>
      </c>
      <c r="H33" s="18" t="s">
        <v>52</v>
      </c>
      <c r="I33" s="18">
        <v>50</v>
      </c>
      <c r="J33" s="17">
        <v>26.6</v>
      </c>
      <c r="K33" s="17">
        <v>27.7</v>
      </c>
      <c r="L33" s="17">
        <v>74</v>
      </c>
      <c r="M33" s="17"/>
      <c r="N33" s="17"/>
      <c r="O33" s="19">
        <v>0.62638888888888888</v>
      </c>
      <c r="P33" s="19">
        <v>0.62916666666666665</v>
      </c>
      <c r="S33">
        <v>23.3</v>
      </c>
      <c r="U33" s="27" t="s">
        <v>164</v>
      </c>
      <c r="V33" s="28">
        <v>4.4199999999999997E-5</v>
      </c>
      <c r="W33" s="17">
        <v>0.95921999999999996</v>
      </c>
    </row>
    <row r="34" spans="1:23" x14ac:dyDescent="0.35">
      <c r="A34" s="17">
        <v>220322</v>
      </c>
      <c r="B34" s="17" t="s">
        <v>57</v>
      </c>
      <c r="C34" s="25" t="s">
        <v>84</v>
      </c>
      <c r="D34" s="17" t="s">
        <v>61</v>
      </c>
      <c r="E34" s="17"/>
      <c r="F34" s="17"/>
      <c r="G34" s="17" t="s">
        <v>28</v>
      </c>
      <c r="H34" s="18" t="s">
        <v>52</v>
      </c>
      <c r="I34" s="18">
        <v>0</v>
      </c>
      <c r="J34" s="17">
        <v>25.1</v>
      </c>
      <c r="K34" s="17">
        <v>27.7</v>
      </c>
      <c r="L34" s="17"/>
      <c r="M34" s="17"/>
      <c r="N34" s="17"/>
      <c r="O34" s="19">
        <v>0.63124999999999998</v>
      </c>
      <c r="P34" s="19">
        <v>0.63402777777777775</v>
      </c>
      <c r="S34" s="6">
        <v>23.3</v>
      </c>
      <c r="U34" s="27" t="s">
        <v>165</v>
      </c>
      <c r="V34" s="17">
        <v>1.5899999999999999E-4</v>
      </c>
      <c r="W34" s="17">
        <v>0.99034</v>
      </c>
    </row>
    <row r="35" spans="1:23" x14ac:dyDescent="0.35">
      <c r="A35" s="17">
        <v>220322</v>
      </c>
      <c r="B35" s="17" t="s">
        <v>57</v>
      </c>
      <c r="C35" s="25" t="s">
        <v>84</v>
      </c>
      <c r="D35" s="17" t="s">
        <v>61</v>
      </c>
      <c r="E35" s="17"/>
      <c r="F35" s="17"/>
      <c r="G35" s="17" t="s">
        <v>28</v>
      </c>
      <c r="H35" s="18" t="s">
        <v>62</v>
      </c>
      <c r="I35" s="17" t="s">
        <v>64</v>
      </c>
      <c r="J35" s="17">
        <v>27</v>
      </c>
      <c r="K35" s="17">
        <v>27.7</v>
      </c>
      <c r="L35" s="17"/>
      <c r="M35" s="17"/>
      <c r="N35" s="17"/>
      <c r="O35" s="19">
        <v>0.63888888888888895</v>
      </c>
      <c r="P35" s="19">
        <v>0.64166666666666672</v>
      </c>
      <c r="S35" s="6">
        <v>23.3</v>
      </c>
      <c r="U35" s="27" t="s">
        <v>166</v>
      </c>
      <c r="V35" s="28">
        <v>9.6799999999999995E-5</v>
      </c>
      <c r="W35" s="17">
        <v>0.97816000000000003</v>
      </c>
    </row>
    <row r="36" spans="1:23" x14ac:dyDescent="0.35">
      <c r="A36" s="6">
        <v>220322</v>
      </c>
      <c r="B36" s="6" t="s">
        <v>57</v>
      </c>
      <c r="C36" s="47" t="s">
        <v>84</v>
      </c>
      <c r="D36">
        <v>234</v>
      </c>
      <c r="E36" t="s">
        <v>35</v>
      </c>
      <c r="G36" t="s">
        <v>20</v>
      </c>
      <c r="H36" s="11" t="s">
        <v>51</v>
      </c>
      <c r="I36">
        <v>0</v>
      </c>
      <c r="J36">
        <v>27.2</v>
      </c>
      <c r="K36">
        <v>25.5</v>
      </c>
      <c r="L36">
        <v>80</v>
      </c>
      <c r="M36" s="4">
        <v>0.49722222222222223</v>
      </c>
      <c r="N36" s="4">
        <v>0.59027777777777779</v>
      </c>
      <c r="O36" s="4">
        <v>0.49027777777777781</v>
      </c>
      <c r="P36" s="4">
        <v>0.49722222222222223</v>
      </c>
      <c r="S36" s="6">
        <v>23.5</v>
      </c>
    </row>
    <row r="37" spans="1:23" x14ac:dyDescent="0.35">
      <c r="A37" s="6">
        <v>220322</v>
      </c>
      <c r="B37" s="6" t="s">
        <v>57</v>
      </c>
      <c r="C37" s="47" t="s">
        <v>84</v>
      </c>
      <c r="D37">
        <v>234</v>
      </c>
      <c r="E37" t="s">
        <v>35</v>
      </c>
      <c r="G37" s="6" t="s">
        <v>20</v>
      </c>
      <c r="H37" s="11" t="s">
        <v>50</v>
      </c>
      <c r="I37">
        <v>50</v>
      </c>
      <c r="J37">
        <v>31</v>
      </c>
      <c r="K37">
        <v>29</v>
      </c>
      <c r="L37">
        <v>103</v>
      </c>
      <c r="M37" s="4">
        <v>0.49722222222222223</v>
      </c>
      <c r="N37" s="4">
        <v>0.59027777777777779</v>
      </c>
      <c r="O37" s="4">
        <v>0.5</v>
      </c>
      <c r="P37" s="4">
        <v>0.50486111111111109</v>
      </c>
      <c r="S37" s="6">
        <v>23.5</v>
      </c>
      <c r="T37" t="s">
        <v>70</v>
      </c>
    </row>
    <row r="38" spans="1:23" x14ac:dyDescent="0.35">
      <c r="A38" s="6">
        <v>220322</v>
      </c>
      <c r="B38" s="6" t="s">
        <v>57</v>
      </c>
      <c r="C38" s="47" t="s">
        <v>84</v>
      </c>
      <c r="D38">
        <v>234</v>
      </c>
      <c r="E38" t="s">
        <v>35</v>
      </c>
      <c r="G38" s="6" t="s">
        <v>20</v>
      </c>
      <c r="H38" s="11" t="s">
        <v>50</v>
      </c>
      <c r="I38">
        <v>100</v>
      </c>
      <c r="J38">
        <v>28.6</v>
      </c>
      <c r="K38">
        <v>28.6</v>
      </c>
      <c r="L38">
        <v>120</v>
      </c>
      <c r="M38" s="4">
        <v>0.49722222222222223</v>
      </c>
      <c r="N38" s="4">
        <v>0.59027777777777779</v>
      </c>
      <c r="O38" s="4">
        <v>0.50694444444444442</v>
      </c>
      <c r="P38" s="4">
        <v>0.51250000000000007</v>
      </c>
      <c r="S38" s="15">
        <v>23.5</v>
      </c>
    </row>
    <row r="39" spans="1:23" x14ac:dyDescent="0.35">
      <c r="A39" s="6">
        <v>220322</v>
      </c>
      <c r="B39" s="6" t="s">
        <v>57</v>
      </c>
      <c r="C39" s="47" t="s">
        <v>84</v>
      </c>
      <c r="D39">
        <v>231</v>
      </c>
      <c r="E39" t="s">
        <v>67</v>
      </c>
      <c r="G39" s="6" t="s">
        <v>20</v>
      </c>
      <c r="H39" s="11" t="s">
        <v>50</v>
      </c>
      <c r="I39">
        <v>0</v>
      </c>
      <c r="J39">
        <v>27.9</v>
      </c>
      <c r="K39">
        <v>28.9</v>
      </c>
      <c r="L39">
        <v>82</v>
      </c>
      <c r="M39" s="4">
        <v>0.49722222222222223</v>
      </c>
      <c r="N39" s="4">
        <v>0.59027777777777779</v>
      </c>
      <c r="O39" s="4">
        <v>0.52430555555555558</v>
      </c>
      <c r="P39" s="4">
        <v>0.52777777777777779</v>
      </c>
      <c r="S39" s="15">
        <v>23.8</v>
      </c>
    </row>
    <row r="40" spans="1:23" x14ac:dyDescent="0.35">
      <c r="A40" s="6">
        <v>220322</v>
      </c>
      <c r="B40" s="6" t="s">
        <v>57</v>
      </c>
      <c r="C40" s="47" t="s">
        <v>84</v>
      </c>
      <c r="D40">
        <v>231</v>
      </c>
      <c r="E40" t="s">
        <v>67</v>
      </c>
      <c r="G40" s="6" t="s">
        <v>20</v>
      </c>
      <c r="H40" s="11" t="s">
        <v>50</v>
      </c>
      <c r="I40">
        <v>50</v>
      </c>
      <c r="J40">
        <v>27.3</v>
      </c>
      <c r="K40">
        <v>30.1</v>
      </c>
      <c r="L40">
        <v>77</v>
      </c>
      <c r="M40" s="4">
        <v>0.49722222222222223</v>
      </c>
      <c r="N40" s="4">
        <v>0.59027777777777779</v>
      </c>
      <c r="O40" s="4">
        <v>0.53125</v>
      </c>
      <c r="P40" s="4">
        <v>0.53472222222222221</v>
      </c>
      <c r="S40" s="15">
        <v>23.8</v>
      </c>
    </row>
    <row r="41" spans="1:23" x14ac:dyDescent="0.35">
      <c r="A41" s="6">
        <v>220322</v>
      </c>
      <c r="B41" s="6" t="s">
        <v>57</v>
      </c>
      <c r="C41" s="47" t="s">
        <v>84</v>
      </c>
      <c r="D41">
        <v>231</v>
      </c>
      <c r="E41" t="s">
        <v>67</v>
      </c>
      <c r="G41" s="6" t="s">
        <v>20</v>
      </c>
      <c r="H41" s="11" t="s">
        <v>50</v>
      </c>
      <c r="I41">
        <v>100</v>
      </c>
      <c r="J41">
        <v>26.9</v>
      </c>
      <c r="K41">
        <v>30.3</v>
      </c>
      <c r="L41">
        <v>70</v>
      </c>
      <c r="M41" s="4">
        <v>0.49722222222222223</v>
      </c>
      <c r="N41" s="4">
        <v>0.59027777777777779</v>
      </c>
      <c r="O41" s="4">
        <v>0.53819444444444442</v>
      </c>
      <c r="P41" s="4">
        <v>0.54166666666666663</v>
      </c>
      <c r="S41" s="15">
        <v>23.8</v>
      </c>
    </row>
    <row r="42" spans="1:23" x14ac:dyDescent="0.35">
      <c r="A42" s="6">
        <v>220322</v>
      </c>
      <c r="B42" s="6" t="s">
        <v>57</v>
      </c>
      <c r="C42" s="47" t="s">
        <v>84</v>
      </c>
      <c r="D42">
        <v>232</v>
      </c>
      <c r="E42" t="s">
        <v>35</v>
      </c>
      <c r="G42" s="6" t="s">
        <v>20</v>
      </c>
      <c r="H42" s="11" t="s">
        <v>50</v>
      </c>
      <c r="I42">
        <v>50</v>
      </c>
      <c r="J42">
        <v>27.5</v>
      </c>
      <c r="K42">
        <v>30.1</v>
      </c>
      <c r="L42">
        <v>87</v>
      </c>
      <c r="M42" s="4">
        <v>0.49722222222222223</v>
      </c>
      <c r="N42" s="4">
        <v>0.59027777777777779</v>
      </c>
      <c r="O42" s="4">
        <v>0.55694444444444446</v>
      </c>
      <c r="P42" s="4">
        <v>0.56041666666666667</v>
      </c>
      <c r="S42" s="15">
        <v>23.9</v>
      </c>
      <c r="T42" t="s">
        <v>71</v>
      </c>
    </row>
    <row r="43" spans="1:23" x14ac:dyDescent="0.35">
      <c r="A43" s="6">
        <v>220322</v>
      </c>
      <c r="B43" s="6" t="s">
        <v>57</v>
      </c>
      <c r="C43" s="47" t="s">
        <v>84</v>
      </c>
      <c r="D43">
        <v>232</v>
      </c>
      <c r="E43" t="s">
        <v>35</v>
      </c>
      <c r="G43" s="6" t="s">
        <v>20</v>
      </c>
      <c r="H43" s="11" t="s">
        <v>50</v>
      </c>
      <c r="I43">
        <v>100</v>
      </c>
      <c r="J43">
        <v>27.2</v>
      </c>
      <c r="K43">
        <v>26</v>
      </c>
      <c r="L43">
        <v>85</v>
      </c>
      <c r="M43" s="4">
        <v>0.49722222222222223</v>
      </c>
      <c r="N43" s="4">
        <v>0.59027777777777779</v>
      </c>
      <c r="O43" s="4">
        <v>0.57361111111111118</v>
      </c>
      <c r="P43" s="4">
        <v>0.57430555555555551</v>
      </c>
      <c r="S43" s="15">
        <v>23.9</v>
      </c>
    </row>
    <row r="44" spans="1:23" x14ac:dyDescent="0.35">
      <c r="A44" s="17">
        <v>220323</v>
      </c>
      <c r="B44" s="17" t="s">
        <v>72</v>
      </c>
      <c r="C44" s="25" t="s">
        <v>59</v>
      </c>
      <c r="D44" s="17">
        <v>583</v>
      </c>
      <c r="E44" s="17"/>
      <c r="F44" s="17"/>
      <c r="G44" s="17" t="s">
        <v>28</v>
      </c>
      <c r="H44" s="18" t="s">
        <v>62</v>
      </c>
      <c r="I44" s="17">
        <v>0</v>
      </c>
      <c r="J44" s="17">
        <v>34</v>
      </c>
      <c r="K44" s="17">
        <v>30.6</v>
      </c>
      <c r="L44" s="17">
        <v>65.5</v>
      </c>
      <c r="M44" s="17"/>
      <c r="N44" s="17"/>
      <c r="O44" s="19">
        <v>0.52465277777777775</v>
      </c>
      <c r="P44" s="19">
        <v>0.52743055555555551</v>
      </c>
      <c r="Q44" s="17"/>
      <c r="R44" s="17"/>
      <c r="S44" s="20">
        <v>26.2</v>
      </c>
      <c r="T44" s="17"/>
      <c r="U44" s="17" t="s">
        <v>100</v>
      </c>
      <c r="V44" s="17">
        <v>4.3E-3</v>
      </c>
      <c r="W44" s="17">
        <v>0.99560000000000004</v>
      </c>
    </row>
    <row r="45" spans="1:23" x14ac:dyDescent="0.35">
      <c r="A45" s="17">
        <v>220323</v>
      </c>
      <c r="B45" s="17" t="s">
        <v>72</v>
      </c>
      <c r="C45" s="25" t="s">
        <v>59</v>
      </c>
      <c r="D45" s="17">
        <v>583</v>
      </c>
      <c r="E45" s="17"/>
      <c r="F45" s="17"/>
      <c r="G45" s="17" t="s">
        <v>28</v>
      </c>
      <c r="H45" s="18" t="s">
        <v>62</v>
      </c>
      <c r="I45" s="17">
        <v>50</v>
      </c>
      <c r="J45" s="17">
        <v>34.299999999999997</v>
      </c>
      <c r="K45" s="17">
        <v>31.9</v>
      </c>
      <c r="L45" s="17">
        <v>53</v>
      </c>
      <c r="M45" s="17"/>
      <c r="N45" s="17"/>
      <c r="O45" s="19">
        <v>0.53472222222222221</v>
      </c>
      <c r="P45" s="19">
        <v>0.53749999999999998</v>
      </c>
      <c r="Q45" s="17"/>
      <c r="R45" s="17"/>
      <c r="S45" s="20">
        <v>26.2</v>
      </c>
      <c r="T45" s="17"/>
      <c r="U45" s="17" t="s">
        <v>96</v>
      </c>
      <c r="V45" s="17">
        <v>5.9999999999999995E-4</v>
      </c>
      <c r="W45" s="17">
        <v>0.93200000000000005</v>
      </c>
    </row>
    <row r="46" spans="1:23" x14ac:dyDescent="0.35">
      <c r="A46" s="17">
        <v>220323</v>
      </c>
      <c r="B46" s="17" t="s">
        <v>72</v>
      </c>
      <c r="C46" s="25" t="s">
        <v>59</v>
      </c>
      <c r="D46" s="17">
        <v>583</v>
      </c>
      <c r="E46" s="17"/>
      <c r="F46" s="17"/>
      <c r="G46" s="17" t="s">
        <v>28</v>
      </c>
      <c r="H46" s="18" t="s">
        <v>62</v>
      </c>
      <c r="I46" s="17">
        <v>100</v>
      </c>
      <c r="J46" s="17">
        <v>34</v>
      </c>
      <c r="K46" s="17">
        <v>30.5</v>
      </c>
      <c r="L46" s="17">
        <v>54</v>
      </c>
      <c r="M46" s="17"/>
      <c r="N46" s="17"/>
      <c r="O46" s="19">
        <v>0.54340277777777779</v>
      </c>
      <c r="P46" s="19">
        <v>0.54618055555555556</v>
      </c>
      <c r="Q46" s="17"/>
      <c r="R46" s="17"/>
      <c r="S46" s="20">
        <v>26.2</v>
      </c>
      <c r="T46" s="17" t="s">
        <v>73</v>
      </c>
      <c r="U46" s="17" t="s">
        <v>101</v>
      </c>
      <c r="V46" s="17">
        <v>2.0000000000000001E-4</v>
      </c>
      <c r="W46" s="17">
        <v>0.9919</v>
      </c>
    </row>
    <row r="47" spans="1:23" x14ac:dyDescent="0.35">
      <c r="A47" s="17">
        <v>220323</v>
      </c>
      <c r="B47" s="17" t="s">
        <v>72</v>
      </c>
      <c r="C47" s="25" t="s">
        <v>59</v>
      </c>
      <c r="D47" s="17">
        <v>604</v>
      </c>
      <c r="E47" s="17"/>
      <c r="F47" s="17"/>
      <c r="G47" s="17" t="s">
        <v>28</v>
      </c>
      <c r="H47" s="18" t="s">
        <v>62</v>
      </c>
      <c r="I47" s="17">
        <v>0</v>
      </c>
      <c r="J47" s="17">
        <v>29</v>
      </c>
      <c r="K47" s="17">
        <v>30.2</v>
      </c>
      <c r="L47" s="17">
        <v>39</v>
      </c>
      <c r="M47" s="17"/>
      <c r="N47" s="17"/>
      <c r="O47" s="19">
        <v>0.55555555555555558</v>
      </c>
      <c r="P47" s="19">
        <v>0.55833333333333335</v>
      </c>
      <c r="Q47" s="17"/>
      <c r="R47" s="17"/>
      <c r="S47" s="20">
        <v>25.6</v>
      </c>
      <c r="T47" s="17"/>
      <c r="U47" s="17" t="s">
        <v>102</v>
      </c>
      <c r="V47" s="17">
        <v>1.4E-3</v>
      </c>
      <c r="W47" s="17">
        <v>0.99739999999999995</v>
      </c>
    </row>
    <row r="48" spans="1:23" x14ac:dyDescent="0.35">
      <c r="A48" s="17">
        <v>220323</v>
      </c>
      <c r="B48" s="17" t="s">
        <v>72</v>
      </c>
      <c r="C48" s="25" t="s">
        <v>59</v>
      </c>
      <c r="D48" s="17">
        <v>604</v>
      </c>
      <c r="E48" s="17"/>
      <c r="F48" s="17"/>
      <c r="G48" s="17" t="s">
        <v>28</v>
      </c>
      <c r="H48" s="18" t="s">
        <v>62</v>
      </c>
      <c r="I48" s="17">
        <v>50</v>
      </c>
      <c r="J48" s="17">
        <v>26</v>
      </c>
      <c r="K48" s="17">
        <v>29.8</v>
      </c>
      <c r="L48" s="17">
        <v>32</v>
      </c>
      <c r="M48" s="17"/>
      <c r="N48" s="17"/>
      <c r="O48" s="19">
        <v>0.56041666666666667</v>
      </c>
      <c r="P48" s="19">
        <v>0.56319444444444444</v>
      </c>
      <c r="Q48" s="17"/>
      <c r="R48" s="17"/>
      <c r="S48" s="17">
        <v>25.6</v>
      </c>
      <c r="T48" s="17"/>
      <c r="U48" s="17" t="s">
        <v>103</v>
      </c>
      <c r="V48" s="17">
        <v>4.0000000000000002E-4</v>
      </c>
      <c r="W48" s="17">
        <v>0.95399999999999996</v>
      </c>
    </row>
    <row r="49" spans="1:23" x14ac:dyDescent="0.35">
      <c r="A49" s="17">
        <v>220323</v>
      </c>
      <c r="B49" s="17" t="s">
        <v>72</v>
      </c>
      <c r="C49" s="25" t="s">
        <v>59</v>
      </c>
      <c r="D49" s="17">
        <v>604</v>
      </c>
      <c r="E49" s="17"/>
      <c r="F49" s="17"/>
      <c r="G49" s="17" t="s">
        <v>28</v>
      </c>
      <c r="H49" s="18" t="s">
        <v>62</v>
      </c>
      <c r="I49" s="17">
        <v>100</v>
      </c>
      <c r="J49" s="17">
        <v>31</v>
      </c>
      <c r="K49" s="17">
        <v>31.4</v>
      </c>
      <c r="L49" s="17">
        <v>28</v>
      </c>
      <c r="M49" s="17"/>
      <c r="N49" s="17"/>
      <c r="O49" s="19">
        <v>0.5649305555555556</v>
      </c>
      <c r="P49" s="19">
        <v>0.56770833333333337</v>
      </c>
      <c r="Q49" s="17"/>
      <c r="R49" s="17"/>
      <c r="S49" s="20">
        <v>25.6</v>
      </c>
      <c r="T49" s="17"/>
      <c r="U49" s="17" t="s">
        <v>105</v>
      </c>
      <c r="V49" s="17">
        <v>2.0000000000000001E-4</v>
      </c>
      <c r="W49" s="17">
        <v>0.88470000000000004</v>
      </c>
    </row>
    <row r="50" spans="1:23" x14ac:dyDescent="0.35">
      <c r="A50" s="17">
        <v>220323</v>
      </c>
      <c r="B50" s="17" t="s">
        <v>72</v>
      </c>
      <c r="C50" s="25" t="s">
        <v>59</v>
      </c>
      <c r="D50" s="17">
        <v>567</v>
      </c>
      <c r="E50" s="17"/>
      <c r="F50" s="17"/>
      <c r="G50" s="17" t="s">
        <v>28</v>
      </c>
      <c r="H50" s="18" t="s">
        <v>62</v>
      </c>
      <c r="I50" s="17">
        <v>0</v>
      </c>
      <c r="J50" s="17">
        <v>28.2</v>
      </c>
      <c r="K50" s="17">
        <v>31.3</v>
      </c>
      <c r="L50" s="17">
        <v>44</v>
      </c>
      <c r="M50" s="17"/>
      <c r="N50" s="17"/>
      <c r="O50" s="19">
        <v>0.57777777777777783</v>
      </c>
      <c r="P50" s="19">
        <v>0.5805555555555556</v>
      </c>
      <c r="Q50" s="17"/>
      <c r="R50" s="17"/>
      <c r="S50" s="20">
        <v>25.8</v>
      </c>
      <c r="T50" s="17"/>
      <c r="U50" s="17" t="s">
        <v>104</v>
      </c>
      <c r="V50" s="17">
        <v>2.31E-3</v>
      </c>
      <c r="W50" s="17">
        <v>0.98858000000000001</v>
      </c>
    </row>
    <row r="51" spans="1:23" x14ac:dyDescent="0.35">
      <c r="A51" s="17">
        <v>220323</v>
      </c>
      <c r="B51" s="17" t="s">
        <v>72</v>
      </c>
      <c r="C51" s="25" t="s">
        <v>59</v>
      </c>
      <c r="D51" s="17">
        <v>567</v>
      </c>
      <c r="E51" s="17"/>
      <c r="F51" s="17"/>
      <c r="G51" s="17" t="s">
        <v>28</v>
      </c>
      <c r="H51" s="18" t="s">
        <v>62</v>
      </c>
      <c r="I51" s="17">
        <v>50</v>
      </c>
      <c r="J51" s="17">
        <v>30.6</v>
      </c>
      <c r="K51" s="17">
        <v>28.8</v>
      </c>
      <c r="L51" s="17">
        <v>39</v>
      </c>
      <c r="M51" s="17"/>
      <c r="N51" s="17"/>
      <c r="O51" s="19">
        <v>0.58611111111111114</v>
      </c>
      <c r="P51" s="19">
        <v>0.58888888888888891</v>
      </c>
      <c r="Q51" s="17"/>
      <c r="R51" s="17"/>
      <c r="S51" s="20">
        <v>25.8</v>
      </c>
      <c r="T51" s="17"/>
      <c r="U51" s="17" t="s">
        <v>106</v>
      </c>
      <c r="V51" s="17">
        <v>1.001E-2</v>
      </c>
      <c r="W51" s="17">
        <v>0.98614000000000002</v>
      </c>
    </row>
    <row r="52" spans="1:23" x14ac:dyDescent="0.35">
      <c r="A52" s="17">
        <v>220323</v>
      </c>
      <c r="B52" s="17" t="s">
        <v>72</v>
      </c>
      <c r="C52" s="25" t="s">
        <v>59</v>
      </c>
      <c r="D52" s="17">
        <v>567</v>
      </c>
      <c r="E52" s="17"/>
      <c r="F52" s="17"/>
      <c r="G52" s="17" t="s">
        <v>28</v>
      </c>
      <c r="H52" s="18" t="s">
        <v>62</v>
      </c>
      <c r="I52" s="17">
        <v>100</v>
      </c>
      <c r="J52" s="17">
        <v>31.2</v>
      </c>
      <c r="K52" s="17">
        <v>30.4</v>
      </c>
      <c r="L52" s="17">
        <v>34</v>
      </c>
      <c r="M52" s="17"/>
      <c r="N52" s="17"/>
      <c r="O52" s="19">
        <v>0.5913194444444444</v>
      </c>
      <c r="P52" s="19">
        <v>0.59409722222222217</v>
      </c>
      <c r="Q52" s="17"/>
      <c r="R52" s="17"/>
      <c r="S52" s="17">
        <v>25.8</v>
      </c>
      <c r="T52" s="17"/>
      <c r="U52" s="17" t="s">
        <v>107</v>
      </c>
      <c r="V52" s="17">
        <v>2.5000000000000001E-4</v>
      </c>
      <c r="W52" s="17">
        <v>0.96575999999999995</v>
      </c>
    </row>
    <row r="53" spans="1:23" x14ac:dyDescent="0.35">
      <c r="A53" s="17">
        <v>220323</v>
      </c>
      <c r="B53" s="17" t="s">
        <v>72</v>
      </c>
      <c r="C53" s="25" t="s">
        <v>59</v>
      </c>
      <c r="D53" s="17">
        <v>625</v>
      </c>
      <c r="E53" s="17"/>
      <c r="F53" s="17"/>
      <c r="G53" s="17" t="s">
        <v>28</v>
      </c>
      <c r="H53" s="18" t="s">
        <v>62</v>
      </c>
      <c r="I53" s="17">
        <v>0</v>
      </c>
      <c r="J53" s="17">
        <v>40.799999999999997</v>
      </c>
      <c r="K53" s="17">
        <v>30.9</v>
      </c>
      <c r="L53" s="17">
        <v>50</v>
      </c>
      <c r="M53" s="17"/>
      <c r="N53" s="17"/>
      <c r="O53" s="19">
        <v>0.60833333333333328</v>
      </c>
      <c r="P53" s="19">
        <v>0.61111111111111105</v>
      </c>
      <c r="Q53" s="17"/>
      <c r="R53" s="17"/>
      <c r="S53" s="20">
        <v>25.3</v>
      </c>
      <c r="T53" s="17"/>
      <c r="U53" s="17" t="s">
        <v>108</v>
      </c>
      <c r="V53" s="21">
        <v>8.3200000000000003E-5</v>
      </c>
      <c r="W53" s="22">
        <v>0.41779249099999999</v>
      </c>
    </row>
    <row r="54" spans="1:23" x14ac:dyDescent="0.35">
      <c r="A54" s="17">
        <v>220323</v>
      </c>
      <c r="B54" s="17" t="s">
        <v>72</v>
      </c>
      <c r="C54" s="25" t="s">
        <v>59</v>
      </c>
      <c r="D54" s="17">
        <v>625</v>
      </c>
      <c r="E54" s="17"/>
      <c r="F54" s="17"/>
      <c r="G54" s="17" t="s">
        <v>28</v>
      </c>
      <c r="H54" s="18" t="s">
        <v>62</v>
      </c>
      <c r="I54" s="17">
        <v>50</v>
      </c>
      <c r="J54" s="17">
        <v>33.9</v>
      </c>
      <c r="K54" s="17">
        <v>31</v>
      </c>
      <c r="L54" s="17">
        <v>36</v>
      </c>
      <c r="M54" s="17"/>
      <c r="N54" s="17"/>
      <c r="O54" s="19">
        <v>0.61805555555555558</v>
      </c>
      <c r="P54" s="19">
        <v>0.625</v>
      </c>
      <c r="Q54" s="17"/>
      <c r="R54" s="17"/>
      <c r="S54" s="20">
        <v>25.3</v>
      </c>
      <c r="T54" s="17"/>
      <c r="U54" s="23" t="s">
        <v>109</v>
      </c>
      <c r="V54" s="21">
        <v>8.9400000000000005E-5</v>
      </c>
      <c r="W54" s="22">
        <v>0.77554867699999996</v>
      </c>
    </row>
    <row r="55" spans="1:23" x14ac:dyDescent="0.35">
      <c r="A55" s="17">
        <v>220323</v>
      </c>
      <c r="B55" s="17" t="s">
        <v>72</v>
      </c>
      <c r="C55" s="25" t="s">
        <v>59</v>
      </c>
      <c r="D55" s="17">
        <v>625</v>
      </c>
      <c r="E55" s="17"/>
      <c r="F55" s="17"/>
      <c r="G55" s="17" t="s">
        <v>28</v>
      </c>
      <c r="H55" s="18" t="s">
        <v>62</v>
      </c>
      <c r="I55" s="17">
        <v>100</v>
      </c>
      <c r="J55" s="17">
        <v>32.1</v>
      </c>
      <c r="K55" s="17">
        <v>31</v>
      </c>
      <c r="L55" s="17">
        <v>34</v>
      </c>
      <c r="M55" s="17"/>
      <c r="N55" s="17"/>
      <c r="O55" s="19">
        <v>0.62638888888888888</v>
      </c>
      <c r="P55" s="19">
        <v>0.6333333333333333</v>
      </c>
      <c r="Q55" s="17"/>
      <c r="R55" s="17"/>
      <c r="S55" s="20">
        <v>25.3</v>
      </c>
      <c r="T55" s="17"/>
      <c r="U55" s="17" t="s">
        <v>110</v>
      </c>
      <c r="V55" s="17">
        <v>1.9000000000000001E-4</v>
      </c>
      <c r="W55" s="17">
        <v>0.97560999999999998</v>
      </c>
    </row>
    <row r="56" spans="1:23" x14ac:dyDescent="0.35">
      <c r="A56">
        <v>220323</v>
      </c>
      <c r="B56" t="s">
        <v>72</v>
      </c>
      <c r="C56" s="47" t="s">
        <v>59</v>
      </c>
      <c r="D56">
        <v>600</v>
      </c>
      <c r="E56" t="s">
        <v>67</v>
      </c>
      <c r="G56" t="s">
        <v>20</v>
      </c>
      <c r="H56" s="11" t="s">
        <v>50</v>
      </c>
      <c r="I56">
        <v>0</v>
      </c>
      <c r="J56">
        <v>37.4</v>
      </c>
      <c r="K56">
        <v>30.6</v>
      </c>
      <c r="L56">
        <v>52</v>
      </c>
      <c r="M56" s="4">
        <v>0.44236111111111115</v>
      </c>
      <c r="N56" s="4">
        <v>0.53472222222222221</v>
      </c>
      <c r="O56" s="4">
        <v>0.42777777777777781</v>
      </c>
      <c r="P56" s="4">
        <v>0.43124999999999997</v>
      </c>
      <c r="S56" s="15">
        <v>25.2</v>
      </c>
      <c r="U56" s="6">
        <v>1191</v>
      </c>
    </row>
    <row r="57" spans="1:23" x14ac:dyDescent="0.35">
      <c r="A57" s="6">
        <v>220323</v>
      </c>
      <c r="B57" s="6" t="s">
        <v>72</v>
      </c>
      <c r="C57" s="47" t="s">
        <v>59</v>
      </c>
      <c r="D57">
        <v>600</v>
      </c>
      <c r="E57" t="s">
        <v>67</v>
      </c>
      <c r="G57" s="6" t="s">
        <v>20</v>
      </c>
      <c r="H57" s="11" t="s">
        <v>50</v>
      </c>
      <c r="I57">
        <v>50</v>
      </c>
      <c r="J57">
        <v>28.4</v>
      </c>
      <c r="K57">
        <v>30.5</v>
      </c>
      <c r="L57">
        <v>47</v>
      </c>
      <c r="M57" s="4">
        <v>0.44236111111111115</v>
      </c>
      <c r="N57" s="4">
        <v>0.53472222222222221</v>
      </c>
      <c r="O57" s="4">
        <v>0.44027777777777777</v>
      </c>
      <c r="P57" s="4">
        <v>0.44444444444444442</v>
      </c>
      <c r="S57" s="15">
        <v>25.2</v>
      </c>
    </row>
    <row r="58" spans="1:23" x14ac:dyDescent="0.35">
      <c r="A58" s="6">
        <v>220323</v>
      </c>
      <c r="B58" s="6" t="s">
        <v>72</v>
      </c>
      <c r="C58" s="47" t="s">
        <v>59</v>
      </c>
      <c r="D58">
        <v>600</v>
      </c>
      <c r="E58" t="s">
        <v>67</v>
      </c>
      <c r="G58" s="6" t="s">
        <v>20</v>
      </c>
      <c r="H58" s="11" t="s">
        <v>50</v>
      </c>
      <c r="I58">
        <v>100</v>
      </c>
      <c r="J58">
        <v>28.8</v>
      </c>
      <c r="K58">
        <v>30.7</v>
      </c>
      <c r="L58">
        <v>43</v>
      </c>
      <c r="M58" s="4">
        <v>0.44236111111111098</v>
      </c>
      <c r="N58" s="4">
        <v>0.53472222222222199</v>
      </c>
      <c r="O58" s="4">
        <v>0.45</v>
      </c>
      <c r="P58" s="4">
        <v>0.45347222222222222</v>
      </c>
      <c r="S58" s="15">
        <v>25.2</v>
      </c>
    </row>
    <row r="59" spans="1:23" x14ac:dyDescent="0.35">
      <c r="A59" s="6">
        <v>220323</v>
      </c>
      <c r="B59" s="6" t="s">
        <v>72</v>
      </c>
      <c r="C59" s="47" t="s">
        <v>59</v>
      </c>
      <c r="D59">
        <v>631</v>
      </c>
      <c r="E59" t="s">
        <v>67</v>
      </c>
      <c r="G59" s="6" t="s">
        <v>20</v>
      </c>
      <c r="H59" s="11" t="s">
        <v>50</v>
      </c>
      <c r="I59">
        <v>0</v>
      </c>
      <c r="J59">
        <v>27.9</v>
      </c>
      <c r="K59">
        <v>30.2</v>
      </c>
      <c r="L59">
        <v>61</v>
      </c>
      <c r="M59" s="4">
        <v>0.44236111111111098</v>
      </c>
      <c r="N59" s="4">
        <v>0.53472222222222199</v>
      </c>
      <c r="O59" s="4">
        <v>0.46319444444444446</v>
      </c>
      <c r="P59" s="4">
        <v>0.4694444444444445</v>
      </c>
      <c r="S59" s="15">
        <v>25.2</v>
      </c>
    </row>
    <row r="60" spans="1:23" x14ac:dyDescent="0.35">
      <c r="A60" s="6">
        <v>220323</v>
      </c>
      <c r="B60" s="6" t="s">
        <v>72</v>
      </c>
      <c r="C60" s="47" t="s">
        <v>59</v>
      </c>
      <c r="D60" s="6">
        <v>631</v>
      </c>
      <c r="E60" t="s">
        <v>67</v>
      </c>
      <c r="G60" s="6" t="s">
        <v>20</v>
      </c>
      <c r="H60" s="11" t="s">
        <v>50</v>
      </c>
      <c r="I60">
        <v>50</v>
      </c>
      <c r="J60">
        <v>24.4</v>
      </c>
      <c r="K60">
        <v>30.3</v>
      </c>
      <c r="L60">
        <v>55</v>
      </c>
      <c r="M60" s="4">
        <v>0.44236111111111098</v>
      </c>
      <c r="N60" s="4">
        <v>0.53472222222222199</v>
      </c>
      <c r="O60" s="4">
        <v>0.47361111111111115</v>
      </c>
      <c r="P60" s="4">
        <v>0.47986111111111113</v>
      </c>
      <c r="S60" s="15">
        <v>25.2</v>
      </c>
    </row>
    <row r="61" spans="1:23" x14ac:dyDescent="0.35">
      <c r="A61" s="6">
        <v>220323</v>
      </c>
      <c r="B61" s="6" t="s">
        <v>72</v>
      </c>
      <c r="C61" s="47" t="s">
        <v>59</v>
      </c>
      <c r="D61" s="6">
        <v>631</v>
      </c>
      <c r="E61" t="s">
        <v>67</v>
      </c>
      <c r="G61" s="6" t="s">
        <v>20</v>
      </c>
      <c r="H61" s="11" t="s">
        <v>50</v>
      </c>
      <c r="I61">
        <v>100</v>
      </c>
      <c r="J61">
        <v>25.7</v>
      </c>
      <c r="K61">
        <v>28.8</v>
      </c>
      <c r="L61">
        <v>68</v>
      </c>
      <c r="M61" s="4">
        <v>0.44236111111111098</v>
      </c>
      <c r="N61" s="4">
        <v>0.53472222222222199</v>
      </c>
      <c r="O61" s="4">
        <v>0.48472222222222222</v>
      </c>
      <c r="P61" s="4">
        <v>0.4916666666666667</v>
      </c>
      <c r="S61" s="15">
        <v>25.2</v>
      </c>
      <c r="T61" t="s">
        <v>79</v>
      </c>
    </row>
    <row r="62" spans="1:23" x14ac:dyDescent="0.35">
      <c r="A62" s="6">
        <v>220323</v>
      </c>
      <c r="B62" s="6" t="s">
        <v>72</v>
      </c>
      <c r="C62" s="47" t="s">
        <v>59</v>
      </c>
      <c r="D62" t="s">
        <v>74</v>
      </c>
      <c r="F62" t="s">
        <v>59</v>
      </c>
      <c r="G62" s="6" t="s">
        <v>20</v>
      </c>
      <c r="H62" s="11" t="s">
        <v>63</v>
      </c>
      <c r="J62">
        <v>45</v>
      </c>
      <c r="K62">
        <v>31</v>
      </c>
      <c r="L62">
        <v>25</v>
      </c>
      <c r="M62" s="4">
        <v>0.44236111111111098</v>
      </c>
      <c r="N62" s="4">
        <v>0.53472222222222199</v>
      </c>
      <c r="O62" s="3">
        <v>0.5131944444444444</v>
      </c>
      <c r="P62" s="3">
        <v>0.52013888888888882</v>
      </c>
    </row>
    <row r="63" spans="1:23" x14ac:dyDescent="0.35">
      <c r="A63" s="6">
        <v>220323</v>
      </c>
      <c r="B63" s="6" t="s">
        <v>72</v>
      </c>
      <c r="C63" s="47" t="s">
        <v>59</v>
      </c>
      <c r="D63" t="s">
        <v>75</v>
      </c>
      <c r="F63" t="s">
        <v>84</v>
      </c>
      <c r="G63" s="6" t="s">
        <v>20</v>
      </c>
      <c r="H63" s="11" t="s">
        <v>78</v>
      </c>
      <c r="J63">
        <v>34.5</v>
      </c>
      <c r="M63" s="4">
        <v>0.44236111111111098</v>
      </c>
      <c r="N63" s="4">
        <v>0.53472222222222199</v>
      </c>
      <c r="O63" s="3">
        <v>0.53749999999999998</v>
      </c>
      <c r="P63" s="3">
        <v>0.54097222222222219</v>
      </c>
    </row>
    <row r="64" spans="1:23" x14ac:dyDescent="0.35">
      <c r="A64" s="6">
        <v>220323</v>
      </c>
      <c r="B64" s="6" t="s">
        <v>72</v>
      </c>
      <c r="C64" s="47" t="s">
        <v>59</v>
      </c>
      <c r="D64" t="s">
        <v>76</v>
      </c>
      <c r="G64" s="6" t="s">
        <v>20</v>
      </c>
      <c r="H64" s="11" t="s">
        <v>78</v>
      </c>
      <c r="J64">
        <v>34.200000000000003</v>
      </c>
      <c r="M64" s="4">
        <v>0.44236111111111098</v>
      </c>
      <c r="N64" s="4">
        <v>0.53472222222222199</v>
      </c>
      <c r="O64" s="3">
        <v>0.5493055555555556</v>
      </c>
      <c r="P64" s="3">
        <v>0.55277777777777781</v>
      </c>
    </row>
    <row r="65" spans="1:21" x14ac:dyDescent="0.35">
      <c r="A65" s="6">
        <v>220323</v>
      </c>
      <c r="B65" s="6" t="s">
        <v>72</v>
      </c>
      <c r="C65" s="47" t="s">
        <v>59</v>
      </c>
      <c r="D65" t="s">
        <v>77</v>
      </c>
      <c r="G65" s="6" t="s">
        <v>20</v>
      </c>
      <c r="H65" s="11" t="s">
        <v>78</v>
      </c>
      <c r="J65">
        <v>32.6</v>
      </c>
      <c r="M65" s="4">
        <v>0.44236111111111098</v>
      </c>
      <c r="N65" s="4">
        <v>0.53472222222222199</v>
      </c>
      <c r="O65" s="3">
        <v>0.55625000000000002</v>
      </c>
      <c r="P65" s="3">
        <v>0.55972222222222223</v>
      </c>
    </row>
    <row r="66" spans="1:21" x14ac:dyDescent="0.35">
      <c r="A66">
        <v>220324</v>
      </c>
      <c r="B66" t="s">
        <v>80</v>
      </c>
      <c r="C66" s="47" t="s">
        <v>84</v>
      </c>
      <c r="D66">
        <v>105</v>
      </c>
      <c r="E66" t="s">
        <v>35</v>
      </c>
      <c r="G66" t="s">
        <v>20</v>
      </c>
      <c r="H66" s="11" t="s">
        <v>81</v>
      </c>
      <c r="I66">
        <v>0</v>
      </c>
      <c r="J66">
        <v>30.3</v>
      </c>
      <c r="K66">
        <v>30.8</v>
      </c>
      <c r="L66">
        <v>12</v>
      </c>
      <c r="M66" s="4">
        <v>0.46249999999999997</v>
      </c>
      <c r="N66" s="4">
        <v>0.55555555555555558</v>
      </c>
      <c r="O66" s="3">
        <v>0.55694444444444446</v>
      </c>
      <c r="P66" s="3">
        <v>0.55972222222222223</v>
      </c>
      <c r="S66">
        <v>24.5</v>
      </c>
      <c r="T66" t="s">
        <v>82</v>
      </c>
    </row>
    <row r="67" spans="1:21" x14ac:dyDescent="0.35">
      <c r="A67" s="6">
        <v>220324</v>
      </c>
      <c r="B67" s="6" t="s">
        <v>80</v>
      </c>
      <c r="C67" s="47" t="s">
        <v>84</v>
      </c>
      <c r="D67" s="6">
        <v>105</v>
      </c>
      <c r="E67" s="6" t="s">
        <v>35</v>
      </c>
      <c r="F67" s="6"/>
      <c r="G67" s="6" t="s">
        <v>20</v>
      </c>
      <c r="H67" s="11" t="s">
        <v>51</v>
      </c>
      <c r="I67">
        <v>50</v>
      </c>
      <c r="J67">
        <v>32.1</v>
      </c>
      <c r="K67">
        <v>30.8</v>
      </c>
      <c r="L67">
        <v>25</v>
      </c>
      <c r="M67" s="4">
        <v>0.46249999999999997</v>
      </c>
      <c r="N67" s="4">
        <v>0.55555555555555558</v>
      </c>
      <c r="O67" s="3">
        <v>0.56388888888888888</v>
      </c>
      <c r="P67" s="3">
        <v>0.56666666666666665</v>
      </c>
      <c r="S67">
        <v>24.5</v>
      </c>
      <c r="T67" s="38" t="s">
        <v>83</v>
      </c>
      <c r="U67" s="16"/>
    </row>
    <row r="68" spans="1:21" x14ac:dyDescent="0.35">
      <c r="A68" s="6">
        <v>220324</v>
      </c>
      <c r="B68" s="6" t="s">
        <v>80</v>
      </c>
      <c r="C68" s="47" t="s">
        <v>84</v>
      </c>
      <c r="D68" s="6">
        <v>105</v>
      </c>
      <c r="E68" s="6" t="s">
        <v>35</v>
      </c>
      <c r="F68" s="6"/>
      <c r="G68" s="6" t="s">
        <v>20</v>
      </c>
      <c r="H68" s="11" t="s">
        <v>51</v>
      </c>
      <c r="I68">
        <v>100</v>
      </c>
      <c r="J68">
        <v>32.1</v>
      </c>
      <c r="K68">
        <v>30.8</v>
      </c>
      <c r="L68">
        <v>24</v>
      </c>
      <c r="M68" s="4">
        <v>0.46250000000000002</v>
      </c>
      <c r="N68" s="4">
        <v>0.55555555555555602</v>
      </c>
      <c r="O68" s="3">
        <v>0.56944444444444442</v>
      </c>
      <c r="P68" s="3">
        <v>0.57222222222222219</v>
      </c>
      <c r="S68">
        <v>24.5</v>
      </c>
      <c r="T68" s="38"/>
      <c r="U68" s="16"/>
    </row>
    <row r="69" spans="1:21" x14ac:dyDescent="0.35">
      <c r="A69" s="6">
        <v>220324</v>
      </c>
      <c r="B69" s="6" t="s">
        <v>80</v>
      </c>
      <c r="C69" s="47" t="s">
        <v>84</v>
      </c>
      <c r="D69" s="6">
        <v>105</v>
      </c>
      <c r="E69" s="6" t="s">
        <v>35</v>
      </c>
      <c r="F69" s="6"/>
      <c r="G69" s="6" t="s">
        <v>20</v>
      </c>
      <c r="H69" s="11" t="s">
        <v>51</v>
      </c>
      <c r="I69">
        <v>0</v>
      </c>
      <c r="J69">
        <v>30.6</v>
      </c>
      <c r="K69">
        <v>30.8</v>
      </c>
      <c r="L69">
        <v>20</v>
      </c>
      <c r="M69" s="4">
        <v>0.46250000000000002</v>
      </c>
      <c r="N69" s="4">
        <v>0.55555555555555602</v>
      </c>
      <c r="O69" s="3">
        <v>0.57638888888888895</v>
      </c>
      <c r="P69" s="3">
        <v>0.57916666666666672</v>
      </c>
      <c r="S69">
        <v>24.5</v>
      </c>
      <c r="T69" s="38"/>
      <c r="U69" s="16"/>
    </row>
    <row r="70" spans="1:21" x14ac:dyDescent="0.35">
      <c r="A70" s="6">
        <v>220324</v>
      </c>
      <c r="B70" s="6" t="s">
        <v>80</v>
      </c>
      <c r="C70" s="47" t="s">
        <v>84</v>
      </c>
      <c r="D70">
        <v>106</v>
      </c>
      <c r="E70" t="s">
        <v>35</v>
      </c>
      <c r="F70" t="s">
        <v>59</v>
      </c>
      <c r="G70" s="6" t="s">
        <v>20</v>
      </c>
      <c r="H70" s="11" t="s">
        <v>51</v>
      </c>
      <c r="I70">
        <v>100</v>
      </c>
      <c r="J70">
        <v>30.8</v>
      </c>
      <c r="K70">
        <v>30.4</v>
      </c>
      <c r="L70">
        <v>36</v>
      </c>
      <c r="M70" s="4">
        <v>0.46250000000000002</v>
      </c>
      <c r="N70" s="4">
        <v>0.55555555555555602</v>
      </c>
      <c r="O70" s="3">
        <v>0.58333333333333337</v>
      </c>
      <c r="P70" s="3">
        <v>0.58680555555555558</v>
      </c>
      <c r="S70">
        <v>24.1</v>
      </c>
    </row>
    <row r="71" spans="1:21" x14ac:dyDescent="0.35">
      <c r="A71" s="6">
        <v>220324</v>
      </c>
      <c r="B71" s="6" t="s">
        <v>80</v>
      </c>
      <c r="C71" s="47" t="s">
        <v>84</v>
      </c>
      <c r="D71">
        <v>106</v>
      </c>
      <c r="E71" t="s">
        <v>35</v>
      </c>
      <c r="F71" t="s">
        <v>59</v>
      </c>
      <c r="G71" s="6" t="s">
        <v>20</v>
      </c>
      <c r="H71" s="11" t="s">
        <v>51</v>
      </c>
      <c r="I71">
        <v>50</v>
      </c>
      <c r="J71">
        <v>30.8</v>
      </c>
      <c r="K71">
        <v>30.4</v>
      </c>
      <c r="L71">
        <v>37</v>
      </c>
      <c r="M71" s="4">
        <v>0.46250000000000002</v>
      </c>
      <c r="N71" s="4">
        <v>0.55555555555555602</v>
      </c>
      <c r="O71" s="3">
        <v>0.5961805555555556</v>
      </c>
      <c r="P71" s="3">
        <v>0.59965277777777781</v>
      </c>
      <c r="S71">
        <v>24.1</v>
      </c>
    </row>
    <row r="72" spans="1:21" x14ac:dyDescent="0.35">
      <c r="A72" s="6">
        <v>220324</v>
      </c>
      <c r="B72" s="6" t="s">
        <v>80</v>
      </c>
      <c r="C72" s="47" t="s">
        <v>84</v>
      </c>
      <c r="D72">
        <v>106</v>
      </c>
      <c r="E72" t="s">
        <v>35</v>
      </c>
      <c r="F72" t="s">
        <v>59</v>
      </c>
      <c r="G72" s="6" t="s">
        <v>20</v>
      </c>
      <c r="H72" s="11" t="s">
        <v>51</v>
      </c>
      <c r="I72" s="11" t="s">
        <v>85</v>
      </c>
      <c r="J72">
        <v>29.6</v>
      </c>
      <c r="K72">
        <v>30.4</v>
      </c>
      <c r="L72">
        <v>13</v>
      </c>
      <c r="M72" s="4">
        <v>0.46250000000000002</v>
      </c>
      <c r="N72" s="4">
        <v>0.55555555555555602</v>
      </c>
      <c r="O72" s="3">
        <v>0.60243055555555558</v>
      </c>
      <c r="P72" s="3">
        <v>0.60590277777777779</v>
      </c>
      <c r="S72">
        <v>24.1</v>
      </c>
      <c r="T72" t="s">
        <v>86</v>
      </c>
    </row>
    <row r="73" spans="1:21" x14ac:dyDescent="0.35">
      <c r="A73" s="6">
        <v>220324</v>
      </c>
      <c r="B73" s="6" t="s">
        <v>80</v>
      </c>
      <c r="C73" s="47" t="s">
        <v>84</v>
      </c>
      <c r="D73">
        <v>102</v>
      </c>
      <c r="E73" t="s">
        <v>35</v>
      </c>
      <c r="F73" t="s">
        <v>84</v>
      </c>
      <c r="G73" s="6" t="s">
        <v>87</v>
      </c>
      <c r="H73" s="11" t="s">
        <v>51</v>
      </c>
      <c r="I73" s="11" t="s">
        <v>89</v>
      </c>
      <c r="J73">
        <v>31.1</v>
      </c>
      <c r="K73">
        <v>31.3</v>
      </c>
      <c r="L73">
        <v>30</v>
      </c>
      <c r="M73" s="4">
        <v>0.46249999999999997</v>
      </c>
      <c r="N73" s="4">
        <v>0.55555555555555558</v>
      </c>
      <c r="O73" s="3">
        <v>0.4597222222222222</v>
      </c>
      <c r="P73" s="3">
        <v>0.46249999999999997</v>
      </c>
      <c r="S73">
        <v>24</v>
      </c>
      <c r="T73" t="s">
        <v>90</v>
      </c>
    </row>
    <row r="74" spans="1:21" x14ac:dyDescent="0.35">
      <c r="A74" s="6">
        <v>220324</v>
      </c>
      <c r="B74" s="6" t="s">
        <v>80</v>
      </c>
      <c r="C74" s="47" t="s">
        <v>84</v>
      </c>
      <c r="D74" s="6">
        <v>102</v>
      </c>
      <c r="E74" s="6" t="s">
        <v>35</v>
      </c>
      <c r="F74" s="6" t="s">
        <v>84</v>
      </c>
      <c r="G74" s="6" t="s">
        <v>87</v>
      </c>
      <c r="H74" s="11" t="s">
        <v>51</v>
      </c>
      <c r="I74">
        <v>50</v>
      </c>
      <c r="J74">
        <v>30.4</v>
      </c>
      <c r="K74">
        <v>31.3</v>
      </c>
      <c r="L74">
        <v>17</v>
      </c>
      <c r="M74" s="4">
        <v>0.46249999999999997</v>
      </c>
      <c r="N74" s="4">
        <v>0.55555555555555558</v>
      </c>
      <c r="O74" s="3">
        <v>0.46527777777777773</v>
      </c>
      <c r="P74" s="3">
        <v>0.46875</v>
      </c>
      <c r="S74">
        <v>24</v>
      </c>
    </row>
    <row r="75" spans="1:21" x14ac:dyDescent="0.35">
      <c r="A75" s="6">
        <v>220324</v>
      </c>
      <c r="B75" s="6" t="s">
        <v>80</v>
      </c>
      <c r="C75" s="47" t="s">
        <v>84</v>
      </c>
      <c r="D75" s="6">
        <v>102</v>
      </c>
      <c r="E75" s="6" t="s">
        <v>35</v>
      </c>
      <c r="F75" s="6" t="s">
        <v>84</v>
      </c>
      <c r="G75" s="6" t="s">
        <v>87</v>
      </c>
      <c r="H75" s="11" t="s">
        <v>88</v>
      </c>
      <c r="I75">
        <v>0</v>
      </c>
      <c r="J75">
        <v>29.5</v>
      </c>
      <c r="K75" s="6">
        <v>31.3</v>
      </c>
      <c r="L75">
        <v>12</v>
      </c>
      <c r="M75" s="4">
        <v>0.46250000000000002</v>
      </c>
      <c r="N75" s="4">
        <v>0.55555555555555602</v>
      </c>
      <c r="O75" s="3">
        <v>0.48749999999999999</v>
      </c>
      <c r="P75" s="3">
        <v>0.4909722222222222</v>
      </c>
      <c r="S75">
        <v>24</v>
      </c>
    </row>
    <row r="76" spans="1:21" x14ac:dyDescent="0.35">
      <c r="A76" s="6">
        <v>220324</v>
      </c>
      <c r="B76" s="6" t="s">
        <v>80</v>
      </c>
      <c r="C76" s="47" t="s">
        <v>84</v>
      </c>
      <c r="D76" s="6">
        <v>102</v>
      </c>
      <c r="E76" s="6" t="s">
        <v>35</v>
      </c>
      <c r="F76" s="6" t="s">
        <v>84</v>
      </c>
      <c r="G76" s="6" t="s">
        <v>87</v>
      </c>
      <c r="H76" s="11" t="s">
        <v>51</v>
      </c>
      <c r="I76">
        <v>100</v>
      </c>
      <c r="J76">
        <v>38</v>
      </c>
      <c r="K76" s="6">
        <v>31.3</v>
      </c>
      <c r="L76">
        <v>22</v>
      </c>
      <c r="M76" s="4">
        <v>0.46250000000000002</v>
      </c>
      <c r="N76" s="4">
        <v>0.55555555555555602</v>
      </c>
      <c r="O76" s="3">
        <v>0.49513888888888885</v>
      </c>
      <c r="P76" s="3">
        <v>0.49861111111111112</v>
      </c>
      <c r="S76">
        <v>24</v>
      </c>
    </row>
    <row r="77" spans="1:21" x14ac:dyDescent="0.35">
      <c r="A77">
        <v>220324</v>
      </c>
      <c r="B77" t="s">
        <v>80</v>
      </c>
      <c r="C77" s="47" t="s">
        <v>84</v>
      </c>
      <c r="D77" t="s">
        <v>91</v>
      </c>
      <c r="E77" t="s">
        <v>35</v>
      </c>
      <c r="G77" t="s">
        <v>20</v>
      </c>
      <c r="H77" s="11" t="s">
        <v>88</v>
      </c>
      <c r="I77">
        <v>0</v>
      </c>
      <c r="J77">
        <v>29.5</v>
      </c>
      <c r="K77" s="6">
        <v>31.3</v>
      </c>
      <c r="L77">
        <v>9</v>
      </c>
      <c r="M77" s="4">
        <v>0.46250000000000002</v>
      </c>
      <c r="N77" s="4">
        <v>0.55555555555555602</v>
      </c>
      <c r="O77" s="3">
        <v>0.54791666666666672</v>
      </c>
      <c r="P77" s="3">
        <v>0.55138888888888882</v>
      </c>
      <c r="S77">
        <v>24</v>
      </c>
      <c r="T77" t="s">
        <v>82</v>
      </c>
    </row>
    <row r="78" spans="1:21" x14ac:dyDescent="0.35">
      <c r="A78" s="6">
        <v>220324</v>
      </c>
      <c r="B78" s="6" t="s">
        <v>80</v>
      </c>
      <c r="C78" s="47" t="s">
        <v>84</v>
      </c>
      <c r="D78" t="s">
        <v>91</v>
      </c>
      <c r="E78" t="s">
        <v>35</v>
      </c>
      <c r="G78" t="s">
        <v>20</v>
      </c>
      <c r="H78" s="11" t="s">
        <v>51</v>
      </c>
      <c r="I78">
        <v>100</v>
      </c>
      <c r="K78">
        <v>30.3</v>
      </c>
      <c r="L78">
        <v>26</v>
      </c>
      <c r="M78" s="4">
        <v>0.46250000000000002</v>
      </c>
      <c r="N78" s="4">
        <v>0.55555555555555602</v>
      </c>
      <c r="O78" s="3">
        <v>0.50277777777777777</v>
      </c>
      <c r="P78" s="3">
        <v>0.50624999999999998</v>
      </c>
      <c r="S78">
        <v>24.6</v>
      </c>
      <c r="T78" t="s">
        <v>90</v>
      </c>
    </row>
    <row r="79" spans="1:21" x14ac:dyDescent="0.35">
      <c r="A79" s="6">
        <v>220324</v>
      </c>
      <c r="B79" s="6" t="s">
        <v>80</v>
      </c>
      <c r="C79" s="47" t="s">
        <v>84</v>
      </c>
      <c r="D79" t="s">
        <v>91</v>
      </c>
      <c r="E79" t="s">
        <v>35</v>
      </c>
      <c r="G79" t="s">
        <v>20</v>
      </c>
      <c r="H79" s="11" t="s">
        <v>51</v>
      </c>
      <c r="I79">
        <v>50</v>
      </c>
      <c r="K79">
        <v>30.3</v>
      </c>
      <c r="L79">
        <v>24</v>
      </c>
      <c r="M79" s="4">
        <v>0.46250000000000002</v>
      </c>
      <c r="N79" s="4">
        <v>0.55555555555555602</v>
      </c>
      <c r="O79" s="3">
        <v>0.51250000000000007</v>
      </c>
      <c r="P79" s="3">
        <v>0.51597222222222217</v>
      </c>
      <c r="S79">
        <v>24.6</v>
      </c>
      <c r="T79" t="s">
        <v>90</v>
      </c>
    </row>
    <row r="80" spans="1:21" x14ac:dyDescent="0.35">
      <c r="A80" s="6">
        <v>220324</v>
      </c>
      <c r="B80" s="6" t="s">
        <v>80</v>
      </c>
      <c r="C80" s="47" t="s">
        <v>84</v>
      </c>
      <c r="D80" t="s">
        <v>91</v>
      </c>
      <c r="E80" t="s">
        <v>35</v>
      </c>
      <c r="G80" t="s">
        <v>20</v>
      </c>
      <c r="H80" s="11" t="s">
        <v>88</v>
      </c>
      <c r="I80">
        <v>0</v>
      </c>
      <c r="K80">
        <v>30.3</v>
      </c>
      <c r="L80">
        <v>11</v>
      </c>
      <c r="M80" s="4">
        <v>0.46250000000000002</v>
      </c>
      <c r="N80" s="4">
        <v>0.55555555555555602</v>
      </c>
      <c r="O80" s="3">
        <v>0.52569444444444446</v>
      </c>
      <c r="P80" s="3">
        <v>0.53402777777777777</v>
      </c>
      <c r="S80">
        <v>24.6</v>
      </c>
      <c r="T80" t="s">
        <v>82</v>
      </c>
    </row>
    <row r="81" spans="1:36" s="54" customFormat="1" x14ac:dyDescent="0.35">
      <c r="A81" s="54">
        <v>220324</v>
      </c>
      <c r="B81" s="54" t="s">
        <v>80</v>
      </c>
      <c r="C81" s="8" t="s">
        <v>84</v>
      </c>
      <c r="D81" s="54" t="s">
        <v>91</v>
      </c>
      <c r="E81" s="54" t="s">
        <v>35</v>
      </c>
      <c r="G81" s="54" t="s">
        <v>20</v>
      </c>
      <c r="H81" s="55" t="s">
        <v>51</v>
      </c>
      <c r="I81" s="54">
        <v>25</v>
      </c>
      <c r="K81" s="54">
        <v>30.3</v>
      </c>
      <c r="L81" s="54">
        <v>20</v>
      </c>
      <c r="M81" s="56">
        <v>0.46250000000000002</v>
      </c>
      <c r="N81" s="56">
        <v>0.55555555555555602</v>
      </c>
      <c r="O81" s="57">
        <v>0.53888888888888886</v>
      </c>
      <c r="P81" s="57">
        <v>0.54236111111111118</v>
      </c>
      <c r="S81" s="54">
        <v>24.6</v>
      </c>
      <c r="T81" s="54" t="s">
        <v>92</v>
      </c>
    </row>
    <row r="82" spans="1:36" x14ac:dyDescent="0.35">
      <c r="A82" s="25">
        <v>220324</v>
      </c>
      <c r="B82" s="25" t="s">
        <v>80</v>
      </c>
      <c r="C82" s="25" t="s">
        <v>84</v>
      </c>
      <c r="D82" s="25">
        <v>101</v>
      </c>
      <c r="E82" s="25"/>
      <c r="F82" s="25"/>
      <c r="G82" s="25" t="s">
        <v>28</v>
      </c>
      <c r="H82" s="18" t="s">
        <v>62</v>
      </c>
      <c r="I82" s="25">
        <v>0</v>
      </c>
      <c r="J82" s="25">
        <v>31.4</v>
      </c>
      <c r="K82" s="25">
        <v>36.200000000000003</v>
      </c>
      <c r="L82" s="25">
        <v>56</v>
      </c>
      <c r="M82" s="24">
        <v>0.54513888888888895</v>
      </c>
      <c r="N82" s="24">
        <v>0.54305555555555551</v>
      </c>
      <c r="O82" s="19">
        <v>0.54548611111111112</v>
      </c>
      <c r="P82" s="19">
        <v>0.55104166666666665</v>
      </c>
      <c r="Q82" s="25"/>
      <c r="R82" s="25"/>
      <c r="S82" s="25">
        <v>24.9</v>
      </c>
      <c r="T82" s="25" t="s">
        <v>179</v>
      </c>
      <c r="U82" s="25" t="s">
        <v>180</v>
      </c>
      <c r="V82" s="25">
        <v>2.75053734259662E-5</v>
      </c>
      <c r="W82" s="25">
        <v>0.88240110859923115</v>
      </c>
    </row>
    <row r="83" spans="1:36" ht="43.5" x14ac:dyDescent="0.35">
      <c r="A83" s="25">
        <v>220324</v>
      </c>
      <c r="B83" s="25" t="s">
        <v>80</v>
      </c>
      <c r="C83" s="25" t="s">
        <v>84</v>
      </c>
      <c r="D83" s="25">
        <v>101</v>
      </c>
      <c r="E83" s="25"/>
      <c r="F83" s="25"/>
      <c r="G83" s="25" t="s">
        <v>28</v>
      </c>
      <c r="H83" s="18" t="s">
        <v>62</v>
      </c>
      <c r="I83" s="25">
        <v>50</v>
      </c>
      <c r="J83" s="25">
        <v>29.7</v>
      </c>
      <c r="K83" s="25">
        <v>33.4</v>
      </c>
      <c r="L83" s="25">
        <v>27</v>
      </c>
      <c r="M83" s="24">
        <v>0.54513888888888895</v>
      </c>
      <c r="N83" s="24">
        <v>0.54305555555555551</v>
      </c>
      <c r="O83" s="19">
        <v>0.55833333333333335</v>
      </c>
      <c r="P83" s="19">
        <v>0.56215277777777783</v>
      </c>
      <c r="Q83" s="25"/>
      <c r="R83" s="25"/>
      <c r="S83" s="25">
        <v>24.9</v>
      </c>
      <c r="T83" s="27" t="s">
        <v>182</v>
      </c>
      <c r="U83" s="25" t="s">
        <v>181</v>
      </c>
      <c r="V83" s="25">
        <v>3.3939285714285775E-5</v>
      </c>
      <c r="W83" s="25">
        <v>0.86163623235192999</v>
      </c>
    </row>
    <row r="84" spans="1:36" x14ac:dyDescent="0.35">
      <c r="A84" s="25">
        <v>220324</v>
      </c>
      <c r="B84" s="25" t="s">
        <v>80</v>
      </c>
      <c r="C84" s="25" t="s">
        <v>84</v>
      </c>
      <c r="D84" s="25">
        <v>101</v>
      </c>
      <c r="E84" s="25"/>
      <c r="F84" s="25"/>
      <c r="G84" s="25" t="s">
        <v>28</v>
      </c>
      <c r="H84" s="18" t="s">
        <v>62</v>
      </c>
      <c r="I84" s="25">
        <v>100</v>
      </c>
      <c r="J84" s="25">
        <v>30.8</v>
      </c>
      <c r="K84" s="25">
        <v>27.3</v>
      </c>
      <c r="L84" s="25">
        <v>25</v>
      </c>
      <c r="M84" s="24">
        <v>0.54513888888888895</v>
      </c>
      <c r="N84" s="24">
        <v>0.54305555555555596</v>
      </c>
      <c r="O84" s="19">
        <v>0.56631944444444449</v>
      </c>
      <c r="P84" s="19">
        <v>0.5697916666666667</v>
      </c>
      <c r="Q84" s="25"/>
      <c r="R84" s="25"/>
      <c r="S84" s="25">
        <v>24.9</v>
      </c>
      <c r="T84" s="25"/>
      <c r="U84" s="25" t="s">
        <v>183</v>
      </c>
      <c r="V84" s="22">
        <v>1.2889328063241293E-5</v>
      </c>
      <c r="W84" s="22">
        <v>0.47514578820713027</v>
      </c>
    </row>
    <row r="85" spans="1:36" x14ac:dyDescent="0.35">
      <c r="A85" s="25">
        <v>220324</v>
      </c>
      <c r="B85" s="25" t="s">
        <v>80</v>
      </c>
      <c r="C85" s="25" t="s">
        <v>84</v>
      </c>
      <c r="D85" s="25">
        <v>105</v>
      </c>
      <c r="E85" s="25"/>
      <c r="F85" s="25"/>
      <c r="G85" s="25" t="s">
        <v>28</v>
      </c>
      <c r="H85" s="18" t="s">
        <v>62</v>
      </c>
      <c r="I85" s="25">
        <v>0</v>
      </c>
      <c r="J85" s="25">
        <v>35.4</v>
      </c>
      <c r="K85" s="25">
        <v>33.9</v>
      </c>
      <c r="L85" s="25">
        <v>30</v>
      </c>
      <c r="M85" s="24">
        <v>0.54513888888888895</v>
      </c>
      <c r="N85" s="24">
        <v>0.54305555555555596</v>
      </c>
      <c r="O85" s="19">
        <v>0.58333333333333337</v>
      </c>
      <c r="P85" s="19">
        <v>0.58680555555555558</v>
      </c>
      <c r="Q85" s="25"/>
      <c r="R85" s="25"/>
      <c r="S85" s="25">
        <v>29.6</v>
      </c>
      <c r="T85" s="25"/>
      <c r="U85" s="25" t="s">
        <v>184</v>
      </c>
      <c r="V85" s="25">
        <v>6.9783848720800896E-4</v>
      </c>
      <c r="W85" s="25">
        <v>0.98173260905660409</v>
      </c>
    </row>
    <row r="86" spans="1:36" x14ac:dyDescent="0.35">
      <c r="A86" s="25">
        <v>220324</v>
      </c>
      <c r="B86" s="25" t="s">
        <v>80</v>
      </c>
      <c r="C86" s="25" t="s">
        <v>84</v>
      </c>
      <c r="D86" s="25">
        <v>105</v>
      </c>
      <c r="E86" s="25"/>
      <c r="F86" s="25"/>
      <c r="G86" s="25" t="s">
        <v>28</v>
      </c>
      <c r="H86" s="18" t="s">
        <v>62</v>
      </c>
      <c r="I86" s="25">
        <v>50</v>
      </c>
      <c r="J86" s="25">
        <v>33.9</v>
      </c>
      <c r="K86" s="25">
        <v>32.4</v>
      </c>
      <c r="L86" s="25">
        <v>20</v>
      </c>
      <c r="M86" s="24">
        <v>0.54513888888888895</v>
      </c>
      <c r="N86" s="24">
        <v>0.54305555555555596</v>
      </c>
      <c r="O86" s="19">
        <v>0.58854166666666663</v>
      </c>
      <c r="P86" s="19">
        <v>0.59201388888888895</v>
      </c>
      <c r="Q86" s="25"/>
      <c r="R86" s="25"/>
      <c r="S86" s="25">
        <v>29.6</v>
      </c>
      <c r="T86" s="25"/>
      <c r="U86" s="25" t="s">
        <v>185</v>
      </c>
      <c r="V86" s="25">
        <v>1.3854947719688549E-3</v>
      </c>
      <c r="W86" s="25">
        <v>0.9705899868661001</v>
      </c>
    </row>
    <row r="87" spans="1:36" ht="29" x14ac:dyDescent="0.35">
      <c r="A87" s="25">
        <v>220324</v>
      </c>
      <c r="B87" s="25" t="s">
        <v>80</v>
      </c>
      <c r="C87" s="25" t="s">
        <v>84</v>
      </c>
      <c r="D87" s="25">
        <v>105</v>
      </c>
      <c r="E87" s="25"/>
      <c r="F87" s="25"/>
      <c r="G87" s="25" t="s">
        <v>28</v>
      </c>
      <c r="H87" s="18" t="s">
        <v>88</v>
      </c>
      <c r="I87" s="25">
        <v>134</v>
      </c>
      <c r="J87" s="25">
        <v>32.6</v>
      </c>
      <c r="K87" s="25">
        <v>33.299999999999997</v>
      </c>
      <c r="L87" s="25">
        <v>16</v>
      </c>
      <c r="M87" s="24">
        <v>0.54513888888888895</v>
      </c>
      <c r="N87" s="24">
        <v>0.54305555555555596</v>
      </c>
      <c r="O87" s="19">
        <v>0.61041666666666672</v>
      </c>
      <c r="P87" s="19">
        <v>0.61388888888888882</v>
      </c>
      <c r="Q87" s="25"/>
      <c r="R87" s="25"/>
      <c r="S87" s="25">
        <v>29.6</v>
      </c>
      <c r="T87" s="27" t="s">
        <v>187</v>
      </c>
      <c r="U87" s="25" t="s">
        <v>186</v>
      </c>
      <c r="V87" s="22">
        <v>3.9523270300333705E-4</v>
      </c>
      <c r="W87" s="22">
        <v>0.73276814134245472</v>
      </c>
    </row>
    <row r="88" spans="1:36" x14ac:dyDescent="0.35">
      <c r="A88" s="50"/>
      <c r="B88" s="50"/>
      <c r="C88" s="50"/>
      <c r="D88" s="50"/>
      <c r="E88" s="50"/>
      <c r="F88" s="50"/>
      <c r="G88" s="50" t="s">
        <v>28</v>
      </c>
      <c r="H88" s="50"/>
      <c r="I88" s="50"/>
      <c r="J88" s="50"/>
      <c r="K88" s="50">
        <v>30.5</v>
      </c>
      <c r="L88" s="50"/>
      <c r="M88" s="50"/>
      <c r="N88" s="50"/>
      <c r="O88" s="51">
        <v>0.69552083333333325</v>
      </c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</row>
    <row r="89" spans="1:36" x14ac:dyDescent="0.35">
      <c r="A89" s="47"/>
    </row>
    <row r="90" spans="1:36" x14ac:dyDescent="0.35">
      <c r="A90" s="47"/>
    </row>
    <row r="91" spans="1:36" x14ac:dyDescent="0.35">
      <c r="A91" s="47"/>
    </row>
    <row r="92" spans="1:36" x14ac:dyDescent="0.35">
      <c r="A92" s="47"/>
    </row>
    <row r="93" spans="1:36" x14ac:dyDescent="0.35">
      <c r="A93" s="47"/>
    </row>
    <row r="94" spans="1:36" x14ac:dyDescent="0.35">
      <c r="A94" s="47"/>
    </row>
    <row r="95" spans="1:36" x14ac:dyDescent="0.35">
      <c r="A95" s="47"/>
    </row>
    <row r="96" spans="1:36" x14ac:dyDescent="0.35">
      <c r="A96" s="47"/>
    </row>
    <row r="97" spans="1:1" x14ac:dyDescent="0.35">
      <c r="A97" s="47"/>
    </row>
    <row r="98" spans="1:1" x14ac:dyDescent="0.35">
      <c r="A98" s="47"/>
    </row>
  </sheetData>
  <mergeCells count="2">
    <mergeCell ref="T10:T12"/>
    <mergeCell ref="T67:T69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E783-201C-4F60-B344-F2F65B88E599}">
  <dimension ref="A1:AF48"/>
  <sheetViews>
    <sheetView tabSelected="1" topLeftCell="X1" zoomScale="85" zoomScaleNormal="85" workbookViewId="0">
      <pane ySplit="1" topLeftCell="A2" activePane="bottomLeft" state="frozen"/>
      <selection pane="bottomLeft" activeCell="AD16" sqref="AD16"/>
    </sheetView>
  </sheetViews>
  <sheetFormatPr defaultRowHeight="14.5" x14ac:dyDescent="0.35"/>
  <cols>
    <col min="2" max="2" width="20.54296875" bestFit="1" customWidth="1"/>
    <col min="3" max="3" width="12.1796875" style="13" bestFit="1" customWidth="1"/>
    <col min="4" max="4" width="9" customWidth="1"/>
    <col min="5" max="5" width="13.54296875" customWidth="1"/>
    <col min="6" max="6" width="11.54296875" customWidth="1"/>
    <col min="7" max="7" width="10.7265625" customWidth="1"/>
    <col min="8" max="8" width="11.7265625" customWidth="1"/>
    <col min="9" max="9" width="8.7265625" customWidth="1"/>
    <col min="10" max="10" width="15.1796875" style="6" customWidth="1"/>
    <col min="11" max="11" width="8.90625" style="6" customWidth="1"/>
    <col min="12" max="12" width="13.1796875" customWidth="1"/>
    <col min="13" max="13" width="12.36328125" customWidth="1"/>
    <col min="14" max="14" width="13.81640625" customWidth="1"/>
    <col min="15" max="15" width="15.6328125" customWidth="1"/>
    <col min="16" max="16" width="21.54296875" customWidth="1"/>
    <col min="17" max="19" width="8.7265625" customWidth="1"/>
    <col min="20" max="20" width="21.54296875" customWidth="1"/>
    <col min="21" max="21" width="15.26953125" customWidth="1"/>
    <col min="22" max="22" width="13.453125" customWidth="1"/>
    <col min="23" max="23" width="10.36328125" customWidth="1"/>
    <col min="27" max="27" width="15.36328125" bestFit="1" customWidth="1"/>
    <col min="28" max="28" width="16.36328125" bestFit="1" customWidth="1"/>
    <col min="29" max="29" width="15.36328125" bestFit="1" customWidth="1"/>
    <col min="30" max="30" width="16.36328125" bestFit="1" customWidth="1"/>
  </cols>
  <sheetData>
    <row r="1" spans="1:32" x14ac:dyDescent="0.35">
      <c r="A1" s="2" t="s">
        <v>17</v>
      </c>
      <c r="B1" s="2" t="s">
        <v>0</v>
      </c>
      <c r="C1" s="12" t="s">
        <v>170</v>
      </c>
      <c r="D1" s="2" t="s">
        <v>1</v>
      </c>
      <c r="E1" s="2" t="s">
        <v>2</v>
      </c>
      <c r="F1" s="2" t="s">
        <v>3</v>
      </c>
      <c r="G1" s="2" t="s">
        <v>21</v>
      </c>
      <c r="H1" s="2" t="s">
        <v>5</v>
      </c>
      <c r="I1" s="2" t="s">
        <v>6</v>
      </c>
      <c r="J1" s="7" t="s">
        <v>68</v>
      </c>
      <c r="K1" s="7" t="s">
        <v>69</v>
      </c>
      <c r="L1" s="2" t="s">
        <v>7</v>
      </c>
      <c r="M1" s="2" t="s">
        <v>8</v>
      </c>
      <c r="N1" s="2" t="s">
        <v>9</v>
      </c>
      <c r="O1" s="43" t="s">
        <v>10</v>
      </c>
      <c r="P1" s="43"/>
      <c r="Q1" s="42" t="s">
        <v>25</v>
      </c>
      <c r="R1" s="42"/>
      <c r="T1" s="1" t="s">
        <v>97</v>
      </c>
      <c r="U1" s="1" t="s">
        <v>94</v>
      </c>
      <c r="V1" s="1" t="s">
        <v>98</v>
      </c>
      <c r="W1" s="1" t="s">
        <v>95</v>
      </c>
      <c r="X1" s="1" t="s">
        <v>99</v>
      </c>
      <c r="Z1" s="1" t="s">
        <v>172</v>
      </c>
      <c r="AA1" s="1" t="s">
        <v>168</v>
      </c>
      <c r="AB1" s="1" t="s">
        <v>169</v>
      </c>
    </row>
    <row r="2" spans="1:32" x14ac:dyDescent="0.35">
      <c r="A2">
        <v>220318</v>
      </c>
      <c r="B2" t="s">
        <v>18</v>
      </c>
      <c r="C2" s="13" t="s">
        <v>59</v>
      </c>
      <c r="D2">
        <v>1</v>
      </c>
      <c r="E2" t="s">
        <v>19</v>
      </c>
      <c r="F2" t="s">
        <v>20</v>
      </c>
      <c r="G2">
        <v>8</v>
      </c>
      <c r="H2" s="15">
        <v>26.5</v>
      </c>
      <c r="J2" s="3">
        <v>0.57291666666666663</v>
      </c>
      <c r="K2" s="3">
        <v>0.66597222222222219</v>
      </c>
      <c r="L2" s="3">
        <v>0.5625</v>
      </c>
      <c r="M2" s="3">
        <v>0.57222222222222219</v>
      </c>
      <c r="O2" s="44" t="s">
        <v>22</v>
      </c>
      <c r="P2" s="44"/>
      <c r="Q2" s="45" t="s">
        <v>26</v>
      </c>
      <c r="R2" s="45"/>
      <c r="AA2">
        <f>AVERAGE(U12,U15:U17,U18,U21)</f>
        <v>3.5833333333333333E-4</v>
      </c>
      <c r="AB2">
        <f>AVERAGE(U22:U23,U25:U31)</f>
        <v>1.0768888888888887E-2</v>
      </c>
    </row>
    <row r="3" spans="1:32" x14ac:dyDescent="0.35">
      <c r="A3">
        <v>220318</v>
      </c>
      <c r="B3" t="s">
        <v>18</v>
      </c>
      <c r="C3" s="13" t="s">
        <v>59</v>
      </c>
      <c r="D3">
        <v>2</v>
      </c>
      <c r="E3" t="s">
        <v>19</v>
      </c>
      <c r="F3" t="s">
        <v>20</v>
      </c>
      <c r="G3">
        <v>8</v>
      </c>
      <c r="H3" s="15">
        <v>26.7</v>
      </c>
      <c r="J3" s="3">
        <v>0.57291666666666663</v>
      </c>
      <c r="K3" s="3">
        <v>0.66597222222222219</v>
      </c>
      <c r="L3" s="4">
        <v>0.57638888888888895</v>
      </c>
      <c r="M3" s="3">
        <v>0.57777777777777783</v>
      </c>
      <c r="O3" s="44" t="s">
        <v>23</v>
      </c>
      <c r="P3" s="44"/>
      <c r="Q3" s="45"/>
      <c r="R3" s="45"/>
      <c r="AA3" s="1" t="s">
        <v>173</v>
      </c>
      <c r="AB3" s="1" t="s">
        <v>174</v>
      </c>
    </row>
    <row r="4" spans="1:32" x14ac:dyDescent="0.35">
      <c r="A4">
        <v>220318</v>
      </c>
      <c r="B4" t="s">
        <v>18</v>
      </c>
      <c r="C4" s="13" t="s">
        <v>59</v>
      </c>
      <c r="D4">
        <v>3</v>
      </c>
      <c r="E4" t="s">
        <v>19</v>
      </c>
      <c r="F4" t="s">
        <v>20</v>
      </c>
      <c r="G4">
        <v>8</v>
      </c>
      <c r="H4" s="15">
        <v>27</v>
      </c>
      <c r="J4" s="3">
        <v>0.57291666666666696</v>
      </c>
      <c r="K4" s="3">
        <v>0.66597222222222197</v>
      </c>
      <c r="L4" s="3">
        <v>0.57916666666666672</v>
      </c>
      <c r="M4" s="3">
        <v>0.5805555555555556</v>
      </c>
      <c r="O4" s="44" t="s">
        <v>23</v>
      </c>
      <c r="P4" s="44"/>
      <c r="Q4" s="45"/>
      <c r="R4" s="45"/>
      <c r="AA4">
        <f>MEDIAN(U12,U15:U17,U18,U21)</f>
        <v>3.0499999999999999E-4</v>
      </c>
      <c r="AB4">
        <f>MEDIAN(U22:U23,U25:U31)</f>
        <v>6.28E-3</v>
      </c>
    </row>
    <row r="5" spans="1:32" x14ac:dyDescent="0.35">
      <c r="A5" s="25">
        <v>220318</v>
      </c>
      <c r="B5" s="25" t="s">
        <v>18</v>
      </c>
      <c r="C5" s="13" t="s">
        <v>59</v>
      </c>
      <c r="D5" s="25">
        <v>4</v>
      </c>
      <c r="E5" s="25" t="s">
        <v>19</v>
      </c>
      <c r="F5" s="25" t="s">
        <v>20</v>
      </c>
      <c r="G5" s="25">
        <v>8</v>
      </c>
      <c r="H5" s="20">
        <v>27</v>
      </c>
      <c r="I5" s="25"/>
      <c r="J5" s="19">
        <v>0.57291666666666696</v>
      </c>
      <c r="K5" s="19">
        <v>0.66597222222222197</v>
      </c>
      <c r="L5" s="19">
        <v>0.58333333333333337</v>
      </c>
      <c r="M5" s="19">
        <v>0.58472222222222225</v>
      </c>
      <c r="O5" s="44" t="s">
        <v>23</v>
      </c>
      <c r="P5" s="44"/>
      <c r="Q5" s="45"/>
      <c r="R5" s="45"/>
      <c r="T5" s="25" t="s">
        <v>167</v>
      </c>
      <c r="U5" s="21">
        <v>-8.9090000000000003E-5</v>
      </c>
      <c r="V5" s="22">
        <v>0.12679299999999999</v>
      </c>
    </row>
    <row r="6" spans="1:32" x14ac:dyDescent="0.35">
      <c r="A6">
        <v>220318</v>
      </c>
      <c r="B6" t="s">
        <v>18</v>
      </c>
      <c r="C6" s="13" t="s">
        <v>59</v>
      </c>
      <c r="D6">
        <v>5</v>
      </c>
      <c r="E6" t="s">
        <v>19</v>
      </c>
      <c r="F6" t="s">
        <v>20</v>
      </c>
      <c r="G6">
        <v>8</v>
      </c>
      <c r="H6" s="15">
        <v>26.6</v>
      </c>
      <c r="J6" s="3">
        <v>0.57291666666666696</v>
      </c>
      <c r="K6" s="3">
        <v>0.66597222222222197</v>
      </c>
      <c r="L6" s="3">
        <v>0.59166666666666667</v>
      </c>
      <c r="M6" s="3">
        <v>0.59305555555555556</v>
      </c>
      <c r="O6" s="44" t="s">
        <v>23</v>
      </c>
      <c r="P6" s="44"/>
      <c r="Q6" s="45"/>
      <c r="R6" s="45"/>
      <c r="Z6" s="12" t="s">
        <v>171</v>
      </c>
      <c r="AA6" s="12" t="s">
        <v>168</v>
      </c>
      <c r="AB6" s="12" t="s">
        <v>169</v>
      </c>
    </row>
    <row r="7" spans="1:32" x14ac:dyDescent="0.35">
      <c r="A7">
        <v>220318</v>
      </c>
      <c r="B7" t="s">
        <v>18</v>
      </c>
      <c r="C7" s="13" t="s">
        <v>59</v>
      </c>
      <c r="D7">
        <v>6</v>
      </c>
      <c r="E7" t="s">
        <v>19</v>
      </c>
      <c r="F7" t="s">
        <v>20</v>
      </c>
      <c r="G7">
        <v>8</v>
      </c>
      <c r="H7" s="15">
        <v>27.6</v>
      </c>
      <c r="J7" s="3">
        <v>0.57291666666666696</v>
      </c>
      <c r="K7" s="3">
        <v>0.66597222222222197</v>
      </c>
      <c r="L7" s="3">
        <v>0.59479166666666672</v>
      </c>
      <c r="M7" s="3">
        <v>0.5961805555555556</v>
      </c>
      <c r="O7" s="44" t="s">
        <v>24</v>
      </c>
      <c r="P7" s="44"/>
      <c r="Q7" s="45"/>
      <c r="R7" s="45"/>
      <c r="AA7">
        <v>3.9008890166519235E-4</v>
      </c>
      <c r="AB7">
        <v>2.2317990476190476E-3</v>
      </c>
    </row>
    <row r="8" spans="1:32" x14ac:dyDescent="0.35">
      <c r="A8">
        <v>220318</v>
      </c>
      <c r="B8" t="s">
        <v>18</v>
      </c>
      <c r="C8" s="13" t="s">
        <v>59</v>
      </c>
      <c r="D8">
        <v>7</v>
      </c>
      <c r="E8" t="s">
        <v>19</v>
      </c>
      <c r="F8" t="s">
        <v>20</v>
      </c>
      <c r="G8">
        <v>8</v>
      </c>
      <c r="H8" s="15">
        <v>27.5</v>
      </c>
      <c r="J8" s="3">
        <v>0.57291666666666696</v>
      </c>
      <c r="K8" s="3">
        <v>0.66597222222222197</v>
      </c>
      <c r="L8" s="3">
        <v>0.59930555555555554</v>
      </c>
      <c r="M8" s="3">
        <v>0.60069444444444442</v>
      </c>
      <c r="O8" s="44" t="s">
        <v>24</v>
      </c>
      <c r="P8" s="44"/>
      <c r="Q8" s="45"/>
      <c r="R8" s="45"/>
      <c r="AA8" s="12" t="s">
        <v>173</v>
      </c>
      <c r="AB8" s="12" t="s">
        <v>174</v>
      </c>
      <c r="AF8" s="58"/>
    </row>
    <row r="9" spans="1:32" x14ac:dyDescent="0.35">
      <c r="A9">
        <v>220318</v>
      </c>
      <c r="B9" t="s">
        <v>18</v>
      </c>
      <c r="C9" s="13" t="s">
        <v>59</v>
      </c>
      <c r="D9">
        <v>8</v>
      </c>
      <c r="E9" t="s">
        <v>19</v>
      </c>
      <c r="F9" t="s">
        <v>20</v>
      </c>
      <c r="G9">
        <v>8</v>
      </c>
      <c r="H9" s="15">
        <v>27.6</v>
      </c>
      <c r="J9" s="3">
        <v>0.57291666666666696</v>
      </c>
      <c r="K9" s="3">
        <v>0.66597222222222197</v>
      </c>
      <c r="L9" s="3">
        <v>0.6069444444444444</v>
      </c>
      <c r="M9" s="3">
        <v>0.60833333333333328</v>
      </c>
      <c r="O9" s="44" t="s">
        <v>24</v>
      </c>
      <c r="P9" s="44"/>
      <c r="Q9" s="45"/>
      <c r="R9" s="45"/>
      <c r="AA9">
        <v>1.2799999999999999E-4</v>
      </c>
      <c r="AB9">
        <v>4.0000000000000002E-4</v>
      </c>
    </row>
    <row r="10" spans="1:32" x14ac:dyDescent="0.35">
      <c r="A10">
        <v>220318</v>
      </c>
      <c r="B10" t="s">
        <v>18</v>
      </c>
      <c r="C10" s="13" t="s">
        <v>59</v>
      </c>
      <c r="D10">
        <v>9</v>
      </c>
      <c r="E10" t="s">
        <v>19</v>
      </c>
      <c r="F10" t="s">
        <v>20</v>
      </c>
      <c r="G10">
        <v>8</v>
      </c>
      <c r="H10" s="15">
        <v>28.1</v>
      </c>
      <c r="J10" s="3">
        <v>0.57291666666666696</v>
      </c>
      <c r="K10" s="3">
        <v>0.66597222222222197</v>
      </c>
      <c r="L10" s="3">
        <v>0.61041666666666672</v>
      </c>
      <c r="M10" s="3">
        <v>0.6118055555555556</v>
      </c>
      <c r="O10" s="44" t="s">
        <v>24</v>
      </c>
      <c r="P10" s="44"/>
      <c r="Q10" s="45"/>
      <c r="R10" s="45"/>
    </row>
    <row r="11" spans="1:32" x14ac:dyDescent="0.35">
      <c r="A11">
        <v>220318</v>
      </c>
      <c r="B11" t="s">
        <v>18</v>
      </c>
      <c r="C11" s="13" t="s">
        <v>59</v>
      </c>
      <c r="D11">
        <v>10</v>
      </c>
      <c r="E11" t="s">
        <v>19</v>
      </c>
      <c r="F11" t="s">
        <v>20</v>
      </c>
      <c r="G11">
        <v>8</v>
      </c>
      <c r="H11" s="15">
        <v>27.6</v>
      </c>
      <c r="J11" s="3">
        <v>0.57291666666666696</v>
      </c>
      <c r="K11" s="3">
        <v>0.66597222222222197</v>
      </c>
      <c r="L11" s="3">
        <v>0.61388888888888882</v>
      </c>
      <c r="M11" s="3">
        <v>0.61527777777777781</v>
      </c>
      <c r="O11" s="44" t="s">
        <v>24</v>
      </c>
      <c r="P11" s="44"/>
      <c r="Q11" s="45"/>
      <c r="R11" s="45"/>
    </row>
    <row r="12" spans="1:32" x14ac:dyDescent="0.35">
      <c r="A12" s="17">
        <v>220319</v>
      </c>
      <c r="B12" s="17" t="s">
        <v>27</v>
      </c>
      <c r="C12" s="25" t="s">
        <v>84</v>
      </c>
      <c r="D12" s="17">
        <v>1</v>
      </c>
      <c r="E12" s="17"/>
      <c r="F12" s="17" t="s">
        <v>28</v>
      </c>
      <c r="G12" s="17">
        <v>6</v>
      </c>
      <c r="H12" s="20">
        <v>24.5</v>
      </c>
      <c r="I12" s="17"/>
      <c r="J12" s="17"/>
      <c r="K12" s="17"/>
      <c r="L12" s="19">
        <v>0.48749999999999999</v>
      </c>
      <c r="M12" s="19">
        <v>0.48888888888888887</v>
      </c>
      <c r="N12" s="17"/>
      <c r="O12" s="39" t="s">
        <v>43</v>
      </c>
      <c r="P12" s="39"/>
      <c r="Q12" s="17"/>
      <c r="R12" s="17"/>
      <c r="S12" s="17"/>
      <c r="T12" s="17" t="s">
        <v>124</v>
      </c>
      <c r="U12" s="17">
        <v>1.7000000000000001E-4</v>
      </c>
      <c r="V12" s="17">
        <v>0.96348999999999996</v>
      </c>
    </row>
    <row r="13" spans="1:32" x14ac:dyDescent="0.35">
      <c r="A13" s="17">
        <v>220319</v>
      </c>
      <c r="B13" s="17" t="s">
        <v>27</v>
      </c>
      <c r="C13" s="25" t="s">
        <v>84</v>
      </c>
      <c r="D13" s="17">
        <v>2</v>
      </c>
      <c r="E13" s="17"/>
      <c r="F13" s="17" t="s">
        <v>28</v>
      </c>
      <c r="G13" s="17">
        <v>6</v>
      </c>
      <c r="H13" s="20">
        <v>24.4</v>
      </c>
      <c r="I13" s="17"/>
      <c r="J13" s="17"/>
      <c r="K13" s="17"/>
      <c r="L13" s="19">
        <v>0.49479166666666669</v>
      </c>
      <c r="M13" s="19">
        <v>0.49618055555555557</v>
      </c>
      <c r="N13" s="17"/>
      <c r="O13" s="39" t="s">
        <v>43</v>
      </c>
      <c r="P13" s="39"/>
      <c r="Q13" s="17"/>
      <c r="R13" s="17"/>
      <c r="S13" s="17"/>
      <c r="T13" s="17" t="s">
        <v>125</v>
      </c>
      <c r="U13" s="21">
        <v>2.406E-5</v>
      </c>
      <c r="V13" s="22">
        <v>0.25800000000000001</v>
      </c>
      <c r="AB13" t="s">
        <v>175</v>
      </c>
    </row>
    <row r="14" spans="1:32" x14ac:dyDescent="0.35">
      <c r="A14" s="17">
        <v>220319</v>
      </c>
      <c r="B14" s="17" t="s">
        <v>27</v>
      </c>
      <c r="C14" s="25" t="s">
        <v>84</v>
      </c>
      <c r="D14" s="17">
        <v>3</v>
      </c>
      <c r="E14" s="17"/>
      <c r="F14" s="17" t="s">
        <v>28</v>
      </c>
      <c r="G14" s="17">
        <v>6</v>
      </c>
      <c r="H14" s="20">
        <v>24.4</v>
      </c>
      <c r="I14" s="17"/>
      <c r="J14" s="17"/>
      <c r="K14" s="17"/>
      <c r="L14" s="19">
        <v>0.49722222222222223</v>
      </c>
      <c r="M14" s="19">
        <v>0.49861111111111112</v>
      </c>
      <c r="N14" s="17"/>
      <c r="O14" s="39" t="s">
        <v>45</v>
      </c>
      <c r="P14" s="39"/>
      <c r="Q14" s="17"/>
      <c r="R14" s="17"/>
      <c r="S14" s="17"/>
      <c r="T14" s="17" t="s">
        <v>126</v>
      </c>
      <c r="U14" s="21">
        <v>3.57E-5</v>
      </c>
      <c r="V14" s="22">
        <v>0.46673799999999999</v>
      </c>
    </row>
    <row r="15" spans="1:32" x14ac:dyDescent="0.35">
      <c r="A15" s="17">
        <v>220319</v>
      </c>
      <c r="B15" s="17" t="s">
        <v>27</v>
      </c>
      <c r="C15" s="25" t="s">
        <v>84</v>
      </c>
      <c r="D15" s="17">
        <v>8</v>
      </c>
      <c r="E15" s="17"/>
      <c r="F15" s="17" t="s">
        <v>28</v>
      </c>
      <c r="G15" s="17">
        <v>6</v>
      </c>
      <c r="H15" s="20">
        <v>24.2</v>
      </c>
      <c r="I15" s="17"/>
      <c r="J15" s="17"/>
      <c r="K15" s="17"/>
      <c r="L15" s="19">
        <v>0.50034722222222217</v>
      </c>
      <c r="M15" s="19">
        <v>0.50173611111111105</v>
      </c>
      <c r="N15" s="17"/>
      <c r="O15" s="39" t="s">
        <v>44</v>
      </c>
      <c r="P15" s="39"/>
      <c r="Q15" s="17"/>
      <c r="R15" s="17"/>
      <c r="S15" s="17"/>
      <c r="T15" s="17" t="s">
        <v>127</v>
      </c>
      <c r="U15" s="17">
        <v>2.9999999999999997E-4</v>
      </c>
      <c r="V15" s="17">
        <v>0.98845000000000005</v>
      </c>
    </row>
    <row r="16" spans="1:32" x14ac:dyDescent="0.35">
      <c r="A16" s="17">
        <v>220319</v>
      </c>
      <c r="B16" s="17" t="s">
        <v>27</v>
      </c>
      <c r="C16" s="25" t="s">
        <v>84</v>
      </c>
      <c r="D16" s="17">
        <v>10</v>
      </c>
      <c r="E16" s="17"/>
      <c r="F16" s="17" t="s">
        <v>28</v>
      </c>
      <c r="G16" s="17">
        <v>6</v>
      </c>
      <c r="H16" s="20">
        <v>24.3</v>
      </c>
      <c r="I16" s="17"/>
      <c r="J16" s="17"/>
      <c r="K16" s="17"/>
      <c r="L16" s="19">
        <v>0.50694444444444442</v>
      </c>
      <c r="M16" s="19">
        <v>0.50902777777777775</v>
      </c>
      <c r="N16" s="17"/>
      <c r="O16" s="39" t="s">
        <v>46</v>
      </c>
      <c r="P16" s="39"/>
      <c r="Q16" s="17"/>
      <c r="R16" s="17"/>
      <c r="S16" s="17"/>
      <c r="T16" s="17" t="s">
        <v>128</v>
      </c>
      <c r="U16" s="17">
        <v>6.4999999999999997E-4</v>
      </c>
      <c r="V16" s="17">
        <v>0.99741000000000002</v>
      </c>
    </row>
    <row r="17" spans="1:22" x14ac:dyDescent="0.35">
      <c r="A17" s="17">
        <v>220319</v>
      </c>
      <c r="B17" s="17" t="s">
        <v>27</v>
      </c>
      <c r="C17" s="25" t="s">
        <v>84</v>
      </c>
      <c r="D17" s="17">
        <v>3</v>
      </c>
      <c r="E17" s="17"/>
      <c r="F17" s="17" t="s">
        <v>28</v>
      </c>
      <c r="G17" s="17">
        <v>6</v>
      </c>
      <c r="H17" s="20">
        <v>24.7</v>
      </c>
      <c r="I17" s="17"/>
      <c r="J17" s="17"/>
      <c r="K17" s="17"/>
      <c r="L17" s="19">
        <v>0.52281250000000001</v>
      </c>
      <c r="M17" s="19">
        <v>0.52511574074074074</v>
      </c>
      <c r="N17" s="17"/>
      <c r="O17" s="39" t="s">
        <v>43</v>
      </c>
      <c r="P17" s="39"/>
      <c r="Q17" s="17"/>
      <c r="R17" s="17"/>
      <c r="S17" s="17"/>
      <c r="T17" s="17" t="s">
        <v>129</v>
      </c>
      <c r="U17" s="17">
        <v>1.4999999999999999E-4</v>
      </c>
      <c r="V17" s="17">
        <v>0.96911000000000003</v>
      </c>
    </row>
    <row r="18" spans="1:22" ht="18" customHeight="1" x14ac:dyDescent="0.35">
      <c r="A18" s="29">
        <v>220319</v>
      </c>
      <c r="B18" s="29" t="s">
        <v>27</v>
      </c>
      <c r="C18" s="31" t="s">
        <v>84</v>
      </c>
      <c r="D18" s="29" t="s">
        <v>130</v>
      </c>
      <c r="E18" s="29"/>
      <c r="F18" s="29" t="s">
        <v>28</v>
      </c>
      <c r="G18" s="29">
        <v>6</v>
      </c>
      <c r="H18" s="49">
        <v>24.2</v>
      </c>
      <c r="I18" s="29"/>
      <c r="J18" s="29"/>
      <c r="K18" s="29"/>
      <c r="L18" s="30">
        <v>0.52430555555555558</v>
      </c>
      <c r="M18" s="30">
        <v>0.52939814814814812</v>
      </c>
      <c r="N18" s="29"/>
      <c r="O18" s="40" t="s">
        <v>135</v>
      </c>
      <c r="P18" s="40"/>
      <c r="Q18" s="29"/>
      <c r="R18" s="29"/>
      <c r="S18" s="29"/>
      <c r="T18" s="29" t="s">
        <v>134</v>
      </c>
      <c r="U18" s="29">
        <v>5.6999999999999998E-4</v>
      </c>
      <c r="V18" s="29">
        <v>0.90620000000000001</v>
      </c>
    </row>
    <row r="19" spans="1:22" ht="16.5" customHeight="1" x14ac:dyDescent="0.35">
      <c r="A19" s="29">
        <v>220319</v>
      </c>
      <c r="B19" s="29" t="s">
        <v>27</v>
      </c>
      <c r="C19" s="31" t="s">
        <v>84</v>
      </c>
      <c r="D19" s="29" t="s">
        <v>131</v>
      </c>
      <c r="E19" s="29"/>
      <c r="F19" s="29" t="s">
        <v>28</v>
      </c>
      <c r="G19" s="29">
        <v>6</v>
      </c>
      <c r="H19" s="49">
        <v>24.2</v>
      </c>
      <c r="I19" s="29"/>
      <c r="J19" s="29"/>
      <c r="K19" s="29"/>
      <c r="L19" s="30">
        <v>0.53099537037037037</v>
      </c>
      <c r="M19" s="30">
        <v>0.53336805555555555</v>
      </c>
      <c r="N19" s="29"/>
      <c r="O19" s="40" t="s">
        <v>137</v>
      </c>
      <c r="P19" s="40"/>
      <c r="Q19" s="29"/>
      <c r="R19" s="29"/>
      <c r="S19" s="29"/>
      <c r="T19" s="29" t="s">
        <v>136</v>
      </c>
      <c r="U19" s="21">
        <v>6.4900000000000005E-5</v>
      </c>
      <c r="V19" s="22">
        <v>0.61034999999999995</v>
      </c>
    </row>
    <row r="20" spans="1:22" x14ac:dyDescent="0.35">
      <c r="A20" s="29">
        <v>220319</v>
      </c>
      <c r="B20" s="29" t="s">
        <v>27</v>
      </c>
      <c r="C20" s="31" t="s">
        <v>84</v>
      </c>
      <c r="D20" s="29" t="s">
        <v>132</v>
      </c>
      <c r="E20" s="29"/>
      <c r="F20" s="29" t="s">
        <v>28</v>
      </c>
      <c r="G20" s="29">
        <v>6</v>
      </c>
      <c r="H20" s="49">
        <v>24.3</v>
      </c>
      <c r="I20" s="29"/>
      <c r="J20" s="29"/>
      <c r="K20" s="29"/>
      <c r="L20" s="30">
        <v>0.5347453703703704</v>
      </c>
      <c r="M20" s="30">
        <v>0.53680555555555554</v>
      </c>
      <c r="N20" s="29"/>
      <c r="O20" s="41" t="s">
        <v>43</v>
      </c>
      <c r="P20" s="41"/>
      <c r="Q20" s="29"/>
      <c r="R20" s="29"/>
      <c r="S20" s="29"/>
      <c r="T20" s="29" t="s">
        <v>138</v>
      </c>
      <c r="U20" s="21">
        <v>6.8000000000000001E-6</v>
      </c>
      <c r="V20" s="22">
        <v>0.34669</v>
      </c>
    </row>
    <row r="21" spans="1:22" x14ac:dyDescent="0.35">
      <c r="A21" s="29">
        <v>220319</v>
      </c>
      <c r="B21" s="29" t="s">
        <v>27</v>
      </c>
      <c r="C21" s="31" t="s">
        <v>84</v>
      </c>
      <c r="D21" s="29" t="s">
        <v>133</v>
      </c>
      <c r="E21" s="29"/>
      <c r="F21" s="29" t="s">
        <v>28</v>
      </c>
      <c r="G21" s="29">
        <v>6</v>
      </c>
      <c r="H21" s="49">
        <v>24.2</v>
      </c>
      <c r="I21" s="29"/>
      <c r="J21" s="29"/>
      <c r="K21" s="29"/>
      <c r="L21" s="30">
        <v>0.53790509259259256</v>
      </c>
      <c r="M21" s="30">
        <v>0.5395833333333333</v>
      </c>
      <c r="N21" s="29"/>
      <c r="O21" s="41" t="s">
        <v>47</v>
      </c>
      <c r="P21" s="41"/>
      <c r="Q21" s="29"/>
      <c r="R21" s="29"/>
      <c r="S21" s="29"/>
      <c r="T21" s="29" t="s">
        <v>139</v>
      </c>
      <c r="U21" s="29">
        <v>3.1E-4</v>
      </c>
      <c r="V21" s="29">
        <v>0.99382000000000004</v>
      </c>
    </row>
    <row r="22" spans="1:22" x14ac:dyDescent="0.35">
      <c r="A22" s="17">
        <v>220323</v>
      </c>
      <c r="B22" s="17" t="s">
        <v>72</v>
      </c>
      <c r="C22" s="25" t="s">
        <v>59</v>
      </c>
      <c r="D22" s="17">
        <v>1</v>
      </c>
      <c r="E22" s="17"/>
      <c r="F22" s="17" t="s">
        <v>28</v>
      </c>
      <c r="G22" s="17">
        <v>8</v>
      </c>
      <c r="H22" s="20">
        <v>27.6</v>
      </c>
      <c r="I22" s="17"/>
      <c r="J22" s="24">
        <v>0.6743055555555556</v>
      </c>
      <c r="K22" s="24">
        <v>0.67152777777777783</v>
      </c>
      <c r="L22" s="19">
        <v>0.64583333333333337</v>
      </c>
      <c r="M22" s="19">
        <v>0.64756944444444442</v>
      </c>
      <c r="N22" s="17"/>
      <c r="O22" s="39"/>
      <c r="P22" s="39"/>
      <c r="Q22" s="17"/>
      <c r="R22" s="17"/>
      <c r="S22" s="17"/>
      <c r="T22" s="17" t="s">
        <v>111</v>
      </c>
      <c r="U22" s="17">
        <v>1.49E-3</v>
      </c>
      <c r="V22" s="17">
        <v>0.99916000000000005</v>
      </c>
    </row>
    <row r="23" spans="1:22" x14ac:dyDescent="0.35">
      <c r="A23" s="17">
        <v>220323</v>
      </c>
      <c r="B23" s="17" t="s">
        <v>72</v>
      </c>
      <c r="C23" s="25" t="s">
        <v>59</v>
      </c>
      <c r="D23" s="17">
        <v>2</v>
      </c>
      <c r="E23" s="17"/>
      <c r="F23" s="17" t="s">
        <v>28</v>
      </c>
      <c r="G23" s="17">
        <v>8</v>
      </c>
      <c r="H23" s="20">
        <v>27.5</v>
      </c>
      <c r="I23" s="17"/>
      <c r="J23" s="24">
        <v>0.6743055555555556</v>
      </c>
      <c r="K23" s="24">
        <v>0.67152777777777783</v>
      </c>
      <c r="L23" s="19">
        <v>0.64994212962962961</v>
      </c>
      <c r="M23" s="19">
        <v>0.65109953703703705</v>
      </c>
      <c r="N23" s="17"/>
      <c r="O23" s="39" t="s">
        <v>93</v>
      </c>
      <c r="P23" s="39"/>
      <c r="Q23" s="17"/>
      <c r="R23" s="17"/>
      <c r="S23" s="17"/>
      <c r="T23" s="17" t="s">
        <v>112</v>
      </c>
      <c r="U23" s="17">
        <v>1.9259999999999999E-2</v>
      </c>
      <c r="V23" s="17">
        <v>0.98443999999999998</v>
      </c>
    </row>
    <row r="24" spans="1:22" s="47" customFormat="1" x14ac:dyDescent="0.35">
      <c r="A24" s="25">
        <v>220323</v>
      </c>
      <c r="B24" s="25" t="s">
        <v>72</v>
      </c>
      <c r="C24" s="25" t="s">
        <v>59</v>
      </c>
      <c r="D24" s="25">
        <v>3</v>
      </c>
      <c r="E24" s="25"/>
      <c r="F24" s="25" t="s">
        <v>28</v>
      </c>
      <c r="G24" s="25">
        <v>8</v>
      </c>
      <c r="H24" s="20">
        <v>26.2</v>
      </c>
      <c r="I24" s="25"/>
      <c r="J24" s="24">
        <v>0.67430555555555605</v>
      </c>
      <c r="K24" s="24">
        <v>0.67152777777777795</v>
      </c>
      <c r="L24" s="19">
        <v>0.65231481481481479</v>
      </c>
      <c r="M24" s="19">
        <v>0.65370370370370368</v>
      </c>
      <c r="N24" s="25"/>
      <c r="O24" s="39"/>
      <c r="P24" s="39"/>
      <c r="Q24" s="25"/>
      <c r="R24" s="25"/>
      <c r="S24" s="25"/>
      <c r="T24" s="25" t="s">
        <v>113</v>
      </c>
      <c r="U24" s="22">
        <v>6.7570000000000005E-2</v>
      </c>
      <c r="V24" s="22">
        <v>0.39606999999999998</v>
      </c>
    </row>
    <row r="25" spans="1:22" x14ac:dyDescent="0.35">
      <c r="A25" s="17">
        <v>220323</v>
      </c>
      <c r="B25" s="17" t="s">
        <v>72</v>
      </c>
      <c r="C25" s="25" t="s">
        <v>59</v>
      </c>
      <c r="D25" s="17">
        <v>4</v>
      </c>
      <c r="E25" s="17"/>
      <c r="F25" s="17" t="s">
        <v>28</v>
      </c>
      <c r="G25" s="17">
        <v>8</v>
      </c>
      <c r="H25" s="20">
        <v>26.5</v>
      </c>
      <c r="I25" s="17"/>
      <c r="J25" s="24">
        <v>0.67430555555555605</v>
      </c>
      <c r="K25" s="24">
        <v>0.67152777777777795</v>
      </c>
      <c r="L25" s="19">
        <v>0.65468749999999998</v>
      </c>
      <c r="M25" s="19">
        <v>0.65607638888888886</v>
      </c>
      <c r="N25" s="17"/>
      <c r="O25" s="39"/>
      <c r="P25" s="39"/>
      <c r="Q25" s="17"/>
      <c r="R25" s="17"/>
      <c r="S25" s="17"/>
      <c r="T25" s="17" t="s">
        <v>114</v>
      </c>
      <c r="U25" s="17">
        <v>4.0239999999999998E-2</v>
      </c>
      <c r="V25" s="17">
        <v>0.998</v>
      </c>
    </row>
    <row r="26" spans="1:22" x14ac:dyDescent="0.35">
      <c r="A26" s="17">
        <v>220323</v>
      </c>
      <c r="B26" s="17" t="s">
        <v>72</v>
      </c>
      <c r="C26" s="25" t="s">
        <v>59</v>
      </c>
      <c r="D26" s="17">
        <v>5</v>
      </c>
      <c r="E26" s="17"/>
      <c r="F26" s="17" t="s">
        <v>28</v>
      </c>
      <c r="G26" s="17">
        <v>8</v>
      </c>
      <c r="H26" s="20">
        <v>27.7</v>
      </c>
      <c r="I26" s="17"/>
      <c r="J26" s="24">
        <v>0.67430555555555605</v>
      </c>
      <c r="K26" s="24">
        <v>0.67152777777777795</v>
      </c>
      <c r="L26" s="19">
        <v>0.65769675925925919</v>
      </c>
      <c r="M26" s="19">
        <v>0.65908564814814818</v>
      </c>
      <c r="N26" s="17"/>
      <c r="O26" s="39"/>
      <c r="P26" s="39"/>
      <c r="Q26" s="17"/>
      <c r="R26" s="17"/>
      <c r="S26" s="17"/>
      <c r="T26" s="17" t="s">
        <v>115</v>
      </c>
      <c r="U26" s="17">
        <v>1.26E-2</v>
      </c>
      <c r="V26" s="17">
        <v>0.99238000000000004</v>
      </c>
    </row>
    <row r="27" spans="1:22" x14ac:dyDescent="0.35">
      <c r="A27" s="17">
        <v>220323</v>
      </c>
      <c r="B27" s="17" t="s">
        <v>48</v>
      </c>
      <c r="C27" s="25" t="s">
        <v>59</v>
      </c>
      <c r="D27" s="17">
        <v>1</v>
      </c>
      <c r="E27" s="17"/>
      <c r="F27" s="17" t="s">
        <v>28</v>
      </c>
      <c r="G27" s="17">
        <v>8</v>
      </c>
      <c r="H27" s="20">
        <v>26.4</v>
      </c>
      <c r="I27" s="17"/>
      <c r="J27" s="24">
        <v>0.67430555555555605</v>
      </c>
      <c r="K27" s="24">
        <v>0.67152777777777795</v>
      </c>
      <c r="L27" s="19">
        <v>0.67048611111111101</v>
      </c>
      <c r="M27" s="19">
        <v>0.671875</v>
      </c>
      <c r="N27" s="17"/>
      <c r="O27" s="39"/>
      <c r="P27" s="39"/>
      <c r="Q27" s="17"/>
      <c r="R27" s="17"/>
      <c r="S27" s="17"/>
      <c r="T27" s="17" t="s">
        <v>116</v>
      </c>
      <c r="U27" s="17">
        <v>4.5199999999999997E-3</v>
      </c>
      <c r="V27" s="17">
        <v>0.99958999999999998</v>
      </c>
    </row>
    <row r="28" spans="1:22" x14ac:dyDescent="0.35">
      <c r="A28" s="17">
        <v>220323</v>
      </c>
      <c r="B28" s="17" t="s">
        <v>48</v>
      </c>
      <c r="C28" s="25" t="s">
        <v>59</v>
      </c>
      <c r="D28" s="17">
        <v>2</v>
      </c>
      <c r="E28" s="17"/>
      <c r="F28" s="17" t="s">
        <v>28</v>
      </c>
      <c r="G28" s="17">
        <v>8</v>
      </c>
      <c r="H28" s="20">
        <v>27.6</v>
      </c>
      <c r="I28" s="17"/>
      <c r="J28" s="24">
        <v>0.67430555555555605</v>
      </c>
      <c r="K28" s="24">
        <v>0.67152777777777795</v>
      </c>
      <c r="L28" s="19">
        <v>0.67326388888888899</v>
      </c>
      <c r="M28" s="19">
        <v>0.67465277777777777</v>
      </c>
      <c r="N28" s="17"/>
      <c r="O28" s="39"/>
      <c r="P28" s="39"/>
      <c r="Q28" s="17"/>
      <c r="R28" s="17"/>
      <c r="S28" s="17"/>
      <c r="T28" s="17" t="s">
        <v>117</v>
      </c>
      <c r="U28" s="17">
        <v>6.94E-3</v>
      </c>
      <c r="V28" s="17">
        <v>0.97463999999999995</v>
      </c>
    </row>
    <row r="29" spans="1:22" x14ac:dyDescent="0.35">
      <c r="A29" s="17">
        <v>220323</v>
      </c>
      <c r="B29" s="17" t="s">
        <v>48</v>
      </c>
      <c r="C29" s="25" t="s">
        <v>59</v>
      </c>
      <c r="D29" s="17">
        <v>3</v>
      </c>
      <c r="E29" s="17"/>
      <c r="F29" s="17" t="s">
        <v>28</v>
      </c>
      <c r="G29" s="17">
        <v>8</v>
      </c>
      <c r="H29" s="20">
        <v>27.5</v>
      </c>
      <c r="I29" s="17"/>
      <c r="J29" s="24">
        <v>0.67430555555555605</v>
      </c>
      <c r="K29" s="24">
        <v>0.67152777777777795</v>
      </c>
      <c r="L29" s="19">
        <v>0.67552083333333324</v>
      </c>
      <c r="M29" s="19">
        <v>0.67690972222222223</v>
      </c>
      <c r="N29" s="17"/>
      <c r="O29" s="39"/>
      <c r="P29" s="39"/>
      <c r="Q29" s="17"/>
      <c r="R29" s="17"/>
      <c r="S29" s="17"/>
      <c r="T29" s="17" t="s">
        <v>118</v>
      </c>
      <c r="U29" s="17">
        <v>2.2100000000000002E-3</v>
      </c>
      <c r="V29" s="17">
        <v>0.99224000000000001</v>
      </c>
    </row>
    <row r="30" spans="1:22" x14ac:dyDescent="0.35">
      <c r="A30" s="17">
        <v>220323</v>
      </c>
      <c r="B30" s="17" t="s">
        <v>48</v>
      </c>
      <c r="C30" s="25" t="s">
        <v>59</v>
      </c>
      <c r="D30" s="17">
        <v>4</v>
      </c>
      <c r="E30" s="17"/>
      <c r="F30" s="17" t="s">
        <v>28</v>
      </c>
      <c r="G30" s="17">
        <v>8</v>
      </c>
      <c r="H30" s="20">
        <v>27.6</v>
      </c>
      <c r="I30" s="17"/>
      <c r="J30" s="24">
        <v>0.67430555555555605</v>
      </c>
      <c r="K30" s="24">
        <v>0.67152777777777795</v>
      </c>
      <c r="L30" s="19">
        <v>0.67795138888888884</v>
      </c>
      <c r="M30" s="19">
        <v>0.67934027777777783</v>
      </c>
      <c r="N30" s="17"/>
      <c r="O30" s="39"/>
      <c r="P30" s="39"/>
      <c r="Q30" s="17"/>
      <c r="R30" s="17"/>
      <c r="S30" s="17"/>
      <c r="T30" s="17" t="s">
        <v>119</v>
      </c>
      <c r="U30" s="17">
        <v>6.28E-3</v>
      </c>
      <c r="V30" s="17">
        <v>0.98965000000000003</v>
      </c>
    </row>
    <row r="31" spans="1:22" x14ac:dyDescent="0.35">
      <c r="A31" s="17">
        <v>220323</v>
      </c>
      <c r="B31" s="17" t="s">
        <v>48</v>
      </c>
      <c r="C31" s="25" t="s">
        <v>59</v>
      </c>
      <c r="D31" s="17">
        <v>5</v>
      </c>
      <c r="E31" s="17"/>
      <c r="F31" s="17" t="s">
        <v>28</v>
      </c>
      <c r="G31" s="17">
        <v>8</v>
      </c>
      <c r="H31" s="20">
        <v>27</v>
      </c>
      <c r="I31" s="17"/>
      <c r="J31" s="24">
        <v>0.67430555555555605</v>
      </c>
      <c r="K31" s="24">
        <v>0.67152777777777795</v>
      </c>
      <c r="L31" s="19">
        <v>0.68107638888888899</v>
      </c>
      <c r="M31" s="19">
        <v>0.68246527777777777</v>
      </c>
      <c r="N31" s="17"/>
      <c r="O31" s="39"/>
      <c r="P31" s="39"/>
      <c r="Q31" s="17"/>
      <c r="R31" s="17"/>
      <c r="S31" s="17"/>
      <c r="T31" s="17" t="s">
        <v>120</v>
      </c>
      <c r="U31" s="17">
        <v>3.3800000000000002E-3</v>
      </c>
      <c r="V31" s="17">
        <v>0.99556999999999995</v>
      </c>
    </row>
    <row r="32" spans="1:22" x14ac:dyDescent="0.35">
      <c r="A32" s="25">
        <v>220324</v>
      </c>
      <c r="B32" s="25" t="s">
        <v>80</v>
      </c>
      <c r="C32" s="25" t="s">
        <v>84</v>
      </c>
      <c r="D32" s="25">
        <v>1</v>
      </c>
      <c r="E32" s="25"/>
      <c r="F32" s="25" t="s">
        <v>28</v>
      </c>
      <c r="G32" s="25">
        <v>8</v>
      </c>
      <c r="H32" s="20">
        <v>23.9</v>
      </c>
      <c r="I32" s="25"/>
      <c r="J32" s="24">
        <v>0.63888888888888895</v>
      </c>
      <c r="K32" s="24">
        <v>0.63611111111111118</v>
      </c>
      <c r="L32" s="19">
        <v>0.63090277777777781</v>
      </c>
      <c r="M32" s="19">
        <v>0.6322916666666667</v>
      </c>
      <c r="N32" s="25"/>
      <c r="O32" s="39"/>
      <c r="P32" s="39"/>
      <c r="Q32" s="39"/>
      <c r="R32" s="39"/>
      <c r="S32" s="39"/>
      <c r="T32" s="25" t="s">
        <v>188</v>
      </c>
      <c r="U32" s="25">
        <v>2.1059010489510487E-2</v>
      </c>
      <c r="V32" s="25">
        <v>0.99900315132486883</v>
      </c>
    </row>
    <row r="33" spans="1:22" x14ac:dyDescent="0.35">
      <c r="A33" s="25">
        <v>220324</v>
      </c>
      <c r="B33" s="25" t="s">
        <v>80</v>
      </c>
      <c r="C33" s="25" t="s">
        <v>84</v>
      </c>
      <c r="D33" s="25">
        <v>2</v>
      </c>
      <c r="E33" s="25"/>
      <c r="F33" s="25" t="s">
        <v>28</v>
      </c>
      <c r="G33" s="25">
        <v>8</v>
      </c>
      <c r="H33" s="20">
        <v>24.3</v>
      </c>
      <c r="I33" s="25"/>
      <c r="J33" s="24">
        <v>0.63888888888888895</v>
      </c>
      <c r="K33" s="24">
        <v>0.63611111111111118</v>
      </c>
      <c r="L33" s="19">
        <v>0.63437500000000002</v>
      </c>
      <c r="M33" s="19">
        <v>0.63576388888888891</v>
      </c>
      <c r="N33" s="25"/>
      <c r="O33" s="39" t="s">
        <v>176</v>
      </c>
      <c r="P33" s="39"/>
      <c r="Q33" s="39"/>
      <c r="R33" s="39"/>
      <c r="S33" s="39"/>
      <c r="T33" s="25" t="s">
        <v>189</v>
      </c>
      <c r="U33" s="25">
        <v>1.618846153846154E-2</v>
      </c>
      <c r="V33" s="25">
        <v>0.99916908587344755</v>
      </c>
    </row>
    <row r="34" spans="1:22" x14ac:dyDescent="0.35">
      <c r="A34" s="25">
        <v>220324</v>
      </c>
      <c r="B34" s="25" t="s">
        <v>80</v>
      </c>
      <c r="C34" s="25" t="s">
        <v>84</v>
      </c>
      <c r="D34" s="25">
        <v>3</v>
      </c>
      <c r="E34" s="25"/>
      <c r="F34" s="25" t="s">
        <v>28</v>
      </c>
      <c r="G34" s="25">
        <v>8</v>
      </c>
      <c r="H34" s="20">
        <v>24.7</v>
      </c>
      <c r="I34" s="25"/>
      <c r="J34" s="24">
        <v>0.63888888888888895</v>
      </c>
      <c r="K34" s="24">
        <v>0.63611111111111096</v>
      </c>
      <c r="L34" s="19">
        <v>0.63784722222222223</v>
      </c>
      <c r="M34" s="19">
        <v>0.63923611111111112</v>
      </c>
      <c r="N34" s="25"/>
      <c r="O34" s="39"/>
      <c r="P34" s="39"/>
      <c r="Q34" s="39"/>
      <c r="R34" s="39"/>
      <c r="S34" s="39"/>
      <c r="T34" s="25" t="s">
        <v>190</v>
      </c>
      <c r="U34" s="25">
        <v>8.420769580419582E-2</v>
      </c>
      <c r="V34" s="25">
        <v>0.9996695957057169</v>
      </c>
    </row>
    <row r="35" spans="1:22" x14ac:dyDescent="0.35">
      <c r="A35" s="25">
        <v>220324</v>
      </c>
      <c r="B35" s="25" t="s">
        <v>80</v>
      </c>
      <c r="C35" s="25" t="s">
        <v>84</v>
      </c>
      <c r="D35" s="25">
        <v>4</v>
      </c>
      <c r="E35" s="25"/>
      <c r="F35" s="25" t="s">
        <v>28</v>
      </c>
      <c r="G35" s="25">
        <v>8</v>
      </c>
      <c r="H35" s="20">
        <v>24.1</v>
      </c>
      <c r="I35" s="25"/>
      <c r="J35" s="24">
        <v>0.63888888888888895</v>
      </c>
      <c r="K35" s="24">
        <v>0.63611111111111096</v>
      </c>
      <c r="L35" s="19">
        <v>0.64097222222222217</v>
      </c>
      <c r="M35" s="19">
        <v>0.64236111111111105</v>
      </c>
      <c r="N35" s="25"/>
      <c r="O35" s="39"/>
      <c r="P35" s="39"/>
      <c r="Q35" s="39"/>
      <c r="R35" s="39"/>
      <c r="S35" s="39"/>
      <c r="T35" s="25" t="s">
        <v>191</v>
      </c>
      <c r="U35" s="25">
        <v>2.1853917582417583E-2</v>
      </c>
      <c r="V35" s="25">
        <v>0.93471026332059737</v>
      </c>
    </row>
    <row r="36" spans="1:22" x14ac:dyDescent="0.35">
      <c r="A36" s="25">
        <v>220324</v>
      </c>
      <c r="B36" s="25" t="s">
        <v>80</v>
      </c>
      <c r="C36" s="25" t="s">
        <v>84</v>
      </c>
      <c r="D36" s="25">
        <v>5</v>
      </c>
      <c r="E36" s="25"/>
      <c r="F36" s="25" t="s">
        <v>28</v>
      </c>
      <c r="G36" s="25">
        <v>8</v>
      </c>
      <c r="H36" s="20">
        <v>24.5</v>
      </c>
      <c r="I36" s="25"/>
      <c r="J36" s="24">
        <v>0.63888888888888895</v>
      </c>
      <c r="K36" s="24">
        <v>0.63611111111111096</v>
      </c>
      <c r="L36" s="19">
        <v>0.64479166666666665</v>
      </c>
      <c r="M36" s="19">
        <v>0.64618055555555554</v>
      </c>
      <c r="N36" s="25"/>
      <c r="O36" s="39"/>
      <c r="P36" s="39"/>
      <c r="Q36" s="39"/>
      <c r="R36" s="39"/>
      <c r="S36" s="39"/>
      <c r="T36" s="25" t="s">
        <v>192</v>
      </c>
      <c r="U36" s="25">
        <v>1.8838041958041958E-2</v>
      </c>
      <c r="V36" s="25">
        <v>0.99720972557630849</v>
      </c>
    </row>
    <row r="37" spans="1:22" x14ac:dyDescent="0.35">
      <c r="A37" s="25">
        <v>220324</v>
      </c>
      <c r="B37" s="25" t="s">
        <v>80</v>
      </c>
      <c r="C37" s="25" t="s">
        <v>84</v>
      </c>
      <c r="D37" s="25">
        <v>6</v>
      </c>
      <c r="E37" s="25"/>
      <c r="F37" s="25" t="s">
        <v>28</v>
      </c>
      <c r="G37" s="25">
        <v>8</v>
      </c>
      <c r="H37" s="20">
        <v>24</v>
      </c>
      <c r="I37" s="25"/>
      <c r="J37" s="24">
        <v>0.63888888888888895</v>
      </c>
      <c r="K37" s="24">
        <v>0.63611111111111096</v>
      </c>
      <c r="L37" s="19">
        <v>0.64930555555555558</v>
      </c>
      <c r="M37" s="19">
        <v>0.65069444444444446</v>
      </c>
      <c r="N37" s="25"/>
      <c r="O37" s="39" t="s">
        <v>177</v>
      </c>
      <c r="P37" s="39"/>
      <c r="Q37" s="39"/>
      <c r="R37" s="39"/>
      <c r="S37" s="39"/>
      <c r="T37" s="25" t="s">
        <v>193</v>
      </c>
      <c r="U37" s="25">
        <v>3.5508667832167835E-2</v>
      </c>
      <c r="V37" s="25">
        <v>0.87121514911217646</v>
      </c>
    </row>
    <row r="38" spans="1:22" ht="27" customHeight="1" x14ac:dyDescent="0.35">
      <c r="A38" s="25">
        <v>220324</v>
      </c>
      <c r="B38" s="25" t="s">
        <v>80</v>
      </c>
      <c r="C38" s="25" t="s">
        <v>84</v>
      </c>
      <c r="D38" s="25">
        <v>7</v>
      </c>
      <c r="E38" s="25"/>
      <c r="F38" s="25" t="s">
        <v>28</v>
      </c>
      <c r="G38" s="25">
        <v>8</v>
      </c>
      <c r="H38" s="20">
        <v>24</v>
      </c>
      <c r="I38" s="25"/>
      <c r="J38" s="24">
        <v>0.63888888888888895</v>
      </c>
      <c r="K38" s="24">
        <v>0.63611111111111096</v>
      </c>
      <c r="L38" s="19">
        <v>0.6538194444444444</v>
      </c>
      <c r="M38" s="19">
        <v>0.65451388888888895</v>
      </c>
      <c r="N38" s="25"/>
      <c r="O38" s="53" t="s">
        <v>198</v>
      </c>
      <c r="P38" s="53"/>
      <c r="Q38" s="39"/>
      <c r="R38" s="39"/>
      <c r="S38" s="39"/>
      <c r="T38" s="25" t="s">
        <v>194</v>
      </c>
      <c r="U38" s="25">
        <v>8.6272857142857175E-3</v>
      </c>
      <c r="V38" s="25">
        <v>0.96204405455579378</v>
      </c>
    </row>
    <row r="39" spans="1:22" x14ac:dyDescent="0.35">
      <c r="A39" s="25">
        <v>220324</v>
      </c>
      <c r="B39" s="25" t="s">
        <v>80</v>
      </c>
      <c r="C39" s="25" t="s">
        <v>84</v>
      </c>
      <c r="D39" s="25">
        <v>8</v>
      </c>
      <c r="E39" s="25"/>
      <c r="F39" s="25" t="s">
        <v>28</v>
      </c>
      <c r="G39" s="25">
        <v>8</v>
      </c>
      <c r="H39" s="20">
        <v>24.1</v>
      </c>
      <c r="I39" s="25"/>
      <c r="J39" s="24">
        <v>0.63888888888888895</v>
      </c>
      <c r="K39" s="24">
        <v>0.63611111111111096</v>
      </c>
      <c r="L39" s="19">
        <v>0.65798611111111105</v>
      </c>
      <c r="M39" s="19">
        <v>0.65937499999999993</v>
      </c>
      <c r="N39" s="25"/>
      <c r="O39" s="39" t="s">
        <v>178</v>
      </c>
      <c r="P39" s="39"/>
      <c r="Q39" s="39"/>
      <c r="R39" s="39"/>
      <c r="S39" s="39"/>
      <c r="T39" s="25" t="s">
        <v>195</v>
      </c>
      <c r="U39" s="25">
        <v>6.0026381118881103E-2</v>
      </c>
      <c r="V39" s="25">
        <v>0.98898105092695232</v>
      </c>
    </row>
    <row r="40" spans="1:22" x14ac:dyDescent="0.35">
      <c r="A40" s="25">
        <v>220324</v>
      </c>
      <c r="B40" s="25" t="s">
        <v>80</v>
      </c>
      <c r="C40" s="25" t="s">
        <v>84</v>
      </c>
      <c r="D40" s="25">
        <v>9</v>
      </c>
      <c r="E40" s="25"/>
      <c r="F40" s="25" t="s">
        <v>28</v>
      </c>
      <c r="G40" s="25">
        <v>8</v>
      </c>
      <c r="H40" s="20">
        <v>24.1</v>
      </c>
      <c r="I40" s="25"/>
      <c r="J40" s="24">
        <v>0.63888888888888895</v>
      </c>
      <c r="K40" s="24">
        <v>0.63611111111111096</v>
      </c>
      <c r="L40" s="19">
        <v>0.66215277777777781</v>
      </c>
      <c r="M40" s="19">
        <v>0.6635416666666667</v>
      </c>
      <c r="N40" s="25"/>
      <c r="O40" s="39" t="s">
        <v>176</v>
      </c>
      <c r="P40" s="39"/>
      <c r="Q40" s="39"/>
      <c r="R40" s="39"/>
      <c r="S40" s="39"/>
      <c r="T40" s="25" t="s">
        <v>196</v>
      </c>
      <c r="U40" s="25">
        <v>2.2753601398601388E-3</v>
      </c>
      <c r="V40" s="25">
        <v>0.98284858953324261</v>
      </c>
    </row>
    <row r="41" spans="1:22" x14ac:dyDescent="0.35">
      <c r="A41" s="25">
        <v>220324</v>
      </c>
      <c r="B41" s="25" t="s">
        <v>80</v>
      </c>
      <c r="C41" s="25" t="s">
        <v>84</v>
      </c>
      <c r="D41" s="25">
        <v>10</v>
      </c>
      <c r="E41" s="25"/>
      <c r="F41" s="25" t="s">
        <v>28</v>
      </c>
      <c r="G41" s="25">
        <v>8</v>
      </c>
      <c r="H41" s="20">
        <v>24.6</v>
      </c>
      <c r="I41" s="25"/>
      <c r="J41" s="24">
        <v>0.63888888888888895</v>
      </c>
      <c r="K41" s="24">
        <v>0.63611111111111096</v>
      </c>
      <c r="L41" s="19">
        <v>0.66666666666666663</v>
      </c>
      <c r="M41" s="19">
        <v>0.66805555555555562</v>
      </c>
      <c r="N41" s="25"/>
      <c r="O41" s="52" t="s">
        <v>176</v>
      </c>
      <c r="P41" s="52"/>
      <c r="Q41" s="39"/>
      <c r="R41" s="39"/>
      <c r="S41" s="39"/>
      <c r="T41" s="25" t="s">
        <v>197</v>
      </c>
      <c r="U41" s="25">
        <v>7.5394370629370622E-3</v>
      </c>
      <c r="V41" s="25">
        <v>0.99301118340680761</v>
      </c>
    </row>
    <row r="42" spans="1:22" x14ac:dyDescent="0.35">
      <c r="A42" s="47"/>
      <c r="B42" s="47"/>
      <c r="C42" s="47"/>
    </row>
    <row r="43" spans="1:22" x14ac:dyDescent="0.35">
      <c r="A43" s="47"/>
      <c r="B43" s="47"/>
      <c r="C43" s="47"/>
    </row>
    <row r="44" spans="1:22" x14ac:dyDescent="0.35">
      <c r="A44" s="47"/>
      <c r="B44" s="47"/>
      <c r="C44" s="47"/>
    </row>
    <row r="45" spans="1:22" x14ac:dyDescent="0.35">
      <c r="A45" s="47"/>
      <c r="B45" s="47"/>
      <c r="C45" s="47"/>
    </row>
    <row r="46" spans="1:22" x14ac:dyDescent="0.35">
      <c r="A46" s="47"/>
      <c r="B46" s="47"/>
      <c r="C46" s="47"/>
    </row>
    <row r="47" spans="1:22" x14ac:dyDescent="0.35">
      <c r="A47" s="47"/>
      <c r="B47" s="47"/>
      <c r="C47" s="47"/>
    </row>
    <row r="48" spans="1:22" x14ac:dyDescent="0.35">
      <c r="A48" s="47"/>
      <c r="B48" s="47"/>
      <c r="C48" s="47"/>
    </row>
  </sheetData>
  <mergeCells count="53">
    <mergeCell ref="Q37:S37"/>
    <mergeCell ref="Q38:S38"/>
    <mergeCell ref="Q39:S39"/>
    <mergeCell ref="Q40:S40"/>
    <mergeCell ref="Q41:S41"/>
    <mergeCell ref="Q32:S32"/>
    <mergeCell ref="Q33:S33"/>
    <mergeCell ref="Q34:S34"/>
    <mergeCell ref="Q35:S35"/>
    <mergeCell ref="Q36:S36"/>
    <mergeCell ref="O37:P37"/>
    <mergeCell ref="O38:P38"/>
    <mergeCell ref="O39:P39"/>
    <mergeCell ref="O40:P40"/>
    <mergeCell ref="O41:P41"/>
    <mergeCell ref="O32:P32"/>
    <mergeCell ref="O33:P33"/>
    <mergeCell ref="O34:P34"/>
    <mergeCell ref="O35:P35"/>
    <mergeCell ref="O36:P36"/>
    <mergeCell ref="Q1:R1"/>
    <mergeCell ref="O1:P1"/>
    <mergeCell ref="O2:P2"/>
    <mergeCell ref="O3:P3"/>
    <mergeCell ref="O4:P4"/>
    <mergeCell ref="Q2:R11"/>
    <mergeCell ref="O7:P7"/>
    <mergeCell ref="O8:P8"/>
    <mergeCell ref="O9:P9"/>
    <mergeCell ref="O10:P10"/>
    <mergeCell ref="O11:P11"/>
    <mergeCell ref="O5:P5"/>
    <mergeCell ref="O6:P6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</mergeCells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549DBEE9FD894E9BE22745F828E5EA" ma:contentTypeVersion="12" ma:contentTypeDescription="Create a new document." ma:contentTypeScope="" ma:versionID="9bbe265d3d886310ee349f6fd1ba347f">
  <xsd:schema xmlns:xsd="http://www.w3.org/2001/XMLSchema" xmlns:xs="http://www.w3.org/2001/XMLSchema" xmlns:p="http://schemas.microsoft.com/office/2006/metadata/properties" xmlns:ns3="3bfa2112-e5c5-43d8-9a32-a9eaae6bd889" xmlns:ns4="3dda1505-7c31-47e1-928f-8c0901bfdd1b" targetNamespace="http://schemas.microsoft.com/office/2006/metadata/properties" ma:root="true" ma:fieldsID="8015844abb452428cb18dcdeda44c410" ns3:_="" ns4:_="">
    <xsd:import namespace="3bfa2112-e5c5-43d8-9a32-a9eaae6bd889"/>
    <xsd:import namespace="3dda1505-7c31-47e1-928f-8c0901bfdd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a2112-e5c5-43d8-9a32-a9eaae6bd8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da1505-7c31-47e1-928f-8c0901bfdd1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57B05D-1A62-4C15-B9ED-FFC065AD014A}">
  <ds:schemaRefs>
    <ds:schemaRef ds:uri="http://purl.org/dc/elements/1.1/"/>
    <ds:schemaRef ds:uri="http://schemas.microsoft.com/office/2006/documentManagement/types"/>
    <ds:schemaRef ds:uri="3dda1505-7c31-47e1-928f-8c0901bfdd1b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3bfa2112-e5c5-43d8-9a32-a9eaae6bd88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CFC9B55-B00D-4A64-9D6E-DE525BD4C2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CD4273-8AB4-42E0-85BD-2967EA9736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a2112-e5c5-43d8-9a32-a9eaae6bd889"/>
    <ds:schemaRef ds:uri="3dda1505-7c31-47e1-928f-8c0901bfdd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Tree Flux</vt:lpstr>
      <vt:lpstr>Soil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Frannie Adams</dc:creator>
  <cp:lastModifiedBy>Frannie Adams</cp:lastModifiedBy>
  <dcterms:created xsi:type="dcterms:W3CDTF">2022-04-13T20:36:37Z</dcterms:created>
  <dcterms:modified xsi:type="dcterms:W3CDTF">2022-06-28T19:27:11Z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0x010100E0549DBEE9FD894E9BE22745F828E5EA</vt:lpwstr>
  </property>
</Properties>
</file>