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Analysis\Excel\"/>
    </mc:Choice>
  </mc:AlternateContent>
  <bookViews>
    <workbookView xWindow="0" yWindow="0" windowWidth="16380" windowHeight="8190" tabRatio="631"/>
  </bookViews>
  <sheets>
    <sheet name="Sheet1" sheetId="1" r:id="rId1"/>
    <sheet name="Excluded Groups" sheetId="2" r:id="rId2"/>
    <sheet name="Groundthuth_Actions_Per_Task" sheetId="3" r:id="rId3"/>
  </sheets>
  <calcPr calcId="152511"/>
  <extLst>
    <ext xmlns:loext="http://schemas.libreoffice.org/" uri="{7626C862-2A13-11E5-B345-FEFF819CDC9F}">
      <loext:extCalcPr stringRefSyntax="CalcA1"/>
    </ext>
  </extLst>
</workbook>
</file>

<file path=xl/calcChain.xml><?xml version="1.0" encoding="utf-8"?>
<calcChain xmlns="http://schemas.openxmlformats.org/spreadsheetml/2006/main">
  <c r="S10" i="3" l="1"/>
  <c r="R10" i="3"/>
  <c r="Q10" i="3"/>
  <c r="P10" i="3"/>
  <c r="O10" i="3"/>
  <c r="N10" i="3"/>
  <c r="M10" i="3"/>
  <c r="L10" i="3"/>
  <c r="K10" i="3"/>
  <c r="J10" i="3"/>
  <c r="I10" i="3"/>
  <c r="H10" i="3"/>
  <c r="G10" i="3"/>
  <c r="F10" i="3"/>
  <c r="E10" i="3"/>
  <c r="D10" i="3"/>
  <c r="B10" i="3"/>
  <c r="A10" i="3"/>
  <c r="S9" i="3"/>
  <c r="R9" i="3"/>
  <c r="Q9" i="3"/>
  <c r="P9" i="3"/>
  <c r="O9" i="3"/>
  <c r="N9" i="3"/>
  <c r="M9" i="3"/>
  <c r="L9" i="3"/>
  <c r="K9" i="3"/>
  <c r="J9" i="3"/>
  <c r="I9" i="3"/>
  <c r="H9" i="3"/>
  <c r="G9" i="3"/>
  <c r="F9" i="3"/>
  <c r="E9" i="3"/>
  <c r="D9" i="3"/>
  <c r="B9" i="3"/>
  <c r="A9" i="3"/>
  <c r="S8" i="3"/>
  <c r="R8" i="3"/>
  <c r="Q8" i="3"/>
  <c r="P8" i="3"/>
  <c r="O8" i="3"/>
  <c r="N8" i="3"/>
  <c r="M8" i="3"/>
  <c r="L8" i="3"/>
  <c r="K8" i="3"/>
  <c r="J8" i="3"/>
  <c r="I8" i="3"/>
  <c r="H8" i="3"/>
  <c r="G8" i="3"/>
  <c r="F8" i="3"/>
  <c r="E8" i="3"/>
  <c r="D8" i="3"/>
  <c r="B8" i="3"/>
  <c r="A8" i="3"/>
  <c r="S7" i="3"/>
  <c r="R7" i="3"/>
  <c r="Q7" i="3"/>
  <c r="P7" i="3"/>
  <c r="O7" i="3"/>
  <c r="N7" i="3"/>
  <c r="M7" i="3"/>
  <c r="L7" i="3"/>
  <c r="K7" i="3"/>
  <c r="J7" i="3"/>
  <c r="I7" i="3"/>
  <c r="H7" i="3"/>
  <c r="G7" i="3"/>
  <c r="F7" i="3"/>
  <c r="E7" i="3"/>
  <c r="D7" i="3"/>
  <c r="B7" i="3"/>
  <c r="A7" i="3"/>
  <c r="S6" i="3"/>
  <c r="R6" i="3"/>
  <c r="Q6" i="3"/>
  <c r="P6" i="3"/>
  <c r="O6" i="3"/>
  <c r="N6" i="3"/>
  <c r="M6" i="3"/>
  <c r="L6" i="3"/>
  <c r="K6" i="3"/>
  <c r="J6" i="3"/>
  <c r="I6" i="3"/>
  <c r="H6" i="3"/>
  <c r="G6" i="3"/>
  <c r="F6" i="3"/>
  <c r="E6" i="3"/>
  <c r="D6" i="3"/>
  <c r="B6" i="3"/>
  <c r="A6" i="3"/>
  <c r="G4" i="3"/>
  <c r="F4" i="3"/>
  <c r="E4" i="3"/>
  <c r="D4" i="3"/>
  <c r="BJ59" i="1"/>
  <c r="BI59" i="1"/>
  <c r="BH59" i="1"/>
  <c r="BG59" i="1"/>
  <c r="BF59" i="1"/>
  <c r="BE59" i="1"/>
  <c r="BD59" i="1"/>
  <c r="BC59" i="1"/>
  <c r="BB59" i="1"/>
  <c r="BA59" i="1"/>
  <c r="AY59" i="1"/>
  <c r="AX59" i="1"/>
  <c r="AV59" i="1"/>
  <c r="AU59" i="1"/>
  <c r="AT59" i="1"/>
  <c r="AR59" i="1"/>
  <c r="AQ59" i="1"/>
  <c r="AP59" i="1"/>
  <c r="AN59" i="1"/>
  <c r="AM59" i="1"/>
  <c r="AL59" i="1"/>
  <c r="AK59" i="1"/>
  <c r="AJ59" i="1"/>
  <c r="AI59" i="1"/>
  <c r="AH59" i="1"/>
  <c r="AG59" i="1"/>
  <c r="AF59" i="1"/>
  <c r="AE59" i="1"/>
  <c r="AD59" i="1"/>
  <c r="AC59" i="1"/>
  <c r="AB59" i="1"/>
  <c r="AA59" i="1"/>
  <c r="Z59" i="1"/>
  <c r="Y59" i="1"/>
  <c r="X59" i="1"/>
  <c r="BJ58" i="1"/>
  <c r="BI58" i="1"/>
  <c r="BH58" i="1"/>
  <c r="BG58" i="1"/>
  <c r="BF58" i="1"/>
  <c r="BE58" i="1"/>
  <c r="BD58" i="1"/>
  <c r="BC58" i="1"/>
  <c r="BB58" i="1"/>
  <c r="BA58" i="1"/>
  <c r="AY58" i="1"/>
  <c r="AX58" i="1"/>
  <c r="AV58" i="1"/>
  <c r="AU58" i="1"/>
  <c r="AT58" i="1"/>
  <c r="AR58" i="1"/>
  <c r="AQ58" i="1"/>
  <c r="AP58" i="1"/>
  <c r="AN58" i="1"/>
  <c r="AM58" i="1"/>
  <c r="AL58" i="1"/>
  <c r="AK58" i="1"/>
  <c r="AJ58" i="1"/>
  <c r="AI58" i="1"/>
  <c r="AH58" i="1"/>
  <c r="AG58" i="1"/>
  <c r="AF58" i="1"/>
  <c r="AE58" i="1"/>
  <c r="AD58" i="1"/>
  <c r="AC58" i="1"/>
  <c r="AB58" i="1"/>
  <c r="AA58" i="1"/>
  <c r="Z58" i="1"/>
  <c r="Y58" i="1"/>
  <c r="X58" i="1"/>
  <c r="BJ57" i="1"/>
  <c r="BI57" i="1"/>
  <c r="BH57" i="1"/>
  <c r="BG57" i="1"/>
  <c r="BF57" i="1"/>
  <c r="BE57" i="1"/>
  <c r="BD57" i="1"/>
  <c r="BC57" i="1"/>
  <c r="BB57" i="1"/>
  <c r="BA57" i="1"/>
  <c r="AY57" i="1"/>
  <c r="AX57" i="1"/>
  <c r="AV57" i="1"/>
  <c r="AU57" i="1"/>
  <c r="AT57" i="1"/>
  <c r="AR57" i="1"/>
  <c r="AQ57" i="1"/>
  <c r="AP57" i="1"/>
  <c r="AN57" i="1"/>
  <c r="AM57" i="1"/>
  <c r="AL57" i="1"/>
  <c r="AK57" i="1"/>
  <c r="AJ57" i="1"/>
  <c r="AI57" i="1"/>
  <c r="AH57" i="1"/>
  <c r="AG57" i="1"/>
  <c r="AF57" i="1"/>
  <c r="AE57" i="1"/>
  <c r="AD57" i="1"/>
  <c r="AC57" i="1"/>
  <c r="AB57" i="1"/>
  <c r="AA57" i="1"/>
  <c r="Z57" i="1"/>
  <c r="Y57" i="1"/>
  <c r="X57" i="1"/>
  <c r="BU56" i="1"/>
  <c r="BT56" i="1"/>
  <c r="BS56" i="1"/>
  <c r="BP56" i="1"/>
  <c r="BO56" i="1"/>
  <c r="BN56" i="1"/>
  <c r="BJ56" i="1"/>
  <c r="BI56" i="1"/>
  <c r="BH56" i="1"/>
  <c r="BG56" i="1"/>
  <c r="BF56" i="1"/>
  <c r="BE56" i="1"/>
  <c r="BD56" i="1"/>
  <c r="BC56" i="1"/>
  <c r="BB56" i="1"/>
  <c r="BA56" i="1"/>
  <c r="AY56" i="1"/>
  <c r="AX56" i="1"/>
  <c r="AV56" i="1"/>
  <c r="AU56" i="1"/>
  <c r="AT56" i="1"/>
  <c r="AR56" i="1"/>
  <c r="AQ56" i="1"/>
  <c r="AP56" i="1"/>
  <c r="AN56" i="1"/>
  <c r="AM56" i="1"/>
  <c r="AL56" i="1"/>
  <c r="AK56" i="1"/>
  <c r="AJ56" i="1"/>
  <c r="AI56" i="1"/>
  <c r="AH56" i="1"/>
  <c r="AG56" i="1"/>
  <c r="AF56" i="1"/>
  <c r="AE56" i="1"/>
  <c r="AD56" i="1"/>
  <c r="AC56" i="1"/>
  <c r="AB56" i="1"/>
  <c r="AA56" i="1"/>
  <c r="Z56" i="1"/>
  <c r="Y56" i="1"/>
  <c r="X56" i="1"/>
  <c r="BU55" i="1"/>
  <c r="BT55" i="1"/>
  <c r="BS55" i="1"/>
  <c r="BP55" i="1"/>
  <c r="BO55" i="1"/>
  <c r="BN55" i="1"/>
  <c r="BJ55" i="1"/>
  <c r="BI55" i="1"/>
  <c r="BH55" i="1"/>
  <c r="BG55" i="1"/>
  <c r="BF55" i="1"/>
  <c r="BE55" i="1"/>
  <c r="BD55" i="1"/>
  <c r="BC55" i="1"/>
  <c r="BB55" i="1"/>
  <c r="BA55" i="1"/>
  <c r="AY55" i="1"/>
  <c r="AX55" i="1"/>
  <c r="AV55" i="1"/>
  <c r="AU55" i="1"/>
  <c r="AT55" i="1"/>
  <c r="AR55" i="1"/>
  <c r="AQ55" i="1"/>
  <c r="AP55" i="1"/>
  <c r="AN55" i="1"/>
  <c r="AM55" i="1"/>
  <c r="AL55" i="1"/>
  <c r="AK55" i="1"/>
  <c r="AJ55" i="1"/>
  <c r="AI55" i="1"/>
  <c r="AH55" i="1"/>
  <c r="AG55" i="1"/>
  <c r="AF55" i="1"/>
  <c r="AE55" i="1"/>
  <c r="AD55" i="1"/>
  <c r="AC55" i="1"/>
  <c r="AB55" i="1"/>
  <c r="AA55" i="1"/>
  <c r="Z55" i="1"/>
  <c r="Y55" i="1"/>
  <c r="X55" i="1"/>
  <c r="D12" i="3" l="1"/>
  <c r="H12" i="3"/>
  <c r="L12" i="3"/>
  <c r="P12" i="3"/>
  <c r="E12" i="3"/>
  <c r="I12" i="3"/>
  <c r="M12" i="3"/>
  <c r="G12" i="3"/>
  <c r="K12" i="3"/>
  <c r="O12" i="3"/>
  <c r="S12" i="3"/>
  <c r="Q12" i="3"/>
  <c r="F12" i="3"/>
  <c r="J12" i="3"/>
  <c r="N12" i="3"/>
  <c r="R12" i="3"/>
</calcChain>
</file>

<file path=xl/sharedStrings.xml><?xml version="1.0" encoding="utf-8"?>
<sst xmlns="http://schemas.openxmlformats.org/spreadsheetml/2006/main" count="1073" uniqueCount="265">
  <si>
    <t>Obs: Dados referentes as ações realizadas somente no tempo trabalhado</t>
  </si>
  <si>
    <t>Task 1</t>
  </si>
  <si>
    <t>Task 2</t>
  </si>
  <si>
    <t>Task 3</t>
  </si>
  <si>
    <t>Task 4</t>
  </si>
  <si>
    <t>Quanto você se divertiu na realização das tarefas?</t>
  </si>
  <si>
    <t>Quão difícil foi chegar ao destino?</t>
  </si>
  <si>
    <t>Quão difícil foi a primeira tarefa?</t>
  </si>
  <si>
    <t>Quão difícil foi a segunda tarefa?</t>
  </si>
  <si>
    <t>Quão difícil foi a terceira tarefa?</t>
  </si>
  <si>
    <t>Quão difícil foi aprender a utilizá-la?</t>
  </si>
  <si>
    <t>Quão difícil é manipular o objeto virtual?</t>
  </si>
  <si>
    <t>Como você classifica a interface?</t>
  </si>
  <si>
    <t>Como você classifica a interface em relação a precisão?</t>
  </si>
  <si>
    <t xml:space="preserve">Como você classifica a interface em relação ao conforto? </t>
  </si>
  <si>
    <t>Com relação à ação de translação: [Facilidade]</t>
  </si>
  <si>
    <t>Com relação à ação de translação: [Precisão]</t>
  </si>
  <si>
    <t>Com relação à ação de translação: [Conforto]</t>
  </si>
  <si>
    <t>Comentários sobre ação de translação</t>
  </si>
  <si>
    <t>Com relação à ação de rotação: [Facilidade]</t>
  </si>
  <si>
    <t>Com relação à ação de rotação: [Precisão]</t>
  </si>
  <si>
    <t>Com relação à ação de rotação: [Conforto]</t>
  </si>
  <si>
    <t>Comentário sobre ação de rotação:</t>
  </si>
  <si>
    <t>Com relação à ação de escala: [Facilidade]</t>
  </si>
  <si>
    <t>Com relação à ação de escala: [Precisão]</t>
  </si>
  <si>
    <t>Com relação à ação de escala: [Conforto]</t>
  </si>
  <si>
    <t>Comentário sobre a ação de escala:</t>
  </si>
  <si>
    <t>Com relação à ação de rotação de câmera: [Facilidade]</t>
  </si>
  <si>
    <t>Com relação à ação de rotação de câmera: [Precisão]</t>
  </si>
  <si>
    <t>Com relação à ação de rotação de câmera: [Conforto]</t>
  </si>
  <si>
    <t>Comentário sobre a ação de rotação de câmera:</t>
  </si>
  <si>
    <t>Quão útil foi a mini-câmera em primeira pessoa na lateral da tela?</t>
  </si>
  <si>
    <t>Quão útil foi a representação do celular e seus movimentos no ambiente virtual?</t>
  </si>
  <si>
    <t>Comentários sobre os widgets de interface:</t>
  </si>
  <si>
    <t>Quão útil você considera a sua participação no time durante a realização das tarefas?</t>
  </si>
  <si>
    <t>Quanto você considera que os outros membros do time ajudaram na realização da tarefa?</t>
  </si>
  <si>
    <t>Quanto a realização da ação de translação enquanto os outros membros do time manipulavam o objeto: [Facilidade]</t>
  </si>
  <si>
    <t>Quanto a realização da ação de translação enquanto os outros membros do time manipulavam o objeto: [Precisão]</t>
  </si>
  <si>
    <t>Quanto a realização da ação de rotação enquanto os outros membros do time manipulavam o objeto: [Facilidade]</t>
  </si>
  <si>
    <t>Quanto a realização da ação de rotação enquanto os outros membros do time manipulavam o objeto: [Precisão]</t>
  </si>
  <si>
    <t>Quanto a realização da ação de escala enquanto os outros membros do time manipulavam o objeto: [Facilidade]</t>
  </si>
  <si>
    <t>Quanto a realização da ação de escala enquanto os outros membros do time manipulavam o objeto: [Precisão]</t>
  </si>
  <si>
    <t>Quanto a realização da ação de rotação de câmera enquanto os outros membros do time manipulavam o objeto: [Facilidade]</t>
  </si>
  <si>
    <t>Quanto a realização da ação de rotação de câmera enquanto os outros membros do time manipulavam o objeto: [Precisão]</t>
  </si>
  <si>
    <t>Quão preciso foi realizar a ação de translação enquanto os outros membros do time manipulavam o objeto?</t>
  </si>
  <si>
    <t>Qual foi a estratégia do time para divisão de tarefas?</t>
  </si>
  <si>
    <t>Dividiram?</t>
  </si>
  <si>
    <t>Você acha que conseguiria resolver as tarefas com mais precisão se estivesse: [Sozinho]</t>
  </si>
  <si>
    <t>Você acha que conseguiria resolver as tarefas com mais precisão se estivesse: [Mais membros no time]</t>
  </si>
  <si>
    <t>Você acha que conseguiria resolver as tarefas com mais precisão se estivesse: [Menos membros no time]</t>
  </si>
  <si>
    <t>Caso tenha sentido algum desconforto ao realizar o experimento, descreva-o abaixo.</t>
  </si>
  <si>
    <t>Comentários gerais</t>
  </si>
  <si>
    <t>Você acha que conseguiria resolver as tarefas com mais velocidade se estivesse: [Sozinho]</t>
  </si>
  <si>
    <t>Você acha que conseguiria resolver as tarefas com mais velocidade se estivesse: [Mais membros no time]</t>
  </si>
  <si>
    <t>Você acha que conseguiria resolver as tarefas com mais velocidade se estivesse: [Menos membros no time]</t>
  </si>
  <si>
    <t>Team ID</t>
  </si>
  <si>
    <t>User ID</t>
  </si>
  <si>
    <t>Trans</t>
  </si>
  <si>
    <t>Rot</t>
  </si>
  <si>
    <t>Scale</t>
  </si>
  <si>
    <t>Cam</t>
  </si>
  <si>
    <t>A translação foi bem fácil, mas achei desconfortável ficar de pé para longas atividades</t>
  </si>
  <si>
    <t>Manter o botão apertado por muito tempo pode ser desagradável e me confundi um pouco em relação ao botão de posicionamento da câmera</t>
  </si>
  <si>
    <t>Me confundi um pouco com o botão da rotação</t>
  </si>
  <si>
    <t>Achei uma experiência divertida e criativa.</t>
  </si>
  <si>
    <t>Translação pode tentar ignorar toques não intencionais na tela</t>
  </si>
  <si>
    <t>Rotação funciona bem</t>
  </si>
  <si>
    <t>Escala também funciona bem</t>
  </si>
  <si>
    <t>Mesmas considerações para rotação do objeto</t>
  </si>
  <si>
    <t>Na tarefa do tubo a representação do celular atrapalha a visão do objeto.</t>
  </si>
  <si>
    <t>Nenhum desconforto</t>
  </si>
  <si>
    <t>Interface interessante, a representação do celular, entretanto, pode ter mais transparência para facilitar a manipulação do objeto.</t>
  </si>
  <si>
    <t>Transladei duas vezes o objeto sem querer, por tirar um dedo mais rápido que o outro durante o processo de escala</t>
  </si>
  <si>
    <t>Conforme ja comentado acima, por tirar um dedo mais rapido que o outro, por duas vezes transladei o objeto sem a intenção ao finalizar uma escala.</t>
  </si>
  <si>
    <t>Sim</t>
  </si>
  <si>
    <t>Rotações além de 90° são muito complexas</t>
  </si>
  <si>
    <t>Os celulares podiam ser mais transparentes.</t>
  </si>
  <si>
    <t>Muito bom</t>
  </si>
  <si>
    <t>Nem ruim e nem bom</t>
  </si>
  <si>
    <t>Bom</t>
  </si>
  <si>
    <t>Um rotacionava e transladava verticalmente, outro escalava e transladava nas outras 2 dimensões.</t>
  </si>
  <si>
    <t>Não</t>
  </si>
  <si>
    <t>Excesso de rotação do pulso fez esforço sensível, mas não chegou a causar dor.</t>
  </si>
  <si>
    <t>Confortável e intuitivo.</t>
  </si>
  <si>
    <t>As vezes é difícil rotacionar somente o pulso para executar a ação.</t>
  </si>
  <si>
    <t>Bem confortável e intuitivo.</t>
  </si>
  <si>
    <t>Não me senti confortável em ter que apertar o botão de aumentar volume e rotacionar o pulso.</t>
  </si>
  <si>
    <t>Eu manipulei o objeto no plano XY enquanto meu colega manipulava-o no eixo YZ.</t>
  </si>
  <si>
    <t>Senti desconforto ao executar os movimentos de rotação e saí do teste com um pouco de dor no pulso.</t>
  </si>
  <si>
    <t>Achei que é uma ferramenta bem válida, principalmente para profissionais que necessitam manipular modelos 3D.</t>
  </si>
  <si>
    <t>muito bom, a posição da mão não precisa de ser perfeita para fazer a translação em o bom plano</t>
  </si>
  <si>
    <t>rotação é um pouco mais dificil, porque a posição da mão é menos natural, mas é bom tambem</t>
  </si>
  <si>
    <t>ok</t>
  </si>
  <si>
    <t>seria talvez bom de poder inversar a camera</t>
  </si>
  <si>
    <t>não usei a mini-camera em primeira pessoa, mas deve ter situação onde é util</t>
  </si>
  <si>
    <t>Nem bom e nem ruim</t>
  </si>
  <si>
    <t>um para translação no plano x e rotação, e o outro para translação no plano y e rotaçao da camera</t>
  </si>
  <si>
    <t>algumas rotação são um pouco dificil para a mão, mas não muito</t>
  </si>
  <si>
    <t>É muito bom, para fazer um jogo seria legal, com niveis, diferentes obstaculos...</t>
  </si>
  <si>
    <t>A tarefa mais satisfatória</t>
  </si>
  <si>
    <t>Apertar o botão de volume quando nao utilizando o dedão é um tanto quanto desconfortável</t>
  </si>
  <si>
    <t>Não ganha conforto máximo pois é preciso mudar a posição das mãos para utilizar o movimento de pinça (Algum outro atalho talves evitasse isso)</t>
  </si>
  <si>
    <t>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</si>
  <si>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</si>
  <si>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Muito ruim</t>
  </si>
  <si>
    <t>Primeiramente, dividir eu com translação e escala e minha dupla com rotação (tarefa um e dois). Após, divimos o controle por eixo (demais tarefas) mas não segui isso muito bem.</t>
  </si>
  <si>
    <t>Fome, completamente desrelacionada com o experimento. Pode ter afetado minhas respostas.</t>
  </si>
  <si>
    <t>Muito legal o conceito, pode ser aplicado para ambientes virtuais (Oculus Rift) e jogos tridimensionais em geral</t>
  </si>
  <si>
    <t>Não houve muita estratégia, porém eu tentava lidar mais com a translação e a escala, enquanto meu time lidava mais com a rotação e a câmera.</t>
  </si>
  <si>
    <t>nehuma</t>
  </si>
  <si>
    <t>Muito boa a interface em geral</t>
  </si>
  <si>
    <t>O uso dos botoes de volume eh desconfortavel</t>
  </si>
  <si>
    <t>Muito interessante</t>
  </si>
  <si>
    <t xml:space="preserve">As vezes a representação do celular atrapalhava a visão </t>
  </si>
  <si>
    <t>A ideia principal foi uma pessoa fazer a rotação e escala, outra a traslação vertical e outra a traslação horizontal. Qualquer membro do time fez rotações de câmera</t>
  </si>
  <si>
    <t>A transparência das paredes confundia um pouco</t>
  </si>
  <si>
    <t>Muito boa, mas algumas veces tinha uma aceralacao mais rapida</t>
  </si>
  <si>
    <t>Foi boa, acho que mais preciso que a traslacao</t>
  </si>
  <si>
    <t>A ecala foi muito boa, da uma melhor perspectiva.</t>
  </si>
  <si>
    <t>acho que tinha algumas dificultades a camera, mas acho que foi por que sao muitos usuarios</t>
  </si>
  <si>
    <t>Ajudam muito a orientacao do usuario</t>
  </si>
  <si>
    <t>cada um tinha uma acao para fazer, dessa forma e mais rapido</t>
  </si>
  <si>
    <t>Muito legal o experimento</t>
  </si>
  <si>
    <t>Mover o objeto para cima/baixo ou para os lados é bem fácil, mas movê-lo para a frente é mais complicado devido à necessidade de colocar o celular no plano horizontal</t>
  </si>
  <si>
    <t>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</si>
  <si>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A tarefa mais fácil, pois não tive dificuldade de fazer o movimento de pinça</t>
  </si>
  <si>
    <t>Por ser um gesto não tão comum quanto a rotação, não foi tão problemático ou anti-intuitivo o uso do botão de volume.</t>
  </si>
  <si>
    <t>O uso da mini-câmera foi muito útil por poder ter uma visão totalmente paralela ao plano cima-baixo horizontal-vertical, facilitando muito as tarefas onde era necessário encaixar o bloco dentro de um buraco</t>
  </si>
  <si>
    <t>Cada um foi responsável por um tipo de movimento, havendo alguma flexibilidade no caso de um membro não estiver conseguindo realizar alguma tarefa.</t>
  </si>
  <si>
    <t>Sinto uma ligeira dor no pulso e no dedo mindinho</t>
  </si>
  <si>
    <t>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</si>
  <si>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 xml:space="preserve">uma atividade por pessoa </t>
  </si>
  <si>
    <t>bem intuitivo</t>
  </si>
  <si>
    <t>pouco conforto</t>
  </si>
  <si>
    <t>apareceu um celular a mais na tela</t>
  </si>
  <si>
    <t>falar a tarefa que estava fazendo</t>
  </si>
  <si>
    <t>A rotação de câmera não me pareceu muito intuitiva, talvez porque a câmera estava com os eixos invertidos (comum em jogos).</t>
  </si>
  <si>
    <t>Cada um foi fazendo a operação requisitada quando era necessário.</t>
  </si>
  <si>
    <t>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</si>
  <si>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Ruim</t>
  </si>
  <si>
    <t>Eu ficava com dois eixos de translação e algumas vezes fazia escala, os outros dois se dividiram entre si</t>
  </si>
  <si>
    <t>Dor nas costas (ficar em pé)</t>
  </si>
  <si>
    <t>Divisão por funções e eixos , cada celular ocupada um eixo.</t>
  </si>
  <si>
    <t>É difícil achar o eixo certo para definir o movimento e a ação força o braço a ficar em posições desconfortáveis</t>
  </si>
  <si>
    <t>Assim como a ação de rotação, a ação deixa o braço em posições desconfortáveis</t>
  </si>
  <si>
    <t>Mesmo sendo parcialmente transparente o widget atrapalha a visualização da cena</t>
  </si>
  <si>
    <t>Não teve nenhuma estratégia formada</t>
  </si>
  <si>
    <t>Pode ser melhor a rotação com dois dedos na tela, como no pad mouse dos notebooks</t>
  </si>
  <si>
    <t>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</si>
  <si>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</si>
  <si>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Comunicação verbal.</t>
  </si>
  <si>
    <t>Porponho que você divida o teste em duas partes para todas as tarefas: primeira individual e a segunda em grupo. Achei que a fase de ambientação foi muito rápida e envolveu poucas ações.</t>
  </si>
  <si>
    <t>Player 1 ficou com camera e escala. Player 2 ficou com translacao e Player 3 com rotacao</t>
  </si>
  <si>
    <t>Estratégia utilizada foi dividir funções para cada membro do time.</t>
  </si>
  <si>
    <t>Tive dificuldade em transladar em apenas um eixo, acabava transladando sem a intenção em mais de um eixo.</t>
  </si>
  <si>
    <t>Como estamos acostumados a usar o movimento de pinça no dia a dia, a metáfora usada para escalar um objeto foi bem escolhida!</t>
  </si>
  <si>
    <t>1 - Rotação, 2- Escala e Câmera e 3-Translação</t>
  </si>
  <si>
    <t>Muito boa a interação, inovadora! Porém, acredito que a colaboração atrapalhe um pouco.</t>
  </si>
  <si>
    <t>Muito fácil de realizar a translação.</t>
  </si>
  <si>
    <t>Muito fácil de realizar a rotação.</t>
  </si>
  <si>
    <t>Muito fácil de realizar a escala.</t>
  </si>
  <si>
    <t>Muito fácil de realizar a câmera.</t>
  </si>
  <si>
    <t>É bem útil.</t>
  </si>
  <si>
    <t>Um realizava a rotação, translação e escala, enquanto o outro realizava o movimento do objeto para frente, enquanto o outro realizava os movimentos da câmera.</t>
  </si>
  <si>
    <t>Nenhum</t>
  </si>
  <si>
    <t>Muito legal o trabalho, realizava o movimento na tela de forma correta e precisa ao movimento do celular, parabéns.</t>
  </si>
  <si>
    <t>Não tive tempo de ver a mini-câmera, então não teve muita utilidade para mim. Mas acho que em uma tarefa que tome mais tempo, ela seria muito útil.</t>
  </si>
  <si>
    <t>Conforme a situação se apresentava, cada integrante da equipe falava qual ação iria realizar. De forma que todos sabiam quem estava manipulando o objeto.</t>
  </si>
  <si>
    <t>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</si>
  <si>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Um pouco desconfortável apertar o botao do som</t>
  </si>
  <si>
    <t>Desconfortável apertar o som</t>
  </si>
  <si>
    <t>Alguns realizavam tarefas específicas</t>
  </si>
  <si>
    <t>Gostei muito da experiência, achei bem interessante e precisa as movimentações realizadas. Único desconforto era pressionar os botões do volume e realizar movimentações com o celular.</t>
  </si>
  <si>
    <t>O celular poderia tapar um pouco menos a visão</t>
  </si>
  <si>
    <t>Cada um ficava com uma ação</t>
  </si>
  <si>
    <t>Aplicação muito interessante e muito bem desenvolvida</t>
  </si>
  <si>
    <t>Cada membro do time realizava uma tarefa</t>
  </si>
  <si>
    <t>Muito boa a ideia, uso muito simples para quem tem conhecimento de sensores de smartphones. Interface grafica facil de usar e ambiente muito propicio para acoes coletivas.</t>
  </si>
  <si>
    <t>Cada membro do time foi responsável por um movimento.</t>
  </si>
  <si>
    <t>Talvez diminuir o tamanho dos celulares nas telas, para eles não ocuparem muito espaço na frente do objeto. Está bem legal!</t>
  </si>
  <si>
    <t>Ás vezes o celular do outro participante atrapalhava de enxergar o objeto. A mini câmera ao lado não achei útil, só no túnel que cheguei que a ver ela.</t>
  </si>
  <si>
    <t>Tentamos dividir um para cada ação que era possível. Ex. um ficava responsável pela escala, outro pela rotação. Mas quando possível fazer algo para ajudar, era feito. Ex. Via que tava um pouco torto, já ajeitava.</t>
  </si>
  <si>
    <t>A ação de translação pra frente e pra trás é dificil quando não pode-se rotacionar a tela do time</t>
  </si>
  <si>
    <t>É util apenas para ver quem está fazendo o movimento errado</t>
  </si>
  <si>
    <t>Cada um ficou resposável por uma ação. Escalar, rotacionar, transladar horizontalmente, transladar verticalmente. Sugeri que o componente do grupo que parecia ter menos experiencia em jogos colaborativos ficasse com a função mais fácil: Escalar o objeto.</t>
  </si>
  <si>
    <t>Ação mais fácil</t>
  </si>
  <si>
    <t>Ação super fácil também</t>
  </si>
  <si>
    <t>A falta da perspectiva faz com que necessite rotacionar a camera, o que é muito ruim quando outras ações estão sendo realizadas.</t>
  </si>
  <si>
    <t>Não houve muita estratégia. O papel de cada player foi bem dinâmico.</t>
  </si>
  <si>
    <t>Em geral, achei bacana. Só acho que, para obter melhor precisão nas tarefas, deveria haver um tipo melhor de feedback, como por exemplo, uma indicação de punição caso o cubo não esteja ocupando bem o volume dos obstáculos.</t>
  </si>
  <si>
    <t>O fato de ter de usar as duas mãos torna menos confortável fazer a escala</t>
  </si>
  <si>
    <t>Não houve divisão combinada. Cada um fez o que achava que devesse fazer, e acabou dando certo. Mas alguns acabaram se concentrando em algumas tarefas mais do que outros, como escala, translação e rotação de câmera.</t>
  </si>
  <si>
    <t>A rotação acaba sendo um pouco desconfortável para o pulso, mas nada que prejudique muito.</t>
  </si>
  <si>
    <t>Cada um ficou com uma única ação.</t>
  </si>
  <si>
    <t>Gostei muito da experiência.</t>
  </si>
  <si>
    <t>Na minha opinião a representação do celular atrapalhou a visibilidade do cubo</t>
  </si>
  <si>
    <t>Cada um ficou com uma tarefa diferente</t>
  </si>
  <si>
    <t>A experiência em si foi legal, não exigiu demais, mas também não foi "estúpido", minha única crítica é a representação dos celulares mesmo que às vezes ficavam na frente do cubo.</t>
  </si>
  <si>
    <t>Intuitivo para àqueles que têm noções de 3D, já que é necessário mover o celular para o plano que desejas mover o objeto.</t>
  </si>
  <si>
    <t>O mesmo que da ação de translação.</t>
  </si>
  <si>
    <t>Muito fácil e simples.</t>
  </si>
  <si>
    <t>Uma ação muito útil e de fácil manipulação.</t>
  </si>
  <si>
    <t>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</si>
  <si>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</si>
  <si>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Em geral sou canhota e isso dificultou o manuseio do celular por ser com a mão direita. Talvez fosse interessante que todos os comandos ficassem na tela como um joystick.</t>
  </si>
  <si>
    <t>Mesma situação da rotação do objeto.</t>
  </si>
  <si>
    <t>Talvez tornar a representação do celular menor para facilitar a visualização do objeto trabalhado.</t>
  </si>
  <si>
    <t>Cada um ficou responsável por uma ação e nos comunicávamos durante o jogo solicitando a ação do colega.</t>
  </si>
  <si>
    <t>Nenhum desconforto.</t>
  </si>
  <si>
    <t>Gostei do jogo!</t>
  </si>
  <si>
    <t>Cada um com uma função. Um rotaciona a câmera e depois cuida da translação vertical e horizontal, um cuida da escala, outro rotaciona o objeto e outro cuida da translação em profundidade</t>
  </si>
  <si>
    <t>dor nas pernas de ficar em pé por muito tempo</t>
  </si>
  <si>
    <t>remova a representação dos celulares nas câmeras. Talvez seja melhor estar mais afastado do cubo (zoom out)</t>
  </si>
  <si>
    <t>Um ficou com a rotação do objeto, outro com a rotação da câmera e um plano de translação (XY), um com outro plano de translação (XZ), e outro responsável pela escala</t>
  </si>
  <si>
    <t>Um pouco de dor no pulso e na mão por segurar o celular em uma posição diferente da usual e fazer muitos movimentos com o pulso</t>
  </si>
  <si>
    <t>É bastante dependente da câmera individual, pra ser feita da maneira correta (escolher um plano). A câmera principal olha para o objeto, e pode desalinhar os eixos.</t>
  </si>
  <si>
    <t>É muito dependente da posição da câmera. Precisa mexer bastante a câmera individual pra ter uma noção boa da rotação</t>
  </si>
  <si>
    <t>Pelo fato de minha equipe não ter utilizado a câmera principal, acabamos achando inútil a operação de rotação.</t>
  </si>
  <si>
    <t>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</si>
  <si>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Duas pessoas cuidaram de translação, uma no plano X-Z (plano do chão) e outra no plano X-Y (plano da parede). Uma pessoa cuidou de escala, e outra da rotação do objeto</t>
  </si>
  <si>
    <t>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</si>
  <si>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A câmera própria gira junto com a rotação</t>
  </si>
  <si>
    <t>Nós dividimos as tarefas de modo que cada jogador possuiu uma função. No caso, um rotacionava o cubo, outro escalava, outro cuidava da translação no eixo X e outro no eixo Y.</t>
  </si>
  <si>
    <t>Leve dor no pulso</t>
  </si>
  <si>
    <t>Um pouco de desconforto pelo fato de ter que ficar rotacionando o pulso.</t>
  </si>
  <si>
    <t>Fácil</t>
  </si>
  <si>
    <t>Nem difícil e nem fácil</t>
  </si>
  <si>
    <t>Difícil</t>
  </si>
  <si>
    <t>Um membro ficava responsável pelo controle da rotação e tamanho e outro da translação. Ambos mexiam na câmera.</t>
  </si>
  <si>
    <t>Muito fácil</t>
  </si>
  <si>
    <t>muita liberdade, poderia ser mais limitada em planos(horizontal, vertical, 45 graus)</t>
  </si>
  <si>
    <t>sombra ajudou bastante na localização dos objetos</t>
  </si>
  <si>
    <t>talvez limitar previamente as ações disponíveis para cada usuário baseado em decisões do grupo facilite a coordenação.</t>
  </si>
  <si>
    <t>Destaque pro conforto,: não é muito confortável rotacionar o pulso a fim de transladar o objeto. Ainda que exista a possibilidade de rotacionar "em partes" (dois movimentos diferentes), não é tão intuitivo lembrar disso.</t>
  </si>
  <si>
    <t>Melhor do que eu esperava.</t>
  </si>
  <si>
    <t>Bastante intuitiva.</t>
  </si>
  <si>
    <t>Apenas não achei intuitiva - difícil lembrar do comando</t>
  </si>
  <si>
    <t>Destacaria apenas a transparência - não consigo pensar em uma forma melhor de fazer, mas em alguns momentos foi difícil verificar se o objeto estava, de fato, dentro do cano.</t>
  </si>
  <si>
    <t>Não tivemos uma estratégia pré-estabelecida, o que dificultou um pouco.</t>
  </si>
  <si>
    <t>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</si>
  <si>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Divisão por planos.</t>
  </si>
  <si>
    <t>Paredes apareciam na frente, near-plane poderia ser arrumado</t>
  </si>
  <si>
    <t>Cada integrante, sem definir explicitamente ou conversar, focou em um plano (XY e outro YZ)</t>
  </si>
  <si>
    <t>Cada um falava o que ia fazer, verificando qual atividade nao estava sendo exercida por algum outro membro na hora de escolher o que fazer.</t>
  </si>
  <si>
    <t>Nao senti nenhum tipo de desconforto, mas talvez em mais tempo de atividade, devido ao fato de girar o celular em diversas posições, e ao mesmo tempo transladar o objeto (caso a interação ocorresse de forma individual), poderia causar desconforto no braço.</t>
  </si>
  <si>
    <t>Ao utilizar mais de um comando em sequência, movimentar as mãos para o botão (e trocar de botão) fica desconfortável</t>
  </si>
  <si>
    <t>Trocar a posição da mão nos botões durante uma sequência de comandos é meio desconfortável.</t>
  </si>
  <si>
    <t>Um transladava o objeto para frente/cima, um rotacionava o objeto/câmera e outro escalava de acordo com a necessidade</t>
  </si>
  <si>
    <t>Não.</t>
  </si>
  <si>
    <t>Intiutiva e a resposta na tela é condizente com a ação. Bom.</t>
  </si>
  <si>
    <t>Manter o botão pressionado pode ser um pouco difícil ou cansativo.</t>
  </si>
  <si>
    <t>Tal qual translação.</t>
  </si>
  <si>
    <t>Tal qual rotação do objeto</t>
  </si>
  <si>
    <t>O celular presente na tela facilita muito entender a posição dele no espaço. A câmera em primeira pessoa no canto da tela foi pouco usada e não é central na atenção, serve apenas para verificar precisão do posicionamento do cubo.</t>
  </si>
  <si>
    <t>Falar o que ia fazer quando havia necessidade de ação e esperar o time se autogerênciar da mesma forma.</t>
  </si>
  <si>
    <t>Nada.</t>
  </si>
  <si>
    <t>Acho que é uma boa experiência como jogo de grupo. Gostei da experiência. Foi divertido. Jogaria mais.</t>
  </si>
  <si>
    <t>The groundtruth is calculated with one user only</t>
  </si>
  <si>
    <t>It indicates what is the average transformation distribution per task</t>
  </si>
  <si>
    <t>Role Change</t>
  </si>
  <si>
    <t>Members</t>
  </si>
  <si>
    <t>team1</t>
  </si>
  <si>
    <t>team2</t>
  </si>
  <si>
    <t>team3</t>
  </si>
  <si>
    <t>team4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</si>
</sst>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font>
    <font>
      <sz val="11"/>
      <name val="Cambria"/>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Font="1" applyBorder="1" applyAlignment="1">
      <alignment horizontal="center" vertical="center"/>
    </xf>
    <xf numFmtId="0" fontId="0" fillId="0" borderId="0" xfId="0" applyFont="1" applyAlignment="1">
      <alignment wrapText="1"/>
    </xf>
    <xf numFmtId="0" fontId="0" fillId="0" borderId="0" xfId="0" applyFont="1" applyBorder="1" applyAlignment="1">
      <alignment horizontal="center" vertical="center"/>
    </xf>
    <xf numFmtId="0" fontId="1" fillId="0" borderId="0" xfId="0" applyFont="1" applyAlignment="1">
      <alignment wrapText="1"/>
    </xf>
    <xf numFmtId="0" fontId="0" fillId="0" borderId="0" xfId="0" applyFont="1"/>
    <xf numFmtId="0" fontId="1" fillId="0" borderId="0" xfId="0" applyFont="1" applyAlignment="1"/>
    <xf numFmtId="0" fontId="0" fillId="0" borderId="0" xfId="0" applyAlignment="1">
      <alignment horizontal="center"/>
    </xf>
    <xf numFmtId="0" fontId="0" fillId="0" borderId="0" xfId="0" applyFont="1" applyFill="1"/>
    <xf numFmtId="0" fontId="0" fillId="0" borderId="0" xfId="0" applyFill="1"/>
    <xf numFmtId="0" fontId="1"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43"/>
  <sheetViews>
    <sheetView tabSelected="1" zoomScale="70" zoomScaleNormal="70" workbookViewId="0">
      <pane xSplit="1" ySplit="1" topLeftCell="I2" activePane="bottomRight" state="frozen"/>
      <selection pane="topRight" activeCell="B1" sqref="B1"/>
      <selection pane="bottomLeft" activeCell="A2" sqref="A2"/>
      <selection pane="bottomRight" activeCell="J54" sqref="J54"/>
    </sheetView>
  </sheetViews>
  <sheetFormatPr defaultRowHeight="12.75" x14ac:dyDescent="0.2"/>
  <cols>
    <col min="1" max="1" width="5.85546875" customWidth="1"/>
    <col min="2" max="7" width="8.5703125"/>
    <col min="9" max="12" width="8.5703125"/>
    <col min="14" max="17" width="8.5703125"/>
    <col min="19" max="22" width="8.5703125"/>
    <col min="24" max="73" width="25.85546875"/>
    <col min="74" max="1029" width="8.5703125"/>
  </cols>
  <sheetData>
    <row r="1" spans="1:73" ht="85.5" x14ac:dyDescent="0.2">
      <c r="A1" s="3" t="s">
        <v>0</v>
      </c>
      <c r="D1" s="2" t="s">
        <v>1</v>
      </c>
      <c r="E1" s="2"/>
      <c r="F1" s="2"/>
      <c r="G1" s="2"/>
      <c r="H1" s="4"/>
      <c r="I1" s="2" t="s">
        <v>2</v>
      </c>
      <c r="J1" s="2"/>
      <c r="K1" s="2"/>
      <c r="L1" s="2"/>
      <c r="M1" s="4"/>
      <c r="N1" s="2" t="s">
        <v>3</v>
      </c>
      <c r="O1" s="2"/>
      <c r="P1" s="2"/>
      <c r="Q1" s="2"/>
      <c r="R1" s="4"/>
      <c r="S1" s="2" t="s">
        <v>4</v>
      </c>
      <c r="T1" s="2"/>
      <c r="U1" s="2"/>
      <c r="V1" s="2"/>
      <c r="W1" s="4"/>
      <c r="X1" s="5" t="s">
        <v>5</v>
      </c>
      <c r="Y1" s="5" t="s">
        <v>6</v>
      </c>
      <c r="Z1" s="5" t="s">
        <v>7</v>
      </c>
      <c r="AA1" s="5" t="s">
        <v>8</v>
      </c>
      <c r="AB1" s="5" t="s">
        <v>9</v>
      </c>
      <c r="AC1" s="5" t="s">
        <v>10</v>
      </c>
      <c r="AD1" s="5" t="s">
        <v>11</v>
      </c>
      <c r="AE1" s="5" t="s">
        <v>12</v>
      </c>
      <c r="AF1" s="5" t="s">
        <v>13</v>
      </c>
      <c r="AG1" s="5" t="s">
        <v>14</v>
      </c>
      <c r="AH1" s="5" t="s">
        <v>15</v>
      </c>
      <c r="AI1" s="5" t="s">
        <v>16</v>
      </c>
      <c r="AJ1" s="5" t="s">
        <v>17</v>
      </c>
      <c r="AK1" s="5" t="s">
        <v>18</v>
      </c>
      <c r="AL1" s="5" t="s">
        <v>19</v>
      </c>
      <c r="AM1" s="5" t="s">
        <v>20</v>
      </c>
      <c r="AN1" s="5" t="s">
        <v>21</v>
      </c>
      <c r="AO1" s="5" t="s">
        <v>22</v>
      </c>
      <c r="AP1" s="5" t="s">
        <v>23</v>
      </c>
      <c r="AQ1" s="5" t="s">
        <v>24</v>
      </c>
      <c r="AR1" s="5" t="s">
        <v>25</v>
      </c>
      <c r="AS1" s="5" t="s">
        <v>26</v>
      </c>
      <c r="AT1" s="5" t="s">
        <v>27</v>
      </c>
      <c r="AU1" s="5" t="s">
        <v>28</v>
      </c>
      <c r="AV1" s="5" t="s">
        <v>29</v>
      </c>
      <c r="AW1" s="5" t="s">
        <v>30</v>
      </c>
      <c r="AX1" s="5" t="s">
        <v>31</v>
      </c>
      <c r="AY1" s="5" t="s">
        <v>32</v>
      </c>
      <c r="AZ1" s="5" t="s">
        <v>33</v>
      </c>
      <c r="BA1" s="5" t="s">
        <v>34</v>
      </c>
      <c r="BB1" s="5" t="s">
        <v>35</v>
      </c>
      <c r="BC1" s="5" t="s">
        <v>36</v>
      </c>
      <c r="BD1" s="5" t="s">
        <v>37</v>
      </c>
      <c r="BE1" s="5" t="s">
        <v>38</v>
      </c>
      <c r="BF1" s="5" t="s">
        <v>39</v>
      </c>
      <c r="BG1" s="5" t="s">
        <v>40</v>
      </c>
      <c r="BH1" s="5" t="s">
        <v>41</v>
      </c>
      <c r="BI1" s="5" t="s">
        <v>42</v>
      </c>
      <c r="BJ1" s="5" t="s">
        <v>43</v>
      </c>
      <c r="BK1" s="5" t="s">
        <v>44</v>
      </c>
      <c r="BL1" s="5" t="s">
        <v>45</v>
      </c>
      <c r="BM1" s="5" t="s">
        <v>46</v>
      </c>
      <c r="BN1" s="5" t="s">
        <v>47</v>
      </c>
      <c r="BO1" s="5" t="s">
        <v>48</v>
      </c>
      <c r="BP1" s="5" t="s">
        <v>49</v>
      </c>
      <c r="BQ1" s="5" t="s">
        <v>50</v>
      </c>
      <c r="BR1" s="5" t="s">
        <v>51</v>
      </c>
      <c r="BS1" s="5" t="s">
        <v>52</v>
      </c>
      <c r="BT1" s="5" t="s">
        <v>53</v>
      </c>
      <c r="BU1" s="5" t="s">
        <v>54</v>
      </c>
    </row>
    <row r="2" spans="1:73" x14ac:dyDescent="0.2">
      <c r="A2" s="6" t="s">
        <v>55</v>
      </c>
      <c r="B2" s="6" t="s">
        <v>56</v>
      </c>
      <c r="C2" t="s">
        <v>260</v>
      </c>
      <c r="D2" s="6" t="s">
        <v>57</v>
      </c>
      <c r="E2" s="6" t="s">
        <v>58</v>
      </c>
      <c r="F2" s="6" t="s">
        <v>59</v>
      </c>
      <c r="G2" s="6" t="s">
        <v>60</v>
      </c>
      <c r="H2" s="6" t="s">
        <v>259</v>
      </c>
      <c r="I2" s="6" t="s">
        <v>57</v>
      </c>
      <c r="J2" s="6" t="s">
        <v>58</v>
      </c>
      <c r="K2" s="6" t="s">
        <v>59</v>
      </c>
      <c r="L2" s="6" t="s">
        <v>60</v>
      </c>
      <c r="M2" s="6"/>
      <c r="N2" s="6" t="s">
        <v>57</v>
      </c>
      <c r="O2" s="6" t="s">
        <v>58</v>
      </c>
      <c r="P2" s="6" t="s">
        <v>59</v>
      </c>
      <c r="Q2" s="6" t="s">
        <v>60</v>
      </c>
      <c r="R2" s="6"/>
      <c r="S2" s="6" t="s">
        <v>57</v>
      </c>
      <c r="T2" s="6" t="s">
        <v>58</v>
      </c>
      <c r="U2" s="6" t="s">
        <v>59</v>
      </c>
      <c r="V2" s="6" t="s">
        <v>60</v>
      </c>
      <c r="W2" s="6"/>
    </row>
    <row r="3" spans="1:73" s="10" customFormat="1" ht="14.25" x14ac:dyDescent="0.2">
      <c r="A3" s="9">
        <v>7</v>
      </c>
      <c r="B3" s="9">
        <v>0</v>
      </c>
      <c r="C3" s="10">
        <v>1</v>
      </c>
      <c r="D3" s="9">
        <v>0.59023354559999996</v>
      </c>
      <c r="E3" s="9">
        <v>1.9108280299999999E-2</v>
      </c>
      <c r="F3" s="9">
        <v>0.1040339703</v>
      </c>
      <c r="G3" s="9">
        <v>0.28662420379999998</v>
      </c>
      <c r="H3" s="10">
        <v>10</v>
      </c>
      <c r="I3" s="9">
        <v>0.53918495300000002</v>
      </c>
      <c r="J3" s="9">
        <v>0.24764890279999999</v>
      </c>
      <c r="K3" s="9">
        <v>0.14733542320000001</v>
      </c>
      <c r="L3" s="9">
        <v>6.8965517200000007E-2</v>
      </c>
      <c r="M3" s="9">
        <v>10</v>
      </c>
      <c r="N3" s="9">
        <v>0.63472563469999999</v>
      </c>
      <c r="O3" s="9">
        <v>0.23013923010000001</v>
      </c>
      <c r="P3" s="9">
        <v>4.5864045899999997E-2</v>
      </c>
      <c r="Q3" s="9">
        <v>9.7461097499999996E-2</v>
      </c>
      <c r="R3" s="9">
        <v>21</v>
      </c>
      <c r="S3" s="9">
        <v>0.74845679009999999</v>
      </c>
      <c r="T3" s="9">
        <v>0.125</v>
      </c>
      <c r="U3" s="9">
        <v>0.10493827159999999</v>
      </c>
      <c r="V3" s="9">
        <v>2.3148148100000002E-2</v>
      </c>
      <c r="W3" s="9">
        <v>21</v>
      </c>
      <c r="X3" s="11">
        <v>5</v>
      </c>
      <c r="Y3" s="11">
        <v>4</v>
      </c>
      <c r="Z3" s="11">
        <v>3</v>
      </c>
      <c r="AA3" s="11">
        <v>4</v>
      </c>
      <c r="AB3" s="11">
        <v>4</v>
      </c>
      <c r="AC3" s="11">
        <v>5</v>
      </c>
      <c r="AD3" s="11">
        <v>4</v>
      </c>
      <c r="AE3" s="11">
        <v>5</v>
      </c>
      <c r="AF3" s="11">
        <v>4</v>
      </c>
      <c r="AG3" s="11">
        <v>3</v>
      </c>
      <c r="AH3" s="11">
        <v>5</v>
      </c>
      <c r="AI3" s="11">
        <v>4</v>
      </c>
      <c r="AJ3" s="11">
        <v>4</v>
      </c>
      <c r="AK3" s="11" t="s">
        <v>61</v>
      </c>
      <c r="AL3" s="11">
        <v>4</v>
      </c>
      <c r="AM3" s="11">
        <v>5</v>
      </c>
      <c r="AN3" s="11">
        <v>4</v>
      </c>
      <c r="AO3" s="11" t="s">
        <v>62</v>
      </c>
      <c r="AP3" s="11">
        <v>5</v>
      </c>
      <c r="AQ3" s="11">
        <v>5</v>
      </c>
      <c r="AR3" s="11">
        <v>5</v>
      </c>
      <c r="AT3" s="11">
        <v>4</v>
      </c>
      <c r="AU3" s="11">
        <v>5</v>
      </c>
      <c r="AV3" s="11">
        <v>5</v>
      </c>
      <c r="AW3" s="11" t="s">
        <v>63</v>
      </c>
      <c r="AX3" s="11">
        <v>5</v>
      </c>
      <c r="AY3" s="11">
        <v>5</v>
      </c>
      <c r="BA3" s="11"/>
      <c r="BB3" s="11"/>
      <c r="BC3" s="11"/>
      <c r="BD3" s="11"/>
      <c r="BE3" s="11"/>
      <c r="BF3" s="11"/>
      <c r="BG3" s="11"/>
      <c r="BH3" s="11"/>
      <c r="BI3" s="11"/>
      <c r="BJ3" s="11"/>
      <c r="BK3" s="11"/>
      <c r="BN3" s="11"/>
      <c r="BO3" s="11"/>
      <c r="BP3" s="11"/>
      <c r="BR3" s="11" t="s">
        <v>64</v>
      </c>
      <c r="BS3" s="11"/>
      <c r="BT3" s="11"/>
      <c r="BU3" s="11"/>
    </row>
    <row r="4" spans="1:73" s="10" customFormat="1" ht="14.25" x14ac:dyDescent="0.2">
      <c r="A4" s="9">
        <v>8</v>
      </c>
      <c r="B4" s="9">
        <v>0</v>
      </c>
      <c r="C4" s="10">
        <v>1</v>
      </c>
      <c r="D4" s="9">
        <v>0.61325966850000002</v>
      </c>
      <c r="E4" s="9">
        <v>6.5193370200000003E-2</v>
      </c>
      <c r="F4" s="9">
        <v>8.5082872899999995E-2</v>
      </c>
      <c r="G4" s="9">
        <v>0.244198895</v>
      </c>
      <c r="H4" s="9">
        <v>16</v>
      </c>
      <c r="I4" s="9">
        <v>0.74806201549999995</v>
      </c>
      <c r="J4" s="9">
        <v>0.12790697670000001</v>
      </c>
      <c r="K4" s="9">
        <v>0.12790697670000001</v>
      </c>
      <c r="L4" s="9">
        <v>0</v>
      </c>
      <c r="M4" s="9">
        <v>6</v>
      </c>
      <c r="N4" s="9">
        <v>0.6195426195</v>
      </c>
      <c r="O4" s="9">
        <v>0.17879417880000001</v>
      </c>
      <c r="P4" s="9">
        <v>0.1164241164</v>
      </c>
      <c r="Q4" s="9">
        <v>8.73180873E-2</v>
      </c>
      <c r="R4" s="9">
        <v>24</v>
      </c>
      <c r="S4" s="9">
        <v>0.64538043479999996</v>
      </c>
      <c r="T4" s="9">
        <v>0.14538043480000001</v>
      </c>
      <c r="U4" s="9">
        <v>0.1019021739</v>
      </c>
      <c r="V4" s="9">
        <v>0.10869565220000001</v>
      </c>
      <c r="W4" s="9">
        <v>23</v>
      </c>
      <c r="X4" s="11">
        <v>4</v>
      </c>
      <c r="Y4" s="11">
        <v>4</v>
      </c>
      <c r="Z4" s="11">
        <v>4</v>
      </c>
      <c r="AA4" s="11">
        <v>5</v>
      </c>
      <c r="AB4" s="11">
        <v>4</v>
      </c>
      <c r="AC4" s="11">
        <v>4</v>
      </c>
      <c r="AD4" s="11">
        <v>5</v>
      </c>
      <c r="AE4" s="11">
        <v>4</v>
      </c>
      <c r="AF4" s="11">
        <v>4</v>
      </c>
      <c r="AG4" s="11">
        <v>5</v>
      </c>
      <c r="AH4" s="11">
        <v>4</v>
      </c>
      <c r="AI4" s="11">
        <v>3</v>
      </c>
      <c r="AJ4" s="11">
        <v>4</v>
      </c>
      <c r="AK4" s="11" t="s">
        <v>65</v>
      </c>
      <c r="AL4" s="11">
        <v>5</v>
      </c>
      <c r="AM4" s="11">
        <v>4</v>
      </c>
      <c r="AN4" s="11">
        <v>5</v>
      </c>
      <c r="AO4" s="11" t="s">
        <v>66</v>
      </c>
      <c r="AP4" s="11">
        <v>5</v>
      </c>
      <c r="AQ4" s="11">
        <v>5</v>
      </c>
      <c r="AR4" s="11">
        <v>5</v>
      </c>
      <c r="AS4" s="11" t="s">
        <v>67</v>
      </c>
      <c r="AT4" s="11">
        <v>5</v>
      </c>
      <c r="AU4" s="11">
        <v>4</v>
      </c>
      <c r="AV4" s="11">
        <v>5</v>
      </c>
      <c r="AW4" s="11" t="s">
        <v>68</v>
      </c>
      <c r="AX4" s="11">
        <v>5</v>
      </c>
      <c r="AY4" s="11">
        <v>4</v>
      </c>
      <c r="AZ4" s="11" t="s">
        <v>69</v>
      </c>
      <c r="BA4" s="11"/>
      <c r="BQ4" s="11" t="s">
        <v>70</v>
      </c>
      <c r="BR4" s="11" t="s">
        <v>71</v>
      </c>
    </row>
    <row r="5" spans="1:73" s="10" customFormat="1" ht="14.25" x14ac:dyDescent="0.2">
      <c r="A5" s="9">
        <v>14</v>
      </c>
      <c r="B5" s="9">
        <v>0</v>
      </c>
      <c r="C5" s="10">
        <v>1</v>
      </c>
      <c r="D5" s="9">
        <v>0.57831325300000003</v>
      </c>
      <c r="E5" s="9">
        <v>0</v>
      </c>
      <c r="F5" s="9">
        <v>0.22891566269999999</v>
      </c>
      <c r="G5" s="9">
        <v>0.19277108430000001</v>
      </c>
      <c r="H5" s="9">
        <v>6</v>
      </c>
      <c r="I5" s="9">
        <v>0.5672727273</v>
      </c>
      <c r="J5" s="9">
        <v>0.17818181820000001</v>
      </c>
      <c r="K5" s="9">
        <v>0.12363636359999999</v>
      </c>
      <c r="L5" s="9">
        <v>0.13454545449999999</v>
      </c>
      <c r="M5" s="9">
        <v>10</v>
      </c>
      <c r="N5" s="9">
        <v>0.6459378134</v>
      </c>
      <c r="O5" s="9">
        <v>6.6198595799999996E-2</v>
      </c>
      <c r="P5" s="9">
        <v>0.12938816450000001</v>
      </c>
      <c r="Q5" s="9">
        <v>0.1584754263</v>
      </c>
      <c r="R5" s="9">
        <v>32</v>
      </c>
      <c r="S5" s="9">
        <v>0.38162162160000002</v>
      </c>
      <c r="T5" s="9">
        <v>0.36594594590000001</v>
      </c>
      <c r="U5" s="9">
        <v>8.5405405399999995E-2</v>
      </c>
      <c r="V5" s="9">
        <v>0.16702702699999999</v>
      </c>
      <c r="W5" s="9">
        <v>21</v>
      </c>
      <c r="X5" s="11">
        <v>3</v>
      </c>
      <c r="Y5" s="11">
        <v>3</v>
      </c>
      <c r="Z5" s="11">
        <v>4</v>
      </c>
      <c r="AA5" s="11">
        <v>3</v>
      </c>
      <c r="AB5" s="11">
        <v>2</v>
      </c>
      <c r="AC5" s="11">
        <v>4</v>
      </c>
      <c r="AD5" s="11">
        <v>4</v>
      </c>
      <c r="AE5" s="11">
        <v>5</v>
      </c>
      <c r="AF5" s="11">
        <v>4</v>
      </c>
      <c r="AG5" s="11">
        <v>4</v>
      </c>
      <c r="AH5" s="11">
        <v>4</v>
      </c>
      <c r="AI5" s="11">
        <v>4</v>
      </c>
      <c r="AJ5" s="11">
        <v>2</v>
      </c>
      <c r="AL5" s="11">
        <v>2</v>
      </c>
      <c r="AM5" s="11">
        <v>4</v>
      </c>
      <c r="AN5" s="11">
        <v>3</v>
      </c>
      <c r="AP5" s="11">
        <v>5</v>
      </c>
      <c r="AQ5" s="11">
        <v>4</v>
      </c>
      <c r="AR5" s="11">
        <v>5</v>
      </c>
      <c r="AT5" s="11">
        <v>2</v>
      </c>
      <c r="AU5" s="11">
        <v>4</v>
      </c>
      <c r="AV5" s="11">
        <v>2</v>
      </c>
      <c r="AX5" s="11">
        <v>2</v>
      </c>
      <c r="AY5" s="11">
        <v>5</v>
      </c>
    </row>
    <row r="6" spans="1:73" s="10" customFormat="1" ht="14.25" x14ac:dyDescent="0.2">
      <c r="A6" s="9">
        <v>21</v>
      </c>
      <c r="B6" s="9">
        <v>0</v>
      </c>
      <c r="C6" s="10">
        <v>1</v>
      </c>
      <c r="D6" s="9">
        <v>0.4941176471</v>
      </c>
      <c r="E6" s="9">
        <v>0</v>
      </c>
      <c r="F6" s="9">
        <v>0.1647058824</v>
      </c>
      <c r="G6" s="9">
        <v>0.34313725490000002</v>
      </c>
      <c r="H6" s="9">
        <v>10</v>
      </c>
      <c r="I6" s="9">
        <v>0.42692307689999998</v>
      </c>
      <c r="J6" s="9">
        <v>0.24230769229999999</v>
      </c>
      <c r="K6" s="9">
        <v>5.9615384600000002E-2</v>
      </c>
      <c r="L6" s="9">
        <v>0.27115384619999999</v>
      </c>
      <c r="M6" s="9">
        <v>12</v>
      </c>
      <c r="N6" s="9">
        <v>0.4359422825</v>
      </c>
      <c r="O6" s="9">
        <v>0.24180148670000001</v>
      </c>
      <c r="P6" s="9">
        <v>7.2584171399999994E-2</v>
      </c>
      <c r="Q6" s="9">
        <v>0.25054656759999999</v>
      </c>
      <c r="R6" s="9">
        <v>49</v>
      </c>
      <c r="S6" s="9">
        <v>0.39040639570000002</v>
      </c>
      <c r="T6" s="9">
        <v>8.3277814800000002E-2</v>
      </c>
      <c r="U6" s="9">
        <v>7.9280479700000003E-2</v>
      </c>
      <c r="V6" s="9">
        <v>0.4490339773</v>
      </c>
      <c r="W6" s="9">
        <v>45</v>
      </c>
      <c r="X6" s="11">
        <v>5</v>
      </c>
      <c r="Y6" s="11">
        <v>3</v>
      </c>
      <c r="Z6" s="11">
        <v>5</v>
      </c>
      <c r="AA6" s="11">
        <v>3</v>
      </c>
      <c r="AB6" s="11">
        <v>1</v>
      </c>
      <c r="AC6" s="11">
        <v>4</v>
      </c>
      <c r="AD6" s="11">
        <v>3</v>
      </c>
      <c r="AE6" s="11">
        <v>4</v>
      </c>
      <c r="AF6" s="11">
        <v>4</v>
      </c>
      <c r="AG6" s="11">
        <v>3</v>
      </c>
      <c r="AH6" s="11">
        <v>4</v>
      </c>
      <c r="AI6" s="11">
        <v>4</v>
      </c>
      <c r="AJ6" s="11">
        <v>4</v>
      </c>
      <c r="AK6" s="11" t="s">
        <v>72</v>
      </c>
      <c r="AL6" s="11">
        <v>3</v>
      </c>
      <c r="AM6" s="11">
        <v>4</v>
      </c>
      <c r="AN6" s="11">
        <v>4</v>
      </c>
      <c r="AP6" s="11">
        <v>5</v>
      </c>
      <c r="AQ6" s="11">
        <v>4</v>
      </c>
      <c r="AR6" s="11">
        <v>4</v>
      </c>
      <c r="AS6" s="11" t="s">
        <v>73</v>
      </c>
      <c r="AT6" s="11">
        <v>4</v>
      </c>
      <c r="AU6" s="11">
        <v>4</v>
      </c>
      <c r="AV6" s="11">
        <v>4</v>
      </c>
      <c r="AX6" s="11">
        <v>5</v>
      </c>
      <c r="AY6" s="11">
        <v>5</v>
      </c>
    </row>
    <row r="7" spans="1:73" s="10" customFormat="1" ht="14.25" x14ac:dyDescent="0.2">
      <c r="A7" s="9">
        <v>23</v>
      </c>
      <c r="B7" s="9">
        <v>0</v>
      </c>
      <c r="C7" s="10">
        <v>1</v>
      </c>
      <c r="D7" s="9">
        <v>0.61261261259999999</v>
      </c>
      <c r="E7" s="9">
        <v>4.5045045000000001E-3</v>
      </c>
      <c r="F7" s="9">
        <v>0.3828828829</v>
      </c>
      <c r="G7" s="9">
        <v>0</v>
      </c>
      <c r="H7" s="9">
        <v>7</v>
      </c>
      <c r="I7" s="9">
        <v>0.19587628870000001</v>
      </c>
      <c r="J7" s="9">
        <v>0.65206185569999997</v>
      </c>
      <c r="K7" s="9">
        <v>0.1520618557</v>
      </c>
      <c r="L7" s="9">
        <v>0</v>
      </c>
      <c r="M7" s="9">
        <v>9</v>
      </c>
      <c r="N7" s="9">
        <v>0.55827619979999998</v>
      </c>
      <c r="O7" s="9">
        <v>7.7375122399999996E-2</v>
      </c>
      <c r="P7" s="9">
        <v>9.1087169400000001E-2</v>
      </c>
      <c r="Q7" s="9">
        <v>0.27522037220000001</v>
      </c>
      <c r="R7" s="9">
        <v>19</v>
      </c>
      <c r="S7" s="9">
        <v>0.70886075950000005</v>
      </c>
      <c r="T7" s="9">
        <v>0.16998191679999999</v>
      </c>
      <c r="U7" s="9">
        <v>0.1211573237</v>
      </c>
      <c r="V7" s="9">
        <v>0</v>
      </c>
      <c r="W7" s="9">
        <v>33</v>
      </c>
      <c r="X7" s="11">
        <v>5</v>
      </c>
      <c r="Y7" s="11">
        <v>4</v>
      </c>
      <c r="Z7" s="11">
        <v>5</v>
      </c>
      <c r="AA7" s="11">
        <v>4</v>
      </c>
      <c r="AB7" s="11">
        <v>3</v>
      </c>
      <c r="AC7" s="11">
        <v>5</v>
      </c>
      <c r="AD7" s="11">
        <v>4</v>
      </c>
      <c r="AE7" s="11">
        <v>5</v>
      </c>
      <c r="AF7" s="11">
        <v>5</v>
      </c>
      <c r="AG7" s="11">
        <v>4</v>
      </c>
      <c r="AH7" s="11">
        <v>5</v>
      </c>
      <c r="AI7" s="11">
        <v>5</v>
      </c>
      <c r="AJ7" s="11">
        <v>5</v>
      </c>
      <c r="AL7" s="11">
        <v>4</v>
      </c>
      <c r="AM7" s="11">
        <v>5</v>
      </c>
      <c r="AN7" s="11">
        <v>3</v>
      </c>
      <c r="AP7" s="11">
        <v>5</v>
      </c>
      <c r="AQ7" s="11">
        <v>5</v>
      </c>
      <c r="AR7" s="11">
        <v>5</v>
      </c>
      <c r="AT7" s="11">
        <v>5</v>
      </c>
      <c r="AU7" s="11">
        <v>5</v>
      </c>
      <c r="AV7" s="11">
        <v>4</v>
      </c>
      <c r="AX7" s="11">
        <v>3</v>
      </c>
      <c r="AY7" s="11">
        <v>5</v>
      </c>
      <c r="BA7" s="11">
        <v>5</v>
      </c>
      <c r="BB7" s="11">
        <v>4</v>
      </c>
      <c r="BU7" s="11" t="s">
        <v>74</v>
      </c>
    </row>
    <row r="8" spans="1:73" s="10" customFormat="1" ht="14.25" x14ac:dyDescent="0.2">
      <c r="A8" s="9">
        <v>5</v>
      </c>
      <c r="B8" s="9">
        <v>1</v>
      </c>
      <c r="C8" s="10">
        <v>2</v>
      </c>
      <c r="D8" s="9">
        <v>0.59459459459999997</v>
      </c>
      <c r="E8" s="9">
        <v>0</v>
      </c>
      <c r="F8" s="9">
        <v>0.25405405409999998</v>
      </c>
      <c r="G8" s="9">
        <v>0</v>
      </c>
      <c r="H8" s="9">
        <v>2</v>
      </c>
      <c r="I8" s="9">
        <v>0.57740585769999997</v>
      </c>
      <c r="J8" s="9">
        <v>0</v>
      </c>
      <c r="K8" s="9">
        <v>0.1589958159</v>
      </c>
      <c r="L8" s="9">
        <v>0</v>
      </c>
      <c r="M8" s="9">
        <v>4</v>
      </c>
      <c r="N8" s="9">
        <v>0.29877551019999998</v>
      </c>
      <c r="O8" s="9">
        <v>0</v>
      </c>
      <c r="P8" s="9">
        <v>9.7959183699999994E-2</v>
      </c>
      <c r="Q8" s="9">
        <v>3.1020408199999999E-2</v>
      </c>
      <c r="R8" s="10">
        <v>17</v>
      </c>
      <c r="S8" s="9">
        <v>0.19314868800000001</v>
      </c>
      <c r="T8" s="9">
        <v>0.1129737609</v>
      </c>
      <c r="U8" s="9">
        <v>6.8513119499999997E-2</v>
      </c>
      <c r="V8" s="9">
        <v>8.7463556999999997E-3</v>
      </c>
      <c r="W8" s="10">
        <v>17</v>
      </c>
      <c r="X8" s="11">
        <v>5</v>
      </c>
      <c r="Y8" s="11">
        <v>2</v>
      </c>
      <c r="Z8" s="11">
        <v>5</v>
      </c>
      <c r="AA8" s="11">
        <v>4</v>
      </c>
      <c r="AB8" s="11">
        <v>1</v>
      </c>
      <c r="AC8" s="11">
        <v>4</v>
      </c>
      <c r="AD8" s="11">
        <v>4</v>
      </c>
      <c r="AE8" s="11">
        <v>4</v>
      </c>
      <c r="AF8" s="11">
        <v>3</v>
      </c>
      <c r="AG8" s="11">
        <v>5</v>
      </c>
      <c r="AH8" s="11">
        <v>5</v>
      </c>
      <c r="AI8" s="11">
        <v>5</v>
      </c>
      <c r="AJ8" s="11">
        <v>5</v>
      </c>
      <c r="AL8" s="11">
        <v>3</v>
      </c>
      <c r="AM8" s="11">
        <v>4</v>
      </c>
      <c r="AN8" s="11">
        <v>4</v>
      </c>
      <c r="AO8" s="11" t="s">
        <v>75</v>
      </c>
      <c r="AP8" s="11">
        <v>5</v>
      </c>
      <c r="AQ8" s="11">
        <v>4</v>
      </c>
      <c r="AR8" s="11">
        <v>5</v>
      </c>
      <c r="AT8" s="11">
        <v>5</v>
      </c>
      <c r="AU8" s="11">
        <v>4</v>
      </c>
      <c r="AV8" s="11">
        <v>5</v>
      </c>
      <c r="AX8" s="11">
        <v>5</v>
      </c>
      <c r="AY8" s="11">
        <v>5</v>
      </c>
      <c r="AZ8" s="11" t="s">
        <v>76</v>
      </c>
      <c r="BA8" s="11">
        <v>4</v>
      </c>
      <c r="BB8" s="11">
        <v>5</v>
      </c>
      <c r="BC8" s="11" t="s">
        <v>77</v>
      </c>
      <c r="BD8" s="11" t="s">
        <v>77</v>
      </c>
      <c r="BE8" s="11" t="s">
        <v>78</v>
      </c>
      <c r="BF8" s="11" t="s">
        <v>79</v>
      </c>
      <c r="BG8" s="11" t="s">
        <v>77</v>
      </c>
      <c r="BH8" s="11" t="s">
        <v>79</v>
      </c>
      <c r="BI8" s="11" t="s">
        <v>77</v>
      </c>
      <c r="BJ8" s="11" t="s">
        <v>79</v>
      </c>
      <c r="BK8" s="11">
        <v>5</v>
      </c>
      <c r="BL8" s="11" t="s">
        <v>80</v>
      </c>
      <c r="BM8" s="11" t="s">
        <v>74</v>
      </c>
      <c r="BN8" s="11" t="s">
        <v>74</v>
      </c>
      <c r="BO8" s="11" t="s">
        <v>81</v>
      </c>
      <c r="BP8" s="11" t="s">
        <v>81</v>
      </c>
      <c r="BQ8" s="11" t="s">
        <v>82</v>
      </c>
      <c r="BS8" s="11" t="s">
        <v>81</v>
      </c>
      <c r="BT8" s="11" t="s">
        <v>74</v>
      </c>
      <c r="BU8" s="11" t="s">
        <v>81</v>
      </c>
    </row>
    <row r="9" spans="1:73" s="10" customFormat="1" ht="14.25" x14ac:dyDescent="0.2">
      <c r="A9" s="9">
        <v>5</v>
      </c>
      <c r="B9" s="9">
        <v>0</v>
      </c>
      <c r="C9" s="10">
        <v>2</v>
      </c>
      <c r="D9" s="9">
        <v>0.32432432430000002</v>
      </c>
      <c r="E9" s="9">
        <v>1.0810810800000001E-2</v>
      </c>
      <c r="F9" s="9">
        <v>0</v>
      </c>
      <c r="G9" s="9">
        <v>0</v>
      </c>
      <c r="H9" s="9">
        <v>1</v>
      </c>
      <c r="I9" s="9">
        <v>0.48117154810000001</v>
      </c>
      <c r="J9" s="9">
        <v>0.1046025105</v>
      </c>
      <c r="K9" s="9">
        <v>0</v>
      </c>
      <c r="L9" s="9">
        <v>0</v>
      </c>
      <c r="M9" s="9">
        <v>6</v>
      </c>
      <c r="N9" s="9">
        <v>0.46530612240000002</v>
      </c>
      <c r="O9" s="9">
        <v>0.37224489799999999</v>
      </c>
      <c r="P9" s="9">
        <v>0</v>
      </c>
      <c r="Q9" s="9">
        <v>3.6734693899999997E-2</v>
      </c>
      <c r="R9" s="10">
        <v>24</v>
      </c>
      <c r="S9" s="9">
        <v>0.38119533529999999</v>
      </c>
      <c r="T9" s="9">
        <v>0.40597667640000001</v>
      </c>
      <c r="U9" s="9">
        <v>2.5510204099999999E-2</v>
      </c>
      <c r="V9" s="9">
        <v>0</v>
      </c>
      <c r="W9" s="10">
        <v>29</v>
      </c>
      <c r="X9" s="11">
        <v>4</v>
      </c>
      <c r="Y9" s="11">
        <v>4</v>
      </c>
      <c r="Z9" s="11">
        <v>5</v>
      </c>
      <c r="AA9" s="11">
        <v>5</v>
      </c>
      <c r="AB9" s="11">
        <v>2</v>
      </c>
      <c r="AC9" s="11">
        <v>4</v>
      </c>
      <c r="AD9" s="11">
        <v>3</v>
      </c>
      <c r="AE9" s="11">
        <v>3</v>
      </c>
      <c r="AF9" s="11">
        <v>5</v>
      </c>
      <c r="AG9" s="11">
        <v>2</v>
      </c>
      <c r="AH9" s="11">
        <v>5</v>
      </c>
      <c r="AI9" s="11">
        <v>5</v>
      </c>
      <c r="AJ9" s="11">
        <v>5</v>
      </c>
      <c r="AK9" s="11" t="s">
        <v>83</v>
      </c>
      <c r="AL9" s="11">
        <v>2</v>
      </c>
      <c r="AM9" s="11">
        <v>5</v>
      </c>
      <c r="AN9" s="11">
        <v>2</v>
      </c>
      <c r="AO9" s="11" t="s">
        <v>84</v>
      </c>
      <c r="AP9" s="11">
        <v>5</v>
      </c>
      <c r="AQ9" s="11">
        <v>5</v>
      </c>
      <c r="AR9" s="11">
        <v>5</v>
      </c>
      <c r="AS9" s="11" t="s">
        <v>85</v>
      </c>
      <c r="AT9" s="11">
        <v>4</v>
      </c>
      <c r="AU9" s="11">
        <v>5</v>
      </c>
      <c r="AV9" s="11">
        <v>2</v>
      </c>
      <c r="AW9" s="11" t="s">
        <v>86</v>
      </c>
      <c r="AX9" s="11">
        <v>3</v>
      </c>
      <c r="AY9" s="11">
        <v>5</v>
      </c>
      <c r="BA9" s="11">
        <v>4</v>
      </c>
      <c r="BB9" s="11">
        <v>5</v>
      </c>
      <c r="BC9" s="11" t="s">
        <v>77</v>
      </c>
      <c r="BD9" s="11" t="s">
        <v>77</v>
      </c>
      <c r="BE9" s="11" t="s">
        <v>78</v>
      </c>
      <c r="BF9" s="11" t="s">
        <v>79</v>
      </c>
      <c r="BG9" s="11" t="s">
        <v>77</v>
      </c>
      <c r="BH9" s="11" t="s">
        <v>77</v>
      </c>
      <c r="BI9" s="11" t="s">
        <v>79</v>
      </c>
      <c r="BJ9" s="11" t="s">
        <v>77</v>
      </c>
      <c r="BK9" s="11">
        <v>5</v>
      </c>
      <c r="BL9" s="11" t="s">
        <v>87</v>
      </c>
      <c r="BM9" s="11" t="s">
        <v>74</v>
      </c>
      <c r="BN9" s="11" t="s">
        <v>81</v>
      </c>
      <c r="BO9" s="11" t="s">
        <v>81</v>
      </c>
      <c r="BP9" s="11" t="s">
        <v>81</v>
      </c>
      <c r="BQ9" s="11" t="s">
        <v>88</v>
      </c>
      <c r="BR9" s="11" t="s">
        <v>89</v>
      </c>
      <c r="BS9" s="11" t="s">
        <v>81</v>
      </c>
      <c r="BT9" s="11" t="s">
        <v>74</v>
      </c>
      <c r="BU9" s="11" t="s">
        <v>81</v>
      </c>
    </row>
    <row r="10" spans="1:73" s="10" customFormat="1" ht="14.25" x14ac:dyDescent="0.2">
      <c r="A10" s="9">
        <v>6</v>
      </c>
      <c r="B10" s="9">
        <v>1</v>
      </c>
      <c r="C10" s="10">
        <v>2</v>
      </c>
      <c r="D10" s="9">
        <v>0.17050691239999999</v>
      </c>
      <c r="E10" s="9">
        <v>0</v>
      </c>
      <c r="F10" s="9">
        <v>5.9907834100000001E-2</v>
      </c>
      <c r="G10" s="9">
        <v>0.12903225809999999</v>
      </c>
      <c r="H10" s="10">
        <v>3</v>
      </c>
      <c r="I10" s="9">
        <v>0.45876288659999997</v>
      </c>
      <c r="J10" s="9">
        <v>0</v>
      </c>
      <c r="K10" s="9">
        <v>0</v>
      </c>
      <c r="L10" s="9">
        <v>0.2268041237</v>
      </c>
      <c r="M10" s="10">
        <v>3</v>
      </c>
      <c r="N10" s="9">
        <v>0.42145178760000002</v>
      </c>
      <c r="O10" s="9">
        <v>0</v>
      </c>
      <c r="P10" s="9">
        <v>3.6836402999999997E-2</v>
      </c>
      <c r="Q10" s="9">
        <v>0.1462621885</v>
      </c>
      <c r="R10" s="10">
        <v>15</v>
      </c>
      <c r="S10" s="9">
        <v>0.31824234350000002</v>
      </c>
      <c r="T10" s="9">
        <v>3.1957390099999997E-2</v>
      </c>
      <c r="U10" s="9">
        <v>0</v>
      </c>
      <c r="V10" s="9">
        <v>0.21438082559999999</v>
      </c>
      <c r="W10" s="10">
        <v>11</v>
      </c>
      <c r="X10" s="11">
        <v>4</v>
      </c>
      <c r="Y10" s="11">
        <v>3</v>
      </c>
      <c r="Z10" s="11">
        <v>5</v>
      </c>
      <c r="AA10" s="11">
        <v>4</v>
      </c>
      <c r="AB10" s="11">
        <v>3</v>
      </c>
      <c r="AC10" s="11">
        <v>4</v>
      </c>
      <c r="AD10" s="11">
        <v>4</v>
      </c>
      <c r="AE10" s="11">
        <v>3</v>
      </c>
      <c r="AF10" s="11">
        <v>3</v>
      </c>
      <c r="AG10" s="11">
        <v>3</v>
      </c>
      <c r="AH10" s="11">
        <v>5</v>
      </c>
      <c r="AI10" s="11">
        <v>4</v>
      </c>
      <c r="AJ10" s="11">
        <v>5</v>
      </c>
      <c r="AK10" s="11" t="s">
        <v>90</v>
      </c>
      <c r="AL10" s="11">
        <v>4</v>
      </c>
      <c r="AM10" s="11">
        <v>3</v>
      </c>
      <c r="AN10" s="11">
        <v>3</v>
      </c>
      <c r="AO10" s="11" t="s">
        <v>91</v>
      </c>
      <c r="AP10" s="11">
        <v>5</v>
      </c>
      <c r="AQ10" s="11">
        <v>4</v>
      </c>
      <c r="AR10" s="11">
        <v>5</v>
      </c>
      <c r="AS10" s="11" t="s">
        <v>92</v>
      </c>
      <c r="AT10" s="11">
        <v>4</v>
      </c>
      <c r="AU10" s="11">
        <v>3</v>
      </c>
      <c r="AV10" s="11">
        <v>4</v>
      </c>
      <c r="AW10" s="11" t="s">
        <v>93</v>
      </c>
      <c r="AX10" s="11">
        <v>3</v>
      </c>
      <c r="AY10" s="11">
        <v>5</v>
      </c>
      <c r="AZ10" s="11" t="s">
        <v>94</v>
      </c>
      <c r="BA10" s="11">
        <v>4</v>
      </c>
      <c r="BB10" s="11">
        <v>4</v>
      </c>
      <c r="BC10" s="11" t="s">
        <v>79</v>
      </c>
      <c r="BD10" s="11" t="s">
        <v>79</v>
      </c>
      <c r="BE10" s="11" t="s">
        <v>78</v>
      </c>
      <c r="BF10" s="11" t="s">
        <v>78</v>
      </c>
      <c r="BG10" s="11" t="s">
        <v>77</v>
      </c>
      <c r="BH10" s="11" t="s">
        <v>77</v>
      </c>
      <c r="BI10" s="11" t="s">
        <v>95</v>
      </c>
      <c r="BJ10" s="11" t="s">
        <v>95</v>
      </c>
      <c r="BK10" s="11">
        <v>4</v>
      </c>
      <c r="BL10" s="11" t="s">
        <v>96</v>
      </c>
      <c r="BM10" s="11" t="s">
        <v>74</v>
      </c>
      <c r="BN10" s="11" t="s">
        <v>74</v>
      </c>
      <c r="BO10" s="11" t="s">
        <v>81</v>
      </c>
      <c r="BP10" s="11" t="s">
        <v>74</v>
      </c>
      <c r="BQ10" s="11" t="s">
        <v>97</v>
      </c>
      <c r="BR10" s="11" t="s">
        <v>98</v>
      </c>
      <c r="BS10" s="11" t="s">
        <v>81</v>
      </c>
      <c r="BT10" s="11" t="s">
        <v>74</v>
      </c>
      <c r="BU10" s="11" t="s">
        <v>74</v>
      </c>
    </row>
    <row r="11" spans="1:73" s="10" customFormat="1" ht="14.25" x14ac:dyDescent="0.2">
      <c r="A11" s="9">
        <v>6</v>
      </c>
      <c r="B11" s="9">
        <v>0</v>
      </c>
      <c r="C11" s="10">
        <v>2</v>
      </c>
      <c r="D11" s="9">
        <v>0.6267281106</v>
      </c>
      <c r="E11" s="9">
        <v>0</v>
      </c>
      <c r="F11" s="9">
        <v>0.20737327189999999</v>
      </c>
      <c r="G11" s="9">
        <v>0</v>
      </c>
      <c r="H11" s="10">
        <v>8</v>
      </c>
      <c r="I11" s="9">
        <v>0.30927835050000002</v>
      </c>
      <c r="J11" s="9">
        <v>0.27319587629999997</v>
      </c>
      <c r="K11" s="9">
        <v>9.7938144300000002E-2</v>
      </c>
      <c r="L11" s="9">
        <v>0.20103092780000001</v>
      </c>
      <c r="M11" s="10">
        <v>9</v>
      </c>
      <c r="N11" s="9">
        <v>0.31635969660000002</v>
      </c>
      <c r="O11" s="9">
        <v>0.2026002167</v>
      </c>
      <c r="P11" s="9">
        <v>7.5839653300000004E-2</v>
      </c>
      <c r="Q11" s="9">
        <v>4.8754062799999998E-2</v>
      </c>
      <c r="R11" s="10">
        <v>15</v>
      </c>
      <c r="S11" s="9">
        <v>0.31957390149999998</v>
      </c>
      <c r="T11" s="9">
        <v>0.28894806919999999</v>
      </c>
      <c r="U11" s="9">
        <v>0.1225033289</v>
      </c>
      <c r="V11" s="9">
        <v>3.72836218E-2</v>
      </c>
      <c r="W11" s="10">
        <v>38</v>
      </c>
      <c r="X11" s="11">
        <v>5</v>
      </c>
      <c r="Y11" s="11">
        <v>4</v>
      </c>
      <c r="Z11" s="11">
        <v>5</v>
      </c>
      <c r="AA11" s="11">
        <v>4</v>
      </c>
      <c r="AB11" s="11">
        <v>3</v>
      </c>
      <c r="AC11" s="11">
        <v>5</v>
      </c>
      <c r="AD11" s="11">
        <v>4</v>
      </c>
      <c r="AE11" s="11">
        <v>4</v>
      </c>
      <c r="AF11" s="11">
        <v>4</v>
      </c>
      <c r="AG11" s="11">
        <v>4</v>
      </c>
      <c r="AH11" s="11">
        <v>5</v>
      </c>
      <c r="AI11" s="11">
        <v>4</v>
      </c>
      <c r="AJ11" s="11">
        <v>4</v>
      </c>
      <c r="AK11" s="11" t="s">
        <v>99</v>
      </c>
      <c r="AL11" s="11">
        <v>2</v>
      </c>
      <c r="AM11" s="11">
        <v>3</v>
      </c>
      <c r="AN11" s="11">
        <v>2</v>
      </c>
      <c r="AO11" s="11" t="s">
        <v>100</v>
      </c>
      <c r="AP11" s="11">
        <v>5</v>
      </c>
      <c r="AQ11" s="11">
        <v>5</v>
      </c>
      <c r="AR11" s="11">
        <v>4</v>
      </c>
      <c r="AS11" s="11" t="s">
        <v>101</v>
      </c>
      <c r="AT11" s="11">
        <v>1</v>
      </c>
      <c r="AU11" s="11">
        <v>2</v>
      </c>
      <c r="AV11" s="11">
        <v>2</v>
      </c>
      <c r="AW11" s="11" t="s">
        <v>102</v>
      </c>
      <c r="AX11" s="11">
        <v>1</v>
      </c>
      <c r="AY11" s="11">
        <v>5</v>
      </c>
      <c r="AZ11" s="11" t="s">
        <v>103</v>
      </c>
      <c r="BA11" s="11">
        <v>5</v>
      </c>
      <c r="BB11" s="11">
        <v>4</v>
      </c>
      <c r="BC11" s="11" t="s">
        <v>77</v>
      </c>
      <c r="BD11" s="11" t="s">
        <v>77</v>
      </c>
      <c r="BE11" s="11" t="s">
        <v>77</v>
      </c>
      <c r="BF11" s="11" t="s">
        <v>77</v>
      </c>
      <c r="BG11" s="11" t="s">
        <v>77</v>
      </c>
      <c r="BH11" s="11" t="s">
        <v>79</v>
      </c>
      <c r="BI11" s="11" t="s">
        <v>79</v>
      </c>
      <c r="BJ11" s="11" t="s">
        <v>104</v>
      </c>
      <c r="BK11" s="11">
        <v>4</v>
      </c>
      <c r="BL11" s="11" t="s">
        <v>105</v>
      </c>
      <c r="BM11" s="11" t="s">
        <v>74</v>
      </c>
      <c r="BN11" s="11" t="s">
        <v>74</v>
      </c>
      <c r="BO11" s="11" t="s">
        <v>74</v>
      </c>
      <c r="BP11" s="11" t="s">
        <v>74</v>
      </c>
      <c r="BQ11" s="11" t="s">
        <v>106</v>
      </c>
      <c r="BR11" s="11" t="s">
        <v>107</v>
      </c>
      <c r="BS11" s="11" t="s">
        <v>81</v>
      </c>
      <c r="BT11" s="11" t="s">
        <v>74</v>
      </c>
      <c r="BU11" s="11" t="s">
        <v>81</v>
      </c>
    </row>
    <row r="12" spans="1:73" s="10" customFormat="1" ht="14.25" x14ac:dyDescent="0.2">
      <c r="A12" s="9">
        <v>13</v>
      </c>
      <c r="B12" s="9">
        <v>1</v>
      </c>
      <c r="C12" s="10">
        <v>2</v>
      </c>
      <c r="D12" s="9">
        <v>0.39047619049999999</v>
      </c>
      <c r="E12" s="9">
        <v>0</v>
      </c>
      <c r="F12" s="9">
        <v>0.1414965986</v>
      </c>
      <c r="G12" s="9">
        <v>0</v>
      </c>
      <c r="H12" s="10">
        <v>10</v>
      </c>
      <c r="I12" s="9">
        <v>0.58264462809999995</v>
      </c>
      <c r="J12" s="9">
        <v>0</v>
      </c>
      <c r="K12" s="9">
        <v>0.1570247934</v>
      </c>
      <c r="L12" s="9">
        <v>0</v>
      </c>
      <c r="M12" s="10">
        <v>3</v>
      </c>
      <c r="N12" s="9">
        <v>0.29181929179999999</v>
      </c>
      <c r="O12" s="9">
        <v>6.4713064700000003E-2</v>
      </c>
      <c r="P12" s="9">
        <v>2.3199023199999998E-2</v>
      </c>
      <c r="Q12" s="9">
        <v>1.0378510400000001E-2</v>
      </c>
      <c r="R12" s="10">
        <v>14</v>
      </c>
      <c r="S12" s="9">
        <v>0.37092731829999998</v>
      </c>
      <c r="T12" s="9">
        <v>1.5873015899999999E-2</v>
      </c>
      <c r="U12" s="9">
        <v>4.2606516300000001E-2</v>
      </c>
      <c r="V12" s="9">
        <v>0</v>
      </c>
      <c r="W12" s="10">
        <v>9</v>
      </c>
      <c r="X12" s="11">
        <v>4</v>
      </c>
      <c r="Y12" s="11">
        <v>3</v>
      </c>
      <c r="Z12" s="11">
        <v>5</v>
      </c>
      <c r="AA12" s="11">
        <v>5</v>
      </c>
      <c r="AB12" s="11">
        <v>3</v>
      </c>
      <c r="AC12" s="11">
        <v>5</v>
      </c>
      <c r="AD12" s="11">
        <v>4</v>
      </c>
      <c r="AE12" s="11">
        <v>4</v>
      </c>
      <c r="AF12" s="11">
        <v>3</v>
      </c>
      <c r="AG12" s="11">
        <v>3</v>
      </c>
      <c r="AH12" s="11">
        <v>5</v>
      </c>
      <c r="AI12" s="11">
        <v>4</v>
      </c>
      <c r="AJ12" s="11">
        <v>3</v>
      </c>
      <c r="AL12" s="11">
        <v>5</v>
      </c>
      <c r="AM12" s="11">
        <v>4</v>
      </c>
      <c r="AN12" s="11">
        <v>3</v>
      </c>
      <c r="AP12" s="11">
        <v>5</v>
      </c>
      <c r="AQ12" s="11">
        <v>5</v>
      </c>
      <c r="AR12" s="11">
        <v>5</v>
      </c>
      <c r="AT12" s="11">
        <v>5</v>
      </c>
      <c r="AU12" s="11">
        <v>4</v>
      </c>
      <c r="AV12" s="11">
        <v>3</v>
      </c>
      <c r="AX12" s="11">
        <v>5</v>
      </c>
      <c r="AY12" s="11">
        <v>5</v>
      </c>
      <c r="BA12" s="11">
        <v>4</v>
      </c>
      <c r="BB12" s="11">
        <v>5</v>
      </c>
      <c r="BC12" s="11" t="s">
        <v>77</v>
      </c>
      <c r="BD12" s="11" t="s">
        <v>79</v>
      </c>
      <c r="BE12" s="11" t="s">
        <v>77</v>
      </c>
      <c r="BF12" s="11" t="s">
        <v>79</v>
      </c>
      <c r="BG12" s="11" t="s">
        <v>77</v>
      </c>
      <c r="BH12" s="11" t="s">
        <v>77</v>
      </c>
      <c r="BI12" s="11" t="s">
        <v>95</v>
      </c>
      <c r="BJ12" s="11" t="s">
        <v>95</v>
      </c>
      <c r="BL12" s="11" t="s">
        <v>108</v>
      </c>
      <c r="BM12" s="11" t="s">
        <v>81</v>
      </c>
      <c r="BN12" s="11" t="s">
        <v>74</v>
      </c>
      <c r="BO12" s="11" t="s">
        <v>81</v>
      </c>
      <c r="BP12" s="11" t="s">
        <v>74</v>
      </c>
      <c r="BS12" s="11" t="s">
        <v>74</v>
      </c>
      <c r="BT12" s="11" t="s">
        <v>81</v>
      </c>
      <c r="BU12" s="11" t="s">
        <v>74</v>
      </c>
    </row>
    <row r="13" spans="1:73" s="10" customFormat="1" ht="14.25" x14ac:dyDescent="0.2">
      <c r="A13" s="9">
        <v>13</v>
      </c>
      <c r="B13" s="9">
        <v>0</v>
      </c>
      <c r="C13" s="10">
        <v>2</v>
      </c>
      <c r="D13" s="9">
        <v>0.11156462590000001</v>
      </c>
      <c r="E13" s="9">
        <v>0.48435374149999999</v>
      </c>
      <c r="F13" s="9">
        <v>1.2244898000000001E-2</v>
      </c>
      <c r="G13" s="9">
        <v>0.1863945578</v>
      </c>
      <c r="H13" s="10">
        <v>14</v>
      </c>
      <c r="I13" s="9">
        <v>1.2396694200000001E-2</v>
      </c>
      <c r="J13" s="9">
        <v>0.38842975210000003</v>
      </c>
      <c r="K13" s="9">
        <v>1.6528925600000001E-2</v>
      </c>
      <c r="L13" s="9">
        <v>0.26446280989999998</v>
      </c>
      <c r="M13" s="10">
        <v>6</v>
      </c>
      <c r="N13" s="9">
        <v>3.9682539699999998E-2</v>
      </c>
      <c r="O13" s="9">
        <v>0.62637362640000005</v>
      </c>
      <c r="P13" s="9">
        <v>1.7704517699999998E-2</v>
      </c>
      <c r="Q13" s="9">
        <v>0.13308913310000001</v>
      </c>
      <c r="R13" s="10">
        <v>19</v>
      </c>
      <c r="S13" s="9">
        <v>6.0985797799999998E-2</v>
      </c>
      <c r="T13" s="9">
        <v>0.60484544699999998</v>
      </c>
      <c r="U13" s="9">
        <v>5.2631578900000003E-2</v>
      </c>
      <c r="V13" s="9">
        <v>0.14202172099999999</v>
      </c>
      <c r="W13" s="10">
        <v>14</v>
      </c>
      <c r="X13" s="11">
        <v>5</v>
      </c>
      <c r="Y13" s="11">
        <v>4</v>
      </c>
      <c r="Z13" s="11">
        <v>4</v>
      </c>
      <c r="AA13" s="11">
        <v>3</v>
      </c>
      <c r="AB13" s="11">
        <v>2</v>
      </c>
      <c r="AC13" s="11">
        <v>5</v>
      </c>
      <c r="AD13" s="11">
        <v>4</v>
      </c>
      <c r="AE13" s="11">
        <v>4</v>
      </c>
      <c r="AF13" s="11">
        <v>3</v>
      </c>
      <c r="AG13" s="11">
        <v>4</v>
      </c>
      <c r="AH13" s="11">
        <v>5</v>
      </c>
      <c r="AI13" s="11">
        <v>4</v>
      </c>
      <c r="AJ13" s="11">
        <v>5</v>
      </c>
      <c r="AL13" s="11">
        <v>5</v>
      </c>
      <c r="AM13" s="11">
        <v>5</v>
      </c>
      <c r="AN13" s="11">
        <v>4</v>
      </c>
      <c r="AP13" s="11">
        <v>5</v>
      </c>
      <c r="AQ13" s="11">
        <v>5</v>
      </c>
      <c r="AR13" s="11">
        <v>5</v>
      </c>
      <c r="AT13" s="11">
        <v>4</v>
      </c>
      <c r="AU13" s="11">
        <v>4</v>
      </c>
      <c r="AV13" s="11">
        <v>4</v>
      </c>
      <c r="AX13" s="11">
        <v>3</v>
      </c>
      <c r="AY13" s="11">
        <v>5</v>
      </c>
      <c r="BA13" s="11">
        <v>4</v>
      </c>
      <c r="BB13" s="11">
        <v>5</v>
      </c>
      <c r="BC13" s="11" t="s">
        <v>79</v>
      </c>
      <c r="BD13" s="11" t="s">
        <v>79</v>
      </c>
      <c r="BE13" s="11" t="s">
        <v>78</v>
      </c>
      <c r="BF13" s="11" t="s">
        <v>79</v>
      </c>
      <c r="BG13" s="11" t="s">
        <v>77</v>
      </c>
      <c r="BH13" s="11" t="s">
        <v>77</v>
      </c>
      <c r="BI13" s="11" t="s">
        <v>79</v>
      </c>
      <c r="BJ13" s="11" t="s">
        <v>79</v>
      </c>
      <c r="BL13" s="11" t="s">
        <v>109</v>
      </c>
      <c r="BM13" s="11" t="s">
        <v>81</v>
      </c>
      <c r="BN13" s="11" t="s">
        <v>74</v>
      </c>
      <c r="BO13" s="11" t="s">
        <v>74</v>
      </c>
      <c r="BP13" s="11" t="s">
        <v>81</v>
      </c>
      <c r="BR13" s="11" t="s">
        <v>110</v>
      </c>
      <c r="BS13" s="11" t="s">
        <v>74</v>
      </c>
      <c r="BT13" s="11" t="s">
        <v>74</v>
      </c>
      <c r="BU13" s="11" t="s">
        <v>81</v>
      </c>
    </row>
    <row r="14" spans="1:73" s="10" customFormat="1" ht="14.25" x14ac:dyDescent="0.2">
      <c r="A14" s="9">
        <v>22</v>
      </c>
      <c r="B14" s="9">
        <v>0</v>
      </c>
      <c r="C14" s="10">
        <v>2</v>
      </c>
      <c r="D14" s="9">
        <v>0.68192771080000003</v>
      </c>
      <c r="E14" s="9">
        <v>2.4096386000000002E-3</v>
      </c>
      <c r="F14" s="9">
        <v>0.15421686749999999</v>
      </c>
      <c r="G14" s="9">
        <v>0</v>
      </c>
      <c r="H14" s="10">
        <v>8</v>
      </c>
      <c r="I14" s="9">
        <v>0.49768518519999999</v>
      </c>
      <c r="J14" s="9">
        <v>0.1087962963</v>
      </c>
      <c r="K14" s="9">
        <v>6.0185185199999998E-2</v>
      </c>
      <c r="L14" s="9">
        <v>0</v>
      </c>
      <c r="M14" s="10">
        <v>8</v>
      </c>
      <c r="N14" s="9">
        <v>0.51915322580000001</v>
      </c>
      <c r="O14" s="9">
        <v>0.1673387097</v>
      </c>
      <c r="P14" s="9">
        <v>0.1481854839</v>
      </c>
      <c r="Q14" s="9">
        <v>5.5443548400000001E-2</v>
      </c>
      <c r="R14" s="10">
        <v>41</v>
      </c>
      <c r="S14" s="9">
        <v>0.48263579699999998</v>
      </c>
      <c r="T14" s="9">
        <v>0.12644701689999999</v>
      </c>
      <c r="U14" s="9">
        <v>8.5485307199999999E-2</v>
      </c>
      <c r="V14" s="9">
        <v>0.15138023149999999</v>
      </c>
      <c r="W14" s="10">
        <v>37</v>
      </c>
      <c r="X14" s="11">
        <v>5</v>
      </c>
      <c r="Y14" s="11">
        <v>4</v>
      </c>
      <c r="Z14" s="11">
        <v>5</v>
      </c>
      <c r="AA14" s="11">
        <v>4</v>
      </c>
      <c r="AB14" s="11">
        <v>4</v>
      </c>
      <c r="AC14" s="11">
        <v>5</v>
      </c>
      <c r="AD14" s="11">
        <v>4</v>
      </c>
      <c r="AE14" s="11">
        <v>5</v>
      </c>
      <c r="AF14" s="11">
        <v>5</v>
      </c>
      <c r="AG14" s="11">
        <v>4</v>
      </c>
      <c r="AH14" s="11">
        <v>5</v>
      </c>
      <c r="AI14" s="11">
        <v>5</v>
      </c>
      <c r="AJ14" s="11">
        <v>5</v>
      </c>
      <c r="AL14" s="11">
        <v>5</v>
      </c>
      <c r="AM14" s="11">
        <v>5</v>
      </c>
      <c r="AN14" s="11">
        <v>5</v>
      </c>
      <c r="AP14" s="11">
        <v>5</v>
      </c>
      <c r="AQ14" s="11">
        <v>5</v>
      </c>
      <c r="AR14" s="11">
        <v>5</v>
      </c>
      <c r="AT14" s="11">
        <v>5</v>
      </c>
      <c r="AU14" s="11">
        <v>5</v>
      </c>
      <c r="AV14" s="11">
        <v>5</v>
      </c>
      <c r="AX14" s="11">
        <v>5</v>
      </c>
      <c r="AY14" s="11">
        <v>4</v>
      </c>
      <c r="BA14" s="11">
        <v>4</v>
      </c>
      <c r="BB14" s="11">
        <v>4</v>
      </c>
      <c r="BC14" s="11" t="s">
        <v>77</v>
      </c>
      <c r="BD14" s="11" t="s">
        <v>77</v>
      </c>
      <c r="BE14" s="11" t="s">
        <v>77</v>
      </c>
      <c r="BF14" s="11" t="s">
        <v>77</v>
      </c>
      <c r="BG14" s="11" t="s">
        <v>77</v>
      </c>
      <c r="BH14" s="11" t="s">
        <v>77</v>
      </c>
      <c r="BI14" s="11" t="s">
        <v>77</v>
      </c>
      <c r="BJ14" s="11" t="s">
        <v>79</v>
      </c>
      <c r="BN14" s="11" t="s">
        <v>74</v>
      </c>
      <c r="BO14" s="11" t="s">
        <v>81</v>
      </c>
      <c r="BP14" s="11" t="s">
        <v>81</v>
      </c>
      <c r="BS14" s="11" t="s">
        <v>81</v>
      </c>
      <c r="BT14" s="11" t="s">
        <v>74</v>
      </c>
      <c r="BU14" s="11" t="s">
        <v>81</v>
      </c>
    </row>
    <row r="15" spans="1:73" s="10" customFormat="1" ht="14.25" x14ac:dyDescent="0.2">
      <c r="A15" s="9">
        <v>22</v>
      </c>
      <c r="B15" s="9">
        <v>1</v>
      </c>
      <c r="C15" s="10">
        <v>2</v>
      </c>
      <c r="D15" s="9">
        <v>3.3734939800000002E-2</v>
      </c>
      <c r="E15" s="9">
        <v>0</v>
      </c>
      <c r="F15" s="9">
        <v>9.6385541999999998E-3</v>
      </c>
      <c r="G15" s="9">
        <v>0.2168674699</v>
      </c>
      <c r="H15" s="10">
        <v>3</v>
      </c>
      <c r="I15" s="9">
        <v>9.72222222E-2</v>
      </c>
      <c r="J15" s="9">
        <v>0.17361111109999999</v>
      </c>
      <c r="K15" s="9">
        <v>0</v>
      </c>
      <c r="L15" s="9">
        <v>0.18518518519999999</v>
      </c>
      <c r="M15" s="10">
        <v>3</v>
      </c>
      <c r="N15" s="9">
        <v>8.4677419399999995E-2</v>
      </c>
      <c r="O15" s="9">
        <v>0</v>
      </c>
      <c r="P15" s="9">
        <v>4.6370967700000001E-2</v>
      </c>
      <c r="Q15" s="9">
        <v>0.10584677419999999</v>
      </c>
      <c r="R15" s="10">
        <v>11</v>
      </c>
      <c r="S15" s="9">
        <v>4.3633125600000003E-2</v>
      </c>
      <c r="T15" s="9">
        <v>0.1032947462</v>
      </c>
      <c r="U15" s="9">
        <v>3.4728406099999998E-2</v>
      </c>
      <c r="V15" s="9">
        <v>0.12110418520000001</v>
      </c>
      <c r="W15" s="10">
        <v>19</v>
      </c>
      <c r="X15" s="11">
        <v>4</v>
      </c>
      <c r="Y15" s="11">
        <v>4</v>
      </c>
      <c r="Z15" s="11">
        <v>5</v>
      </c>
      <c r="AA15" s="11">
        <v>5</v>
      </c>
      <c r="AB15" s="11">
        <v>4</v>
      </c>
      <c r="AC15" s="11">
        <v>5</v>
      </c>
      <c r="AD15" s="11">
        <v>5</v>
      </c>
      <c r="AE15" s="11">
        <v>5</v>
      </c>
      <c r="AF15" s="11">
        <v>5</v>
      </c>
      <c r="AG15" s="11">
        <v>4</v>
      </c>
      <c r="AH15" s="11">
        <v>5</v>
      </c>
      <c r="AI15" s="11">
        <v>5</v>
      </c>
      <c r="AJ15" s="11">
        <v>5</v>
      </c>
      <c r="AL15" s="11">
        <v>4</v>
      </c>
      <c r="AM15" s="11">
        <v>4</v>
      </c>
      <c r="AN15" s="11">
        <v>4</v>
      </c>
      <c r="AP15" s="11">
        <v>5</v>
      </c>
      <c r="AQ15" s="11">
        <v>5</v>
      </c>
      <c r="AR15" s="11">
        <v>5</v>
      </c>
      <c r="AT15" s="11">
        <v>4</v>
      </c>
      <c r="AU15" s="11">
        <v>4</v>
      </c>
      <c r="AV15" s="11">
        <v>4</v>
      </c>
      <c r="AX15" s="11">
        <v>4</v>
      </c>
      <c r="AY15" s="11">
        <v>4</v>
      </c>
      <c r="BA15" s="11">
        <v>3</v>
      </c>
      <c r="BB15" s="11">
        <v>4</v>
      </c>
      <c r="BC15" s="11" t="s">
        <v>79</v>
      </c>
      <c r="BD15" s="11" t="s">
        <v>79</v>
      </c>
      <c r="BE15" s="11" t="s">
        <v>79</v>
      </c>
      <c r="BF15" s="11" t="s">
        <v>79</v>
      </c>
      <c r="BG15" s="11" t="s">
        <v>77</v>
      </c>
      <c r="BH15" s="11" t="s">
        <v>77</v>
      </c>
      <c r="BI15" s="11" t="s">
        <v>79</v>
      </c>
      <c r="BJ15" s="11" t="s">
        <v>79</v>
      </c>
      <c r="BN15" s="11" t="s">
        <v>74</v>
      </c>
      <c r="BQ15" s="11" t="s">
        <v>111</v>
      </c>
      <c r="BR15" s="11" t="s">
        <v>112</v>
      </c>
      <c r="BS15" s="11" t="s">
        <v>74</v>
      </c>
    </row>
    <row r="16" spans="1:73" s="10" customFormat="1" ht="14.25" x14ac:dyDescent="0.2">
      <c r="A16" s="9">
        <v>9</v>
      </c>
      <c r="B16" s="9">
        <v>1</v>
      </c>
      <c r="C16" s="10">
        <v>3</v>
      </c>
      <c r="D16" s="9">
        <v>2.9288702900000001E-2</v>
      </c>
      <c r="E16" s="9">
        <v>1.3947001000000001E-3</v>
      </c>
      <c r="F16" s="9">
        <v>0</v>
      </c>
      <c r="G16" s="9">
        <v>0.20920502090000001</v>
      </c>
      <c r="H16" s="10">
        <v>2</v>
      </c>
      <c r="I16" s="9">
        <v>0</v>
      </c>
      <c r="J16" s="9">
        <v>0.58091286310000001</v>
      </c>
      <c r="K16" s="9">
        <v>0</v>
      </c>
      <c r="L16" s="9">
        <v>0</v>
      </c>
      <c r="M16" s="10">
        <v>1</v>
      </c>
      <c r="N16" s="9">
        <v>0</v>
      </c>
      <c r="O16" s="9">
        <v>0.30424665499999998</v>
      </c>
      <c r="P16" s="9">
        <v>1.5706806300000001E-2</v>
      </c>
      <c r="Q16" s="9">
        <v>8.26061664E-2</v>
      </c>
      <c r="R16" s="10">
        <v>8</v>
      </c>
      <c r="S16" s="9">
        <v>5.60928433E-2</v>
      </c>
      <c r="T16" s="9">
        <v>0.17698259190000001</v>
      </c>
      <c r="U16" s="9">
        <v>4.7388781400000003E-2</v>
      </c>
      <c r="V16" s="9">
        <v>7.0599613199999994E-2</v>
      </c>
      <c r="W16" s="10">
        <v>12</v>
      </c>
      <c r="X16" s="11">
        <v>4</v>
      </c>
      <c r="Y16" s="11">
        <v>3</v>
      </c>
      <c r="Z16" s="11">
        <v>4</v>
      </c>
      <c r="AA16" s="11">
        <v>4</v>
      </c>
      <c r="AB16" s="11">
        <v>3</v>
      </c>
      <c r="AC16" s="11">
        <v>2</v>
      </c>
      <c r="AD16" s="11">
        <v>2</v>
      </c>
      <c r="AE16" s="11">
        <v>4</v>
      </c>
      <c r="AF16" s="11">
        <v>3</v>
      </c>
      <c r="AG16" s="11">
        <v>4</v>
      </c>
      <c r="AH16" s="11">
        <v>5</v>
      </c>
      <c r="AI16" s="11">
        <v>5</v>
      </c>
      <c r="AJ16" s="11">
        <v>5</v>
      </c>
      <c r="AL16" s="11">
        <v>3</v>
      </c>
      <c r="AM16" s="11">
        <v>2</v>
      </c>
      <c r="AN16" s="11">
        <v>3</v>
      </c>
      <c r="AP16" s="11">
        <v>5</v>
      </c>
      <c r="AQ16" s="11">
        <v>5</v>
      </c>
      <c r="AR16" s="11">
        <v>5</v>
      </c>
      <c r="AT16" s="11">
        <v>2</v>
      </c>
      <c r="AU16" s="11">
        <v>1</v>
      </c>
      <c r="AV16" s="11">
        <v>2</v>
      </c>
      <c r="AX16" s="11">
        <v>5</v>
      </c>
      <c r="AY16" s="11">
        <v>3</v>
      </c>
      <c r="AZ16" s="11" t="s">
        <v>113</v>
      </c>
      <c r="BA16" s="11">
        <v>4</v>
      </c>
      <c r="BB16" s="11">
        <v>5</v>
      </c>
      <c r="BC16" s="11" t="s">
        <v>79</v>
      </c>
      <c r="BD16" s="11" t="s">
        <v>79</v>
      </c>
      <c r="BE16" s="11" t="s">
        <v>79</v>
      </c>
      <c r="BF16" s="11" t="s">
        <v>79</v>
      </c>
      <c r="BG16" s="11" t="s">
        <v>79</v>
      </c>
      <c r="BH16" s="11" t="s">
        <v>79</v>
      </c>
      <c r="BI16" s="11" t="s">
        <v>95</v>
      </c>
      <c r="BJ16" s="11" t="s">
        <v>95</v>
      </c>
      <c r="BL16" s="11" t="s">
        <v>114</v>
      </c>
      <c r="BM16" s="11" t="s">
        <v>74</v>
      </c>
      <c r="BN16" s="11" t="s">
        <v>81</v>
      </c>
      <c r="BO16" s="11" t="s">
        <v>81</v>
      </c>
      <c r="BP16" s="11" t="s">
        <v>74</v>
      </c>
      <c r="BR16" s="11" t="s">
        <v>115</v>
      </c>
      <c r="BS16" s="11" t="s">
        <v>74</v>
      </c>
      <c r="BT16" s="11" t="s">
        <v>81</v>
      </c>
      <c r="BU16" s="11" t="s">
        <v>81</v>
      </c>
    </row>
    <row r="17" spans="1:73" s="10" customFormat="1" ht="14.25" x14ac:dyDescent="0.2">
      <c r="A17" s="9">
        <v>9</v>
      </c>
      <c r="B17" s="9">
        <v>0</v>
      </c>
      <c r="C17" s="10">
        <v>3</v>
      </c>
      <c r="D17" s="9">
        <v>0.77266387729999997</v>
      </c>
      <c r="E17" s="9">
        <v>1.3947001000000001E-3</v>
      </c>
      <c r="F17" s="9">
        <v>0</v>
      </c>
      <c r="G17" s="9">
        <v>0</v>
      </c>
      <c r="H17" s="10">
        <v>1</v>
      </c>
      <c r="I17" s="9">
        <v>0.71784232370000001</v>
      </c>
      <c r="J17" s="9">
        <v>4.1493776000000003E-3</v>
      </c>
      <c r="K17" s="9">
        <v>0</v>
      </c>
      <c r="L17" s="9">
        <v>0</v>
      </c>
      <c r="M17" s="10">
        <v>1</v>
      </c>
      <c r="N17" s="9">
        <v>0.41070389759999998</v>
      </c>
      <c r="O17" s="9">
        <v>2.3851076200000002E-2</v>
      </c>
      <c r="P17" s="9">
        <v>9.4240837699999996E-2</v>
      </c>
      <c r="Q17" s="9">
        <v>0.15008726</v>
      </c>
      <c r="R17" s="10">
        <v>34</v>
      </c>
      <c r="S17" s="9">
        <v>0.56382978719999999</v>
      </c>
      <c r="T17" s="9">
        <v>2.2243713700000001E-2</v>
      </c>
      <c r="U17" s="9">
        <v>2.90135397E-2</v>
      </c>
      <c r="V17" s="9">
        <v>0.1247582205</v>
      </c>
      <c r="W17" s="10">
        <v>18</v>
      </c>
      <c r="X17" s="11">
        <v>5</v>
      </c>
      <c r="Y17" s="11">
        <v>5</v>
      </c>
      <c r="Z17" s="11">
        <v>2</v>
      </c>
      <c r="AA17" s="11">
        <v>4</v>
      </c>
      <c r="AB17" s="11">
        <v>5</v>
      </c>
      <c r="AC17" s="11">
        <v>4</v>
      </c>
      <c r="AD17" s="11">
        <v>5</v>
      </c>
      <c r="AE17" s="11">
        <v>4</v>
      </c>
      <c r="AF17" s="11">
        <v>4</v>
      </c>
      <c r="AG17" s="11">
        <v>4</v>
      </c>
      <c r="AH17" s="11">
        <v>4</v>
      </c>
      <c r="AI17" s="11">
        <v>3</v>
      </c>
      <c r="AJ17" s="11">
        <v>5</v>
      </c>
      <c r="AK17" s="11" t="s">
        <v>116</v>
      </c>
      <c r="AL17" s="11">
        <v>5</v>
      </c>
      <c r="AM17" s="11">
        <v>4</v>
      </c>
      <c r="AN17" s="11">
        <v>4</v>
      </c>
      <c r="AO17" s="11" t="s">
        <v>117</v>
      </c>
      <c r="AP17" s="11">
        <v>4</v>
      </c>
      <c r="AQ17" s="11">
        <v>4</v>
      </c>
      <c r="AR17" s="11">
        <v>4</v>
      </c>
      <c r="AS17" s="11" t="s">
        <v>118</v>
      </c>
      <c r="AT17" s="11">
        <v>4</v>
      </c>
      <c r="AU17" s="11">
        <v>4</v>
      </c>
      <c r="AV17" s="11">
        <v>5</v>
      </c>
      <c r="AW17" s="11" t="s">
        <v>119</v>
      </c>
      <c r="AX17" s="11">
        <v>4</v>
      </c>
      <c r="AY17" s="11">
        <v>5</v>
      </c>
      <c r="AZ17" s="11" t="s">
        <v>120</v>
      </c>
      <c r="BA17" s="11">
        <v>5</v>
      </c>
      <c r="BB17" s="11">
        <v>5</v>
      </c>
      <c r="BC17" s="11" t="s">
        <v>79</v>
      </c>
      <c r="BD17" s="11" t="s">
        <v>79</v>
      </c>
      <c r="BE17" s="11" t="s">
        <v>78</v>
      </c>
      <c r="BF17" s="11" t="s">
        <v>79</v>
      </c>
      <c r="BG17" s="11" t="s">
        <v>79</v>
      </c>
      <c r="BH17" s="11" t="s">
        <v>77</v>
      </c>
      <c r="BI17" s="11" t="s">
        <v>79</v>
      </c>
      <c r="BJ17" s="11" t="s">
        <v>79</v>
      </c>
      <c r="BL17" s="11" t="s">
        <v>121</v>
      </c>
      <c r="BM17" s="11" t="s">
        <v>74</v>
      </c>
      <c r="BN17" s="11" t="s">
        <v>81</v>
      </c>
      <c r="BO17" s="11" t="s">
        <v>74</v>
      </c>
      <c r="BP17" s="11" t="s">
        <v>81</v>
      </c>
      <c r="BR17" s="11" t="s">
        <v>122</v>
      </c>
      <c r="BS17" s="11" t="s">
        <v>81</v>
      </c>
      <c r="BT17" s="11" t="s">
        <v>74</v>
      </c>
      <c r="BU17" s="11" t="s">
        <v>81</v>
      </c>
    </row>
    <row r="18" spans="1:73" s="10" customFormat="1" ht="14.25" x14ac:dyDescent="0.2">
      <c r="A18" s="9">
        <v>9</v>
      </c>
      <c r="B18" s="9">
        <v>2</v>
      </c>
      <c r="C18" s="10">
        <v>3</v>
      </c>
      <c r="D18" s="9">
        <v>0.14783821480000001</v>
      </c>
      <c r="E18" s="9">
        <v>1.3947001000000001E-3</v>
      </c>
      <c r="F18" s="9">
        <v>8.7866108799999995E-2</v>
      </c>
      <c r="G18" s="9">
        <v>0</v>
      </c>
      <c r="H18" s="10">
        <v>7</v>
      </c>
      <c r="I18" s="9">
        <v>6.6390041499999997E-2</v>
      </c>
      <c r="J18" s="9">
        <v>0</v>
      </c>
      <c r="K18" s="9">
        <v>0.112033195</v>
      </c>
      <c r="L18" s="9">
        <v>0</v>
      </c>
      <c r="M18" s="10">
        <v>1</v>
      </c>
      <c r="N18" s="9">
        <v>5.5846422299999997E-2</v>
      </c>
      <c r="O18" s="9">
        <v>0.1035485748</v>
      </c>
      <c r="P18" s="9">
        <v>2.96684119E-2</v>
      </c>
      <c r="Q18" s="9">
        <v>7.5625363599999995E-2</v>
      </c>
      <c r="R18" s="10">
        <v>19</v>
      </c>
      <c r="S18" s="9">
        <v>0.10638297870000001</v>
      </c>
      <c r="T18" s="9">
        <v>0</v>
      </c>
      <c r="U18" s="9">
        <v>8.2205028999999999E-2</v>
      </c>
      <c r="V18" s="9">
        <v>0</v>
      </c>
      <c r="W18" s="10">
        <v>9</v>
      </c>
      <c r="X18" s="11">
        <v>4</v>
      </c>
      <c r="Y18" s="11">
        <v>3</v>
      </c>
      <c r="Z18" s="11">
        <v>4</v>
      </c>
      <c r="AA18" s="11">
        <v>3</v>
      </c>
      <c r="AB18" s="11">
        <v>3</v>
      </c>
      <c r="AC18" s="11">
        <v>5</v>
      </c>
      <c r="AD18" s="11">
        <v>3</v>
      </c>
      <c r="AE18" s="11">
        <v>4</v>
      </c>
      <c r="AF18" s="11">
        <v>3</v>
      </c>
      <c r="AG18" s="11">
        <v>3</v>
      </c>
      <c r="AH18" s="11">
        <v>3</v>
      </c>
      <c r="AI18" s="11">
        <v>3</v>
      </c>
      <c r="AJ18" s="11">
        <v>3</v>
      </c>
      <c r="AK18" s="11" t="s">
        <v>123</v>
      </c>
      <c r="AL18" s="11">
        <v>2</v>
      </c>
      <c r="AM18" s="11">
        <v>4</v>
      </c>
      <c r="AN18" s="11">
        <v>3</v>
      </c>
      <c r="AO18" s="11" t="s">
        <v>124</v>
      </c>
      <c r="AP18" s="11">
        <v>5</v>
      </c>
      <c r="AQ18" s="11">
        <v>4</v>
      </c>
      <c r="AR18" s="11">
        <v>5</v>
      </c>
      <c r="AS18" s="11" t="s">
        <v>125</v>
      </c>
      <c r="AT18" s="11">
        <v>3</v>
      </c>
      <c r="AU18" s="11">
        <v>3</v>
      </c>
      <c r="AV18" s="11">
        <v>3</v>
      </c>
      <c r="AW18" s="11" t="s">
        <v>126</v>
      </c>
      <c r="AX18" s="11">
        <v>5</v>
      </c>
      <c r="AY18" s="11">
        <v>3</v>
      </c>
      <c r="AZ18" s="11" t="s">
        <v>127</v>
      </c>
      <c r="BA18" s="11">
        <v>3</v>
      </c>
      <c r="BB18" s="11">
        <v>4</v>
      </c>
      <c r="BC18" s="11" t="s">
        <v>78</v>
      </c>
      <c r="BD18" s="11" t="s">
        <v>78</v>
      </c>
      <c r="BE18" s="11" t="s">
        <v>78</v>
      </c>
      <c r="BF18" s="11" t="s">
        <v>78</v>
      </c>
      <c r="BG18" s="11" t="s">
        <v>77</v>
      </c>
      <c r="BH18" s="11" t="s">
        <v>77</v>
      </c>
      <c r="BI18" s="11" t="s">
        <v>95</v>
      </c>
      <c r="BJ18" s="11" t="s">
        <v>95</v>
      </c>
      <c r="BL18" s="11" t="s">
        <v>128</v>
      </c>
      <c r="BM18" s="11" t="s">
        <v>74</v>
      </c>
      <c r="BN18" s="11" t="s">
        <v>74</v>
      </c>
      <c r="BO18" s="11" t="s">
        <v>81</v>
      </c>
      <c r="BP18" s="11" t="s">
        <v>81</v>
      </c>
      <c r="BQ18" s="11" t="s">
        <v>129</v>
      </c>
      <c r="BR18" s="11" t="s">
        <v>130</v>
      </c>
      <c r="BS18" s="11" t="s">
        <v>81</v>
      </c>
      <c r="BT18" s="11" t="s">
        <v>81</v>
      </c>
      <c r="BU18" s="11" t="s">
        <v>81</v>
      </c>
    </row>
    <row r="19" spans="1:73" s="10" customFormat="1" ht="14.25" x14ac:dyDescent="0.2">
      <c r="A19" s="9">
        <v>10</v>
      </c>
      <c r="B19" s="9">
        <v>0</v>
      </c>
      <c r="C19" s="10">
        <v>3</v>
      </c>
      <c r="D19" s="9">
        <v>0.47848101269999999</v>
      </c>
      <c r="E19" s="9">
        <v>0</v>
      </c>
      <c r="F19" s="9">
        <v>0</v>
      </c>
      <c r="G19" s="9">
        <v>2.5316456000000001E-3</v>
      </c>
      <c r="H19" s="10">
        <v>1</v>
      </c>
      <c r="I19" s="9">
        <v>0.31147540979999999</v>
      </c>
      <c r="J19" s="9">
        <v>0</v>
      </c>
      <c r="K19" s="9">
        <v>0.2003642987</v>
      </c>
      <c r="L19" s="9">
        <v>0</v>
      </c>
      <c r="M19" s="10">
        <v>6</v>
      </c>
      <c r="N19" s="9">
        <v>0.48081100650000003</v>
      </c>
      <c r="O19" s="9">
        <v>8.3272990599999999E-2</v>
      </c>
      <c r="P19" s="9">
        <v>0.1057204924</v>
      </c>
      <c r="Q19" s="9">
        <v>1.8826936999999998E-2</v>
      </c>
      <c r="R19" s="10">
        <v>18</v>
      </c>
      <c r="S19" s="9">
        <v>0.25321463900000002</v>
      </c>
      <c r="T19" s="9">
        <v>9.8911969999999991E-4</v>
      </c>
      <c r="U19" s="9">
        <v>0.33135509400000002</v>
      </c>
      <c r="V19" s="9">
        <v>0</v>
      </c>
      <c r="W19" s="10">
        <v>8</v>
      </c>
      <c r="X19" s="11">
        <v>3</v>
      </c>
      <c r="Y19" s="11">
        <v>3</v>
      </c>
      <c r="Z19" s="11">
        <v>3</v>
      </c>
      <c r="AA19" s="11">
        <v>4</v>
      </c>
      <c r="AB19" s="11">
        <v>2</v>
      </c>
      <c r="AC19" s="11">
        <v>4</v>
      </c>
      <c r="AD19" s="11">
        <v>3</v>
      </c>
      <c r="AE19" s="11">
        <v>4</v>
      </c>
      <c r="AF19" s="11">
        <v>3</v>
      </c>
      <c r="AG19" s="11">
        <v>4</v>
      </c>
      <c r="AH19" s="11">
        <v>5</v>
      </c>
      <c r="AI19" s="11">
        <v>3</v>
      </c>
      <c r="AJ19" s="11">
        <v>4</v>
      </c>
      <c r="AL19" s="11">
        <v>4</v>
      </c>
      <c r="AM19" s="11">
        <v>3</v>
      </c>
      <c r="AN19" s="11">
        <v>4</v>
      </c>
      <c r="AP19" s="11">
        <v>5</v>
      </c>
      <c r="AQ19" s="11">
        <v>5</v>
      </c>
      <c r="AR19" s="11">
        <v>5</v>
      </c>
      <c r="AT19" s="11">
        <v>4</v>
      </c>
      <c r="AU19" s="11">
        <v>4</v>
      </c>
      <c r="AV19" s="11">
        <v>5</v>
      </c>
      <c r="AX19" s="11">
        <v>1</v>
      </c>
      <c r="AY19" s="11">
        <v>4</v>
      </c>
      <c r="BA19" s="11">
        <v>3</v>
      </c>
      <c r="BB19" s="11">
        <v>3</v>
      </c>
      <c r="BC19" s="11" t="s">
        <v>79</v>
      </c>
      <c r="BD19" s="11" t="s">
        <v>79</v>
      </c>
      <c r="BE19" s="11" t="s">
        <v>79</v>
      </c>
      <c r="BF19" s="11" t="s">
        <v>78</v>
      </c>
      <c r="BG19" s="11" t="s">
        <v>79</v>
      </c>
      <c r="BH19" s="11" t="s">
        <v>78</v>
      </c>
      <c r="BI19" s="11" t="s">
        <v>77</v>
      </c>
      <c r="BJ19" s="11" t="s">
        <v>79</v>
      </c>
      <c r="BL19" s="11" t="s">
        <v>131</v>
      </c>
      <c r="BM19" s="11" t="s">
        <v>81</v>
      </c>
      <c r="BN19" s="11" t="s">
        <v>74</v>
      </c>
      <c r="BO19" s="11" t="s">
        <v>81</v>
      </c>
      <c r="BP19" s="11" t="s">
        <v>74</v>
      </c>
      <c r="BS19" s="11" t="s">
        <v>74</v>
      </c>
      <c r="BT19" s="11" t="s">
        <v>81</v>
      </c>
      <c r="BU19" s="11" t="s">
        <v>74</v>
      </c>
    </row>
    <row r="20" spans="1:73" s="10" customFormat="1" ht="14.25" x14ac:dyDescent="0.2">
      <c r="A20" s="9">
        <v>10</v>
      </c>
      <c r="B20" s="9">
        <v>2</v>
      </c>
      <c r="C20" s="10">
        <v>3</v>
      </c>
      <c r="D20" s="9">
        <v>0.1493670886</v>
      </c>
      <c r="E20" s="9">
        <v>0</v>
      </c>
      <c r="F20" s="9">
        <v>0.1037974684</v>
      </c>
      <c r="G20" s="9">
        <v>0</v>
      </c>
      <c r="H20" s="10">
        <v>4</v>
      </c>
      <c r="I20" s="9">
        <v>0.30965391619999999</v>
      </c>
      <c r="J20" s="9">
        <v>0.16757741349999999</v>
      </c>
      <c r="K20" s="9">
        <v>0</v>
      </c>
      <c r="L20" s="9">
        <v>6.3752276900000002E-2</v>
      </c>
      <c r="M20" s="10">
        <v>9</v>
      </c>
      <c r="N20" s="9">
        <v>0.1028240406</v>
      </c>
      <c r="O20" s="9">
        <v>8.3272990599999999E-2</v>
      </c>
      <c r="P20" s="9">
        <v>1.59304852E-2</v>
      </c>
      <c r="Q20" s="9">
        <v>0.1180304127</v>
      </c>
      <c r="R20" s="10">
        <v>14</v>
      </c>
      <c r="S20" s="9">
        <v>8.0118694399999996E-2</v>
      </c>
      <c r="T20" s="9">
        <v>9.29772502E-2</v>
      </c>
      <c r="U20" s="9">
        <v>0</v>
      </c>
      <c r="V20" s="9">
        <v>5.9347180999999999E-2</v>
      </c>
      <c r="W20" s="10">
        <v>9</v>
      </c>
      <c r="X20" s="11">
        <v>3</v>
      </c>
      <c r="Y20" s="11">
        <v>3</v>
      </c>
      <c r="Z20" s="11">
        <v>4</v>
      </c>
      <c r="AA20" s="11">
        <v>4</v>
      </c>
      <c r="AB20" s="11">
        <v>2</v>
      </c>
      <c r="AC20" s="11">
        <v>4</v>
      </c>
      <c r="AD20" s="11">
        <v>4</v>
      </c>
      <c r="AE20" s="11">
        <v>4</v>
      </c>
      <c r="AF20" s="11">
        <v>4</v>
      </c>
      <c r="AG20" s="11">
        <v>3</v>
      </c>
      <c r="AH20" s="11">
        <v>5</v>
      </c>
      <c r="AI20" s="11">
        <v>4</v>
      </c>
      <c r="AJ20" s="11">
        <v>5</v>
      </c>
      <c r="AK20" s="11" t="s">
        <v>132</v>
      </c>
      <c r="AL20" s="11">
        <v>2</v>
      </c>
      <c r="AM20" s="11">
        <v>4</v>
      </c>
      <c r="AN20" s="11">
        <v>2</v>
      </c>
      <c r="AO20" s="11" t="s">
        <v>133</v>
      </c>
      <c r="AP20" s="11">
        <v>5</v>
      </c>
      <c r="AQ20" s="11">
        <v>5</v>
      </c>
      <c r="AR20" s="11">
        <v>5</v>
      </c>
      <c r="AS20" s="11" t="s">
        <v>132</v>
      </c>
      <c r="AT20" s="11">
        <v>4</v>
      </c>
      <c r="AU20" s="11">
        <v>2</v>
      </c>
      <c r="AV20" s="11">
        <v>2</v>
      </c>
      <c r="AW20" s="11" t="s">
        <v>133</v>
      </c>
      <c r="AX20" s="11">
        <v>4</v>
      </c>
      <c r="AY20" s="11">
        <v>4</v>
      </c>
      <c r="AZ20" s="11" t="s">
        <v>134</v>
      </c>
      <c r="BA20" s="11">
        <v>5</v>
      </c>
      <c r="BB20" s="11">
        <v>4</v>
      </c>
      <c r="BC20" s="11" t="s">
        <v>79</v>
      </c>
      <c r="BD20" s="11" t="s">
        <v>79</v>
      </c>
      <c r="BE20" s="11" t="s">
        <v>78</v>
      </c>
      <c r="BF20" s="11" t="s">
        <v>79</v>
      </c>
      <c r="BG20" s="11" t="s">
        <v>77</v>
      </c>
      <c r="BH20" s="11" t="s">
        <v>79</v>
      </c>
      <c r="BI20" s="11" t="s">
        <v>95</v>
      </c>
      <c r="BJ20" s="11" t="s">
        <v>95</v>
      </c>
      <c r="BL20" s="11" t="s">
        <v>135</v>
      </c>
      <c r="BM20" s="11" t="s">
        <v>81</v>
      </c>
      <c r="BN20" s="11" t="s">
        <v>81</v>
      </c>
      <c r="BO20" s="11" t="s">
        <v>81</v>
      </c>
      <c r="BP20" s="11" t="s">
        <v>74</v>
      </c>
      <c r="BS20" s="11" t="s">
        <v>81</v>
      </c>
      <c r="BT20" s="11" t="s">
        <v>81</v>
      </c>
      <c r="BU20" s="11" t="s">
        <v>74</v>
      </c>
    </row>
    <row r="21" spans="1:73" s="10" customFormat="1" ht="14.25" x14ac:dyDescent="0.2">
      <c r="A21" s="9">
        <v>10</v>
      </c>
      <c r="B21" s="9">
        <v>1</v>
      </c>
      <c r="C21" s="10">
        <v>3</v>
      </c>
      <c r="D21" s="9">
        <v>0.23797468350000001</v>
      </c>
      <c r="E21" s="9">
        <v>0</v>
      </c>
      <c r="F21" s="9">
        <v>9.1139240499999996E-2</v>
      </c>
      <c r="G21" s="9">
        <v>0.27341772149999999</v>
      </c>
      <c r="H21" s="10">
        <v>6</v>
      </c>
      <c r="I21" s="9">
        <v>0</v>
      </c>
      <c r="J21" s="9">
        <v>0</v>
      </c>
      <c r="K21" s="9">
        <v>0</v>
      </c>
      <c r="L21" s="9">
        <v>0.26593806920000002</v>
      </c>
      <c r="M21" s="10">
        <v>1</v>
      </c>
      <c r="N21" s="9">
        <v>7.2411299999999997E-4</v>
      </c>
      <c r="O21" s="9">
        <v>1.44822592E-2</v>
      </c>
      <c r="P21" s="9">
        <v>1.8102824E-2</v>
      </c>
      <c r="Q21" s="9">
        <v>0.2599565532</v>
      </c>
      <c r="R21" s="10">
        <v>4</v>
      </c>
      <c r="S21" s="9">
        <v>0</v>
      </c>
      <c r="T21" s="9">
        <v>0</v>
      </c>
      <c r="U21" s="9">
        <v>0</v>
      </c>
      <c r="V21" s="9">
        <v>0.38377843719999999</v>
      </c>
      <c r="W21" s="10">
        <v>1</v>
      </c>
      <c r="X21" s="11">
        <v>4</v>
      </c>
      <c r="Y21" s="11">
        <v>4</v>
      </c>
      <c r="Z21" s="11">
        <v>5</v>
      </c>
      <c r="AA21" s="11">
        <v>4</v>
      </c>
      <c r="AB21" s="11">
        <v>2</v>
      </c>
      <c r="AC21" s="11">
        <v>5</v>
      </c>
      <c r="AD21" s="11">
        <v>4</v>
      </c>
      <c r="AE21" s="11">
        <v>5</v>
      </c>
      <c r="AF21" s="11">
        <v>5</v>
      </c>
      <c r="AG21" s="11">
        <v>4</v>
      </c>
      <c r="AH21" s="11">
        <v>5</v>
      </c>
      <c r="AI21" s="11">
        <v>5</v>
      </c>
      <c r="AJ21" s="11">
        <v>4</v>
      </c>
      <c r="AL21" s="11">
        <v>4</v>
      </c>
      <c r="AM21" s="11">
        <v>5</v>
      </c>
      <c r="AN21" s="11">
        <v>4</v>
      </c>
      <c r="AP21" s="11">
        <v>5</v>
      </c>
      <c r="AQ21" s="11">
        <v>5</v>
      </c>
      <c r="AR21" s="11">
        <v>5</v>
      </c>
      <c r="AT21" s="11">
        <v>4</v>
      </c>
      <c r="AU21" s="11">
        <v>3</v>
      </c>
      <c r="AV21" s="11">
        <v>4</v>
      </c>
      <c r="AW21" s="11" t="s">
        <v>136</v>
      </c>
      <c r="AX21" s="11">
        <v>3</v>
      </c>
      <c r="AY21" s="11">
        <v>5</v>
      </c>
      <c r="BA21" s="11">
        <v>4</v>
      </c>
      <c r="BB21" s="11">
        <v>4</v>
      </c>
      <c r="BC21" s="11" t="s">
        <v>77</v>
      </c>
      <c r="BD21" s="11" t="s">
        <v>79</v>
      </c>
      <c r="BE21" s="11" t="s">
        <v>77</v>
      </c>
      <c r="BF21" s="11" t="s">
        <v>79</v>
      </c>
      <c r="BG21" s="11" t="s">
        <v>77</v>
      </c>
      <c r="BH21" s="11" t="s">
        <v>77</v>
      </c>
      <c r="BI21" s="11" t="s">
        <v>95</v>
      </c>
      <c r="BJ21" s="11" t="s">
        <v>95</v>
      </c>
      <c r="BL21" s="11" t="s">
        <v>137</v>
      </c>
      <c r="BM21" s="11" t="s">
        <v>81</v>
      </c>
      <c r="BN21" s="11" t="s">
        <v>74</v>
      </c>
      <c r="BO21" s="11" t="s">
        <v>81</v>
      </c>
      <c r="BP21" s="11" t="s">
        <v>74</v>
      </c>
      <c r="BR21" s="11" t="s">
        <v>138</v>
      </c>
      <c r="BS21" s="11" t="s">
        <v>74</v>
      </c>
      <c r="BT21" s="11" t="s">
        <v>81</v>
      </c>
      <c r="BU21" s="11" t="s">
        <v>74</v>
      </c>
    </row>
    <row r="22" spans="1:73" s="10" customFormat="1" ht="14.25" x14ac:dyDescent="0.2">
      <c r="A22" s="9">
        <v>15</v>
      </c>
      <c r="B22" s="9">
        <v>0</v>
      </c>
      <c r="C22" s="10">
        <v>3</v>
      </c>
      <c r="D22" s="9">
        <v>9.1803278700000004E-2</v>
      </c>
      <c r="E22" s="9">
        <v>0</v>
      </c>
      <c r="F22" s="9">
        <v>0.10819672130000001</v>
      </c>
      <c r="G22" s="9">
        <v>0</v>
      </c>
      <c r="H22" s="10">
        <v>2</v>
      </c>
      <c r="I22" s="9">
        <v>8.52017937E-2</v>
      </c>
      <c r="J22" s="9">
        <v>8.9686098699999994E-2</v>
      </c>
      <c r="K22" s="9">
        <v>6.7264573999999994E-2</v>
      </c>
      <c r="L22" s="9">
        <v>0</v>
      </c>
      <c r="M22" s="10">
        <v>3</v>
      </c>
      <c r="N22" s="9">
        <v>3.0127462300000001E-2</v>
      </c>
      <c r="O22" s="9">
        <v>0.315179606</v>
      </c>
      <c r="P22" s="9">
        <v>1.85399768E-2</v>
      </c>
      <c r="Q22" s="9">
        <v>0</v>
      </c>
      <c r="R22" s="10">
        <v>9</v>
      </c>
      <c r="S22" s="9">
        <v>0.17470881860000001</v>
      </c>
      <c r="T22" s="9">
        <v>9.8169717099999998E-2</v>
      </c>
      <c r="U22" s="9">
        <v>6.1564059900000002E-2</v>
      </c>
      <c r="V22" s="9">
        <v>0</v>
      </c>
      <c r="W22" s="10">
        <v>8</v>
      </c>
      <c r="X22" s="11">
        <v>2</v>
      </c>
      <c r="Y22" s="11">
        <v>5</v>
      </c>
      <c r="Z22" s="11">
        <v>5</v>
      </c>
      <c r="AA22" s="11">
        <v>5</v>
      </c>
      <c r="AB22" s="11">
        <v>4</v>
      </c>
      <c r="AC22" s="11">
        <v>5</v>
      </c>
      <c r="AD22" s="11">
        <v>4</v>
      </c>
      <c r="AE22" s="11">
        <v>2</v>
      </c>
      <c r="AF22" s="11">
        <v>3</v>
      </c>
      <c r="AG22" s="11">
        <v>3</v>
      </c>
      <c r="AH22" s="11">
        <v>5</v>
      </c>
      <c r="AI22" s="11">
        <v>4</v>
      </c>
      <c r="AJ22" s="11">
        <v>5</v>
      </c>
      <c r="AL22" s="11">
        <v>4</v>
      </c>
      <c r="AM22" s="11">
        <v>4</v>
      </c>
      <c r="AN22" s="11">
        <v>3</v>
      </c>
      <c r="AP22" s="11">
        <v>4</v>
      </c>
      <c r="AQ22" s="11">
        <v>3</v>
      </c>
      <c r="AR22" s="11">
        <v>5</v>
      </c>
      <c r="AT22" s="11">
        <v>3</v>
      </c>
      <c r="AU22" s="11">
        <v>3</v>
      </c>
      <c r="AV22" s="11">
        <v>3</v>
      </c>
      <c r="AX22" s="11">
        <v>2</v>
      </c>
      <c r="AY22" s="11">
        <v>3</v>
      </c>
      <c r="BA22" s="11">
        <v>4</v>
      </c>
      <c r="BB22" s="11">
        <v>2</v>
      </c>
      <c r="BC22" s="11" t="s">
        <v>79</v>
      </c>
      <c r="BD22" s="11" t="s">
        <v>78</v>
      </c>
      <c r="BE22" s="11" t="s">
        <v>79</v>
      </c>
      <c r="BF22" s="11" t="s">
        <v>78</v>
      </c>
      <c r="BG22" s="11" t="s">
        <v>79</v>
      </c>
      <c r="BH22" s="11" t="s">
        <v>78</v>
      </c>
      <c r="BI22" s="11" t="s">
        <v>95</v>
      </c>
      <c r="BJ22" s="11" t="s">
        <v>139</v>
      </c>
      <c r="BM22" s="10" t="s">
        <v>74</v>
      </c>
      <c r="BN22" s="11" t="s">
        <v>74</v>
      </c>
      <c r="BO22" s="11" t="s">
        <v>81</v>
      </c>
      <c r="BP22" s="11" t="s">
        <v>81</v>
      </c>
      <c r="BS22" s="11" t="s">
        <v>81</v>
      </c>
      <c r="BT22" s="11" t="s">
        <v>81</v>
      </c>
      <c r="BU22" s="11" t="s">
        <v>74</v>
      </c>
    </row>
    <row r="23" spans="1:73" s="10" customFormat="1" ht="14.25" x14ac:dyDescent="0.2">
      <c r="A23" s="9">
        <v>15</v>
      </c>
      <c r="B23" s="9">
        <v>2</v>
      </c>
      <c r="C23" s="10">
        <v>3</v>
      </c>
      <c r="D23" s="9">
        <v>0.71147540980000001</v>
      </c>
      <c r="E23" s="9">
        <v>0</v>
      </c>
      <c r="F23" s="9">
        <v>6.5573769999999997E-3</v>
      </c>
      <c r="G23" s="9">
        <v>0</v>
      </c>
      <c r="H23" s="10">
        <v>1</v>
      </c>
      <c r="I23" s="9">
        <v>0.6457399103</v>
      </c>
      <c r="J23" s="9">
        <v>0</v>
      </c>
      <c r="K23" s="9">
        <v>1.34529148E-2</v>
      </c>
      <c r="L23" s="9">
        <v>0</v>
      </c>
      <c r="M23" s="10">
        <v>1</v>
      </c>
      <c r="N23" s="9">
        <v>0.52259559680000001</v>
      </c>
      <c r="O23" s="9">
        <v>0</v>
      </c>
      <c r="P23" s="9">
        <v>2.4333719600000001E-2</v>
      </c>
      <c r="Q23" s="9">
        <v>0</v>
      </c>
      <c r="R23" s="10">
        <v>5</v>
      </c>
      <c r="S23" s="9">
        <v>0.34941763729999997</v>
      </c>
      <c r="T23" s="9">
        <v>0</v>
      </c>
      <c r="U23" s="9">
        <v>8.1530781999999996E-2</v>
      </c>
      <c r="V23" s="9">
        <v>0</v>
      </c>
      <c r="W23" s="10">
        <v>5</v>
      </c>
      <c r="X23" s="11">
        <v>2</v>
      </c>
      <c r="Y23" s="11">
        <v>3</v>
      </c>
      <c r="Z23" s="11">
        <v>4</v>
      </c>
      <c r="AA23" s="11">
        <v>3</v>
      </c>
      <c r="AB23" s="11">
        <v>2</v>
      </c>
      <c r="AC23" s="11">
        <v>4</v>
      </c>
      <c r="AD23" s="11">
        <v>2</v>
      </c>
      <c r="AE23" s="11">
        <v>4</v>
      </c>
      <c r="AF23" s="11">
        <v>3</v>
      </c>
      <c r="AG23" s="11">
        <v>2</v>
      </c>
      <c r="AH23" s="11">
        <v>4</v>
      </c>
      <c r="AI23" s="11">
        <v>4</v>
      </c>
      <c r="AJ23" s="11">
        <v>4</v>
      </c>
      <c r="AL23" s="11">
        <v>4</v>
      </c>
      <c r="AM23" s="11">
        <v>3</v>
      </c>
      <c r="AN23" s="11">
        <v>3</v>
      </c>
      <c r="AP23" s="11">
        <v>4</v>
      </c>
      <c r="AQ23" s="11">
        <v>3</v>
      </c>
      <c r="AR23" s="11">
        <v>3</v>
      </c>
      <c r="AT23" s="11">
        <v>3</v>
      </c>
      <c r="AU23" s="11">
        <v>2</v>
      </c>
      <c r="AV23" s="11">
        <v>3</v>
      </c>
      <c r="AX23" s="11">
        <v>2</v>
      </c>
      <c r="AY23" s="11">
        <v>4</v>
      </c>
      <c r="BA23" s="11">
        <v>3</v>
      </c>
      <c r="BB23" s="11">
        <v>4</v>
      </c>
      <c r="BC23" s="11" t="s">
        <v>79</v>
      </c>
      <c r="BD23" s="11" t="s">
        <v>79</v>
      </c>
      <c r="BE23" s="11" t="s">
        <v>79</v>
      </c>
      <c r="BF23" s="11" t="s">
        <v>78</v>
      </c>
      <c r="BG23" s="11" t="s">
        <v>79</v>
      </c>
      <c r="BH23" s="11" t="s">
        <v>78</v>
      </c>
      <c r="BI23" s="11" t="s">
        <v>95</v>
      </c>
      <c r="BJ23" s="11" t="s">
        <v>95</v>
      </c>
      <c r="BL23" s="11" t="s">
        <v>140</v>
      </c>
      <c r="BM23" s="11" t="s">
        <v>74</v>
      </c>
      <c r="BO23" s="11" t="s">
        <v>74</v>
      </c>
      <c r="BQ23" s="11" t="s">
        <v>141</v>
      </c>
      <c r="BT23" s="11" t="s">
        <v>74</v>
      </c>
    </row>
    <row r="24" spans="1:73" s="10" customFormat="1" ht="14.25" x14ac:dyDescent="0.2">
      <c r="A24" s="9">
        <v>15</v>
      </c>
      <c r="B24" s="9">
        <v>1</v>
      </c>
      <c r="C24" s="10">
        <v>3</v>
      </c>
      <c r="D24" s="9">
        <v>7.5409836100000002E-2</v>
      </c>
      <c r="E24" s="9">
        <v>9.1803278700000004E-2</v>
      </c>
      <c r="F24" s="9">
        <v>4.9180327900000001E-2</v>
      </c>
      <c r="G24" s="9">
        <v>4.9180327900000001E-2</v>
      </c>
      <c r="H24" s="10">
        <v>7</v>
      </c>
      <c r="I24" s="9">
        <v>0.1031390135</v>
      </c>
      <c r="J24" s="9">
        <v>7.1748878899999993E-2</v>
      </c>
      <c r="K24" s="9">
        <v>0</v>
      </c>
      <c r="L24" s="9">
        <v>0.12107623319999999</v>
      </c>
      <c r="M24" s="10">
        <v>3</v>
      </c>
      <c r="N24" s="9">
        <v>0.1645422943</v>
      </c>
      <c r="O24" s="9">
        <v>0</v>
      </c>
      <c r="P24" s="9">
        <v>0.12166859789999999</v>
      </c>
      <c r="Q24" s="9">
        <v>1.50637312E-2</v>
      </c>
      <c r="R24" s="10">
        <v>11</v>
      </c>
      <c r="S24" s="9">
        <v>0.1663893511</v>
      </c>
      <c r="T24" s="9">
        <v>3.3277870199999997E-2</v>
      </c>
      <c r="U24" s="9">
        <v>0.14143094840000001</v>
      </c>
      <c r="V24" s="9">
        <v>0.1064891847</v>
      </c>
      <c r="W24" s="10">
        <v>12</v>
      </c>
      <c r="X24" s="11">
        <v>4</v>
      </c>
      <c r="Y24" s="11">
        <v>3</v>
      </c>
      <c r="Z24" s="11">
        <v>4</v>
      </c>
      <c r="AA24" s="11">
        <v>4</v>
      </c>
      <c r="AB24" s="11">
        <v>3</v>
      </c>
      <c r="AC24" s="11">
        <v>4</v>
      </c>
      <c r="AD24" s="11">
        <v>3</v>
      </c>
      <c r="AE24" s="11">
        <v>4</v>
      </c>
      <c r="AF24" s="11">
        <v>3</v>
      </c>
      <c r="AG24" s="11">
        <v>3</v>
      </c>
      <c r="AH24" s="11">
        <v>4</v>
      </c>
      <c r="AI24" s="11">
        <v>4</v>
      </c>
      <c r="AJ24" s="11">
        <v>4</v>
      </c>
      <c r="AL24" s="11">
        <v>3</v>
      </c>
      <c r="AM24" s="11">
        <v>3</v>
      </c>
      <c r="AN24" s="11">
        <v>3</v>
      </c>
      <c r="AP24" s="11">
        <v>5</v>
      </c>
      <c r="AQ24" s="11">
        <v>5</v>
      </c>
      <c r="AR24" s="11">
        <v>5</v>
      </c>
      <c r="AT24" s="11">
        <v>2</v>
      </c>
      <c r="AU24" s="11">
        <v>3</v>
      </c>
      <c r="AV24" s="11">
        <v>3</v>
      </c>
      <c r="AX24" s="11">
        <v>2</v>
      </c>
      <c r="AY24" s="11">
        <v>4</v>
      </c>
      <c r="BA24" s="11">
        <v>4</v>
      </c>
      <c r="BB24" s="11">
        <v>4</v>
      </c>
      <c r="BC24" s="11" t="s">
        <v>79</v>
      </c>
      <c r="BD24" s="11" t="s">
        <v>79</v>
      </c>
      <c r="BE24" s="11" t="s">
        <v>78</v>
      </c>
      <c r="BF24" s="11" t="s">
        <v>78</v>
      </c>
      <c r="BG24" s="11" t="s">
        <v>79</v>
      </c>
      <c r="BH24" s="11" t="s">
        <v>79</v>
      </c>
      <c r="BI24" s="11" t="s">
        <v>79</v>
      </c>
      <c r="BJ24" s="11" t="s">
        <v>79</v>
      </c>
      <c r="BL24" s="11" t="s">
        <v>142</v>
      </c>
      <c r="BM24" s="11" t="s">
        <v>74</v>
      </c>
      <c r="BN24" s="11" t="s">
        <v>81</v>
      </c>
      <c r="BO24" s="11" t="s">
        <v>81</v>
      </c>
      <c r="BP24" s="11" t="s">
        <v>81</v>
      </c>
    </row>
    <row r="25" spans="1:73" s="10" customFormat="1" ht="14.25" x14ac:dyDescent="0.2">
      <c r="A25" s="9">
        <v>16</v>
      </c>
      <c r="B25" s="9">
        <v>0</v>
      </c>
      <c r="C25" s="10">
        <v>3</v>
      </c>
      <c r="D25" s="9">
        <v>0.2643312102</v>
      </c>
      <c r="E25" s="9">
        <v>0</v>
      </c>
      <c r="F25" s="9">
        <v>0.127388535</v>
      </c>
      <c r="G25" s="9">
        <v>3.1847134000000002E-3</v>
      </c>
      <c r="H25" s="10">
        <v>3</v>
      </c>
      <c r="I25" s="9">
        <v>0.32028469749999999</v>
      </c>
      <c r="J25" s="9">
        <v>3.5587189000000001E-3</v>
      </c>
      <c r="K25" s="9">
        <v>0.1138790036</v>
      </c>
      <c r="L25" s="9">
        <v>0</v>
      </c>
      <c r="M25" s="10">
        <v>3</v>
      </c>
      <c r="N25" s="9">
        <v>6.9198312200000001E-2</v>
      </c>
      <c r="O25" s="9">
        <v>0.27257383969999999</v>
      </c>
      <c r="P25" s="9">
        <v>0.11983122359999999</v>
      </c>
      <c r="Q25" s="9">
        <v>3.9662447300000001E-2</v>
      </c>
      <c r="R25" s="10">
        <v>15</v>
      </c>
      <c r="S25" s="9">
        <v>0.1349206349</v>
      </c>
      <c r="T25" s="9">
        <v>0.1177248677</v>
      </c>
      <c r="U25" s="9">
        <v>0.1203703704</v>
      </c>
      <c r="V25" s="9">
        <v>1.71957672E-2</v>
      </c>
      <c r="W25" s="10">
        <v>12</v>
      </c>
      <c r="X25" s="11">
        <v>3</v>
      </c>
      <c r="Y25" s="11">
        <v>3</v>
      </c>
      <c r="Z25" s="11">
        <v>5</v>
      </c>
      <c r="AA25" s="11">
        <v>4</v>
      </c>
      <c r="AB25" s="11">
        <v>3</v>
      </c>
      <c r="AC25" s="11">
        <v>4</v>
      </c>
      <c r="AD25" s="11">
        <v>2</v>
      </c>
      <c r="AE25" s="11">
        <v>2</v>
      </c>
      <c r="AF25" s="11">
        <v>3</v>
      </c>
      <c r="AG25" s="11">
        <v>1</v>
      </c>
      <c r="AH25" s="11">
        <v>4</v>
      </c>
      <c r="AI25" s="11">
        <v>5</v>
      </c>
      <c r="AJ25" s="11">
        <v>4</v>
      </c>
      <c r="AL25" s="11">
        <v>2</v>
      </c>
      <c r="AM25" s="11">
        <v>2</v>
      </c>
      <c r="AN25" s="11">
        <v>1</v>
      </c>
      <c r="AO25" s="11" t="s">
        <v>143</v>
      </c>
      <c r="AP25" s="11">
        <v>5</v>
      </c>
      <c r="AQ25" s="11">
        <v>5</v>
      </c>
      <c r="AR25" s="11">
        <v>5</v>
      </c>
      <c r="AT25" s="11">
        <v>2</v>
      </c>
      <c r="AU25" s="11">
        <v>2</v>
      </c>
      <c r="AV25" s="11">
        <v>1</v>
      </c>
      <c r="AW25" s="11" t="s">
        <v>144</v>
      </c>
      <c r="AX25" s="11">
        <v>1</v>
      </c>
      <c r="AY25" s="11">
        <v>2</v>
      </c>
      <c r="AZ25" s="11" t="s">
        <v>145</v>
      </c>
      <c r="BA25" s="11">
        <v>3</v>
      </c>
      <c r="BB25" s="11">
        <v>3</v>
      </c>
      <c r="BC25" s="11" t="s">
        <v>79</v>
      </c>
      <c r="BD25" s="11" t="s">
        <v>79</v>
      </c>
      <c r="BE25" s="11" t="s">
        <v>139</v>
      </c>
      <c r="BF25" s="11" t="s">
        <v>139</v>
      </c>
      <c r="BG25" s="11" t="s">
        <v>79</v>
      </c>
      <c r="BH25" s="11" t="s">
        <v>79</v>
      </c>
      <c r="BI25" s="11" t="s">
        <v>139</v>
      </c>
      <c r="BJ25" s="11" t="s">
        <v>139</v>
      </c>
      <c r="BL25" s="11" t="s">
        <v>146</v>
      </c>
      <c r="BM25" s="11" t="s">
        <v>81</v>
      </c>
      <c r="BN25" s="11" t="s">
        <v>74</v>
      </c>
      <c r="BO25" s="11" t="s">
        <v>81</v>
      </c>
      <c r="BP25" s="11" t="s">
        <v>74</v>
      </c>
      <c r="BS25" s="11" t="s">
        <v>74</v>
      </c>
      <c r="BT25" s="11" t="s">
        <v>81</v>
      </c>
      <c r="BU25" s="11" t="s">
        <v>74</v>
      </c>
    </row>
    <row r="26" spans="1:73" s="10" customFormat="1" ht="14.25" x14ac:dyDescent="0.2">
      <c r="A26" s="9">
        <v>16</v>
      </c>
      <c r="B26" s="9">
        <v>2</v>
      </c>
      <c r="C26" s="10">
        <v>3</v>
      </c>
      <c r="D26" s="9">
        <v>0.69426751590000002</v>
      </c>
      <c r="E26" s="9">
        <v>3.1847134000000002E-3</v>
      </c>
      <c r="F26" s="9">
        <v>0</v>
      </c>
      <c r="G26" s="9">
        <v>3.1847134000000002E-3</v>
      </c>
      <c r="H26" s="10">
        <v>1</v>
      </c>
      <c r="I26" s="9">
        <v>0.45195729540000001</v>
      </c>
      <c r="J26" s="9">
        <v>0.19928825620000001</v>
      </c>
      <c r="K26" s="9">
        <v>0</v>
      </c>
      <c r="L26" s="9">
        <v>0</v>
      </c>
      <c r="M26" s="10">
        <v>2</v>
      </c>
      <c r="N26" s="9">
        <v>0.35274261600000001</v>
      </c>
      <c r="O26" s="9">
        <v>0</v>
      </c>
      <c r="P26" s="9">
        <v>1.51898734E-2</v>
      </c>
      <c r="Q26" s="9">
        <v>0.15105485229999999</v>
      </c>
      <c r="R26" s="10">
        <v>9</v>
      </c>
      <c r="S26" s="9">
        <v>0.26058201060000002</v>
      </c>
      <c r="T26" s="9">
        <v>0.126984127</v>
      </c>
      <c r="U26" s="9">
        <v>1.8518518500000001E-2</v>
      </c>
      <c r="V26" s="9">
        <v>0.27645502649999998</v>
      </c>
      <c r="W26" s="10">
        <v>19</v>
      </c>
      <c r="X26" s="11">
        <v>5</v>
      </c>
      <c r="Y26" s="11">
        <v>4</v>
      </c>
      <c r="Z26" s="11">
        <v>5</v>
      </c>
      <c r="AA26" s="11">
        <v>3</v>
      </c>
      <c r="AB26" s="11">
        <v>2</v>
      </c>
      <c r="AC26" s="11">
        <v>2</v>
      </c>
      <c r="AD26" s="11">
        <v>3</v>
      </c>
      <c r="AE26" s="11">
        <v>5</v>
      </c>
      <c r="AF26" s="11">
        <v>5</v>
      </c>
      <c r="AG26" s="11">
        <v>4</v>
      </c>
      <c r="AH26" s="11">
        <v>5</v>
      </c>
      <c r="AI26" s="11">
        <v>5</v>
      </c>
      <c r="AJ26" s="11">
        <v>4</v>
      </c>
      <c r="AL26" s="11">
        <v>3</v>
      </c>
      <c r="AM26" s="11">
        <v>5</v>
      </c>
      <c r="AN26" s="11">
        <v>4</v>
      </c>
      <c r="AO26" s="11" t="s">
        <v>147</v>
      </c>
      <c r="AP26" s="11">
        <v>5</v>
      </c>
      <c r="AQ26" s="11">
        <v>5</v>
      </c>
      <c r="AR26" s="11">
        <v>5</v>
      </c>
      <c r="AT26" s="11">
        <v>5</v>
      </c>
      <c r="AU26" s="11">
        <v>5</v>
      </c>
      <c r="AV26" s="11">
        <v>5</v>
      </c>
      <c r="AX26" s="11">
        <v>5</v>
      </c>
      <c r="AY26" s="11">
        <v>5</v>
      </c>
      <c r="BA26" s="11">
        <v>5</v>
      </c>
      <c r="BB26" s="11">
        <v>4</v>
      </c>
      <c r="BC26" s="11" t="s">
        <v>79</v>
      </c>
      <c r="BD26" s="11" t="s">
        <v>79</v>
      </c>
      <c r="BE26" s="11" t="s">
        <v>78</v>
      </c>
      <c r="BF26" s="11" t="s">
        <v>79</v>
      </c>
      <c r="BG26" s="11" t="s">
        <v>77</v>
      </c>
      <c r="BH26" s="11" t="s">
        <v>77</v>
      </c>
      <c r="BL26" s="11" t="s">
        <v>148</v>
      </c>
      <c r="BM26" s="11" t="s">
        <v>81</v>
      </c>
      <c r="BN26" s="11" t="s">
        <v>74</v>
      </c>
      <c r="BO26" s="11" t="s">
        <v>81</v>
      </c>
      <c r="BP26" s="11" t="s">
        <v>74</v>
      </c>
      <c r="BR26" s="11" t="s">
        <v>149</v>
      </c>
      <c r="BS26" s="11" t="s">
        <v>74</v>
      </c>
      <c r="BT26" s="11" t="s">
        <v>81</v>
      </c>
      <c r="BU26" s="11" t="s">
        <v>74</v>
      </c>
    </row>
    <row r="27" spans="1:73" s="10" customFormat="1" ht="14.25" x14ac:dyDescent="0.2">
      <c r="A27" s="9">
        <v>16</v>
      </c>
      <c r="B27" s="9">
        <v>1</v>
      </c>
      <c r="C27" s="10">
        <v>3</v>
      </c>
      <c r="D27" s="9">
        <v>0.25796178339999998</v>
      </c>
      <c r="E27" s="9">
        <v>0</v>
      </c>
      <c r="F27" s="9">
        <v>0</v>
      </c>
      <c r="G27" s="9">
        <v>0</v>
      </c>
      <c r="H27" s="10">
        <v>1</v>
      </c>
      <c r="I27" s="9">
        <v>0.26690391460000001</v>
      </c>
      <c r="J27" s="9">
        <v>0</v>
      </c>
      <c r="K27" s="9">
        <v>0</v>
      </c>
      <c r="L27" s="9">
        <v>0</v>
      </c>
      <c r="M27" s="10">
        <v>1</v>
      </c>
      <c r="N27" s="9">
        <v>0.27848101269999997</v>
      </c>
      <c r="O27" s="9">
        <v>0</v>
      </c>
      <c r="P27" s="9">
        <v>1.0970464100000001E-2</v>
      </c>
      <c r="Q27" s="9">
        <v>3.45991561E-2</v>
      </c>
      <c r="R27" s="10">
        <v>7</v>
      </c>
      <c r="S27" s="9">
        <v>0.2989417989</v>
      </c>
      <c r="T27" s="9">
        <v>0</v>
      </c>
      <c r="U27" s="9">
        <v>9.2592592999999994E-3</v>
      </c>
      <c r="V27" s="9">
        <v>0</v>
      </c>
      <c r="W27" s="10">
        <v>3</v>
      </c>
      <c r="X27" s="11">
        <v>4</v>
      </c>
      <c r="Y27" s="11">
        <v>4</v>
      </c>
      <c r="Z27" s="11">
        <v>5</v>
      </c>
      <c r="AA27" s="11">
        <v>5</v>
      </c>
      <c r="AB27" s="11">
        <v>4</v>
      </c>
      <c r="AC27" s="11">
        <v>5</v>
      </c>
      <c r="AD27" s="11">
        <v>4</v>
      </c>
      <c r="AE27" s="11">
        <v>4</v>
      </c>
      <c r="AF27" s="11">
        <v>4</v>
      </c>
      <c r="AG27" s="11">
        <v>3</v>
      </c>
      <c r="AH27" s="11">
        <v>4</v>
      </c>
      <c r="AI27" s="11">
        <v>4</v>
      </c>
      <c r="AJ27" s="11">
        <v>4</v>
      </c>
      <c r="AL27" s="11">
        <v>4</v>
      </c>
      <c r="AM27" s="11">
        <v>4</v>
      </c>
      <c r="AN27" s="11">
        <v>4</v>
      </c>
      <c r="AP27" s="11">
        <v>4</v>
      </c>
      <c r="AQ27" s="11">
        <v>4</v>
      </c>
      <c r="AR27" s="11">
        <v>4</v>
      </c>
      <c r="AT27" s="11">
        <v>4</v>
      </c>
      <c r="AU27" s="11">
        <v>4</v>
      </c>
      <c r="AV27" s="11">
        <v>4</v>
      </c>
      <c r="AX27" s="11">
        <v>3</v>
      </c>
      <c r="AY27" s="11">
        <v>5</v>
      </c>
      <c r="BA27" s="11">
        <v>3</v>
      </c>
      <c r="BB27" s="11">
        <v>5</v>
      </c>
      <c r="BC27" s="11" t="s">
        <v>79</v>
      </c>
      <c r="BD27" s="11" t="s">
        <v>79</v>
      </c>
      <c r="BE27" s="11" t="s">
        <v>79</v>
      </c>
      <c r="BF27" s="11" t="s">
        <v>79</v>
      </c>
      <c r="BG27" s="11" t="s">
        <v>79</v>
      </c>
      <c r="BH27" s="11" t="s">
        <v>79</v>
      </c>
      <c r="BI27" s="11" t="s">
        <v>79</v>
      </c>
      <c r="BJ27" s="11" t="s">
        <v>79</v>
      </c>
      <c r="BL27" s="11" t="s">
        <v>150</v>
      </c>
      <c r="BM27" s="11" t="s">
        <v>81</v>
      </c>
      <c r="BN27" s="11" t="s">
        <v>74</v>
      </c>
      <c r="BO27" s="11" t="s">
        <v>81</v>
      </c>
      <c r="BP27" s="11" t="s">
        <v>74</v>
      </c>
      <c r="BR27" s="11" t="s">
        <v>151</v>
      </c>
      <c r="BS27" s="11" t="s">
        <v>81</v>
      </c>
      <c r="BT27" s="11" t="s">
        <v>74</v>
      </c>
      <c r="BU27" s="11" t="s">
        <v>81</v>
      </c>
    </row>
    <row r="28" spans="1:73" s="10" customFormat="1" ht="14.25" x14ac:dyDescent="0.2">
      <c r="A28" s="9">
        <v>17</v>
      </c>
      <c r="B28" s="9">
        <v>2</v>
      </c>
      <c r="C28" s="10">
        <v>3</v>
      </c>
      <c r="D28" s="9">
        <v>0</v>
      </c>
      <c r="E28" s="9">
        <v>1.9762845800000001E-2</v>
      </c>
      <c r="F28" s="9">
        <v>0</v>
      </c>
      <c r="G28" s="9">
        <v>9.4861660099999995E-2</v>
      </c>
      <c r="H28" s="10">
        <v>2</v>
      </c>
      <c r="I28" s="9">
        <v>0</v>
      </c>
      <c r="J28" s="9">
        <v>0.22910216720000001</v>
      </c>
      <c r="K28" s="9">
        <v>0</v>
      </c>
      <c r="L28" s="9">
        <v>2.4767801900000001E-2</v>
      </c>
      <c r="M28" s="10">
        <v>3</v>
      </c>
      <c r="N28" s="9">
        <v>3.7504261999999999E-3</v>
      </c>
      <c r="O28" s="9">
        <v>0.25093760650000002</v>
      </c>
      <c r="P28" s="9">
        <v>7.5008523999999998E-3</v>
      </c>
      <c r="Q28" s="9">
        <v>5.9324923299999999E-2</v>
      </c>
      <c r="R28" s="10">
        <v>20</v>
      </c>
      <c r="S28" s="9">
        <v>7.1877807999999998E-3</v>
      </c>
      <c r="T28" s="9">
        <v>0.26055705299999998</v>
      </c>
      <c r="U28" s="9">
        <v>0</v>
      </c>
      <c r="V28" s="9">
        <v>4.89667565E-2</v>
      </c>
      <c r="W28" s="10">
        <v>17</v>
      </c>
      <c r="X28" s="11">
        <v>4</v>
      </c>
      <c r="Y28" s="11">
        <v>4</v>
      </c>
      <c r="Z28" s="11">
        <v>5</v>
      </c>
      <c r="AA28" s="11">
        <v>5</v>
      </c>
      <c r="AB28" s="11">
        <v>3</v>
      </c>
      <c r="AC28" s="11">
        <v>5</v>
      </c>
      <c r="AD28" s="11">
        <v>4</v>
      </c>
      <c r="AE28" s="11">
        <v>5</v>
      </c>
      <c r="AF28" s="11">
        <v>5</v>
      </c>
      <c r="AG28" s="11">
        <v>4</v>
      </c>
      <c r="AH28" s="11">
        <v>5</v>
      </c>
      <c r="AI28" s="11">
        <v>5</v>
      </c>
      <c r="AJ28" s="11">
        <v>5</v>
      </c>
      <c r="AL28" s="11">
        <v>5</v>
      </c>
      <c r="AM28" s="11">
        <v>5</v>
      </c>
      <c r="AN28" s="11">
        <v>4</v>
      </c>
      <c r="AP28" s="11">
        <v>5</v>
      </c>
      <c r="AQ28" s="11">
        <v>5</v>
      </c>
      <c r="AR28" s="11">
        <v>5</v>
      </c>
      <c r="AT28" s="11">
        <v>5</v>
      </c>
      <c r="AU28" s="11">
        <v>5</v>
      </c>
      <c r="AV28" s="11">
        <v>4</v>
      </c>
      <c r="AX28" s="11">
        <v>5</v>
      </c>
      <c r="AY28" s="11">
        <v>5</v>
      </c>
      <c r="BA28" s="11">
        <v>5</v>
      </c>
      <c r="BB28" s="11">
        <v>5</v>
      </c>
      <c r="BC28" s="11" t="s">
        <v>77</v>
      </c>
      <c r="BD28" s="11" t="s">
        <v>79</v>
      </c>
      <c r="BE28" s="11" t="s">
        <v>77</v>
      </c>
      <c r="BF28" s="11" t="s">
        <v>77</v>
      </c>
      <c r="BG28" s="11" t="s">
        <v>77</v>
      </c>
      <c r="BH28" s="11" t="s">
        <v>77</v>
      </c>
      <c r="BI28" s="11" t="s">
        <v>79</v>
      </c>
      <c r="BJ28" s="11" t="s">
        <v>77</v>
      </c>
      <c r="BL28" s="11" t="s">
        <v>152</v>
      </c>
      <c r="BM28" s="11" t="s">
        <v>74</v>
      </c>
      <c r="BN28" s="11" t="s">
        <v>74</v>
      </c>
      <c r="BO28" s="11" t="s">
        <v>81</v>
      </c>
      <c r="BP28" s="11" t="s">
        <v>81</v>
      </c>
      <c r="BS28" s="11" t="s">
        <v>81</v>
      </c>
      <c r="BT28" s="11" t="s">
        <v>81</v>
      </c>
      <c r="BU28" s="11" t="s">
        <v>81</v>
      </c>
    </row>
    <row r="29" spans="1:73" s="10" customFormat="1" ht="14.25" x14ac:dyDescent="0.2">
      <c r="A29" s="9">
        <v>17</v>
      </c>
      <c r="B29" s="9">
        <v>0</v>
      </c>
      <c r="C29" s="10">
        <v>3</v>
      </c>
      <c r="D29" s="9">
        <v>1.18577075E-2</v>
      </c>
      <c r="E29" s="9">
        <v>3.9525691999999996E-3</v>
      </c>
      <c r="F29" s="9">
        <v>0.18577075100000001</v>
      </c>
      <c r="G29" s="9">
        <v>4.3478260900000003E-2</v>
      </c>
      <c r="H29" s="10">
        <v>3</v>
      </c>
      <c r="I29" s="9">
        <v>3.0959752E-3</v>
      </c>
      <c r="J29" s="9">
        <v>0</v>
      </c>
      <c r="K29" s="9">
        <v>0.18266253869999999</v>
      </c>
      <c r="L29" s="9">
        <v>6.5015479900000006E-2</v>
      </c>
      <c r="M29" s="10">
        <v>5</v>
      </c>
      <c r="N29" s="9">
        <v>1.32969656E-2</v>
      </c>
      <c r="O29" s="9">
        <v>3.4094779999999997E-4</v>
      </c>
      <c r="P29" s="9">
        <v>0.103307194</v>
      </c>
      <c r="Q29" s="9">
        <v>0.29219229460000001</v>
      </c>
      <c r="R29" s="10">
        <v>20</v>
      </c>
      <c r="S29" s="9">
        <v>8.9847260000000002E-3</v>
      </c>
      <c r="T29" s="9">
        <v>4.4923629999999999E-4</v>
      </c>
      <c r="U29" s="9">
        <v>0.115902965</v>
      </c>
      <c r="V29" s="9">
        <v>0.32884097039999999</v>
      </c>
      <c r="W29" s="10">
        <v>21</v>
      </c>
      <c r="X29" s="11">
        <v>3</v>
      </c>
      <c r="Y29" s="11">
        <v>3</v>
      </c>
      <c r="Z29" s="11">
        <v>4</v>
      </c>
      <c r="AA29" s="11">
        <v>4</v>
      </c>
      <c r="AB29" s="11">
        <v>2</v>
      </c>
      <c r="AC29" s="11">
        <v>4</v>
      </c>
      <c r="AD29" s="11">
        <v>4</v>
      </c>
      <c r="AE29" s="11">
        <v>4</v>
      </c>
      <c r="AF29" s="11">
        <v>4</v>
      </c>
      <c r="AG29" s="11">
        <v>3</v>
      </c>
      <c r="AH29" s="11">
        <v>5</v>
      </c>
      <c r="AI29" s="11">
        <v>5</v>
      </c>
      <c r="AJ29" s="11">
        <v>4</v>
      </c>
      <c r="AL29" s="11">
        <v>5</v>
      </c>
      <c r="AM29" s="11">
        <v>5</v>
      </c>
      <c r="AN29" s="11">
        <v>4</v>
      </c>
      <c r="AP29" s="11">
        <v>5</v>
      </c>
      <c r="AQ29" s="11">
        <v>5</v>
      </c>
      <c r="AR29" s="11">
        <v>4</v>
      </c>
      <c r="AT29" s="11">
        <v>5</v>
      </c>
      <c r="AU29" s="11">
        <v>4</v>
      </c>
      <c r="AV29" s="11">
        <v>3</v>
      </c>
      <c r="AX29" s="11">
        <v>3</v>
      </c>
      <c r="AY29" s="11">
        <v>5</v>
      </c>
      <c r="BA29" s="11">
        <v>5</v>
      </c>
      <c r="BB29" s="11">
        <v>5</v>
      </c>
      <c r="BC29" s="11" t="s">
        <v>79</v>
      </c>
      <c r="BD29" s="11" t="s">
        <v>79</v>
      </c>
      <c r="BE29" s="11" t="s">
        <v>79</v>
      </c>
      <c r="BF29" s="11" t="s">
        <v>79</v>
      </c>
      <c r="BG29" s="11" t="s">
        <v>77</v>
      </c>
      <c r="BH29" s="11" t="s">
        <v>77</v>
      </c>
      <c r="BI29" s="11" t="s">
        <v>79</v>
      </c>
      <c r="BJ29" s="11" t="s">
        <v>79</v>
      </c>
      <c r="BL29" s="11" t="s">
        <v>153</v>
      </c>
      <c r="BM29" s="11" t="s">
        <v>74</v>
      </c>
      <c r="BN29" s="11" t="s">
        <v>74</v>
      </c>
      <c r="BO29" s="11" t="s">
        <v>81</v>
      </c>
      <c r="BP29" s="11" t="s">
        <v>74</v>
      </c>
      <c r="BS29" s="11" t="s">
        <v>74</v>
      </c>
      <c r="BT29" s="11" t="s">
        <v>81</v>
      </c>
      <c r="BU29" s="11" t="s">
        <v>74</v>
      </c>
    </row>
    <row r="30" spans="1:73" s="10" customFormat="1" ht="14.25" x14ac:dyDescent="0.2">
      <c r="A30" s="9">
        <v>17</v>
      </c>
      <c r="B30" s="9">
        <v>1</v>
      </c>
      <c r="C30" s="10">
        <v>3</v>
      </c>
      <c r="D30" s="9">
        <v>0.81422924900000004</v>
      </c>
      <c r="E30" s="9">
        <v>0</v>
      </c>
      <c r="F30" s="9">
        <v>0</v>
      </c>
      <c r="G30" s="9">
        <v>0</v>
      </c>
      <c r="H30" s="10">
        <v>1</v>
      </c>
      <c r="I30" s="9">
        <v>0.73993808049999998</v>
      </c>
      <c r="J30" s="9">
        <v>0</v>
      </c>
      <c r="K30" s="9">
        <v>0</v>
      </c>
      <c r="L30" s="9">
        <v>0</v>
      </c>
      <c r="M30" s="10">
        <v>1</v>
      </c>
      <c r="N30" s="9">
        <v>0.46164336859999999</v>
      </c>
      <c r="O30" s="9">
        <v>0</v>
      </c>
      <c r="P30" s="9">
        <v>0</v>
      </c>
      <c r="Q30" s="9">
        <v>0</v>
      </c>
      <c r="R30" s="10">
        <v>1</v>
      </c>
      <c r="S30" s="9">
        <v>0.4537286613</v>
      </c>
      <c r="T30" s="9">
        <v>4.4923629999999999E-4</v>
      </c>
      <c r="U30" s="9">
        <v>0</v>
      </c>
      <c r="V30" s="9">
        <v>0</v>
      </c>
      <c r="W30" s="10">
        <v>1</v>
      </c>
      <c r="X30" s="11">
        <v>4</v>
      </c>
      <c r="Y30" s="11">
        <v>3</v>
      </c>
      <c r="Z30" s="11">
        <v>5</v>
      </c>
      <c r="AA30" s="11">
        <v>5</v>
      </c>
      <c r="AB30" s="11">
        <v>3</v>
      </c>
      <c r="AC30" s="11">
        <v>4</v>
      </c>
      <c r="AD30" s="11">
        <v>3</v>
      </c>
      <c r="AE30" s="11">
        <v>4</v>
      </c>
      <c r="AF30" s="11">
        <v>5</v>
      </c>
      <c r="AG30" s="11">
        <v>4</v>
      </c>
      <c r="AH30" s="11">
        <v>3</v>
      </c>
      <c r="AI30" s="11">
        <v>4</v>
      </c>
      <c r="AJ30" s="11">
        <v>3</v>
      </c>
      <c r="AK30" s="11" t="s">
        <v>154</v>
      </c>
      <c r="AL30" s="11">
        <v>4</v>
      </c>
      <c r="AM30" s="11">
        <v>3</v>
      </c>
      <c r="AN30" s="11">
        <v>4</v>
      </c>
      <c r="AP30" s="11">
        <v>5</v>
      </c>
      <c r="AQ30" s="11">
        <v>5</v>
      </c>
      <c r="AR30" s="11">
        <v>5</v>
      </c>
      <c r="AS30" s="11" t="s">
        <v>155</v>
      </c>
      <c r="AT30" s="11">
        <v>4</v>
      </c>
      <c r="AU30" s="11">
        <v>5</v>
      </c>
      <c r="AV30" s="11">
        <v>3</v>
      </c>
      <c r="AX30" s="11">
        <v>3</v>
      </c>
      <c r="AY30" s="11">
        <v>5</v>
      </c>
      <c r="BA30" s="11">
        <v>2</v>
      </c>
      <c r="BB30" s="11">
        <v>5</v>
      </c>
      <c r="BC30" s="11" t="s">
        <v>79</v>
      </c>
      <c r="BD30" s="11" t="s">
        <v>79</v>
      </c>
      <c r="BE30" s="11" t="s">
        <v>79</v>
      </c>
      <c r="BF30" s="11" t="s">
        <v>79</v>
      </c>
      <c r="BG30" s="11" t="s">
        <v>77</v>
      </c>
      <c r="BH30" s="11" t="s">
        <v>77</v>
      </c>
      <c r="BI30" s="11" t="s">
        <v>79</v>
      </c>
      <c r="BJ30" s="11" t="s">
        <v>79</v>
      </c>
      <c r="BL30" s="11" t="s">
        <v>156</v>
      </c>
      <c r="BM30" s="11" t="s">
        <v>74</v>
      </c>
      <c r="BN30" s="11" t="s">
        <v>74</v>
      </c>
      <c r="BO30" s="11" t="s">
        <v>81</v>
      </c>
      <c r="BP30" s="11" t="s">
        <v>81</v>
      </c>
      <c r="BR30" s="11" t="s">
        <v>157</v>
      </c>
      <c r="BS30" s="11" t="s">
        <v>74</v>
      </c>
      <c r="BT30" s="11" t="s">
        <v>81</v>
      </c>
      <c r="BU30" s="11" t="s">
        <v>81</v>
      </c>
    </row>
    <row r="31" spans="1:73" s="10" customFormat="1" ht="14.25" x14ac:dyDescent="0.2">
      <c r="A31" s="9">
        <v>18</v>
      </c>
      <c r="B31" s="9">
        <v>1</v>
      </c>
      <c r="C31" s="10">
        <v>3</v>
      </c>
      <c r="D31" s="9">
        <v>0.77453580899999996</v>
      </c>
      <c r="E31" s="9">
        <v>0</v>
      </c>
      <c r="F31" s="9">
        <v>0</v>
      </c>
      <c r="G31" s="9">
        <v>0</v>
      </c>
      <c r="H31" s="10">
        <v>1</v>
      </c>
      <c r="I31" s="9">
        <v>0.54651162789999996</v>
      </c>
      <c r="J31" s="9">
        <v>0</v>
      </c>
      <c r="K31" s="9">
        <v>2.6578073099999999E-2</v>
      </c>
      <c r="L31" s="9">
        <v>0.14451827240000001</v>
      </c>
      <c r="M31" s="10">
        <v>15</v>
      </c>
      <c r="N31" s="9">
        <v>0.69730586370000003</v>
      </c>
      <c r="O31" s="9">
        <v>3.1695720999999999E-3</v>
      </c>
      <c r="P31" s="9">
        <v>0</v>
      </c>
      <c r="Q31" s="9">
        <v>0</v>
      </c>
      <c r="R31" s="10">
        <v>1</v>
      </c>
      <c r="S31" s="9">
        <v>0.70338983050000004</v>
      </c>
      <c r="T31" s="9">
        <v>3.8983050800000002E-2</v>
      </c>
      <c r="U31" s="9">
        <v>1.6949153000000001E-3</v>
      </c>
      <c r="V31" s="9">
        <v>0</v>
      </c>
      <c r="W31" s="10">
        <v>3</v>
      </c>
      <c r="X31" s="11">
        <v>4</v>
      </c>
      <c r="Y31" s="11">
        <v>3</v>
      </c>
      <c r="Z31" s="11">
        <v>2</v>
      </c>
      <c r="AA31" s="11">
        <v>3</v>
      </c>
      <c r="AB31" s="11">
        <v>2</v>
      </c>
      <c r="AC31" s="11">
        <v>4</v>
      </c>
      <c r="AD31" s="11">
        <v>3</v>
      </c>
      <c r="AE31" s="11">
        <v>4</v>
      </c>
      <c r="AF31" s="11">
        <v>2</v>
      </c>
      <c r="AG31" s="11">
        <v>3</v>
      </c>
      <c r="AH31" s="11">
        <v>4</v>
      </c>
      <c r="AI31" s="11">
        <v>4</v>
      </c>
      <c r="AJ31" s="11">
        <v>4</v>
      </c>
      <c r="AL31" s="11">
        <v>3</v>
      </c>
      <c r="AM31" s="11">
        <v>3</v>
      </c>
      <c r="AN31" s="11">
        <v>2</v>
      </c>
      <c r="AP31" s="11">
        <v>4</v>
      </c>
      <c r="AQ31" s="11">
        <v>2</v>
      </c>
      <c r="AR31" s="11">
        <v>4</v>
      </c>
      <c r="AT31" s="11">
        <v>4</v>
      </c>
      <c r="AU31" s="11">
        <v>2</v>
      </c>
      <c r="AV31" s="11">
        <v>2</v>
      </c>
      <c r="AX31" s="11">
        <v>2</v>
      </c>
      <c r="AY31" s="11">
        <v>5</v>
      </c>
      <c r="BA31" s="11">
        <v>2</v>
      </c>
      <c r="BB31" s="11">
        <v>5</v>
      </c>
      <c r="BC31" s="11" t="s">
        <v>79</v>
      </c>
      <c r="BD31" s="11" t="s">
        <v>79</v>
      </c>
      <c r="BE31" s="11" t="s">
        <v>78</v>
      </c>
      <c r="BF31" s="11" t="s">
        <v>78</v>
      </c>
      <c r="BG31" s="11" t="s">
        <v>79</v>
      </c>
      <c r="BH31" s="11" t="s">
        <v>139</v>
      </c>
      <c r="BI31" s="11" t="s">
        <v>79</v>
      </c>
      <c r="BJ31" s="11" t="s">
        <v>95</v>
      </c>
      <c r="BM31" s="10" t="s">
        <v>81</v>
      </c>
      <c r="BN31" s="11" t="s">
        <v>74</v>
      </c>
      <c r="BO31" s="11" t="s">
        <v>81</v>
      </c>
      <c r="BP31" s="11" t="s">
        <v>74</v>
      </c>
      <c r="BS31" s="11" t="s">
        <v>81</v>
      </c>
      <c r="BT31" s="11" t="s">
        <v>81</v>
      </c>
      <c r="BU31" s="11" t="s">
        <v>74</v>
      </c>
    </row>
    <row r="32" spans="1:73" s="10" customFormat="1" ht="14.25" x14ac:dyDescent="0.2">
      <c r="A32" s="9">
        <v>18</v>
      </c>
      <c r="B32" s="9">
        <v>2</v>
      </c>
      <c r="C32" s="10">
        <v>3</v>
      </c>
      <c r="D32" s="9">
        <v>0</v>
      </c>
      <c r="E32" s="9">
        <v>0</v>
      </c>
      <c r="F32" s="9">
        <v>0.1220159151</v>
      </c>
      <c r="G32" s="9">
        <v>2.1220159200000002E-2</v>
      </c>
      <c r="H32" s="10">
        <v>2</v>
      </c>
      <c r="I32" s="9">
        <v>5.1495016599999999E-2</v>
      </c>
      <c r="J32" s="9">
        <v>0.1046511628</v>
      </c>
      <c r="K32" s="9">
        <v>7.4750830599999998E-2</v>
      </c>
      <c r="L32" s="9">
        <v>6.6445183E-3</v>
      </c>
      <c r="M32" s="10">
        <v>6</v>
      </c>
      <c r="N32" s="9">
        <v>0.1299524564</v>
      </c>
      <c r="O32" s="9">
        <v>0.1045958796</v>
      </c>
      <c r="P32" s="9">
        <v>7.1315372399999993E-2</v>
      </c>
      <c r="Q32" s="9">
        <v>0</v>
      </c>
      <c r="R32" s="10">
        <v>10</v>
      </c>
      <c r="S32" s="9">
        <v>8.4745762700000005E-2</v>
      </c>
      <c r="T32" s="9">
        <v>5.5932203399999998E-2</v>
      </c>
      <c r="U32" s="9">
        <v>6.7796610199999996E-2</v>
      </c>
      <c r="V32" s="9">
        <v>0</v>
      </c>
      <c r="W32" s="10">
        <v>9</v>
      </c>
      <c r="X32" s="11">
        <v>5</v>
      </c>
      <c r="Y32" s="11">
        <v>4</v>
      </c>
      <c r="Z32" s="11">
        <v>4</v>
      </c>
      <c r="AA32" s="11">
        <v>4</v>
      </c>
      <c r="AB32" s="11">
        <v>4</v>
      </c>
      <c r="AC32" s="11">
        <v>4</v>
      </c>
      <c r="AD32" s="11">
        <v>4</v>
      </c>
      <c r="AE32" s="11">
        <v>4</v>
      </c>
      <c r="AF32" s="11">
        <v>5</v>
      </c>
      <c r="AG32" s="11">
        <v>5</v>
      </c>
      <c r="AH32" s="11">
        <v>5</v>
      </c>
      <c r="AI32" s="11">
        <v>4</v>
      </c>
      <c r="AJ32" s="11">
        <v>5</v>
      </c>
      <c r="AK32" s="11" t="s">
        <v>158</v>
      </c>
      <c r="AL32" s="11">
        <v>5</v>
      </c>
      <c r="AM32" s="11">
        <v>5</v>
      </c>
      <c r="AN32" s="11">
        <v>5</v>
      </c>
      <c r="AO32" s="11" t="s">
        <v>159</v>
      </c>
      <c r="AP32" s="11">
        <v>5</v>
      </c>
      <c r="AQ32" s="11">
        <v>5</v>
      </c>
      <c r="AR32" s="11">
        <v>5</v>
      </c>
      <c r="AS32" s="11" t="s">
        <v>160</v>
      </c>
      <c r="AT32" s="11">
        <v>5</v>
      </c>
      <c r="AU32" s="11">
        <v>5</v>
      </c>
      <c r="AV32" s="11">
        <v>5</v>
      </c>
      <c r="AW32" s="11" t="s">
        <v>161</v>
      </c>
      <c r="AX32" s="11">
        <v>3</v>
      </c>
      <c r="AY32" s="11">
        <v>5</v>
      </c>
      <c r="AZ32" s="11" t="s">
        <v>162</v>
      </c>
      <c r="BA32" s="11">
        <v>4</v>
      </c>
      <c r="BB32" s="11">
        <v>5</v>
      </c>
      <c r="BC32" s="11" t="s">
        <v>77</v>
      </c>
      <c r="BD32" s="11" t="s">
        <v>77</v>
      </c>
      <c r="BE32" s="11" t="s">
        <v>77</v>
      </c>
      <c r="BF32" s="11" t="s">
        <v>77</v>
      </c>
      <c r="BG32" s="11" t="s">
        <v>77</v>
      </c>
      <c r="BH32" s="11" t="s">
        <v>77</v>
      </c>
      <c r="BI32" s="11" t="s">
        <v>77</v>
      </c>
      <c r="BJ32" s="11" t="s">
        <v>77</v>
      </c>
      <c r="BL32" s="11" t="s">
        <v>163</v>
      </c>
      <c r="BM32" s="11" t="s">
        <v>81</v>
      </c>
      <c r="BN32" s="11" t="s">
        <v>74</v>
      </c>
      <c r="BO32" s="11" t="s">
        <v>81</v>
      </c>
      <c r="BP32" s="11" t="s">
        <v>81</v>
      </c>
      <c r="BQ32" s="11" t="s">
        <v>164</v>
      </c>
      <c r="BR32" s="11" t="s">
        <v>165</v>
      </c>
      <c r="BS32" s="11" t="s">
        <v>74</v>
      </c>
      <c r="BT32" s="11" t="s">
        <v>81</v>
      </c>
      <c r="BU32" s="11" t="s">
        <v>81</v>
      </c>
    </row>
    <row r="33" spans="1:73" s="10" customFormat="1" ht="14.25" x14ac:dyDescent="0.2">
      <c r="A33" s="9">
        <v>18</v>
      </c>
      <c r="B33" s="9">
        <v>0</v>
      </c>
      <c r="C33" s="10">
        <v>3</v>
      </c>
      <c r="D33" s="9">
        <v>0.4270557029</v>
      </c>
      <c r="E33" s="9">
        <v>0</v>
      </c>
      <c r="F33" s="9">
        <v>0</v>
      </c>
      <c r="G33" s="9">
        <v>6.1007957600000003E-2</v>
      </c>
      <c r="H33" s="10">
        <v>3</v>
      </c>
      <c r="I33" s="9">
        <v>0.20099667769999999</v>
      </c>
      <c r="J33" s="9">
        <v>0</v>
      </c>
      <c r="K33" s="9">
        <v>1.1627907E-2</v>
      </c>
      <c r="L33" s="9">
        <v>0.25415282389999999</v>
      </c>
      <c r="M33" s="10">
        <v>6</v>
      </c>
      <c r="N33" s="9">
        <v>0.33914421550000001</v>
      </c>
      <c r="O33" s="9">
        <v>1.5847861E-3</v>
      </c>
      <c r="P33" s="9">
        <v>6.3391442199999995E-2</v>
      </c>
      <c r="Q33" s="9">
        <v>6.1806656100000003E-2</v>
      </c>
      <c r="R33" s="10">
        <v>7</v>
      </c>
      <c r="S33" s="9">
        <v>0.33050847459999999</v>
      </c>
      <c r="T33" s="9">
        <v>0</v>
      </c>
      <c r="U33" s="9">
        <v>3.2203389800000003E-2</v>
      </c>
      <c r="V33" s="9">
        <v>9.1525423699999997E-2</v>
      </c>
      <c r="W33" s="10">
        <v>7</v>
      </c>
      <c r="X33" s="11">
        <v>4</v>
      </c>
      <c r="Y33" s="11">
        <v>4</v>
      </c>
      <c r="Z33" s="11">
        <v>5</v>
      </c>
      <c r="AA33" s="11">
        <v>5</v>
      </c>
      <c r="AB33" s="11">
        <v>4</v>
      </c>
      <c r="AC33" s="11">
        <v>5</v>
      </c>
      <c r="AD33" s="11">
        <v>5</v>
      </c>
      <c r="AE33" s="11">
        <v>5</v>
      </c>
      <c r="AF33" s="11">
        <v>4</v>
      </c>
      <c r="AG33" s="11">
        <v>4</v>
      </c>
      <c r="AH33" s="11">
        <v>5</v>
      </c>
      <c r="AI33" s="11">
        <v>5</v>
      </c>
      <c r="AJ33" s="11">
        <v>5</v>
      </c>
      <c r="AL33" s="11">
        <v>5</v>
      </c>
      <c r="AM33" s="11">
        <v>4</v>
      </c>
      <c r="AN33" s="11">
        <v>4</v>
      </c>
      <c r="AP33" s="11">
        <v>5</v>
      </c>
      <c r="AQ33" s="11">
        <v>5</v>
      </c>
      <c r="AR33" s="11">
        <v>5</v>
      </c>
      <c r="AT33" s="11">
        <v>4</v>
      </c>
      <c r="AU33" s="11">
        <v>4</v>
      </c>
      <c r="AV33" s="11">
        <v>4</v>
      </c>
      <c r="AX33" s="11">
        <v>3</v>
      </c>
      <c r="AY33" s="11">
        <v>5</v>
      </c>
      <c r="AZ33" s="11" t="s">
        <v>166</v>
      </c>
      <c r="BA33" s="11">
        <v>4</v>
      </c>
      <c r="BB33" s="11">
        <v>5</v>
      </c>
      <c r="BC33" s="11" t="s">
        <v>79</v>
      </c>
      <c r="BD33" s="11" t="s">
        <v>79</v>
      </c>
      <c r="BE33" s="11" t="s">
        <v>79</v>
      </c>
      <c r="BF33" s="11" t="s">
        <v>79</v>
      </c>
      <c r="BG33" s="11" t="s">
        <v>77</v>
      </c>
      <c r="BH33" s="11" t="s">
        <v>77</v>
      </c>
      <c r="BI33" s="11" t="s">
        <v>79</v>
      </c>
      <c r="BJ33" s="11" t="s">
        <v>79</v>
      </c>
      <c r="BL33" s="11" t="s">
        <v>167</v>
      </c>
      <c r="BM33" s="11" t="s">
        <v>81</v>
      </c>
      <c r="BN33" s="11" t="s">
        <v>74</v>
      </c>
      <c r="BO33" s="11" t="s">
        <v>81</v>
      </c>
      <c r="BP33" s="11" t="s">
        <v>74</v>
      </c>
      <c r="BR33" s="11" t="s">
        <v>168</v>
      </c>
      <c r="BS33" s="11" t="s">
        <v>81</v>
      </c>
      <c r="BT33" s="11" t="s">
        <v>74</v>
      </c>
      <c r="BU33" s="11" t="s">
        <v>74</v>
      </c>
    </row>
    <row r="34" spans="1:73" s="10" customFormat="1" ht="14.25" x14ac:dyDescent="0.2">
      <c r="A34" s="9">
        <v>3</v>
      </c>
      <c r="B34" s="9">
        <v>1</v>
      </c>
      <c r="C34" s="10">
        <v>4</v>
      </c>
      <c r="D34" s="9">
        <v>0.355987055</v>
      </c>
      <c r="E34" s="9">
        <v>3.2362459500000003E-2</v>
      </c>
      <c r="F34" s="9">
        <v>0</v>
      </c>
      <c r="G34" s="9">
        <v>3.2362459500000003E-2</v>
      </c>
      <c r="H34" s="10">
        <v>3</v>
      </c>
      <c r="I34" s="9">
        <v>0.46666666670000001</v>
      </c>
      <c r="J34" s="9">
        <v>0</v>
      </c>
      <c r="K34" s="9">
        <v>0</v>
      </c>
      <c r="L34" s="9">
        <v>0</v>
      </c>
      <c r="M34" s="10">
        <v>1</v>
      </c>
      <c r="N34" s="9">
        <v>0.1272949816</v>
      </c>
      <c r="O34" s="9">
        <v>8.2823337400000002E-2</v>
      </c>
      <c r="P34" s="9">
        <v>5.3039576E-3</v>
      </c>
      <c r="Q34" s="9">
        <v>7.3439412499999995E-2</v>
      </c>
      <c r="R34" s="10">
        <v>18</v>
      </c>
      <c r="S34" s="9">
        <v>0.1198156682</v>
      </c>
      <c r="T34" s="9">
        <v>0.1092824226</v>
      </c>
      <c r="U34" s="9">
        <v>1.7116524000000001E-2</v>
      </c>
      <c r="V34" s="9">
        <v>0.14154048720000001</v>
      </c>
      <c r="W34" s="10">
        <v>9</v>
      </c>
      <c r="X34" s="11">
        <v>4</v>
      </c>
      <c r="Y34" s="11">
        <v>4</v>
      </c>
      <c r="Z34" s="11">
        <v>5</v>
      </c>
      <c r="AA34" s="11">
        <v>5</v>
      </c>
      <c r="AB34" s="11">
        <v>3</v>
      </c>
      <c r="AC34" s="11">
        <v>5</v>
      </c>
      <c r="AD34" s="11">
        <v>4</v>
      </c>
      <c r="AE34" s="11">
        <v>4</v>
      </c>
      <c r="AF34" s="11">
        <v>4</v>
      </c>
      <c r="AG34" s="11">
        <v>2</v>
      </c>
      <c r="AH34" s="11">
        <v>5</v>
      </c>
      <c r="AI34" s="11">
        <v>5</v>
      </c>
      <c r="AJ34" s="11">
        <v>5</v>
      </c>
      <c r="AL34" s="11">
        <v>4</v>
      </c>
      <c r="AM34" s="11">
        <v>4</v>
      </c>
      <c r="AN34" s="11">
        <v>2</v>
      </c>
      <c r="AP34" s="11">
        <v>5</v>
      </c>
      <c r="AQ34" s="11">
        <v>5</v>
      </c>
      <c r="AR34" s="11">
        <v>5</v>
      </c>
      <c r="AT34" s="11">
        <v>4</v>
      </c>
      <c r="AU34" s="11">
        <v>5</v>
      </c>
      <c r="AV34" s="11">
        <v>3</v>
      </c>
      <c r="AX34" s="11">
        <v>2</v>
      </c>
      <c r="AY34" s="11">
        <v>4</v>
      </c>
      <c r="BA34" s="11">
        <v>4</v>
      </c>
      <c r="BB34" s="11">
        <v>4</v>
      </c>
      <c r="BC34" s="11" t="s">
        <v>79</v>
      </c>
      <c r="BD34" s="11" t="s">
        <v>79</v>
      </c>
      <c r="BE34" s="11" t="s">
        <v>79</v>
      </c>
      <c r="BF34" s="11" t="s">
        <v>77</v>
      </c>
      <c r="BG34" s="11" t="s">
        <v>77</v>
      </c>
      <c r="BH34" s="11" t="s">
        <v>77</v>
      </c>
      <c r="BI34" s="11" t="s">
        <v>79</v>
      </c>
      <c r="BJ34" s="11" t="s">
        <v>79</v>
      </c>
      <c r="BK34" s="11">
        <v>4</v>
      </c>
      <c r="BM34" s="10" t="s">
        <v>81</v>
      </c>
      <c r="BN34" s="11" t="s">
        <v>81</v>
      </c>
      <c r="BO34" s="11" t="s">
        <v>81</v>
      </c>
      <c r="BP34" s="11" t="s">
        <v>74</v>
      </c>
      <c r="BS34" s="11" t="s">
        <v>81</v>
      </c>
      <c r="BT34" s="11" t="s">
        <v>81</v>
      </c>
      <c r="BU34" s="11" t="s">
        <v>74</v>
      </c>
    </row>
    <row r="35" spans="1:73" s="10" customFormat="1" ht="14.25" x14ac:dyDescent="0.2">
      <c r="A35" s="9">
        <v>3</v>
      </c>
      <c r="B35" s="9">
        <v>0</v>
      </c>
      <c r="C35" s="10">
        <v>4</v>
      </c>
      <c r="D35" s="9">
        <v>0</v>
      </c>
      <c r="E35" s="9">
        <v>0</v>
      </c>
      <c r="F35" s="9">
        <v>0</v>
      </c>
      <c r="G35" s="9">
        <v>0.32524271840000002</v>
      </c>
      <c r="H35" s="10">
        <v>1</v>
      </c>
      <c r="I35" s="9">
        <v>5.7575757599999999E-2</v>
      </c>
      <c r="J35" s="9">
        <v>0</v>
      </c>
      <c r="K35" s="9">
        <v>0.16666666669999999</v>
      </c>
      <c r="L35" s="9">
        <v>0</v>
      </c>
      <c r="M35" s="10">
        <v>2</v>
      </c>
      <c r="N35" s="9">
        <v>0.1003671971</v>
      </c>
      <c r="O35" s="9">
        <v>9.7919216999999992E-3</v>
      </c>
      <c r="P35" s="9">
        <v>4.3247654000000003E-2</v>
      </c>
      <c r="Q35" s="9">
        <v>0.23174214609999999</v>
      </c>
      <c r="R35" s="10">
        <v>13</v>
      </c>
      <c r="S35" s="9">
        <v>0.16326530610000001</v>
      </c>
      <c r="T35" s="9">
        <v>3.3574720199999998E-2</v>
      </c>
      <c r="U35" s="9">
        <v>3.3574720199999998E-2</v>
      </c>
      <c r="V35" s="9">
        <v>3.2258064500000003E-2</v>
      </c>
      <c r="W35" s="10">
        <v>15</v>
      </c>
      <c r="X35" s="11">
        <v>5</v>
      </c>
      <c r="Y35" s="11">
        <v>4</v>
      </c>
      <c r="Z35" s="11">
        <v>3</v>
      </c>
      <c r="AA35" s="11">
        <v>3</v>
      </c>
      <c r="AB35" s="11">
        <v>4</v>
      </c>
      <c r="AC35" s="11">
        <v>4</v>
      </c>
      <c r="AD35" s="11">
        <v>5</v>
      </c>
      <c r="AE35" s="11">
        <v>4</v>
      </c>
      <c r="AF35" s="11">
        <v>5</v>
      </c>
      <c r="AG35" s="11">
        <v>3</v>
      </c>
      <c r="AH35" s="11">
        <v>4</v>
      </c>
      <c r="AI35" s="11">
        <v>5</v>
      </c>
      <c r="AJ35" s="11">
        <v>3</v>
      </c>
      <c r="AL35" s="11">
        <v>4</v>
      </c>
      <c r="AM35" s="11">
        <v>5</v>
      </c>
      <c r="AN35" s="11">
        <v>3</v>
      </c>
      <c r="AO35" s="11" t="s">
        <v>169</v>
      </c>
      <c r="AP35" s="11">
        <v>5</v>
      </c>
      <c r="AQ35" s="11">
        <v>5</v>
      </c>
      <c r="AR35" s="11">
        <v>5</v>
      </c>
      <c r="AT35" s="11">
        <v>4</v>
      </c>
      <c r="AU35" s="11">
        <v>5</v>
      </c>
      <c r="AV35" s="11">
        <v>3</v>
      </c>
      <c r="AW35" s="11" t="s">
        <v>170</v>
      </c>
      <c r="AX35" s="11">
        <v>1</v>
      </c>
      <c r="AY35" s="11">
        <v>5</v>
      </c>
      <c r="BA35" s="11">
        <v>3</v>
      </c>
      <c r="BB35" s="11">
        <v>4</v>
      </c>
      <c r="BC35" s="11" t="s">
        <v>79</v>
      </c>
      <c r="BD35" s="11" t="s">
        <v>77</v>
      </c>
      <c r="BE35" s="11" t="s">
        <v>79</v>
      </c>
      <c r="BF35" s="11" t="s">
        <v>77</v>
      </c>
      <c r="BG35" s="11" t="s">
        <v>79</v>
      </c>
      <c r="BH35" s="11" t="s">
        <v>77</v>
      </c>
      <c r="BI35" s="11" t="s">
        <v>139</v>
      </c>
      <c r="BJ35" s="11" t="s">
        <v>77</v>
      </c>
      <c r="BK35" s="11">
        <v>3</v>
      </c>
      <c r="BL35" s="11" t="s">
        <v>171</v>
      </c>
      <c r="BM35" s="11" t="s">
        <v>81</v>
      </c>
      <c r="BN35" s="11" t="s">
        <v>74</v>
      </c>
      <c r="BO35" s="11" t="s">
        <v>81</v>
      </c>
      <c r="BP35" s="11" t="s">
        <v>74</v>
      </c>
      <c r="BR35" s="11" t="s">
        <v>172</v>
      </c>
      <c r="BS35" s="11" t="s">
        <v>74</v>
      </c>
      <c r="BT35" s="11" t="s">
        <v>81</v>
      </c>
      <c r="BU35" s="11" t="s">
        <v>74</v>
      </c>
    </row>
    <row r="36" spans="1:73" s="10" customFormat="1" ht="14.25" x14ac:dyDescent="0.2">
      <c r="A36" s="9">
        <v>3</v>
      </c>
      <c r="B36" s="9">
        <v>3</v>
      </c>
      <c r="C36" s="10">
        <v>4</v>
      </c>
      <c r="D36" s="9">
        <v>0.22168284790000001</v>
      </c>
      <c r="E36" s="9">
        <v>0</v>
      </c>
      <c r="F36" s="9">
        <v>0</v>
      </c>
      <c r="G36" s="9">
        <v>0.1294498382</v>
      </c>
      <c r="H36" s="10">
        <v>4</v>
      </c>
      <c r="I36" s="9">
        <v>0.11212121210000001</v>
      </c>
      <c r="J36" s="9">
        <v>0</v>
      </c>
      <c r="K36" s="9">
        <v>0</v>
      </c>
      <c r="L36" s="9">
        <v>0.34242424240000002</v>
      </c>
      <c r="M36" s="10">
        <v>3</v>
      </c>
      <c r="N36" s="9">
        <v>0.48878008979999998</v>
      </c>
      <c r="O36" s="9">
        <v>0</v>
      </c>
      <c r="P36" s="9">
        <v>0</v>
      </c>
      <c r="Q36" s="9">
        <v>5.5079559399999999E-2</v>
      </c>
      <c r="R36" s="10">
        <v>4</v>
      </c>
      <c r="S36" s="9">
        <v>0.61685319289999996</v>
      </c>
      <c r="T36" s="9">
        <v>6.5832779999999995E-4</v>
      </c>
      <c r="U36" s="9">
        <v>0</v>
      </c>
      <c r="V36" s="9">
        <v>9.3482554300000006E-2</v>
      </c>
      <c r="W36" s="10">
        <v>20</v>
      </c>
      <c r="X36" s="11">
        <v>5</v>
      </c>
      <c r="Y36" s="11">
        <v>4</v>
      </c>
      <c r="Z36" s="11">
        <v>5</v>
      </c>
      <c r="AA36" s="11">
        <v>5</v>
      </c>
      <c r="AB36" s="11">
        <v>3</v>
      </c>
      <c r="AC36" s="11">
        <v>5</v>
      </c>
      <c r="AD36" s="11">
        <v>3</v>
      </c>
      <c r="AE36" s="11">
        <v>5</v>
      </c>
      <c r="AF36" s="11">
        <v>5</v>
      </c>
      <c r="AG36" s="11">
        <v>4</v>
      </c>
      <c r="AH36" s="11">
        <v>4</v>
      </c>
      <c r="AI36" s="11">
        <v>4</v>
      </c>
      <c r="AJ36" s="11">
        <v>3</v>
      </c>
      <c r="AL36" s="11">
        <v>4</v>
      </c>
      <c r="AM36" s="11">
        <v>4</v>
      </c>
      <c r="AN36" s="11">
        <v>4</v>
      </c>
      <c r="AP36" s="11">
        <v>5</v>
      </c>
      <c r="AQ36" s="11">
        <v>5</v>
      </c>
      <c r="AR36" s="11">
        <v>5</v>
      </c>
      <c r="AT36" s="11">
        <v>4</v>
      </c>
      <c r="AU36" s="11">
        <v>4</v>
      </c>
      <c r="AV36" s="11">
        <v>4</v>
      </c>
      <c r="AX36" s="11">
        <v>1</v>
      </c>
      <c r="AY36" s="11">
        <v>3</v>
      </c>
      <c r="AZ36" s="11" t="s">
        <v>173</v>
      </c>
      <c r="BA36" s="11">
        <v>5</v>
      </c>
      <c r="BB36" s="11">
        <v>5</v>
      </c>
      <c r="BC36" s="11" t="s">
        <v>78</v>
      </c>
      <c r="BD36" s="11" t="s">
        <v>79</v>
      </c>
      <c r="BE36" s="11" t="s">
        <v>79</v>
      </c>
      <c r="BF36" s="11" t="s">
        <v>79</v>
      </c>
      <c r="BG36" s="11" t="s">
        <v>79</v>
      </c>
      <c r="BH36" s="11" t="s">
        <v>79</v>
      </c>
      <c r="BI36" s="11" t="s">
        <v>79</v>
      </c>
      <c r="BJ36" s="11" t="s">
        <v>79</v>
      </c>
      <c r="BK36" s="11">
        <v>3</v>
      </c>
      <c r="BL36" s="11" t="s">
        <v>174</v>
      </c>
      <c r="BM36" s="11" t="s">
        <v>81</v>
      </c>
      <c r="BN36" s="11" t="s">
        <v>74</v>
      </c>
      <c r="BO36" s="11" t="s">
        <v>81</v>
      </c>
      <c r="BP36" s="11" t="s">
        <v>74</v>
      </c>
      <c r="BS36" s="11" t="s">
        <v>74</v>
      </c>
      <c r="BT36" s="11" t="s">
        <v>81</v>
      </c>
      <c r="BU36" s="11" t="s">
        <v>74</v>
      </c>
    </row>
    <row r="37" spans="1:73" s="10" customFormat="1" ht="14.25" x14ac:dyDescent="0.2">
      <c r="A37" s="9">
        <v>3</v>
      </c>
      <c r="B37" s="9">
        <v>2</v>
      </c>
      <c r="C37" s="10">
        <v>4</v>
      </c>
      <c r="D37" s="9">
        <v>5.6634304199999999E-2</v>
      </c>
      <c r="E37" s="9">
        <v>4.2071197400000003E-2</v>
      </c>
      <c r="F37" s="9">
        <v>0.26860841419999998</v>
      </c>
      <c r="G37" s="9">
        <v>8.0906148999999993E-3</v>
      </c>
      <c r="H37" s="10">
        <v>5</v>
      </c>
      <c r="I37" s="9">
        <v>0</v>
      </c>
      <c r="J37" s="9">
        <v>0.26363636359999998</v>
      </c>
      <c r="K37" s="9">
        <v>0</v>
      </c>
      <c r="L37" s="9">
        <v>0</v>
      </c>
      <c r="M37" s="10">
        <v>1</v>
      </c>
      <c r="N37" s="9">
        <v>8.1599350000000005E-4</v>
      </c>
      <c r="O37" s="9">
        <v>6.2015503899999998E-2</v>
      </c>
      <c r="P37" s="9">
        <v>9.9551203599999999E-2</v>
      </c>
      <c r="Q37" s="9">
        <v>6.8951448400000004E-2</v>
      </c>
      <c r="R37" s="10">
        <v>7</v>
      </c>
      <c r="S37" s="9">
        <v>0.10335747200000001</v>
      </c>
      <c r="T37" s="9">
        <v>1.9091507600000002E-2</v>
      </c>
      <c r="U37" s="9">
        <v>8.8215931499999997E-2</v>
      </c>
      <c r="V37" s="9">
        <v>0.1099407505</v>
      </c>
      <c r="W37" s="10">
        <v>11</v>
      </c>
      <c r="X37" s="11">
        <v>4</v>
      </c>
      <c r="Y37" s="11">
        <v>4</v>
      </c>
      <c r="Z37" s="11">
        <v>5</v>
      </c>
      <c r="AA37" s="11">
        <v>4</v>
      </c>
      <c r="AB37" s="11">
        <v>4</v>
      </c>
      <c r="AC37" s="11">
        <v>4</v>
      </c>
      <c r="AD37" s="11">
        <v>5</v>
      </c>
      <c r="AE37" s="11">
        <v>5</v>
      </c>
      <c r="AF37" s="11">
        <v>5</v>
      </c>
      <c r="AG37" s="11">
        <v>5</v>
      </c>
      <c r="AH37" s="11">
        <v>4</v>
      </c>
      <c r="AI37" s="11">
        <v>5</v>
      </c>
      <c r="AJ37" s="11">
        <v>4</v>
      </c>
      <c r="AL37" s="11">
        <v>4</v>
      </c>
      <c r="AM37" s="11">
        <v>5</v>
      </c>
      <c r="AN37" s="11">
        <v>4</v>
      </c>
      <c r="AP37" s="11">
        <v>4</v>
      </c>
      <c r="AQ37" s="11">
        <v>5</v>
      </c>
      <c r="AR37" s="11">
        <v>4</v>
      </c>
      <c r="AT37" s="11">
        <v>4</v>
      </c>
      <c r="AU37" s="11">
        <v>5</v>
      </c>
      <c r="AV37" s="11">
        <v>4</v>
      </c>
      <c r="AX37" s="11">
        <v>4</v>
      </c>
      <c r="AY37" s="11">
        <v>4</v>
      </c>
      <c r="BA37" s="11">
        <v>5</v>
      </c>
      <c r="BB37" s="11">
        <v>4</v>
      </c>
      <c r="BC37" s="11" t="s">
        <v>77</v>
      </c>
      <c r="BD37" s="11" t="s">
        <v>79</v>
      </c>
      <c r="BE37" s="11" t="s">
        <v>77</v>
      </c>
      <c r="BF37" s="11" t="s">
        <v>79</v>
      </c>
      <c r="BG37" s="11" t="s">
        <v>77</v>
      </c>
      <c r="BH37" s="11" t="s">
        <v>77</v>
      </c>
      <c r="BI37" s="11" t="s">
        <v>79</v>
      </c>
      <c r="BJ37" s="11" t="s">
        <v>79</v>
      </c>
      <c r="BK37" s="11">
        <v>4</v>
      </c>
      <c r="BM37" s="10" t="s">
        <v>81</v>
      </c>
      <c r="BN37" s="11" t="s">
        <v>81</v>
      </c>
      <c r="BO37" s="11" t="s">
        <v>81</v>
      </c>
      <c r="BP37" s="11" t="s">
        <v>74</v>
      </c>
      <c r="BR37" s="11" t="s">
        <v>175</v>
      </c>
      <c r="BS37" s="11" t="s">
        <v>81</v>
      </c>
      <c r="BT37" s="11" t="s">
        <v>74</v>
      </c>
      <c r="BU37" s="11" t="s">
        <v>81</v>
      </c>
    </row>
    <row r="38" spans="1:73" s="10" customFormat="1" ht="14.25" x14ac:dyDescent="0.2">
      <c r="A38" s="9">
        <v>12</v>
      </c>
      <c r="B38" s="9">
        <v>2</v>
      </c>
      <c r="C38" s="10">
        <v>4</v>
      </c>
      <c r="D38" s="9">
        <v>0</v>
      </c>
      <c r="E38" s="9">
        <v>3.5211267599999999E-2</v>
      </c>
      <c r="F38" s="9">
        <v>0.14788732390000001</v>
      </c>
      <c r="G38" s="9">
        <v>0.21830985920000001</v>
      </c>
      <c r="H38" s="10">
        <v>4</v>
      </c>
      <c r="I38" s="9">
        <v>8.6206896999999998E-3</v>
      </c>
      <c r="J38" s="9">
        <v>0</v>
      </c>
      <c r="K38" s="9">
        <v>0.17241379309999999</v>
      </c>
      <c r="L38" s="9">
        <v>8.6206896599999999E-2</v>
      </c>
      <c r="M38" s="10">
        <v>2</v>
      </c>
      <c r="N38" s="9">
        <v>0</v>
      </c>
      <c r="O38" s="9">
        <v>0.15586034909999999</v>
      </c>
      <c r="P38" s="9">
        <v>0</v>
      </c>
      <c r="Q38" s="9">
        <v>7.4812967600000002E-2</v>
      </c>
      <c r="R38" s="10">
        <v>2</v>
      </c>
      <c r="S38" s="9">
        <v>0</v>
      </c>
      <c r="T38" s="9">
        <v>7.2093023300000003E-2</v>
      </c>
      <c r="U38" s="9">
        <v>0</v>
      </c>
      <c r="V38" s="9">
        <v>0.15116279069999999</v>
      </c>
      <c r="W38" s="10">
        <v>6</v>
      </c>
      <c r="X38" s="11">
        <v>5</v>
      </c>
      <c r="Y38" s="11">
        <v>4</v>
      </c>
      <c r="Z38" s="11">
        <v>5</v>
      </c>
      <c r="AA38" s="11">
        <v>5</v>
      </c>
      <c r="AB38" s="11">
        <v>4</v>
      </c>
      <c r="AC38" s="11">
        <v>4</v>
      </c>
      <c r="AD38" s="11">
        <v>3</v>
      </c>
      <c r="AE38" s="11">
        <v>5</v>
      </c>
      <c r="AF38" s="11">
        <v>5</v>
      </c>
      <c r="AG38" s="11">
        <v>5</v>
      </c>
      <c r="AH38" s="11">
        <v>5</v>
      </c>
      <c r="AI38" s="11">
        <v>5</v>
      </c>
      <c r="AJ38" s="11">
        <v>5</v>
      </c>
      <c r="AL38" s="11">
        <v>5</v>
      </c>
      <c r="AM38" s="11">
        <v>5</v>
      </c>
      <c r="AN38" s="11">
        <v>3</v>
      </c>
      <c r="AP38" s="11">
        <v>5</v>
      </c>
      <c r="AQ38" s="11">
        <v>5</v>
      </c>
      <c r="AR38" s="11">
        <v>5</v>
      </c>
      <c r="AT38" s="11">
        <v>5</v>
      </c>
      <c r="AU38" s="11">
        <v>5</v>
      </c>
      <c r="AV38" s="11">
        <v>3</v>
      </c>
      <c r="AX38" s="11">
        <v>5</v>
      </c>
      <c r="AY38" s="11">
        <v>5</v>
      </c>
      <c r="BA38" s="11">
        <v>5</v>
      </c>
      <c r="BB38" s="11">
        <v>5</v>
      </c>
      <c r="BC38" s="11" t="s">
        <v>77</v>
      </c>
      <c r="BD38" s="11" t="s">
        <v>77</v>
      </c>
      <c r="BE38" s="11" t="s">
        <v>77</v>
      </c>
      <c r="BF38" s="11" t="s">
        <v>79</v>
      </c>
      <c r="BG38" s="11" t="s">
        <v>77</v>
      </c>
      <c r="BH38" s="11" t="s">
        <v>77</v>
      </c>
      <c r="BI38" s="11" t="s">
        <v>77</v>
      </c>
      <c r="BJ38" s="11" t="s">
        <v>79</v>
      </c>
      <c r="BL38" s="11" t="s">
        <v>176</v>
      </c>
      <c r="BM38" s="11" t="s">
        <v>74</v>
      </c>
      <c r="BN38" s="11" t="s">
        <v>81</v>
      </c>
      <c r="BO38" s="11" t="s">
        <v>81</v>
      </c>
      <c r="BP38" s="11" t="s">
        <v>74</v>
      </c>
      <c r="BR38" s="11" t="s">
        <v>177</v>
      </c>
      <c r="BS38" s="11" t="s">
        <v>81</v>
      </c>
      <c r="BT38" s="11" t="s">
        <v>81</v>
      </c>
      <c r="BU38" s="11" t="s">
        <v>74</v>
      </c>
    </row>
    <row r="39" spans="1:73" s="10" customFormat="1" ht="14.25" x14ac:dyDescent="0.2">
      <c r="A39" s="9">
        <v>12</v>
      </c>
      <c r="B39" s="9">
        <v>0</v>
      </c>
      <c r="C39" s="10">
        <v>4</v>
      </c>
      <c r="D39" s="9">
        <v>0.43309859150000002</v>
      </c>
      <c r="E39" s="9">
        <v>0</v>
      </c>
      <c r="F39" s="9">
        <v>0</v>
      </c>
      <c r="G39" s="9">
        <v>0</v>
      </c>
      <c r="H39" s="10">
        <v>1</v>
      </c>
      <c r="I39" s="9">
        <v>0.50862068969999996</v>
      </c>
      <c r="J39" s="9">
        <v>0</v>
      </c>
      <c r="K39" s="9">
        <v>0</v>
      </c>
      <c r="L39" s="9">
        <v>0</v>
      </c>
      <c r="M39" s="10">
        <v>1</v>
      </c>
      <c r="N39" s="9">
        <v>0.55860349129999998</v>
      </c>
      <c r="O39" s="9">
        <v>0</v>
      </c>
      <c r="P39" s="9">
        <v>5.8603491299999998E-2</v>
      </c>
      <c r="Q39" s="9">
        <v>0</v>
      </c>
      <c r="R39" s="10">
        <v>7</v>
      </c>
      <c r="S39" s="9">
        <v>0.56627906979999998</v>
      </c>
      <c r="T39" s="9">
        <v>0</v>
      </c>
      <c r="U39" s="9">
        <v>0</v>
      </c>
      <c r="V39" s="9">
        <v>0</v>
      </c>
      <c r="W39" s="10">
        <v>1</v>
      </c>
      <c r="X39" s="11">
        <v>4</v>
      </c>
      <c r="Y39" s="11">
        <v>2</v>
      </c>
      <c r="Z39" s="11">
        <v>2</v>
      </c>
      <c r="AA39" s="11">
        <v>3</v>
      </c>
      <c r="AB39" s="11">
        <v>3</v>
      </c>
      <c r="AC39" s="11">
        <v>4</v>
      </c>
      <c r="AD39" s="11">
        <v>2</v>
      </c>
      <c r="AE39" s="11">
        <v>4</v>
      </c>
      <c r="AF39" s="11">
        <v>5</v>
      </c>
      <c r="AG39" s="11">
        <v>4</v>
      </c>
      <c r="AH39" s="11">
        <v>5</v>
      </c>
      <c r="AI39" s="11">
        <v>5</v>
      </c>
      <c r="AJ39" s="11">
        <v>5</v>
      </c>
      <c r="AL39" s="11">
        <v>3</v>
      </c>
      <c r="AM39" s="11">
        <v>5</v>
      </c>
      <c r="AN39" s="11">
        <v>4</v>
      </c>
      <c r="AP39" s="11">
        <v>5</v>
      </c>
      <c r="AQ39" s="11">
        <v>5</v>
      </c>
      <c r="AR39" s="11">
        <v>5</v>
      </c>
      <c r="AT39" s="11">
        <v>3</v>
      </c>
      <c r="AU39" s="11">
        <v>4</v>
      </c>
      <c r="AV39" s="11">
        <v>3</v>
      </c>
      <c r="AX39" s="11">
        <v>2</v>
      </c>
      <c r="AY39" s="11">
        <v>5</v>
      </c>
      <c r="BA39" s="11">
        <v>4</v>
      </c>
      <c r="BB39" s="11">
        <v>5</v>
      </c>
      <c r="BE39" s="11" t="s">
        <v>78</v>
      </c>
      <c r="BF39" s="11" t="s">
        <v>79</v>
      </c>
      <c r="BG39" s="11" t="s">
        <v>77</v>
      </c>
      <c r="BH39" s="11" t="s">
        <v>77</v>
      </c>
      <c r="BI39" s="11" t="s">
        <v>77</v>
      </c>
      <c r="BJ39" s="11" t="s">
        <v>77</v>
      </c>
      <c r="BL39" s="11" t="s">
        <v>178</v>
      </c>
      <c r="BM39" s="11" t="s">
        <v>74</v>
      </c>
      <c r="BN39" s="11" t="s">
        <v>74</v>
      </c>
      <c r="BO39" s="11" t="s">
        <v>81</v>
      </c>
      <c r="BP39" s="11" t="s">
        <v>74</v>
      </c>
      <c r="BR39" s="11" t="s">
        <v>179</v>
      </c>
      <c r="BS39" s="11" t="s">
        <v>74</v>
      </c>
      <c r="BT39" s="11" t="s">
        <v>81</v>
      </c>
      <c r="BU39" s="11" t="s">
        <v>74</v>
      </c>
    </row>
    <row r="40" spans="1:73" s="10" customFormat="1" ht="14.25" x14ac:dyDescent="0.2">
      <c r="A40" s="9">
        <v>12</v>
      </c>
      <c r="B40" s="9">
        <v>1</v>
      </c>
      <c r="C40" s="10">
        <v>4</v>
      </c>
      <c r="D40" s="9">
        <v>0.14084507039999999</v>
      </c>
      <c r="E40" s="9">
        <v>0.235915493</v>
      </c>
      <c r="F40" s="9">
        <v>7.3943661999999993E-2</v>
      </c>
      <c r="G40" s="9">
        <v>5.9859154900000003E-2</v>
      </c>
      <c r="H40" s="10">
        <v>6</v>
      </c>
      <c r="I40" s="9">
        <v>0.2284482759</v>
      </c>
      <c r="J40" s="9">
        <v>0.1594827586</v>
      </c>
      <c r="K40" s="9">
        <v>0</v>
      </c>
      <c r="L40" s="9">
        <v>4.3103448000000001E-3</v>
      </c>
      <c r="M40" s="10">
        <v>2</v>
      </c>
      <c r="N40" s="9">
        <v>0.12094763090000001</v>
      </c>
      <c r="O40" s="9">
        <v>0.11596009979999999</v>
      </c>
      <c r="P40" s="9">
        <v>1.6209476300000001E-2</v>
      </c>
      <c r="Q40" s="9">
        <v>0</v>
      </c>
      <c r="R40" s="10">
        <v>4</v>
      </c>
      <c r="S40" s="9">
        <v>0.26860465119999999</v>
      </c>
      <c r="T40" s="9">
        <v>0</v>
      </c>
      <c r="U40" s="9">
        <v>5.8139534999999999E-3</v>
      </c>
      <c r="V40" s="9">
        <v>0</v>
      </c>
      <c r="W40" s="10">
        <v>3</v>
      </c>
      <c r="X40" s="11">
        <v>5</v>
      </c>
      <c r="Y40" s="11">
        <v>4</v>
      </c>
      <c r="Z40" s="11">
        <v>5</v>
      </c>
      <c r="AA40" s="11">
        <v>3</v>
      </c>
      <c r="AB40" s="11">
        <v>2</v>
      </c>
      <c r="AC40" s="11">
        <v>5</v>
      </c>
      <c r="AD40" s="11">
        <v>5</v>
      </c>
      <c r="AE40" s="11">
        <v>5</v>
      </c>
      <c r="AF40" s="11">
        <v>5</v>
      </c>
      <c r="AG40" s="11">
        <v>5</v>
      </c>
      <c r="AH40" s="11">
        <v>5</v>
      </c>
      <c r="AI40" s="11">
        <v>5</v>
      </c>
      <c r="AJ40" s="11">
        <v>5</v>
      </c>
      <c r="AL40" s="11">
        <v>5</v>
      </c>
      <c r="AM40" s="11">
        <v>5</v>
      </c>
      <c r="AN40" s="11">
        <v>5</v>
      </c>
      <c r="AP40" s="11">
        <v>5</v>
      </c>
      <c r="AQ40" s="11">
        <v>5</v>
      </c>
      <c r="AR40" s="11">
        <v>5</v>
      </c>
      <c r="AT40" s="11">
        <v>5</v>
      </c>
      <c r="AU40" s="11">
        <v>5</v>
      </c>
      <c r="AV40" s="11">
        <v>5</v>
      </c>
      <c r="AX40" s="11">
        <v>1</v>
      </c>
      <c r="AY40" s="11">
        <v>3</v>
      </c>
      <c r="AZ40" s="11" t="s">
        <v>180</v>
      </c>
      <c r="BA40" s="11">
        <v>5</v>
      </c>
      <c r="BB40" s="11">
        <v>5</v>
      </c>
      <c r="BC40" s="11" t="s">
        <v>79</v>
      </c>
      <c r="BD40" s="11" t="s">
        <v>79</v>
      </c>
      <c r="BE40" s="11" t="s">
        <v>79</v>
      </c>
      <c r="BF40" s="11" t="s">
        <v>79</v>
      </c>
      <c r="BG40" s="11" t="s">
        <v>79</v>
      </c>
      <c r="BH40" s="11" t="s">
        <v>79</v>
      </c>
      <c r="BI40" s="11" t="s">
        <v>79</v>
      </c>
      <c r="BJ40" s="11" t="s">
        <v>79</v>
      </c>
      <c r="BL40" s="11" t="s">
        <v>181</v>
      </c>
      <c r="BM40" s="11" t="s">
        <v>74</v>
      </c>
      <c r="BN40" s="11" t="s">
        <v>74</v>
      </c>
      <c r="BO40" s="11" t="s">
        <v>81</v>
      </c>
      <c r="BP40" s="11" t="s">
        <v>74</v>
      </c>
      <c r="BQ40" s="11" t="s">
        <v>164</v>
      </c>
      <c r="BS40" s="11" t="s">
        <v>81</v>
      </c>
      <c r="BT40" s="11" t="s">
        <v>81</v>
      </c>
      <c r="BU40" s="11" t="s">
        <v>74</v>
      </c>
    </row>
    <row r="41" spans="1:73" s="10" customFormat="1" ht="14.25" x14ac:dyDescent="0.2">
      <c r="A41" s="9">
        <v>12</v>
      </c>
      <c r="B41" s="9">
        <v>3</v>
      </c>
      <c r="C41" s="10">
        <v>4</v>
      </c>
      <c r="D41" s="9">
        <v>5.6338028200000001E-2</v>
      </c>
      <c r="E41" s="9">
        <v>2.1126760599999999E-2</v>
      </c>
      <c r="F41" s="9">
        <v>1.7605633799999999E-2</v>
      </c>
      <c r="G41" s="9">
        <v>2.4647887300000001E-2</v>
      </c>
      <c r="H41" s="10">
        <v>4</v>
      </c>
      <c r="I41" s="9">
        <v>3.0172413799999999E-2</v>
      </c>
      <c r="J41" s="9">
        <v>0.20258620690000001</v>
      </c>
      <c r="K41" s="9">
        <v>0</v>
      </c>
      <c r="L41" s="9">
        <v>2.5862069000000001E-2</v>
      </c>
      <c r="M41" s="10">
        <v>3</v>
      </c>
      <c r="N41" s="9">
        <v>3.2418952600000002E-2</v>
      </c>
      <c r="O41" s="9">
        <v>2.7431421399999999E-2</v>
      </c>
      <c r="P41" s="9">
        <v>6.3591022400000002E-2</v>
      </c>
      <c r="Q41" s="9">
        <v>3.7406484000000002E-3</v>
      </c>
      <c r="R41" s="10">
        <v>8</v>
      </c>
      <c r="S41" s="9">
        <v>3.9534883700000002E-2</v>
      </c>
      <c r="T41" s="9">
        <v>1.2790697700000001E-2</v>
      </c>
      <c r="U41" s="9">
        <v>0.1104651163</v>
      </c>
      <c r="V41" s="9">
        <v>3.13953488E-2</v>
      </c>
      <c r="W41" s="10">
        <v>10</v>
      </c>
      <c r="X41" s="11">
        <v>5</v>
      </c>
      <c r="Y41" s="11">
        <v>4</v>
      </c>
      <c r="Z41" s="11">
        <v>5</v>
      </c>
      <c r="AA41" s="11">
        <v>5</v>
      </c>
      <c r="AB41" s="11">
        <v>3</v>
      </c>
      <c r="AC41" s="11">
        <v>5</v>
      </c>
      <c r="AD41" s="11">
        <v>3</v>
      </c>
      <c r="AE41" s="11">
        <v>5</v>
      </c>
      <c r="AF41" s="11">
        <v>5</v>
      </c>
      <c r="AG41" s="11">
        <v>4</v>
      </c>
      <c r="AH41" s="11">
        <v>5</v>
      </c>
      <c r="AI41" s="11">
        <v>5</v>
      </c>
      <c r="AJ41" s="11">
        <v>4</v>
      </c>
      <c r="AK41" s="11" t="s">
        <v>182</v>
      </c>
      <c r="AL41" s="11">
        <v>5</v>
      </c>
      <c r="AM41" s="11">
        <v>5</v>
      </c>
      <c r="AN41" s="11">
        <v>5</v>
      </c>
      <c r="AP41" s="11">
        <v>5</v>
      </c>
      <c r="AQ41" s="11">
        <v>5</v>
      </c>
      <c r="AR41" s="11">
        <v>5</v>
      </c>
      <c r="AT41" s="11">
        <v>5</v>
      </c>
      <c r="AU41" s="11">
        <v>5</v>
      </c>
      <c r="AV41" s="11">
        <v>5</v>
      </c>
      <c r="AX41" s="11">
        <v>5</v>
      </c>
      <c r="AY41" s="11">
        <v>3</v>
      </c>
      <c r="AZ41" s="11" t="s">
        <v>183</v>
      </c>
      <c r="BA41" s="11">
        <v>5</v>
      </c>
      <c r="BB41" s="11">
        <v>5</v>
      </c>
      <c r="BC41" s="11" t="s">
        <v>77</v>
      </c>
      <c r="BD41" s="11" t="s">
        <v>79</v>
      </c>
      <c r="BE41" s="11" t="s">
        <v>79</v>
      </c>
      <c r="BF41" s="11" t="s">
        <v>79</v>
      </c>
      <c r="BG41" s="11" t="s">
        <v>79</v>
      </c>
      <c r="BH41" s="11" t="s">
        <v>79</v>
      </c>
      <c r="BI41" s="11" t="s">
        <v>139</v>
      </c>
      <c r="BJ41" s="11" t="s">
        <v>139</v>
      </c>
      <c r="BL41" s="11" t="s">
        <v>184</v>
      </c>
      <c r="BM41" s="11" t="s">
        <v>74</v>
      </c>
      <c r="BN41" s="11" t="s">
        <v>74</v>
      </c>
      <c r="BO41" s="11" t="s">
        <v>81</v>
      </c>
      <c r="BP41" s="11" t="s">
        <v>81</v>
      </c>
      <c r="BS41" s="11" t="s">
        <v>81</v>
      </c>
      <c r="BT41" s="11" t="s">
        <v>81</v>
      </c>
      <c r="BU41" s="11" t="s">
        <v>81</v>
      </c>
    </row>
    <row r="42" spans="1:73" s="10" customFormat="1" ht="14.25" x14ac:dyDescent="0.2">
      <c r="A42" s="9">
        <v>19</v>
      </c>
      <c r="B42" s="9">
        <v>3</v>
      </c>
      <c r="C42" s="10">
        <v>4</v>
      </c>
      <c r="D42" s="9">
        <v>0.29104477610000001</v>
      </c>
      <c r="E42" s="9">
        <v>5.5970149300000001E-2</v>
      </c>
      <c r="F42" s="9">
        <v>4.8507462699999997E-2</v>
      </c>
      <c r="G42" s="9">
        <v>2.9850746300000001E-2</v>
      </c>
      <c r="H42" s="10">
        <v>5</v>
      </c>
      <c r="I42" s="9">
        <v>0.25390625</v>
      </c>
      <c r="J42" s="9">
        <v>0.1484375</v>
      </c>
      <c r="K42" s="9">
        <v>7.03125E-2</v>
      </c>
      <c r="L42" s="9">
        <v>3.90625E-2</v>
      </c>
      <c r="M42" s="10">
        <v>1</v>
      </c>
      <c r="N42" s="9">
        <v>0.1773533424</v>
      </c>
      <c r="O42" s="9">
        <v>2.4556616600000001E-2</v>
      </c>
      <c r="P42" s="9">
        <v>5.59345157E-2</v>
      </c>
      <c r="Q42" s="9">
        <v>0.105047749</v>
      </c>
      <c r="R42" s="10">
        <v>14</v>
      </c>
      <c r="S42" s="9">
        <v>0.23172103490000001</v>
      </c>
      <c r="T42" s="9">
        <v>6.9741282299999999E-2</v>
      </c>
      <c r="U42" s="9">
        <v>2.92463442E-2</v>
      </c>
      <c r="V42" s="9">
        <v>0.1158605174</v>
      </c>
      <c r="W42" s="10">
        <v>7</v>
      </c>
      <c r="X42" s="11">
        <v>4</v>
      </c>
      <c r="Y42" s="11">
        <v>3</v>
      </c>
      <c r="Z42" s="11">
        <v>3</v>
      </c>
      <c r="AA42" s="11">
        <v>3</v>
      </c>
      <c r="AB42" s="11">
        <v>2</v>
      </c>
      <c r="AC42" s="11">
        <v>4</v>
      </c>
      <c r="AD42" s="11">
        <v>2</v>
      </c>
      <c r="AE42" s="11">
        <v>4</v>
      </c>
      <c r="AF42" s="11">
        <v>3</v>
      </c>
      <c r="AG42" s="11">
        <v>2</v>
      </c>
      <c r="AH42" s="11">
        <v>5</v>
      </c>
      <c r="AI42" s="11">
        <v>4</v>
      </c>
      <c r="AJ42" s="11">
        <v>5</v>
      </c>
      <c r="AK42" s="11" t="s">
        <v>185</v>
      </c>
      <c r="AL42" s="11">
        <v>4</v>
      </c>
      <c r="AM42" s="11">
        <v>2</v>
      </c>
      <c r="AN42" s="11">
        <v>2</v>
      </c>
      <c r="AP42" s="11">
        <v>5</v>
      </c>
      <c r="AQ42" s="11">
        <v>5</v>
      </c>
      <c r="AR42" s="11">
        <v>5</v>
      </c>
      <c r="AS42" s="11" t="s">
        <v>186</v>
      </c>
      <c r="AT42" s="11">
        <v>2</v>
      </c>
      <c r="AU42" s="11">
        <v>2</v>
      </c>
      <c r="AV42" s="11">
        <v>2</v>
      </c>
      <c r="AX42" s="11">
        <v>1</v>
      </c>
      <c r="AY42" s="11">
        <v>4</v>
      </c>
      <c r="BA42" s="11">
        <v>4</v>
      </c>
      <c r="BB42" s="11">
        <v>5</v>
      </c>
      <c r="BC42" s="11" t="s">
        <v>77</v>
      </c>
      <c r="BD42" s="11" t="s">
        <v>77</v>
      </c>
      <c r="BE42" s="11" t="s">
        <v>78</v>
      </c>
      <c r="BF42" s="11" t="s">
        <v>139</v>
      </c>
      <c r="BG42" s="11" t="s">
        <v>77</v>
      </c>
      <c r="BH42" s="11" t="s">
        <v>77</v>
      </c>
      <c r="BI42" s="11" t="s">
        <v>139</v>
      </c>
      <c r="BJ42" s="11" t="s">
        <v>104</v>
      </c>
      <c r="BM42" s="10" t="s">
        <v>81</v>
      </c>
      <c r="BN42" s="11" t="s">
        <v>81</v>
      </c>
      <c r="BO42" s="11" t="s">
        <v>81</v>
      </c>
      <c r="BP42" s="11" t="s">
        <v>74</v>
      </c>
      <c r="BR42" s="11" t="s">
        <v>187</v>
      </c>
      <c r="BS42" s="11" t="s">
        <v>81</v>
      </c>
      <c r="BT42" s="11" t="s">
        <v>81</v>
      </c>
      <c r="BU42" s="11" t="s">
        <v>74</v>
      </c>
    </row>
    <row r="43" spans="1:73" s="10" customFormat="1" ht="14.25" x14ac:dyDescent="0.2">
      <c r="A43" s="9">
        <v>19</v>
      </c>
      <c r="B43" s="9">
        <v>0</v>
      </c>
      <c r="C43" s="10">
        <v>4</v>
      </c>
      <c r="D43" s="9">
        <v>0.30597014929999999</v>
      </c>
      <c r="E43" s="9">
        <v>0</v>
      </c>
      <c r="F43" s="9">
        <v>0</v>
      </c>
      <c r="G43" s="9">
        <v>0</v>
      </c>
      <c r="H43" s="10">
        <v>2</v>
      </c>
      <c r="I43" s="9">
        <v>0.2578125</v>
      </c>
      <c r="J43" s="9">
        <v>0</v>
      </c>
      <c r="K43" s="9">
        <v>1.5625E-2</v>
      </c>
      <c r="L43" s="9">
        <v>0</v>
      </c>
      <c r="M43" s="10">
        <v>4</v>
      </c>
      <c r="N43" s="9">
        <v>8.3219645300000006E-2</v>
      </c>
      <c r="O43" s="9">
        <v>0</v>
      </c>
      <c r="P43" s="9">
        <v>0</v>
      </c>
      <c r="Q43" s="9">
        <v>0.17053206000000001</v>
      </c>
      <c r="R43" s="10">
        <v>11</v>
      </c>
      <c r="S43" s="9">
        <v>0.13273340829999999</v>
      </c>
      <c r="T43" s="9">
        <v>6.2992125999999996E-2</v>
      </c>
      <c r="U43" s="9">
        <v>3.5995500600000001E-2</v>
      </c>
      <c r="V43" s="9">
        <v>0.23509561300000001</v>
      </c>
      <c r="W43" s="10">
        <v>23</v>
      </c>
      <c r="X43" s="11">
        <v>5</v>
      </c>
      <c r="Y43" s="11">
        <v>4</v>
      </c>
      <c r="Z43" s="11">
        <v>5</v>
      </c>
      <c r="AA43" s="11">
        <v>5</v>
      </c>
      <c r="AB43" s="11">
        <v>4</v>
      </c>
      <c r="AC43" s="11">
        <v>5</v>
      </c>
      <c r="AD43" s="11">
        <v>5</v>
      </c>
      <c r="AE43" s="11">
        <v>5</v>
      </c>
      <c r="AF43" s="11">
        <v>4</v>
      </c>
      <c r="AG43" s="11">
        <v>4</v>
      </c>
      <c r="AH43" s="11">
        <v>4</v>
      </c>
      <c r="AI43" s="11">
        <v>5</v>
      </c>
      <c r="AJ43" s="11">
        <v>4</v>
      </c>
      <c r="AL43" s="11">
        <v>5</v>
      </c>
      <c r="AM43" s="11">
        <v>5</v>
      </c>
      <c r="AN43" s="11">
        <v>4</v>
      </c>
      <c r="AP43" s="11">
        <v>5</v>
      </c>
      <c r="AQ43" s="11">
        <v>5</v>
      </c>
      <c r="AR43" s="11">
        <v>5</v>
      </c>
      <c r="AT43" s="11">
        <v>4</v>
      </c>
      <c r="AU43" s="11">
        <v>5</v>
      </c>
      <c r="AV43" s="11">
        <v>4</v>
      </c>
      <c r="AX43" s="11">
        <v>2</v>
      </c>
      <c r="AY43" s="11">
        <v>5</v>
      </c>
      <c r="BA43" s="11">
        <v>5</v>
      </c>
      <c r="BB43" s="11">
        <v>5</v>
      </c>
      <c r="BC43" s="11" t="s">
        <v>79</v>
      </c>
      <c r="BD43" s="11" t="s">
        <v>78</v>
      </c>
      <c r="BE43" s="11" t="s">
        <v>79</v>
      </c>
      <c r="BF43" s="11" t="s">
        <v>79</v>
      </c>
      <c r="BG43" s="11" t="s">
        <v>77</v>
      </c>
      <c r="BH43" s="11" t="s">
        <v>77</v>
      </c>
      <c r="BI43" s="11" t="s">
        <v>79</v>
      </c>
      <c r="BJ43" s="11" t="s">
        <v>95</v>
      </c>
      <c r="BM43" s="10" t="s">
        <v>81</v>
      </c>
      <c r="BN43" s="11" t="s">
        <v>74</v>
      </c>
      <c r="BO43" s="11" t="s">
        <v>81</v>
      </c>
      <c r="BP43" s="11" t="s">
        <v>74</v>
      </c>
      <c r="BS43" s="11" t="s">
        <v>74</v>
      </c>
      <c r="BT43" s="11" t="s">
        <v>81</v>
      </c>
      <c r="BU43" s="11" t="s">
        <v>74</v>
      </c>
    </row>
    <row r="44" spans="1:73" s="10" customFormat="1" ht="14.25" x14ac:dyDescent="0.2">
      <c r="A44" s="9">
        <v>19</v>
      </c>
      <c r="B44" s="9">
        <v>1</v>
      </c>
      <c r="C44" s="10">
        <v>4</v>
      </c>
      <c r="D44" s="9">
        <v>0.49253731340000001</v>
      </c>
      <c r="E44" s="9">
        <v>0</v>
      </c>
      <c r="F44" s="9">
        <v>0.11194029849999999</v>
      </c>
      <c r="G44" s="9">
        <v>0</v>
      </c>
      <c r="H44" s="10">
        <v>6</v>
      </c>
      <c r="I44" s="9">
        <v>0.515625</v>
      </c>
      <c r="J44" s="9">
        <v>0</v>
      </c>
      <c r="K44" s="9">
        <v>0</v>
      </c>
      <c r="L44" s="9">
        <v>0</v>
      </c>
      <c r="M44" s="10">
        <v>4</v>
      </c>
      <c r="N44" s="9">
        <v>0.3478854025</v>
      </c>
      <c r="O44" s="9">
        <v>0.1377899045</v>
      </c>
      <c r="P44" s="9">
        <v>1.22783083E-2</v>
      </c>
      <c r="Q44" s="9">
        <v>2.5920873099999998E-2</v>
      </c>
      <c r="R44" s="10">
        <v>17</v>
      </c>
      <c r="S44" s="9">
        <v>4.4994375699999999E-2</v>
      </c>
      <c r="T44" s="9">
        <v>0</v>
      </c>
      <c r="U44" s="9">
        <v>3.1496062999999998E-2</v>
      </c>
      <c r="V44" s="9">
        <v>1.79977503E-2</v>
      </c>
      <c r="W44" s="10">
        <v>22</v>
      </c>
      <c r="X44" s="11">
        <v>4</v>
      </c>
      <c r="Y44" s="11">
        <v>4</v>
      </c>
      <c r="Z44" s="11">
        <v>4</v>
      </c>
      <c r="AA44" s="11">
        <v>4</v>
      </c>
      <c r="AB44" s="11">
        <v>4</v>
      </c>
      <c r="AC44" s="11">
        <v>4</v>
      </c>
      <c r="AD44" s="11">
        <v>3</v>
      </c>
      <c r="AE44" s="11">
        <v>4</v>
      </c>
      <c r="AF44" s="11">
        <v>3</v>
      </c>
      <c r="AG44" s="11">
        <v>3</v>
      </c>
      <c r="AH44" s="11">
        <v>4</v>
      </c>
      <c r="AI44" s="11">
        <v>4</v>
      </c>
      <c r="AJ44" s="11">
        <v>4</v>
      </c>
      <c r="AL44" s="11">
        <v>3</v>
      </c>
      <c r="AM44" s="11">
        <v>4</v>
      </c>
      <c r="AN44" s="11">
        <v>3</v>
      </c>
      <c r="AP44" s="11">
        <v>5</v>
      </c>
      <c r="AQ44" s="11">
        <v>5</v>
      </c>
      <c r="AR44" s="11">
        <v>5</v>
      </c>
      <c r="AT44" s="11">
        <v>3</v>
      </c>
      <c r="AU44" s="11">
        <v>4</v>
      </c>
      <c r="AV44" s="11">
        <v>3</v>
      </c>
      <c r="AX44" s="11">
        <v>3</v>
      </c>
      <c r="AY44" s="11">
        <v>4</v>
      </c>
      <c r="BA44" s="11">
        <v>3</v>
      </c>
      <c r="BB44" s="11">
        <v>4</v>
      </c>
      <c r="BC44" s="11" t="s">
        <v>79</v>
      </c>
      <c r="BD44" s="11" t="s">
        <v>79</v>
      </c>
      <c r="BE44" s="11" t="s">
        <v>79</v>
      </c>
      <c r="BF44" s="11" t="s">
        <v>78</v>
      </c>
      <c r="BG44" s="11" t="s">
        <v>79</v>
      </c>
      <c r="BH44" s="11" t="s">
        <v>79</v>
      </c>
      <c r="BI44" s="11" t="s">
        <v>95</v>
      </c>
      <c r="BJ44" s="11" t="s">
        <v>139</v>
      </c>
      <c r="BL44" s="11" t="s">
        <v>188</v>
      </c>
      <c r="BM44" s="11" t="s">
        <v>81</v>
      </c>
      <c r="BN44" s="11" t="s">
        <v>74</v>
      </c>
      <c r="BO44" s="11" t="s">
        <v>81</v>
      </c>
      <c r="BP44" s="11" t="s">
        <v>74</v>
      </c>
      <c r="BR44" s="11" t="s">
        <v>189</v>
      </c>
      <c r="BS44" s="11" t="s">
        <v>81</v>
      </c>
      <c r="BT44" s="11" t="s">
        <v>81</v>
      </c>
      <c r="BU44" s="11" t="s">
        <v>74</v>
      </c>
    </row>
    <row r="45" spans="1:73" s="10" customFormat="1" ht="14.25" x14ac:dyDescent="0.2">
      <c r="A45" s="9">
        <v>19</v>
      </c>
      <c r="B45" s="9">
        <v>2</v>
      </c>
      <c r="C45" s="10">
        <v>4</v>
      </c>
      <c r="D45" s="9">
        <v>7.4626865700000003E-2</v>
      </c>
      <c r="E45" s="9">
        <v>0</v>
      </c>
      <c r="F45" s="9">
        <v>0.1156716418</v>
      </c>
      <c r="G45" s="9">
        <v>0</v>
      </c>
      <c r="H45" s="10">
        <v>1</v>
      </c>
      <c r="I45" s="9">
        <v>0.12109375</v>
      </c>
      <c r="J45" s="9">
        <v>0.1015625</v>
      </c>
      <c r="K45" s="9">
        <v>0</v>
      </c>
      <c r="L45" s="9">
        <v>0</v>
      </c>
      <c r="M45" s="10">
        <v>2</v>
      </c>
      <c r="N45" s="9">
        <v>6.6848567499999997E-2</v>
      </c>
      <c r="O45" s="9">
        <v>6.8212824000000005E-2</v>
      </c>
      <c r="P45" s="9">
        <v>0.1159618008</v>
      </c>
      <c r="Q45" s="9">
        <v>3.8199181399999997E-2</v>
      </c>
      <c r="R45" s="10">
        <v>3</v>
      </c>
      <c r="S45" s="9">
        <v>9.1113610799999994E-2</v>
      </c>
      <c r="T45" s="9">
        <v>0.2845894263</v>
      </c>
      <c r="U45" s="9">
        <v>9.4488189E-2</v>
      </c>
      <c r="V45" s="9">
        <v>0.1091113611</v>
      </c>
      <c r="W45" s="10">
        <v>9</v>
      </c>
      <c r="X45" s="11">
        <v>4</v>
      </c>
      <c r="Y45" s="11">
        <v>3</v>
      </c>
      <c r="Z45" s="11">
        <v>5</v>
      </c>
      <c r="AA45" s="11">
        <v>5</v>
      </c>
      <c r="AB45" s="11">
        <v>4</v>
      </c>
      <c r="AC45" s="11">
        <v>5</v>
      </c>
      <c r="AD45" s="11">
        <v>3</v>
      </c>
      <c r="AE45" s="11">
        <v>3</v>
      </c>
      <c r="AF45" s="11">
        <v>3</v>
      </c>
      <c r="AG45" s="11">
        <v>4</v>
      </c>
      <c r="AH45" s="11">
        <v>5</v>
      </c>
      <c r="AI45" s="11">
        <v>3</v>
      </c>
      <c r="AJ45" s="11">
        <v>5</v>
      </c>
      <c r="AL45" s="11">
        <v>3</v>
      </c>
      <c r="AM45" s="11">
        <v>3</v>
      </c>
      <c r="AN45" s="11">
        <v>3</v>
      </c>
      <c r="AP45" s="11">
        <v>4</v>
      </c>
      <c r="AQ45" s="11">
        <v>4</v>
      </c>
      <c r="AR45" s="11">
        <v>2</v>
      </c>
      <c r="AS45" s="11" t="s">
        <v>190</v>
      </c>
      <c r="AT45" s="11">
        <v>4</v>
      </c>
      <c r="AU45" s="11">
        <v>4</v>
      </c>
      <c r="AV45" s="11">
        <v>3</v>
      </c>
      <c r="AX45" s="11">
        <v>1</v>
      </c>
      <c r="AY45" s="11">
        <v>5</v>
      </c>
      <c r="BA45" s="11">
        <v>2</v>
      </c>
      <c r="BB45" s="11">
        <v>4</v>
      </c>
      <c r="BC45" s="11" t="s">
        <v>79</v>
      </c>
      <c r="BD45" s="11" t="s">
        <v>78</v>
      </c>
      <c r="BE45" s="11" t="s">
        <v>78</v>
      </c>
      <c r="BF45" s="11" t="s">
        <v>78</v>
      </c>
      <c r="BG45" s="11" t="s">
        <v>78</v>
      </c>
      <c r="BH45" s="11" t="s">
        <v>78</v>
      </c>
      <c r="BI45" s="11" t="s">
        <v>79</v>
      </c>
      <c r="BJ45" s="11" t="s">
        <v>79</v>
      </c>
      <c r="BL45" s="11" t="s">
        <v>191</v>
      </c>
      <c r="BM45" s="11" t="s">
        <v>81</v>
      </c>
      <c r="BN45" s="11" t="s">
        <v>74</v>
      </c>
      <c r="BO45" s="11" t="s">
        <v>81</v>
      </c>
      <c r="BP45" s="11" t="s">
        <v>74</v>
      </c>
      <c r="BR45" s="11" t="s">
        <v>192</v>
      </c>
      <c r="BS45" s="11" t="s">
        <v>74</v>
      </c>
      <c r="BT45" s="11" t="s">
        <v>81</v>
      </c>
      <c r="BU45" s="11" t="s">
        <v>74</v>
      </c>
    </row>
    <row r="46" spans="1:73" s="10" customFormat="1" ht="14.25" x14ac:dyDescent="0.2">
      <c r="A46" s="9">
        <v>20</v>
      </c>
      <c r="B46" s="9">
        <v>3</v>
      </c>
      <c r="C46" s="10">
        <v>4</v>
      </c>
      <c r="D46" s="9">
        <v>0.47951807229999999</v>
      </c>
      <c r="E46" s="9">
        <v>0</v>
      </c>
      <c r="F46" s="9">
        <v>0</v>
      </c>
      <c r="G46" s="9">
        <v>0</v>
      </c>
      <c r="H46" s="10">
        <v>1</v>
      </c>
      <c r="I46" s="9">
        <v>0.56530214420000002</v>
      </c>
      <c r="J46" s="9">
        <v>0</v>
      </c>
      <c r="K46" s="9">
        <v>0</v>
      </c>
      <c r="L46" s="9">
        <v>0</v>
      </c>
      <c r="M46" s="10">
        <v>1</v>
      </c>
      <c r="N46" s="9">
        <v>0.62378764679999998</v>
      </c>
      <c r="O46" s="9">
        <v>0</v>
      </c>
      <c r="P46" s="9">
        <v>0</v>
      </c>
      <c r="Q46" s="9">
        <v>0</v>
      </c>
      <c r="R46" s="10">
        <v>1</v>
      </c>
      <c r="S46" s="9">
        <v>0.51364522420000003</v>
      </c>
      <c r="T46" s="9">
        <v>0</v>
      </c>
      <c r="U46" s="9">
        <v>0</v>
      </c>
      <c r="V46" s="9">
        <v>0</v>
      </c>
      <c r="W46" s="10">
        <v>1</v>
      </c>
      <c r="X46" s="11">
        <v>5</v>
      </c>
      <c r="Y46" s="11">
        <v>4</v>
      </c>
      <c r="Z46" s="11">
        <v>4</v>
      </c>
      <c r="AA46" s="11">
        <v>4</v>
      </c>
      <c r="AB46" s="11">
        <v>3</v>
      </c>
      <c r="AC46" s="11">
        <v>4</v>
      </c>
      <c r="AD46" s="11">
        <v>3</v>
      </c>
      <c r="AE46" s="11">
        <v>5</v>
      </c>
      <c r="AF46" s="11">
        <v>5</v>
      </c>
      <c r="AG46" s="11">
        <v>4</v>
      </c>
      <c r="AH46" s="11">
        <v>5</v>
      </c>
      <c r="AI46" s="11">
        <v>5</v>
      </c>
      <c r="AJ46" s="11">
        <v>4</v>
      </c>
      <c r="AL46" s="11">
        <v>4</v>
      </c>
      <c r="AM46" s="11">
        <v>5</v>
      </c>
      <c r="AN46" s="11">
        <v>2</v>
      </c>
      <c r="AP46" s="11">
        <v>5</v>
      </c>
      <c r="AQ46" s="11">
        <v>5</v>
      </c>
      <c r="AR46" s="11">
        <v>3</v>
      </c>
      <c r="AT46" s="11">
        <v>3</v>
      </c>
      <c r="AU46" s="11">
        <v>3</v>
      </c>
      <c r="AV46" s="11">
        <v>3</v>
      </c>
      <c r="AX46" s="11">
        <v>4</v>
      </c>
      <c r="AY46" s="11">
        <v>2</v>
      </c>
      <c r="BA46" s="11">
        <v>5</v>
      </c>
      <c r="BB46" s="11">
        <v>5</v>
      </c>
      <c r="BC46" s="11" t="s">
        <v>79</v>
      </c>
      <c r="BD46" s="11" t="s">
        <v>79</v>
      </c>
      <c r="BE46" s="11" t="s">
        <v>79</v>
      </c>
      <c r="BF46" s="11" t="s">
        <v>79</v>
      </c>
      <c r="BG46" s="11" t="s">
        <v>79</v>
      </c>
      <c r="BH46" s="11" t="s">
        <v>79</v>
      </c>
      <c r="BI46" s="11" t="s">
        <v>79</v>
      </c>
      <c r="BJ46" s="11" t="s">
        <v>79</v>
      </c>
      <c r="BL46" s="11" t="s">
        <v>193</v>
      </c>
      <c r="BM46" s="11" t="s">
        <v>74</v>
      </c>
      <c r="BN46" s="11" t="s">
        <v>74</v>
      </c>
      <c r="BO46" s="11" t="s">
        <v>81</v>
      </c>
      <c r="BP46" s="11" t="s">
        <v>74</v>
      </c>
      <c r="BR46" s="11" t="s">
        <v>194</v>
      </c>
      <c r="BS46" s="11" t="s">
        <v>74</v>
      </c>
      <c r="BT46" s="11" t="s">
        <v>81</v>
      </c>
      <c r="BU46" s="11" t="s">
        <v>81</v>
      </c>
    </row>
    <row r="47" spans="1:73" s="10" customFormat="1" ht="14.25" x14ac:dyDescent="0.2">
      <c r="A47" s="9">
        <v>20</v>
      </c>
      <c r="B47" s="9">
        <v>2</v>
      </c>
      <c r="C47" s="10">
        <v>4</v>
      </c>
      <c r="D47" s="9">
        <v>8.7951807199999996E-2</v>
      </c>
      <c r="E47" s="9">
        <v>0</v>
      </c>
      <c r="F47" s="9">
        <v>5.6626506E-2</v>
      </c>
      <c r="G47" s="9">
        <v>0</v>
      </c>
      <c r="H47" s="10">
        <v>6</v>
      </c>
      <c r="I47" s="9">
        <v>1.55945419E-2</v>
      </c>
      <c r="J47" s="9">
        <v>0</v>
      </c>
      <c r="K47" s="9">
        <v>7.2124756299999995E-2</v>
      </c>
      <c r="L47" s="9">
        <v>0</v>
      </c>
      <c r="M47" s="10">
        <v>8</v>
      </c>
      <c r="N47" s="9">
        <v>2.9096477799999999E-2</v>
      </c>
      <c r="O47" s="9">
        <v>0</v>
      </c>
      <c r="P47" s="9">
        <v>8.1163859099999999E-2</v>
      </c>
      <c r="Q47" s="9">
        <v>0</v>
      </c>
      <c r="R47" s="10">
        <v>4</v>
      </c>
      <c r="S47" s="9">
        <v>5.8479532000000004E-3</v>
      </c>
      <c r="T47" s="9">
        <v>0</v>
      </c>
      <c r="U47" s="9">
        <v>9.6491228100000007E-2</v>
      </c>
      <c r="V47" s="9">
        <v>0</v>
      </c>
      <c r="W47" s="10">
        <v>1</v>
      </c>
      <c r="X47" s="11">
        <v>4</v>
      </c>
      <c r="Y47" s="11">
        <v>3</v>
      </c>
      <c r="Z47" s="11">
        <v>4</v>
      </c>
      <c r="AA47" s="11">
        <v>4</v>
      </c>
      <c r="AB47" s="11">
        <v>3</v>
      </c>
      <c r="AC47" s="11">
        <v>4</v>
      </c>
      <c r="AD47" s="11">
        <v>3</v>
      </c>
      <c r="AE47" s="11">
        <v>5</v>
      </c>
      <c r="AF47" s="11">
        <v>4</v>
      </c>
      <c r="AG47" s="11">
        <v>4</v>
      </c>
      <c r="AH47" s="11">
        <v>4</v>
      </c>
      <c r="AI47" s="11">
        <v>4</v>
      </c>
      <c r="AJ47" s="11">
        <v>4</v>
      </c>
      <c r="AL47" s="11">
        <v>3</v>
      </c>
      <c r="AM47" s="11">
        <v>4</v>
      </c>
      <c r="AN47" s="11">
        <v>3</v>
      </c>
      <c r="AP47" s="11">
        <v>5</v>
      </c>
      <c r="AQ47" s="11">
        <v>5</v>
      </c>
      <c r="AR47" s="11">
        <v>5</v>
      </c>
      <c r="AT47" s="11">
        <v>3</v>
      </c>
      <c r="AU47" s="11">
        <v>4</v>
      </c>
      <c r="AV47" s="11">
        <v>3</v>
      </c>
      <c r="AX47" s="11">
        <v>3</v>
      </c>
      <c r="AY47" s="11">
        <v>1</v>
      </c>
      <c r="AZ47" s="11" t="s">
        <v>195</v>
      </c>
      <c r="BA47" s="11">
        <v>5</v>
      </c>
      <c r="BB47" s="11">
        <v>5</v>
      </c>
      <c r="BC47" s="11" t="s">
        <v>77</v>
      </c>
      <c r="BD47" s="11" t="s">
        <v>77</v>
      </c>
      <c r="BE47" s="11" t="s">
        <v>79</v>
      </c>
      <c r="BF47" s="11" t="s">
        <v>79</v>
      </c>
      <c r="BG47" s="11" t="s">
        <v>77</v>
      </c>
      <c r="BH47" s="11" t="s">
        <v>77</v>
      </c>
      <c r="BI47" s="11" t="s">
        <v>95</v>
      </c>
      <c r="BJ47" s="11" t="s">
        <v>95</v>
      </c>
      <c r="BL47" s="11" t="s">
        <v>196</v>
      </c>
      <c r="BM47" s="11" t="s">
        <v>74</v>
      </c>
      <c r="BN47" s="11" t="s">
        <v>81</v>
      </c>
      <c r="BO47" s="11" t="s">
        <v>81</v>
      </c>
      <c r="BP47" s="11" t="s">
        <v>74</v>
      </c>
      <c r="BR47" s="11" t="s">
        <v>197</v>
      </c>
      <c r="BS47" s="11" t="s">
        <v>81</v>
      </c>
      <c r="BT47" s="11" t="s">
        <v>81</v>
      </c>
      <c r="BU47" s="11" t="s">
        <v>81</v>
      </c>
    </row>
    <row r="48" spans="1:73" s="10" customFormat="1" ht="14.25" x14ac:dyDescent="0.2">
      <c r="A48" s="9">
        <v>20</v>
      </c>
      <c r="B48" s="9">
        <v>0</v>
      </c>
      <c r="C48" s="10">
        <v>4</v>
      </c>
      <c r="D48" s="9">
        <v>0.34457831329999999</v>
      </c>
      <c r="E48" s="9">
        <v>2.7710843400000001E-2</v>
      </c>
      <c r="F48" s="9">
        <v>0</v>
      </c>
      <c r="G48" s="9">
        <v>0</v>
      </c>
      <c r="H48" s="10">
        <v>3</v>
      </c>
      <c r="I48" s="9">
        <v>0.134502924</v>
      </c>
      <c r="J48" s="9">
        <v>1.9493176999999999E-3</v>
      </c>
      <c r="K48" s="9">
        <v>2.9239766100000002E-2</v>
      </c>
      <c r="L48" s="9">
        <v>0</v>
      </c>
      <c r="M48" s="10">
        <v>2</v>
      </c>
      <c r="N48" s="9">
        <v>9.0862684999999999E-2</v>
      </c>
      <c r="O48" s="9">
        <v>0.2006125574</v>
      </c>
      <c r="P48" s="9">
        <v>1.37825421E-2</v>
      </c>
      <c r="Q48" s="9">
        <v>0.1041347626</v>
      </c>
      <c r="R48" s="10">
        <v>15</v>
      </c>
      <c r="S48" s="9">
        <v>0</v>
      </c>
      <c r="T48" s="9">
        <v>0.3869395712</v>
      </c>
      <c r="U48" s="9">
        <v>0</v>
      </c>
      <c r="V48" s="9">
        <v>0.1052631579</v>
      </c>
      <c r="W48" s="10">
        <v>10</v>
      </c>
      <c r="X48" s="11">
        <v>5</v>
      </c>
      <c r="Y48" s="11">
        <v>3</v>
      </c>
      <c r="Z48" s="11">
        <v>2</v>
      </c>
      <c r="AA48" s="11">
        <v>3</v>
      </c>
      <c r="AB48" s="11">
        <v>4</v>
      </c>
      <c r="AC48" s="11">
        <v>4</v>
      </c>
      <c r="AD48" s="11">
        <v>4</v>
      </c>
      <c r="AE48" s="11">
        <v>5</v>
      </c>
      <c r="AF48" s="11">
        <v>4</v>
      </c>
      <c r="AG48" s="11">
        <v>5</v>
      </c>
      <c r="AH48" s="11">
        <v>4</v>
      </c>
      <c r="AI48" s="11">
        <v>3</v>
      </c>
      <c r="AJ48" s="11">
        <v>4</v>
      </c>
      <c r="AK48" s="11" t="s">
        <v>198</v>
      </c>
      <c r="AL48" s="11">
        <v>4</v>
      </c>
      <c r="AM48" s="11">
        <v>3</v>
      </c>
      <c r="AN48" s="11">
        <v>4</v>
      </c>
      <c r="AO48" s="11" t="s">
        <v>199</v>
      </c>
      <c r="AP48" s="11">
        <v>4</v>
      </c>
      <c r="AQ48" s="11">
        <v>4</v>
      </c>
      <c r="AR48" s="11">
        <v>4</v>
      </c>
      <c r="AS48" s="11" t="s">
        <v>200</v>
      </c>
      <c r="AT48" s="11">
        <v>4</v>
      </c>
      <c r="AU48" s="11">
        <v>4</v>
      </c>
      <c r="AV48" s="11">
        <v>4</v>
      </c>
      <c r="AW48" s="11" t="s">
        <v>201</v>
      </c>
      <c r="AX48" s="11">
        <v>4</v>
      </c>
      <c r="AY48" s="11">
        <v>4</v>
      </c>
      <c r="BA48" s="11">
        <v>4</v>
      </c>
      <c r="BB48" s="11">
        <v>4</v>
      </c>
      <c r="BC48" s="11" t="s">
        <v>79</v>
      </c>
      <c r="BD48" s="11" t="s">
        <v>79</v>
      </c>
      <c r="BE48" s="11" t="s">
        <v>79</v>
      </c>
      <c r="BF48" s="11" t="s">
        <v>79</v>
      </c>
      <c r="BG48" s="11" t="s">
        <v>77</v>
      </c>
      <c r="BH48" s="11" t="s">
        <v>79</v>
      </c>
      <c r="BI48" s="11" t="s">
        <v>77</v>
      </c>
      <c r="BJ48" s="11" t="s">
        <v>77</v>
      </c>
      <c r="BL48" s="11" t="s">
        <v>202</v>
      </c>
      <c r="BM48" s="11" t="s">
        <v>74</v>
      </c>
      <c r="BN48" s="11" t="s">
        <v>74</v>
      </c>
      <c r="BO48" s="11" t="s">
        <v>81</v>
      </c>
      <c r="BP48" s="11" t="s">
        <v>74</v>
      </c>
      <c r="BR48" s="11" t="s">
        <v>203</v>
      </c>
      <c r="BS48" s="11" t="s">
        <v>81</v>
      </c>
      <c r="BT48" s="11" t="s">
        <v>81</v>
      </c>
      <c r="BU48" s="11" t="s">
        <v>74</v>
      </c>
    </row>
    <row r="49" spans="1:73" s="10" customFormat="1" ht="14.25" x14ac:dyDescent="0.2">
      <c r="A49" s="9">
        <v>20</v>
      </c>
      <c r="B49" s="9">
        <v>1</v>
      </c>
      <c r="C49" s="10">
        <v>4</v>
      </c>
      <c r="D49" s="9">
        <v>0.22168674699999999</v>
      </c>
      <c r="E49" s="9">
        <v>0.14457831330000001</v>
      </c>
      <c r="F49" s="9">
        <v>1.92771084E-2</v>
      </c>
      <c r="G49" s="9">
        <v>0.20963855419999999</v>
      </c>
      <c r="H49" s="10">
        <v>22</v>
      </c>
      <c r="I49" s="9">
        <v>9.9415204699999996E-2</v>
      </c>
      <c r="J49" s="9">
        <v>0.1442495127</v>
      </c>
      <c r="K49" s="9">
        <v>0</v>
      </c>
      <c r="L49" s="9">
        <v>0.26900584799999999</v>
      </c>
      <c r="M49" s="10">
        <v>5</v>
      </c>
      <c r="N49" s="9">
        <v>0</v>
      </c>
      <c r="O49" s="9">
        <v>8.6778969000000008E-3</v>
      </c>
      <c r="P49" s="9">
        <v>0</v>
      </c>
      <c r="Q49" s="9">
        <v>0.30066360390000002</v>
      </c>
      <c r="R49" s="10">
        <v>3</v>
      </c>
      <c r="S49" s="9">
        <v>0</v>
      </c>
      <c r="T49" s="9">
        <v>0</v>
      </c>
      <c r="U49" s="9">
        <v>0</v>
      </c>
      <c r="V49" s="9">
        <v>0.3937621832</v>
      </c>
      <c r="W49" s="10">
        <v>1</v>
      </c>
      <c r="X49" s="11">
        <v>5</v>
      </c>
      <c r="Y49" s="11">
        <v>4</v>
      </c>
      <c r="Z49" s="11">
        <v>3</v>
      </c>
      <c r="AA49" s="11">
        <v>4</v>
      </c>
      <c r="AB49" s="11">
        <v>3</v>
      </c>
      <c r="AC49" s="11">
        <v>4</v>
      </c>
      <c r="AD49" s="11">
        <v>4</v>
      </c>
      <c r="AE49" s="11">
        <v>4</v>
      </c>
      <c r="AF49" s="11">
        <v>5</v>
      </c>
      <c r="AG49" s="11">
        <v>3</v>
      </c>
      <c r="AH49" s="11">
        <v>3</v>
      </c>
      <c r="AI49" s="11">
        <v>5</v>
      </c>
      <c r="AJ49" s="11">
        <v>4</v>
      </c>
      <c r="AL49" s="11">
        <v>4</v>
      </c>
      <c r="AM49" s="11">
        <v>5</v>
      </c>
      <c r="AN49" s="11">
        <v>2</v>
      </c>
      <c r="AO49" s="11" t="s">
        <v>204</v>
      </c>
      <c r="AP49" s="11">
        <v>5</v>
      </c>
      <c r="AQ49" s="11">
        <v>5</v>
      </c>
      <c r="AR49" s="11">
        <v>5</v>
      </c>
      <c r="AT49" s="11">
        <v>4</v>
      </c>
      <c r="AU49" s="11">
        <v>5</v>
      </c>
      <c r="AV49" s="11">
        <v>2</v>
      </c>
      <c r="AW49" s="11" t="s">
        <v>205</v>
      </c>
      <c r="AX49" s="11">
        <v>4</v>
      </c>
      <c r="AY49" s="11">
        <v>5</v>
      </c>
      <c r="AZ49" s="11" t="s">
        <v>206</v>
      </c>
      <c r="BA49" s="11">
        <v>3</v>
      </c>
      <c r="BB49" s="11">
        <v>5</v>
      </c>
      <c r="BC49" s="11" t="s">
        <v>78</v>
      </c>
      <c r="BD49" s="11" t="s">
        <v>78</v>
      </c>
      <c r="BE49" s="11" t="s">
        <v>79</v>
      </c>
      <c r="BF49" s="11" t="s">
        <v>79</v>
      </c>
      <c r="BG49" s="11" t="s">
        <v>77</v>
      </c>
      <c r="BH49" s="11" t="s">
        <v>77</v>
      </c>
      <c r="BI49" s="11" t="s">
        <v>95</v>
      </c>
      <c r="BJ49" s="11" t="s">
        <v>95</v>
      </c>
      <c r="BL49" s="11" t="s">
        <v>207</v>
      </c>
      <c r="BM49" s="11" t="s">
        <v>74</v>
      </c>
      <c r="BN49" s="11" t="s">
        <v>81</v>
      </c>
      <c r="BO49" s="11" t="s">
        <v>81</v>
      </c>
      <c r="BP49" s="11" t="s">
        <v>81</v>
      </c>
      <c r="BQ49" s="11" t="s">
        <v>208</v>
      </c>
      <c r="BR49" s="11" t="s">
        <v>209</v>
      </c>
      <c r="BS49" s="11" t="s">
        <v>81</v>
      </c>
      <c r="BT49" s="11" t="s">
        <v>81</v>
      </c>
      <c r="BU49" s="11" t="s">
        <v>81</v>
      </c>
    </row>
    <row r="50" spans="1:73" s="10" customFormat="1" ht="14.25" x14ac:dyDescent="0.2">
      <c r="A50" s="9">
        <v>25</v>
      </c>
      <c r="B50" s="9">
        <v>0</v>
      </c>
      <c r="C50" s="10">
        <v>4</v>
      </c>
      <c r="D50" s="9">
        <v>0</v>
      </c>
      <c r="E50" s="9">
        <v>0</v>
      </c>
      <c r="F50" s="9">
        <v>0.18047340000000001</v>
      </c>
      <c r="G50" s="9">
        <v>0</v>
      </c>
      <c r="H50" s="10">
        <v>1</v>
      </c>
      <c r="I50" s="9">
        <v>8.7719300000000007E-3</v>
      </c>
      <c r="J50" s="9">
        <v>0</v>
      </c>
      <c r="K50" s="9">
        <v>5.04386E-2</v>
      </c>
      <c r="L50" s="9">
        <v>0</v>
      </c>
      <c r="M50" s="10">
        <v>1</v>
      </c>
      <c r="N50" s="9">
        <v>2.5337149999999999E-2</v>
      </c>
      <c r="O50" s="9">
        <v>4.086637E-4</v>
      </c>
      <c r="P50" s="9">
        <v>6.7020839999999998E-2</v>
      </c>
      <c r="Q50" s="9">
        <v>0</v>
      </c>
      <c r="R50" s="10">
        <v>7</v>
      </c>
      <c r="S50" s="9">
        <v>4.5836519999999997E-3</v>
      </c>
      <c r="T50" s="9">
        <v>7.6394189999999995E-4</v>
      </c>
      <c r="U50" s="9">
        <v>0.14056531999999999</v>
      </c>
      <c r="V50" s="9">
        <v>0</v>
      </c>
      <c r="W50" s="10">
        <v>1</v>
      </c>
      <c r="X50" s="11">
        <v>4</v>
      </c>
      <c r="Y50" s="11">
        <v>2</v>
      </c>
      <c r="Z50" s="11">
        <v>5</v>
      </c>
      <c r="AA50" s="11">
        <v>5</v>
      </c>
      <c r="AB50" s="11">
        <v>2</v>
      </c>
      <c r="AC50" s="11">
        <v>5</v>
      </c>
      <c r="AD50" s="11">
        <v>3</v>
      </c>
      <c r="AE50" s="11">
        <v>3</v>
      </c>
      <c r="AF50" s="11">
        <v>3</v>
      </c>
      <c r="AG50" s="11">
        <v>2</v>
      </c>
      <c r="AH50" s="11">
        <v>5</v>
      </c>
      <c r="AI50" s="11">
        <v>4</v>
      </c>
      <c r="AJ50" s="11">
        <v>5</v>
      </c>
      <c r="AL50" s="11">
        <v>1</v>
      </c>
      <c r="AM50" s="11">
        <v>2</v>
      </c>
      <c r="AN50" s="11">
        <v>3</v>
      </c>
      <c r="AP50" s="11">
        <v>5</v>
      </c>
      <c r="AQ50" s="11">
        <v>4</v>
      </c>
      <c r="AR50" s="11">
        <v>5</v>
      </c>
      <c r="AT50" s="11">
        <v>2</v>
      </c>
      <c r="AU50" s="11">
        <v>1</v>
      </c>
      <c r="AV50" s="11">
        <v>3</v>
      </c>
      <c r="AX50" s="11">
        <v>5</v>
      </c>
      <c r="AY50" s="11">
        <v>1</v>
      </c>
      <c r="BA50" s="11">
        <v>4</v>
      </c>
      <c r="BB50" s="11">
        <v>5</v>
      </c>
      <c r="BC50" s="11" t="s">
        <v>78</v>
      </c>
      <c r="BD50" s="11" t="s">
        <v>78</v>
      </c>
      <c r="BE50" s="11" t="s">
        <v>78</v>
      </c>
      <c r="BF50" s="11" t="s">
        <v>78</v>
      </c>
      <c r="BG50" s="11" t="s">
        <v>79</v>
      </c>
      <c r="BH50" s="11" t="s">
        <v>79</v>
      </c>
      <c r="BI50" s="11" t="s">
        <v>95</v>
      </c>
      <c r="BJ50" s="11" t="s">
        <v>95</v>
      </c>
      <c r="BL50" s="11" t="s">
        <v>210</v>
      </c>
      <c r="BM50" s="11" t="s">
        <v>74</v>
      </c>
      <c r="BN50" s="11" t="s">
        <v>81</v>
      </c>
      <c r="BO50" s="11" t="s">
        <v>81</v>
      </c>
      <c r="BP50" s="11" t="s">
        <v>81</v>
      </c>
      <c r="BQ50" s="11" t="s">
        <v>211</v>
      </c>
      <c r="BR50" s="11" t="s">
        <v>212</v>
      </c>
      <c r="BS50" s="11" t="s">
        <v>81</v>
      </c>
      <c r="BT50" s="11" t="s">
        <v>81</v>
      </c>
      <c r="BU50" s="11" t="s">
        <v>81</v>
      </c>
    </row>
    <row r="51" spans="1:73" s="10" customFormat="1" ht="14.25" x14ac:dyDescent="0.2">
      <c r="A51" s="9">
        <v>25</v>
      </c>
      <c r="B51" s="9">
        <v>2</v>
      </c>
      <c r="C51" s="10">
        <v>4</v>
      </c>
      <c r="D51" s="9">
        <v>0.49704142000000001</v>
      </c>
      <c r="E51" s="9">
        <v>0</v>
      </c>
      <c r="F51" s="9">
        <v>0</v>
      </c>
      <c r="G51" s="9">
        <v>0</v>
      </c>
      <c r="H51" s="10">
        <v>1</v>
      </c>
      <c r="I51" s="9">
        <v>0.18640350999999999</v>
      </c>
      <c r="J51" s="9">
        <v>0</v>
      </c>
      <c r="K51" s="9">
        <v>0</v>
      </c>
      <c r="L51" s="9">
        <v>8.114035E-2</v>
      </c>
      <c r="M51" s="10">
        <v>3</v>
      </c>
      <c r="N51" s="9">
        <v>0.24397221090000001</v>
      </c>
      <c r="O51" s="9">
        <v>1.2259910000000001E-3</v>
      </c>
      <c r="P51" s="9">
        <v>0</v>
      </c>
      <c r="Q51" s="9">
        <v>1.8389869999999999E-2</v>
      </c>
      <c r="R51" s="10">
        <v>3</v>
      </c>
      <c r="S51" s="9">
        <v>0.41482047399999999</v>
      </c>
      <c r="T51" s="9">
        <v>1.527884E-2</v>
      </c>
      <c r="U51" s="9">
        <v>0</v>
      </c>
      <c r="V51" s="9">
        <v>0</v>
      </c>
      <c r="W51" s="10">
        <v>4</v>
      </c>
      <c r="X51" s="11">
        <v>4</v>
      </c>
      <c r="Y51" s="11">
        <v>3</v>
      </c>
      <c r="Z51" s="11">
        <v>4</v>
      </c>
      <c r="AA51" s="11">
        <v>3</v>
      </c>
      <c r="AB51" s="11">
        <v>2</v>
      </c>
      <c r="AC51" s="11">
        <v>4</v>
      </c>
      <c r="AD51" s="11">
        <v>3</v>
      </c>
      <c r="AE51" s="11">
        <v>4</v>
      </c>
      <c r="AF51" s="11">
        <v>4</v>
      </c>
      <c r="AG51" s="11">
        <v>3</v>
      </c>
      <c r="AH51" s="11">
        <v>5</v>
      </c>
      <c r="AI51" s="11">
        <v>4</v>
      </c>
      <c r="AJ51" s="11">
        <v>4</v>
      </c>
      <c r="AL51" s="11">
        <v>4</v>
      </c>
      <c r="AM51" s="11">
        <v>4</v>
      </c>
      <c r="AN51" s="11">
        <v>3</v>
      </c>
      <c r="AP51" s="11">
        <v>5</v>
      </c>
      <c r="AQ51" s="11">
        <v>4</v>
      </c>
      <c r="AR51" s="11">
        <v>4</v>
      </c>
      <c r="AT51" s="11">
        <v>3</v>
      </c>
      <c r="AU51" s="11">
        <v>3</v>
      </c>
      <c r="AV51" s="11">
        <v>3</v>
      </c>
      <c r="AX51" s="11">
        <v>5</v>
      </c>
      <c r="AY51" s="11">
        <v>1</v>
      </c>
      <c r="BA51" s="11">
        <v>5</v>
      </c>
      <c r="BB51" s="11">
        <v>5</v>
      </c>
      <c r="BC51" s="11" t="s">
        <v>77</v>
      </c>
      <c r="BD51" s="11" t="s">
        <v>79</v>
      </c>
      <c r="BE51" s="11" t="s">
        <v>78</v>
      </c>
      <c r="BF51" s="11" t="s">
        <v>79</v>
      </c>
      <c r="BG51" s="11" t="s">
        <v>79</v>
      </c>
      <c r="BH51" s="11" t="s">
        <v>79</v>
      </c>
      <c r="BI51" s="11" t="s">
        <v>139</v>
      </c>
      <c r="BJ51" s="11" t="s">
        <v>95</v>
      </c>
      <c r="BL51" s="11" t="s">
        <v>213</v>
      </c>
      <c r="BM51" s="11" t="s">
        <v>74</v>
      </c>
      <c r="BN51" s="11" t="s">
        <v>74</v>
      </c>
      <c r="BO51" s="11" t="s">
        <v>81</v>
      </c>
      <c r="BP51" s="11" t="s">
        <v>74</v>
      </c>
      <c r="BQ51" s="11" t="s">
        <v>214</v>
      </c>
      <c r="BS51" s="11" t="s">
        <v>81</v>
      </c>
      <c r="BT51" s="11" t="s">
        <v>81</v>
      </c>
      <c r="BU51" s="11" t="s">
        <v>74</v>
      </c>
    </row>
    <row r="52" spans="1:73" s="10" customFormat="1" ht="14.25" x14ac:dyDescent="0.2">
      <c r="A52" s="9">
        <v>25</v>
      </c>
      <c r="B52" s="9">
        <v>1</v>
      </c>
      <c r="C52" s="10">
        <v>4</v>
      </c>
      <c r="D52" s="9">
        <v>0.8047337</v>
      </c>
      <c r="E52" s="9">
        <v>0</v>
      </c>
      <c r="F52" s="9">
        <v>0</v>
      </c>
      <c r="G52" s="9">
        <v>0</v>
      </c>
      <c r="H52" s="10">
        <v>1</v>
      </c>
      <c r="I52" s="9">
        <v>0.6469298</v>
      </c>
      <c r="J52" s="9">
        <v>0</v>
      </c>
      <c r="K52" s="9">
        <v>0</v>
      </c>
      <c r="L52" s="9">
        <v>0</v>
      </c>
      <c r="M52" s="10">
        <v>1</v>
      </c>
      <c r="N52" s="9">
        <v>0.30159380000000002</v>
      </c>
      <c r="O52" s="9">
        <v>1.2259910000000001E-2</v>
      </c>
      <c r="P52" s="9">
        <v>4.086637E-4</v>
      </c>
      <c r="Q52" s="9">
        <v>0</v>
      </c>
      <c r="R52" s="10">
        <v>3</v>
      </c>
      <c r="S52" s="9">
        <v>0.35141329999999998</v>
      </c>
      <c r="T52" s="9">
        <v>2.2918259999999999E-2</v>
      </c>
      <c r="U52" s="9">
        <v>0</v>
      </c>
      <c r="V52" s="9">
        <v>0</v>
      </c>
      <c r="W52" s="10">
        <v>5</v>
      </c>
      <c r="X52" s="11">
        <v>4</v>
      </c>
      <c r="Y52" s="11">
        <v>3</v>
      </c>
      <c r="Z52" s="11">
        <v>4</v>
      </c>
      <c r="AA52" s="11">
        <v>4</v>
      </c>
      <c r="AB52" s="11">
        <v>2</v>
      </c>
      <c r="AC52" s="11">
        <v>4</v>
      </c>
      <c r="AD52" s="11">
        <v>4</v>
      </c>
      <c r="AE52" s="11">
        <v>4</v>
      </c>
      <c r="AF52" s="11">
        <v>3</v>
      </c>
      <c r="AG52" s="11">
        <v>4</v>
      </c>
      <c r="AH52" s="11">
        <v>5</v>
      </c>
      <c r="AI52" s="11">
        <v>3</v>
      </c>
      <c r="AJ52" s="11">
        <v>5</v>
      </c>
      <c r="AK52" s="11" t="s">
        <v>215</v>
      </c>
      <c r="AL52" s="11">
        <v>4</v>
      </c>
      <c r="AM52" s="11">
        <v>4</v>
      </c>
      <c r="AN52" s="11">
        <v>3</v>
      </c>
      <c r="AO52" s="11" t="s">
        <v>216</v>
      </c>
      <c r="AP52" s="11">
        <v>5</v>
      </c>
      <c r="AQ52" s="11">
        <v>5</v>
      </c>
      <c r="AR52" s="11">
        <v>5</v>
      </c>
      <c r="AT52" s="11">
        <v>5</v>
      </c>
      <c r="AU52" s="11">
        <v>4</v>
      </c>
      <c r="AV52" s="11">
        <v>1</v>
      </c>
      <c r="AW52" s="11" t="s">
        <v>217</v>
      </c>
      <c r="AX52" s="11">
        <v>5</v>
      </c>
      <c r="AY52" s="11">
        <v>2</v>
      </c>
      <c r="AZ52" s="11" t="s">
        <v>218</v>
      </c>
      <c r="BA52" s="11">
        <v>4</v>
      </c>
      <c r="BB52" s="11">
        <v>5</v>
      </c>
      <c r="BC52" s="11" t="s">
        <v>79</v>
      </c>
      <c r="BD52" s="11" t="s">
        <v>79</v>
      </c>
      <c r="BE52" s="11" t="s">
        <v>78</v>
      </c>
      <c r="BF52" s="11" t="s">
        <v>78</v>
      </c>
      <c r="BG52" s="11" t="s">
        <v>78</v>
      </c>
      <c r="BH52" s="11" t="s">
        <v>78</v>
      </c>
      <c r="BL52" s="11" t="s">
        <v>219</v>
      </c>
      <c r="BM52" s="11" t="s">
        <v>74</v>
      </c>
      <c r="BN52" s="11" t="s">
        <v>74</v>
      </c>
      <c r="BO52" s="11" t="s">
        <v>81</v>
      </c>
      <c r="BP52" s="11" t="s">
        <v>74</v>
      </c>
      <c r="BR52" s="11" t="s">
        <v>220</v>
      </c>
      <c r="BS52" s="11" t="s">
        <v>81</v>
      </c>
      <c r="BT52" s="11" t="s">
        <v>81</v>
      </c>
      <c r="BU52" s="11" t="s">
        <v>74</v>
      </c>
    </row>
    <row r="53" spans="1:73" s="10" customFormat="1" ht="14.25" x14ac:dyDescent="0.2">
      <c r="A53" s="9">
        <v>25</v>
      </c>
      <c r="B53" s="9">
        <v>3</v>
      </c>
      <c r="C53" s="10">
        <v>4</v>
      </c>
      <c r="D53" s="9">
        <v>0</v>
      </c>
      <c r="E53" s="9">
        <v>0</v>
      </c>
      <c r="F53" s="9">
        <v>0</v>
      </c>
      <c r="G53" s="9">
        <v>0</v>
      </c>
      <c r="H53" s="10">
        <v>0</v>
      </c>
      <c r="I53" s="9">
        <v>0</v>
      </c>
      <c r="J53" s="9">
        <v>0.3070175</v>
      </c>
      <c r="K53" s="9">
        <v>0</v>
      </c>
      <c r="L53" s="9">
        <v>0</v>
      </c>
      <c r="M53" s="10">
        <v>1</v>
      </c>
      <c r="N53" s="9">
        <v>0</v>
      </c>
      <c r="O53" s="9">
        <v>0.50469962999999995</v>
      </c>
      <c r="P53" s="9">
        <v>0</v>
      </c>
      <c r="Q53" s="9">
        <v>9.3992639999999992E-3</v>
      </c>
      <c r="R53" s="10">
        <v>4</v>
      </c>
      <c r="S53" s="9">
        <v>0</v>
      </c>
      <c r="T53" s="9">
        <v>0.32314744080000002</v>
      </c>
      <c r="U53" s="9">
        <v>0</v>
      </c>
      <c r="V53" s="9">
        <v>0</v>
      </c>
      <c r="W53" s="10">
        <v>1</v>
      </c>
      <c r="X53" s="11">
        <v>4</v>
      </c>
      <c r="Y53" s="11">
        <v>3</v>
      </c>
      <c r="Z53" s="11">
        <v>5</v>
      </c>
      <c r="AA53" s="11">
        <v>4</v>
      </c>
      <c r="AB53" s="11">
        <v>2</v>
      </c>
      <c r="AC53" s="11">
        <v>4</v>
      </c>
      <c r="AD53" s="11">
        <v>3</v>
      </c>
      <c r="AE53" s="11">
        <v>3</v>
      </c>
      <c r="AF53" s="11">
        <v>4</v>
      </c>
      <c r="AG53" s="11">
        <v>3</v>
      </c>
      <c r="AH53" s="11">
        <v>4</v>
      </c>
      <c r="AI53" s="11">
        <v>4</v>
      </c>
      <c r="AJ53" s="11">
        <v>4</v>
      </c>
      <c r="AL53" s="11">
        <v>2</v>
      </c>
      <c r="AM53" s="11">
        <v>3</v>
      </c>
      <c r="AN53" s="11">
        <v>3</v>
      </c>
      <c r="AO53" s="11" t="s">
        <v>221</v>
      </c>
      <c r="AP53" s="11">
        <v>4</v>
      </c>
      <c r="AQ53" s="11">
        <v>3</v>
      </c>
      <c r="AR53" s="11">
        <v>4</v>
      </c>
      <c r="AT53" s="11">
        <v>3</v>
      </c>
      <c r="AU53" s="11">
        <v>3</v>
      </c>
      <c r="AV53" s="11">
        <v>3</v>
      </c>
      <c r="AX53" s="11">
        <v>4</v>
      </c>
      <c r="AY53" s="11">
        <v>4</v>
      </c>
      <c r="BA53" s="11">
        <v>4</v>
      </c>
      <c r="BB53" s="11">
        <v>4</v>
      </c>
      <c r="BC53" s="11" t="s">
        <v>77</v>
      </c>
      <c r="BD53" s="11" t="s">
        <v>77</v>
      </c>
      <c r="BE53" s="11" t="s">
        <v>78</v>
      </c>
      <c r="BF53" s="11" t="s">
        <v>79</v>
      </c>
      <c r="BG53" s="11" t="s">
        <v>79</v>
      </c>
      <c r="BH53" s="11" t="s">
        <v>79</v>
      </c>
      <c r="BI53" s="11" t="s">
        <v>95</v>
      </c>
      <c r="BJ53" s="11" t="s">
        <v>95</v>
      </c>
      <c r="BL53" s="11" t="s">
        <v>222</v>
      </c>
      <c r="BM53" s="11" t="s">
        <v>74</v>
      </c>
      <c r="BN53" s="11" t="s">
        <v>81</v>
      </c>
      <c r="BO53" s="11" t="s">
        <v>74</v>
      </c>
      <c r="BP53" s="11" t="s">
        <v>81</v>
      </c>
      <c r="BQ53" s="11" t="s">
        <v>223</v>
      </c>
      <c r="BS53" s="11" t="s">
        <v>81</v>
      </c>
      <c r="BT53" s="11" t="s">
        <v>81</v>
      </c>
      <c r="BU53" s="11" t="s">
        <v>74</v>
      </c>
    </row>
    <row r="54" spans="1:73" x14ac:dyDescent="0.2">
      <c r="C54" s="10"/>
    </row>
    <row r="55" spans="1:73" x14ac:dyDescent="0.2">
      <c r="C55" s="10"/>
      <c r="X55">
        <f t="shared" ref="X55:AN55" si="0">COUNTIF(X3:X53,1)/COUNT(X3:X53)</f>
        <v>0</v>
      </c>
      <c r="Y55">
        <f t="shared" si="0"/>
        <v>0</v>
      </c>
      <c r="Z55">
        <f t="shared" si="0"/>
        <v>0</v>
      </c>
      <c r="AA55">
        <f t="shared" si="0"/>
        <v>0</v>
      </c>
      <c r="AB55">
        <f t="shared" si="0"/>
        <v>3.9215686274509803E-2</v>
      </c>
      <c r="AC55">
        <f t="shared" si="0"/>
        <v>0</v>
      </c>
      <c r="AD55">
        <f t="shared" si="0"/>
        <v>0</v>
      </c>
      <c r="AE55">
        <f t="shared" si="0"/>
        <v>0</v>
      </c>
      <c r="AF55">
        <f t="shared" si="0"/>
        <v>0</v>
      </c>
      <c r="AG55">
        <f t="shared" si="0"/>
        <v>1.9607843137254902E-2</v>
      </c>
      <c r="AH55">
        <f t="shared" si="0"/>
        <v>0</v>
      </c>
      <c r="AI55">
        <f t="shared" si="0"/>
        <v>0</v>
      </c>
      <c r="AJ55">
        <f t="shared" si="0"/>
        <v>0</v>
      </c>
      <c r="AK55" t="e">
        <f t="shared" si="0"/>
        <v>#DIV/0!</v>
      </c>
      <c r="AL55">
        <f t="shared" si="0"/>
        <v>1.9607843137254902E-2</v>
      </c>
      <c r="AM55">
        <f t="shared" si="0"/>
        <v>0</v>
      </c>
      <c r="AN55">
        <f t="shared" si="0"/>
        <v>1.9607843137254902E-2</v>
      </c>
      <c r="AP55">
        <f>COUNTIF(AP3:AP53,1)/COUNT(AP3:AP53)</f>
        <v>0</v>
      </c>
      <c r="AQ55">
        <f>COUNTIF(AQ3:AQ53,1)/COUNT(AQ3:AQ53)</f>
        <v>0</v>
      </c>
      <c r="AR55">
        <f>COUNTIF(AR3:AR53,1)/COUNT(AR3:AR53)</f>
        <v>0</v>
      </c>
      <c r="AT55">
        <f>COUNTIF(AT3:AT53,1)/COUNT(AT3:AT53)</f>
        <v>1.9607843137254902E-2</v>
      </c>
      <c r="AU55">
        <f>COUNTIF(AU3:AU53,1)/COUNT(AU3:AU53)</f>
        <v>3.9215686274509803E-2</v>
      </c>
      <c r="AV55">
        <f>COUNTIF(AV3:AV53,1)/COUNT(AV3:AV53)</f>
        <v>3.9215686274509803E-2</v>
      </c>
      <c r="AX55">
        <f>COUNTIF(AX3:AX53,1)/COUNT(AX3:AX53)</f>
        <v>0.15686274509803921</v>
      </c>
      <c r="AY55">
        <f>COUNTIF(AY3:AY53,1)/COUNT(AY3:AY53)</f>
        <v>5.8823529411764705E-2</v>
      </c>
      <c r="BA55">
        <f>COUNTIF(BA3:BA53,1)/COUNT(BA3:BA53)</f>
        <v>0</v>
      </c>
      <c r="BB55">
        <f>COUNTIF(BB3:BB53,1)/COUNT(BB3:BB53)</f>
        <v>0</v>
      </c>
      <c r="BC55">
        <f t="shared" ref="BC55:BJ55" si="1">COUNTIF(BC3:BC53,"Muito Ruim")/COUNTA(BC3:BC53)</f>
        <v>0</v>
      </c>
      <c r="BD55">
        <f t="shared" si="1"/>
        <v>0</v>
      </c>
      <c r="BE55">
        <f t="shared" si="1"/>
        <v>0</v>
      </c>
      <c r="BF55">
        <f t="shared" si="1"/>
        <v>0</v>
      </c>
      <c r="BG55">
        <f t="shared" si="1"/>
        <v>0</v>
      </c>
      <c r="BH55">
        <f t="shared" si="1"/>
        <v>0</v>
      </c>
      <c r="BI55">
        <f t="shared" si="1"/>
        <v>0</v>
      </c>
      <c r="BJ55">
        <f t="shared" si="1"/>
        <v>4.5454545454545456E-2</v>
      </c>
      <c r="BN55">
        <f>COUNTIF(BN3:BN53,"Não")/COUNTA(BN3:BN53)</f>
        <v>0.28888888888888886</v>
      </c>
      <c r="BO55">
        <f>COUNTIF(BO3:BO53,"Não")/COUNTA(BO3:BO53)</f>
        <v>0.88888888888888884</v>
      </c>
      <c r="BP55">
        <f>COUNTIF(BP3:BP53,"Não")/COUNTA(BP3:BP53)</f>
        <v>0.34090909090909088</v>
      </c>
      <c r="BS55">
        <f>COUNTIF(BS3:BS53,"Não")/COUNTA(BS3:BS53)</f>
        <v>0.61363636363636365</v>
      </c>
      <c r="BT55">
        <f>COUNTIF(BT3:BT53,"Não")/COUNTA(BT3:BT53)</f>
        <v>0.75</v>
      </c>
      <c r="BU55">
        <f>COUNTIF(BU3:BU53,"Não")/COUNTA(BU3:BU53)</f>
        <v>0.40909090909090912</v>
      </c>
    </row>
    <row r="56" spans="1:73" x14ac:dyDescent="0.2">
      <c r="C56" s="10"/>
      <c r="X56">
        <f t="shared" ref="X56:AN56" si="2">COUNTIF(X3:X53,2)/COUNT(X3:X53)</f>
        <v>3.9215686274509803E-2</v>
      </c>
      <c r="Y56">
        <f t="shared" si="2"/>
        <v>5.8823529411764705E-2</v>
      </c>
      <c r="Z56">
        <f t="shared" si="2"/>
        <v>7.8431372549019607E-2</v>
      </c>
      <c r="AA56">
        <f t="shared" si="2"/>
        <v>0</v>
      </c>
      <c r="AB56">
        <f t="shared" si="2"/>
        <v>0.31372549019607843</v>
      </c>
      <c r="AC56">
        <f t="shared" si="2"/>
        <v>3.9215686274509803E-2</v>
      </c>
      <c r="AD56">
        <f t="shared" si="2"/>
        <v>9.8039215686274508E-2</v>
      </c>
      <c r="AE56">
        <f t="shared" si="2"/>
        <v>3.9215686274509803E-2</v>
      </c>
      <c r="AF56">
        <f t="shared" si="2"/>
        <v>1.9607843137254902E-2</v>
      </c>
      <c r="AG56">
        <f t="shared" si="2"/>
        <v>9.8039215686274508E-2</v>
      </c>
      <c r="AH56">
        <f t="shared" si="2"/>
        <v>0</v>
      </c>
      <c r="AI56">
        <f t="shared" si="2"/>
        <v>0</v>
      </c>
      <c r="AJ56">
        <f t="shared" si="2"/>
        <v>1.9607843137254902E-2</v>
      </c>
      <c r="AK56" t="e">
        <f t="shared" si="2"/>
        <v>#DIV/0!</v>
      </c>
      <c r="AL56">
        <f t="shared" si="2"/>
        <v>0.13725490196078433</v>
      </c>
      <c r="AM56">
        <f t="shared" si="2"/>
        <v>7.8431372549019607E-2</v>
      </c>
      <c r="AN56">
        <f t="shared" si="2"/>
        <v>0.15686274509803921</v>
      </c>
      <c r="AP56">
        <f>COUNTIF(AP3:AP53,2)/COUNT(AP3:AP53)</f>
        <v>0</v>
      </c>
      <c r="AQ56">
        <f>COUNTIF(AQ3:AQ53,2)/COUNT(AQ3:AQ53)</f>
        <v>1.9607843137254902E-2</v>
      </c>
      <c r="AR56">
        <f>COUNTIF(AR3:AR53,2)/COUNT(AR3:AR53)</f>
        <v>1.9607843137254902E-2</v>
      </c>
      <c r="AT56">
        <f>COUNTIF(AT3:AT53,2)/COUNT(AT3:AT53)</f>
        <v>0.11764705882352941</v>
      </c>
      <c r="AU56">
        <f>COUNTIF(AU3:AU53,2)/COUNT(AU3:AU53)</f>
        <v>0.11764705882352941</v>
      </c>
      <c r="AV56">
        <f>COUNTIF(AV3:AV53,2)/COUNT(AV3:AV53)</f>
        <v>0.15686274509803921</v>
      </c>
      <c r="AX56">
        <f>COUNTIF(AX3:AX53,2)/COUNT(AX3:AX53)</f>
        <v>0.15686274509803921</v>
      </c>
      <c r="AY56">
        <f>COUNTIF(AY3:AY53,2)/COUNT(AY3:AY53)</f>
        <v>5.8823529411764705E-2</v>
      </c>
      <c r="BA56">
        <f>COUNTIF(BA3:BA53,2)/COUNT(BA3:BA53)</f>
        <v>6.3829787234042548E-2</v>
      </c>
      <c r="BB56">
        <f>COUNTIF(BB3:BB53,2)/COUNT(BB3:BB53)</f>
        <v>2.1276595744680851E-2</v>
      </c>
      <c r="BC56">
        <f t="shared" ref="BC56:BJ56" si="3">COUNTIF(BC3:BC53,"Ruim")/COUNTA(BC3:BC53)</f>
        <v>0</v>
      </c>
      <c r="BD56">
        <f t="shared" si="3"/>
        <v>0</v>
      </c>
      <c r="BE56">
        <f t="shared" si="3"/>
        <v>2.1739130434782608E-2</v>
      </c>
      <c r="BF56">
        <f t="shared" si="3"/>
        <v>4.3478260869565216E-2</v>
      </c>
      <c r="BG56">
        <f t="shared" si="3"/>
        <v>0</v>
      </c>
      <c r="BH56">
        <f t="shared" si="3"/>
        <v>2.1739130434782608E-2</v>
      </c>
      <c r="BI56">
        <f t="shared" si="3"/>
        <v>0.11363636363636363</v>
      </c>
      <c r="BJ56">
        <f t="shared" si="3"/>
        <v>9.0909090909090912E-2</v>
      </c>
      <c r="BN56">
        <f>COUNTIF(BN3:BN53,"Sim")/COUNTA(BN3:BN53)</f>
        <v>0.71111111111111114</v>
      </c>
      <c r="BO56">
        <f>COUNTIF(BO3:BO53,"Sim")/COUNTA(BO3:BO53)</f>
        <v>0.1111111111111111</v>
      </c>
      <c r="BP56">
        <f>COUNTIF(BP3:BP53,"Sim")/COUNTA(BP3:BP53)</f>
        <v>0.65909090909090906</v>
      </c>
      <c r="BS56">
        <f>COUNTIF(BS3:BS53,"Sim")/COUNTA(BS3:BS53)</f>
        <v>0.38636363636363635</v>
      </c>
      <c r="BT56">
        <f>COUNTIF(BT3:BT53,"Sim")/COUNTA(BT3:BT53)</f>
        <v>0.25</v>
      </c>
      <c r="BU56">
        <f>COUNTIF(BU3:BU53,"Sim")/COUNTA(BU3:BU53)</f>
        <v>0.59090909090909094</v>
      </c>
    </row>
    <row r="57" spans="1:73" x14ac:dyDescent="0.2">
      <c r="C57" s="10"/>
      <c r="X57">
        <f t="shared" ref="X57:AN57" si="4">COUNTIF(X3:X53,3)/COUNT(X3:X53)</f>
        <v>9.8039215686274508E-2</v>
      </c>
      <c r="Y57">
        <f t="shared" si="4"/>
        <v>0.41176470588235292</v>
      </c>
      <c r="Z57">
        <f t="shared" si="4"/>
        <v>9.8039215686274508E-2</v>
      </c>
      <c r="AA57">
        <f t="shared" si="4"/>
        <v>0.25490196078431371</v>
      </c>
      <c r="AB57">
        <f t="shared" si="4"/>
        <v>0.33333333333333331</v>
      </c>
      <c r="AC57">
        <f t="shared" si="4"/>
        <v>0</v>
      </c>
      <c r="AD57">
        <f t="shared" si="4"/>
        <v>0.35294117647058826</v>
      </c>
      <c r="AE57">
        <f t="shared" si="4"/>
        <v>9.8039215686274508E-2</v>
      </c>
      <c r="AF57">
        <f t="shared" si="4"/>
        <v>0.31372549019607843</v>
      </c>
      <c r="AG57">
        <f t="shared" si="4"/>
        <v>0.31372549019607843</v>
      </c>
      <c r="AH57">
        <f t="shared" si="4"/>
        <v>5.8823529411764705E-2</v>
      </c>
      <c r="AI57">
        <f t="shared" si="4"/>
        <v>0.13725490196078433</v>
      </c>
      <c r="AJ57">
        <f t="shared" si="4"/>
        <v>9.8039215686274508E-2</v>
      </c>
      <c r="AK57" t="e">
        <f t="shared" si="4"/>
        <v>#DIV/0!</v>
      </c>
      <c r="AL57">
        <f t="shared" si="4"/>
        <v>0.19607843137254902</v>
      </c>
      <c r="AM57">
        <f t="shared" si="4"/>
        <v>0.19607843137254902</v>
      </c>
      <c r="AN57">
        <f t="shared" si="4"/>
        <v>0.35294117647058826</v>
      </c>
      <c r="AP57">
        <f>COUNTIF(AP3:AP53,3)/COUNT(AP3:AP53)</f>
        <v>0</v>
      </c>
      <c r="AQ57">
        <f>COUNTIF(AQ3:AQ53,3)/COUNT(AQ3:AQ53)</f>
        <v>5.8823529411764705E-2</v>
      </c>
      <c r="AR57">
        <f>COUNTIF(AR3:AR53,3)/COUNT(AR3:AR53)</f>
        <v>3.9215686274509803E-2</v>
      </c>
      <c r="AT57">
        <f>COUNTIF(AT3:AT53,3)/COUNT(AT3:AT53)</f>
        <v>0.17647058823529413</v>
      </c>
      <c r="AU57">
        <f>COUNTIF(AU3:AU53,3)/COUNT(AU3:AU53)</f>
        <v>0.15686274509803921</v>
      </c>
      <c r="AV57">
        <f>COUNTIF(AV3:AV53,3)/COUNT(AV3:AV53)</f>
        <v>0.35294117647058826</v>
      </c>
      <c r="AX57">
        <f>COUNTIF(AX3:AX53,3)/COUNT(AX3:AX53)</f>
        <v>0.23529411764705882</v>
      </c>
      <c r="AY57">
        <f>COUNTIF(AY3:AY53,3)/COUNT(AY3:AY53)</f>
        <v>0.11764705882352941</v>
      </c>
      <c r="BA57">
        <f>COUNTIF(BA3:BA53,3)/COUNT(BA3:BA53)</f>
        <v>0.19148936170212766</v>
      </c>
      <c r="BB57">
        <f>COUNTIF(BB3:BB53,3)/COUNT(BB3:BB53)</f>
        <v>4.2553191489361701E-2</v>
      </c>
      <c r="BC57">
        <f t="shared" ref="BC57:BJ57" si="5">COUNTIF(BC3:BC53,"Nem bom e nem ruim")/COUNTA(BC3:BC53)</f>
        <v>0</v>
      </c>
      <c r="BD57">
        <f t="shared" si="5"/>
        <v>0</v>
      </c>
      <c r="BE57">
        <f t="shared" si="5"/>
        <v>0</v>
      </c>
      <c r="BF57">
        <f t="shared" si="5"/>
        <v>0</v>
      </c>
      <c r="BG57">
        <f t="shared" si="5"/>
        <v>0</v>
      </c>
      <c r="BH57">
        <f t="shared" si="5"/>
        <v>0</v>
      </c>
      <c r="BI57">
        <f t="shared" si="5"/>
        <v>0.29545454545454547</v>
      </c>
      <c r="BJ57">
        <f t="shared" si="5"/>
        <v>0.31818181818181818</v>
      </c>
    </row>
    <row r="58" spans="1:73" x14ac:dyDescent="0.2">
      <c r="X58">
        <f t="shared" ref="X58:AN58" si="6">COUNTIF(X3:X53,4)/COUNT(X3:X53)</f>
        <v>0.49019607843137253</v>
      </c>
      <c r="Y58">
        <f t="shared" si="6"/>
        <v>0.49019607843137253</v>
      </c>
      <c r="Z58">
        <f t="shared" si="6"/>
        <v>0.29411764705882354</v>
      </c>
      <c r="AA58">
        <f t="shared" si="6"/>
        <v>0.43137254901960786</v>
      </c>
      <c r="AB58">
        <f t="shared" si="6"/>
        <v>0.29411764705882354</v>
      </c>
      <c r="AC58">
        <f t="shared" si="6"/>
        <v>0.56862745098039214</v>
      </c>
      <c r="AD58">
        <f t="shared" si="6"/>
        <v>0.39215686274509803</v>
      </c>
      <c r="AE58">
        <f t="shared" si="6"/>
        <v>0.50980392156862742</v>
      </c>
      <c r="AF58">
        <f t="shared" si="6"/>
        <v>0.31372549019607843</v>
      </c>
      <c r="AG58">
        <f t="shared" si="6"/>
        <v>0.43137254901960786</v>
      </c>
      <c r="AH58">
        <f t="shared" si="6"/>
        <v>0.33333333333333331</v>
      </c>
      <c r="AI58">
        <f t="shared" si="6"/>
        <v>0.43137254901960786</v>
      </c>
      <c r="AJ58">
        <f t="shared" si="6"/>
        <v>0.45098039215686275</v>
      </c>
      <c r="AK58" t="e">
        <f t="shared" si="6"/>
        <v>#DIV/0!</v>
      </c>
      <c r="AL58">
        <f t="shared" si="6"/>
        <v>0.39215686274509803</v>
      </c>
      <c r="AM58">
        <f t="shared" si="6"/>
        <v>0.35294117647058826</v>
      </c>
      <c r="AN58">
        <f t="shared" si="6"/>
        <v>0.37254901960784315</v>
      </c>
      <c r="AP58">
        <f>COUNTIF(AP3:AP53,4)/COUNT(AP3:AP53)</f>
        <v>0.17647058823529413</v>
      </c>
      <c r="AQ58">
        <f>COUNTIF(AQ3:AQ53,4)/COUNT(AQ3:AQ53)</f>
        <v>0.21568627450980393</v>
      </c>
      <c r="AR58">
        <f>COUNTIF(AR3:AR53,4)/COUNT(AR3:AR53)</f>
        <v>0.19607843137254902</v>
      </c>
      <c r="AT58">
        <f>COUNTIF(AT3:AT53,4)/COUNT(AT3:AT53)</f>
        <v>0.43137254901960786</v>
      </c>
      <c r="AU58">
        <f>COUNTIF(AU3:AU53,4)/COUNT(AU3:AU53)</f>
        <v>0.37254901960784315</v>
      </c>
      <c r="AV58">
        <f>COUNTIF(AV3:AV53,4)/COUNT(AV3:AV53)</f>
        <v>0.25490196078431371</v>
      </c>
      <c r="AX58">
        <f>COUNTIF(AX3:AX53,4)/COUNT(AX3:AX53)</f>
        <v>0.15686274509803921</v>
      </c>
      <c r="AY58">
        <f>COUNTIF(AY3:AY53,4)/COUNT(AY3:AY53)</f>
        <v>0.25490196078431371</v>
      </c>
      <c r="BA58">
        <f>COUNTIF(BA3:BA53,4)/COUNT(BA3:BA53)</f>
        <v>0.40425531914893614</v>
      </c>
      <c r="BB58">
        <f>COUNTIF(BB3:BB53,4)/COUNT(BB3:BB53)</f>
        <v>0.38297872340425532</v>
      </c>
      <c r="BC58">
        <f t="shared" ref="BC58:BJ58" si="7">COUNTIF(BC3:BC53,"Bom")/COUNTA(BC3:BC53)</f>
        <v>0.57777777777777772</v>
      </c>
      <c r="BD58">
        <f t="shared" si="7"/>
        <v>0.64444444444444449</v>
      </c>
      <c r="BE58">
        <f t="shared" si="7"/>
        <v>0.43478260869565216</v>
      </c>
      <c r="BF58">
        <f t="shared" si="7"/>
        <v>0.58695652173913049</v>
      </c>
      <c r="BG58">
        <f t="shared" si="7"/>
        <v>0.39130434782608697</v>
      </c>
      <c r="BH58">
        <f t="shared" si="7"/>
        <v>0.34782608695652173</v>
      </c>
      <c r="BI58">
        <f t="shared" si="7"/>
        <v>0.43181818181818182</v>
      </c>
      <c r="BJ58">
        <f t="shared" si="7"/>
        <v>0.40909090909090912</v>
      </c>
    </row>
    <row r="59" spans="1:73" x14ac:dyDescent="0.2">
      <c r="X59">
        <f t="shared" ref="X59:AN59" si="8">COUNTIF(X3:X53,5)/COUNT(X3:X53)</f>
        <v>0.37254901960784315</v>
      </c>
      <c r="Y59">
        <f t="shared" si="8"/>
        <v>3.9215686274509803E-2</v>
      </c>
      <c r="Z59">
        <f t="shared" si="8"/>
        <v>0.52941176470588236</v>
      </c>
      <c r="AA59">
        <f t="shared" si="8"/>
        <v>0.31372549019607843</v>
      </c>
      <c r="AB59">
        <f t="shared" si="8"/>
        <v>1.9607843137254902E-2</v>
      </c>
      <c r="AC59">
        <f t="shared" si="8"/>
        <v>0.39215686274509803</v>
      </c>
      <c r="AD59">
        <f t="shared" si="8"/>
        <v>0.15686274509803921</v>
      </c>
      <c r="AE59">
        <f t="shared" si="8"/>
        <v>0.35294117647058826</v>
      </c>
      <c r="AF59">
        <f t="shared" si="8"/>
        <v>0.35294117647058826</v>
      </c>
      <c r="AG59">
        <f t="shared" si="8"/>
        <v>0.13725490196078433</v>
      </c>
      <c r="AH59">
        <f t="shared" si="8"/>
        <v>0.60784313725490191</v>
      </c>
      <c r="AI59">
        <f t="shared" si="8"/>
        <v>0.43137254901960786</v>
      </c>
      <c r="AJ59">
        <f t="shared" si="8"/>
        <v>0.43137254901960786</v>
      </c>
      <c r="AK59" t="e">
        <f t="shared" si="8"/>
        <v>#DIV/0!</v>
      </c>
      <c r="AL59">
        <f t="shared" si="8"/>
        <v>0.25490196078431371</v>
      </c>
      <c r="AM59">
        <f t="shared" si="8"/>
        <v>0.37254901960784315</v>
      </c>
      <c r="AN59">
        <f t="shared" si="8"/>
        <v>9.8039215686274508E-2</v>
      </c>
      <c r="AP59">
        <f>COUNTIF(AP3:AP53,5)/COUNT(AP3:AP53)</f>
        <v>0.82352941176470584</v>
      </c>
      <c r="AQ59">
        <f>COUNTIF(AQ3:AQ53,5)/COUNT(AQ3:AQ53)</f>
        <v>0.70588235294117652</v>
      </c>
      <c r="AR59">
        <f>COUNTIF(AR3:AR53,5)/COUNT(AR3:AR53)</f>
        <v>0.74509803921568629</v>
      </c>
      <c r="AT59">
        <f>COUNTIF(AT3:AT53,5)/COUNT(AT3:AT53)</f>
        <v>0.25490196078431371</v>
      </c>
      <c r="AU59">
        <f>COUNTIF(AU3:AU53,5)/COUNT(AU3:AU53)</f>
        <v>0.31372549019607843</v>
      </c>
      <c r="AV59">
        <f>COUNTIF(AV3:AV53,5)/COUNT(AV3:AV53)</f>
        <v>0.19607843137254902</v>
      </c>
      <c r="AX59">
        <f>COUNTIF(AX3:AX53,5)/COUNT(AX3:AX53)</f>
        <v>0.29411764705882354</v>
      </c>
      <c r="AY59">
        <f>COUNTIF(AY3:AY53,5)/COUNT(AY3:AY53)</f>
        <v>0.50980392156862742</v>
      </c>
      <c r="BA59">
        <f>COUNTIF(BA3:BA53,5)/COUNT(BA3:BA53)</f>
        <v>0.34042553191489361</v>
      </c>
      <c r="BB59">
        <f>COUNTIF(BB3:BB53,5)/COUNT(BB3:BB53)</f>
        <v>0.55319148936170215</v>
      </c>
      <c r="BC59">
        <f t="shared" ref="BC59:BJ59" si="9">COUNTIF(BC3:BC53,"Muito Bom")/COUNTA(BC3:BC53)</f>
        <v>0.33333333333333331</v>
      </c>
      <c r="BD59">
        <f t="shared" si="9"/>
        <v>0.22222222222222221</v>
      </c>
      <c r="BE59">
        <f t="shared" si="9"/>
        <v>0.17391304347826086</v>
      </c>
      <c r="BF59">
        <f t="shared" si="9"/>
        <v>0.13043478260869565</v>
      </c>
      <c r="BG59">
        <f t="shared" si="9"/>
        <v>0.56521739130434778</v>
      </c>
      <c r="BH59">
        <f t="shared" si="9"/>
        <v>0.52173913043478259</v>
      </c>
      <c r="BI59">
        <f t="shared" si="9"/>
        <v>0.15909090909090909</v>
      </c>
      <c r="BJ59">
        <f t="shared" si="9"/>
        <v>0.13636363636363635</v>
      </c>
    </row>
    <row r="63" spans="1:73" x14ac:dyDescent="0.2">
      <c r="I63" t="s">
        <v>261</v>
      </c>
      <c r="J63" t="s">
        <v>262</v>
      </c>
      <c r="K63" t="s">
        <v>263</v>
      </c>
      <c r="L63" t="s">
        <v>264</v>
      </c>
    </row>
    <row r="64" spans="1:73" x14ac:dyDescent="0.2">
      <c r="I64">
        <v>10</v>
      </c>
      <c r="J64">
        <v>2</v>
      </c>
      <c r="K64">
        <v>2</v>
      </c>
      <c r="L64">
        <v>3</v>
      </c>
    </row>
    <row r="65" spans="9:12" x14ac:dyDescent="0.2">
      <c r="I65">
        <v>16</v>
      </c>
      <c r="J65">
        <v>1</v>
      </c>
      <c r="K65">
        <v>1</v>
      </c>
      <c r="L65">
        <v>1</v>
      </c>
    </row>
    <row r="66" spans="9:12" x14ac:dyDescent="0.2">
      <c r="I66">
        <v>6</v>
      </c>
      <c r="J66">
        <v>3</v>
      </c>
      <c r="K66">
        <v>7</v>
      </c>
      <c r="L66">
        <v>4</v>
      </c>
    </row>
    <row r="67" spans="9:12" x14ac:dyDescent="0.2">
      <c r="I67">
        <v>10</v>
      </c>
      <c r="J67">
        <v>8</v>
      </c>
      <c r="K67">
        <v>1</v>
      </c>
      <c r="L67">
        <v>5</v>
      </c>
    </row>
    <row r="68" spans="9:12" x14ac:dyDescent="0.2">
      <c r="I68">
        <v>7</v>
      </c>
      <c r="J68">
        <v>10</v>
      </c>
      <c r="K68">
        <v>4</v>
      </c>
      <c r="L68">
        <v>4</v>
      </c>
    </row>
    <row r="69" spans="9:12" x14ac:dyDescent="0.2">
      <c r="I69">
        <v>10</v>
      </c>
      <c r="J69">
        <v>14</v>
      </c>
      <c r="K69">
        <v>6</v>
      </c>
      <c r="L69">
        <v>1</v>
      </c>
    </row>
    <row r="70" spans="9:12" x14ac:dyDescent="0.2">
      <c r="I70">
        <v>6</v>
      </c>
      <c r="J70">
        <v>8</v>
      </c>
      <c r="K70">
        <v>2</v>
      </c>
      <c r="L70">
        <v>6</v>
      </c>
    </row>
    <row r="71" spans="9:12" x14ac:dyDescent="0.2">
      <c r="I71">
        <v>10</v>
      </c>
      <c r="J71">
        <v>3</v>
      </c>
      <c r="K71">
        <v>1</v>
      </c>
      <c r="L71">
        <v>4</v>
      </c>
    </row>
    <row r="72" spans="9:12" x14ac:dyDescent="0.2">
      <c r="I72">
        <v>12</v>
      </c>
      <c r="J72">
        <v>4</v>
      </c>
      <c r="K72">
        <v>7</v>
      </c>
      <c r="L72">
        <v>5</v>
      </c>
    </row>
    <row r="73" spans="9:12" x14ac:dyDescent="0.2">
      <c r="I73">
        <v>9</v>
      </c>
      <c r="J73">
        <v>6</v>
      </c>
      <c r="K73">
        <v>3</v>
      </c>
      <c r="L73">
        <v>2</v>
      </c>
    </row>
    <row r="74" spans="9:12" x14ac:dyDescent="0.2">
      <c r="I74">
        <v>21</v>
      </c>
      <c r="J74">
        <v>3</v>
      </c>
      <c r="K74">
        <v>1</v>
      </c>
      <c r="L74">
        <v>6</v>
      </c>
    </row>
    <row r="75" spans="9:12" x14ac:dyDescent="0.2">
      <c r="I75">
        <v>24</v>
      </c>
      <c r="J75">
        <v>9</v>
      </c>
      <c r="K75">
        <v>1</v>
      </c>
      <c r="L75">
        <v>1</v>
      </c>
    </row>
    <row r="76" spans="9:12" x14ac:dyDescent="0.2">
      <c r="I76">
        <v>32</v>
      </c>
      <c r="J76">
        <v>3</v>
      </c>
      <c r="K76">
        <v>2</v>
      </c>
      <c r="L76">
        <v>1</v>
      </c>
    </row>
    <row r="77" spans="9:12" x14ac:dyDescent="0.2">
      <c r="I77">
        <v>49</v>
      </c>
      <c r="J77">
        <v>6</v>
      </c>
      <c r="K77">
        <v>3</v>
      </c>
      <c r="L77">
        <v>6</v>
      </c>
    </row>
    <row r="78" spans="9:12" x14ac:dyDescent="0.2">
      <c r="I78">
        <v>19</v>
      </c>
      <c r="J78">
        <v>8</v>
      </c>
      <c r="K78">
        <v>1</v>
      </c>
      <c r="L78">
        <v>3</v>
      </c>
    </row>
    <row r="79" spans="9:12" x14ac:dyDescent="0.2">
      <c r="I79">
        <v>21</v>
      </c>
      <c r="J79">
        <v>3</v>
      </c>
      <c r="K79">
        <v>1</v>
      </c>
      <c r="L79">
        <v>22</v>
      </c>
    </row>
    <row r="80" spans="9:12" x14ac:dyDescent="0.2">
      <c r="I80">
        <v>23</v>
      </c>
      <c r="J80">
        <v>17</v>
      </c>
      <c r="K80">
        <v>2</v>
      </c>
      <c r="L80">
        <v>1</v>
      </c>
    </row>
    <row r="81" spans="9:12" x14ac:dyDescent="0.2">
      <c r="I81">
        <v>21</v>
      </c>
      <c r="J81">
        <v>24</v>
      </c>
      <c r="K81">
        <v>3</v>
      </c>
      <c r="L81">
        <v>1</v>
      </c>
    </row>
    <row r="82" spans="9:12" x14ac:dyDescent="0.2">
      <c r="I82">
        <v>45</v>
      </c>
      <c r="J82">
        <v>15</v>
      </c>
      <c r="K82">
        <v>1</v>
      </c>
      <c r="L82">
        <v>1</v>
      </c>
    </row>
    <row r="83" spans="9:12" x14ac:dyDescent="0.2">
      <c r="I83">
        <v>33</v>
      </c>
      <c r="J83">
        <v>15</v>
      </c>
      <c r="K83">
        <v>1</v>
      </c>
      <c r="L83">
        <v>0</v>
      </c>
    </row>
    <row r="84" spans="9:12" x14ac:dyDescent="0.2">
      <c r="J84">
        <v>14</v>
      </c>
      <c r="K84">
        <v>1</v>
      </c>
      <c r="L84">
        <v>1</v>
      </c>
    </row>
    <row r="85" spans="9:12" x14ac:dyDescent="0.2">
      <c r="J85">
        <v>19</v>
      </c>
      <c r="K85">
        <v>6</v>
      </c>
      <c r="L85">
        <v>2</v>
      </c>
    </row>
    <row r="86" spans="9:12" x14ac:dyDescent="0.2">
      <c r="J86">
        <v>41</v>
      </c>
      <c r="K86">
        <v>9</v>
      </c>
      <c r="L86">
        <v>3</v>
      </c>
    </row>
    <row r="87" spans="9:12" x14ac:dyDescent="0.2">
      <c r="J87">
        <v>11</v>
      </c>
      <c r="K87">
        <v>1</v>
      </c>
      <c r="L87">
        <v>1</v>
      </c>
    </row>
    <row r="88" spans="9:12" x14ac:dyDescent="0.2">
      <c r="J88">
        <v>17</v>
      </c>
      <c r="K88">
        <v>3</v>
      </c>
      <c r="L88">
        <v>2</v>
      </c>
    </row>
    <row r="89" spans="9:12" x14ac:dyDescent="0.2">
      <c r="J89">
        <v>29</v>
      </c>
      <c r="K89">
        <v>1</v>
      </c>
      <c r="L89">
        <v>1</v>
      </c>
    </row>
    <row r="90" spans="9:12" x14ac:dyDescent="0.2">
      <c r="J90">
        <v>11</v>
      </c>
      <c r="K90">
        <v>3</v>
      </c>
      <c r="L90">
        <v>2</v>
      </c>
    </row>
    <row r="91" spans="9:12" x14ac:dyDescent="0.2">
      <c r="J91">
        <v>38</v>
      </c>
      <c r="K91">
        <v>3</v>
      </c>
      <c r="L91">
        <v>3</v>
      </c>
    </row>
    <row r="92" spans="9:12" x14ac:dyDescent="0.2">
      <c r="J92">
        <v>9</v>
      </c>
      <c r="K92">
        <v>2</v>
      </c>
      <c r="L92">
        <v>1</v>
      </c>
    </row>
    <row r="93" spans="9:12" x14ac:dyDescent="0.2">
      <c r="J93">
        <v>14</v>
      </c>
      <c r="K93">
        <v>1</v>
      </c>
      <c r="L93">
        <v>4</v>
      </c>
    </row>
    <row r="94" spans="9:12" x14ac:dyDescent="0.2">
      <c r="J94">
        <v>37</v>
      </c>
      <c r="K94">
        <v>3</v>
      </c>
      <c r="L94">
        <v>4</v>
      </c>
    </row>
    <row r="95" spans="9:12" x14ac:dyDescent="0.2">
      <c r="J95">
        <v>19</v>
      </c>
      <c r="K95">
        <v>5</v>
      </c>
      <c r="L95">
        <v>2</v>
      </c>
    </row>
    <row r="96" spans="9:12" x14ac:dyDescent="0.2">
      <c r="K96">
        <v>1</v>
      </c>
      <c r="L96">
        <v>1</v>
      </c>
    </row>
    <row r="97" spans="11:12" x14ac:dyDescent="0.2">
      <c r="K97">
        <v>15</v>
      </c>
      <c r="L97">
        <v>8</v>
      </c>
    </row>
    <row r="98" spans="11:12" x14ac:dyDescent="0.2">
      <c r="K98">
        <v>6</v>
      </c>
      <c r="L98">
        <v>2</v>
      </c>
    </row>
    <row r="99" spans="11:12" x14ac:dyDescent="0.2">
      <c r="K99">
        <v>6</v>
      </c>
      <c r="L99">
        <v>5</v>
      </c>
    </row>
    <row r="100" spans="11:12" x14ac:dyDescent="0.2">
      <c r="K100">
        <v>8</v>
      </c>
      <c r="L100">
        <v>1</v>
      </c>
    </row>
    <row r="101" spans="11:12" x14ac:dyDescent="0.2">
      <c r="K101">
        <v>34</v>
      </c>
      <c r="L101">
        <v>3</v>
      </c>
    </row>
    <row r="102" spans="11:12" x14ac:dyDescent="0.2">
      <c r="K102">
        <v>19</v>
      </c>
      <c r="L102">
        <v>1</v>
      </c>
    </row>
    <row r="103" spans="11:12" x14ac:dyDescent="0.2">
      <c r="K103">
        <v>18</v>
      </c>
      <c r="L103">
        <v>1</v>
      </c>
    </row>
    <row r="104" spans="11:12" x14ac:dyDescent="0.2">
      <c r="K104">
        <v>14</v>
      </c>
      <c r="L104">
        <v>18</v>
      </c>
    </row>
    <row r="105" spans="11:12" x14ac:dyDescent="0.2">
      <c r="K105">
        <v>4</v>
      </c>
      <c r="L105">
        <v>13</v>
      </c>
    </row>
    <row r="106" spans="11:12" x14ac:dyDescent="0.2">
      <c r="K106">
        <v>9</v>
      </c>
      <c r="L106">
        <v>4</v>
      </c>
    </row>
    <row r="107" spans="11:12" x14ac:dyDescent="0.2">
      <c r="K107">
        <v>5</v>
      </c>
      <c r="L107">
        <v>7</v>
      </c>
    </row>
    <row r="108" spans="11:12" x14ac:dyDescent="0.2">
      <c r="K108">
        <v>11</v>
      </c>
      <c r="L108">
        <v>2</v>
      </c>
    </row>
    <row r="109" spans="11:12" x14ac:dyDescent="0.2">
      <c r="K109">
        <v>15</v>
      </c>
      <c r="L109">
        <v>7</v>
      </c>
    </row>
    <row r="110" spans="11:12" x14ac:dyDescent="0.2">
      <c r="K110">
        <v>9</v>
      </c>
      <c r="L110">
        <v>4</v>
      </c>
    </row>
    <row r="111" spans="11:12" x14ac:dyDescent="0.2">
      <c r="K111">
        <v>7</v>
      </c>
      <c r="L111">
        <v>8</v>
      </c>
    </row>
    <row r="112" spans="11:12" x14ac:dyDescent="0.2">
      <c r="K112">
        <v>20</v>
      </c>
      <c r="L112">
        <v>14</v>
      </c>
    </row>
    <row r="113" spans="11:12" x14ac:dyDescent="0.2">
      <c r="K113">
        <v>20</v>
      </c>
      <c r="L113">
        <v>11</v>
      </c>
    </row>
    <row r="114" spans="11:12" x14ac:dyDescent="0.2">
      <c r="K114">
        <v>1</v>
      </c>
      <c r="L114">
        <v>17</v>
      </c>
    </row>
    <row r="115" spans="11:12" x14ac:dyDescent="0.2">
      <c r="K115">
        <v>1</v>
      </c>
      <c r="L115">
        <v>3</v>
      </c>
    </row>
    <row r="116" spans="11:12" x14ac:dyDescent="0.2">
      <c r="K116">
        <v>10</v>
      </c>
      <c r="L116">
        <v>1</v>
      </c>
    </row>
    <row r="117" spans="11:12" x14ac:dyDescent="0.2">
      <c r="K117">
        <v>7</v>
      </c>
      <c r="L117">
        <v>4</v>
      </c>
    </row>
    <row r="118" spans="11:12" x14ac:dyDescent="0.2">
      <c r="K118">
        <v>12</v>
      </c>
      <c r="L118">
        <v>15</v>
      </c>
    </row>
    <row r="119" spans="11:12" x14ac:dyDescent="0.2">
      <c r="K119">
        <v>18</v>
      </c>
      <c r="L119">
        <v>3</v>
      </c>
    </row>
    <row r="120" spans="11:12" x14ac:dyDescent="0.2">
      <c r="K120">
        <v>9</v>
      </c>
      <c r="L120">
        <v>7</v>
      </c>
    </row>
    <row r="121" spans="11:12" x14ac:dyDescent="0.2">
      <c r="K121">
        <v>8</v>
      </c>
      <c r="L121">
        <v>3</v>
      </c>
    </row>
    <row r="122" spans="11:12" x14ac:dyDescent="0.2">
      <c r="K122">
        <v>9</v>
      </c>
      <c r="L122">
        <v>3</v>
      </c>
    </row>
    <row r="123" spans="11:12" x14ac:dyDescent="0.2">
      <c r="K123">
        <v>1</v>
      </c>
      <c r="L123">
        <v>4</v>
      </c>
    </row>
    <row r="124" spans="11:12" x14ac:dyDescent="0.2">
      <c r="K124">
        <v>8</v>
      </c>
      <c r="L124">
        <v>9</v>
      </c>
    </row>
    <row r="125" spans="11:12" x14ac:dyDescent="0.2">
      <c r="K125">
        <v>5</v>
      </c>
      <c r="L125">
        <v>15</v>
      </c>
    </row>
    <row r="126" spans="11:12" x14ac:dyDescent="0.2">
      <c r="K126">
        <v>12</v>
      </c>
      <c r="L126">
        <v>20</v>
      </c>
    </row>
    <row r="127" spans="11:12" x14ac:dyDescent="0.2">
      <c r="K127">
        <v>12</v>
      </c>
      <c r="L127">
        <v>11</v>
      </c>
    </row>
    <row r="128" spans="11:12" x14ac:dyDescent="0.2">
      <c r="K128">
        <v>19</v>
      </c>
      <c r="L128">
        <v>6</v>
      </c>
    </row>
    <row r="129" spans="11:12" x14ac:dyDescent="0.2">
      <c r="K129">
        <v>3</v>
      </c>
      <c r="L129">
        <v>1</v>
      </c>
    </row>
    <row r="130" spans="11:12" x14ac:dyDescent="0.2">
      <c r="K130">
        <v>17</v>
      </c>
      <c r="L130">
        <v>3</v>
      </c>
    </row>
    <row r="131" spans="11:12" x14ac:dyDescent="0.2">
      <c r="K131">
        <v>21</v>
      </c>
      <c r="L131">
        <v>10</v>
      </c>
    </row>
    <row r="132" spans="11:12" x14ac:dyDescent="0.2">
      <c r="K132">
        <v>1</v>
      </c>
      <c r="L132">
        <v>7</v>
      </c>
    </row>
    <row r="133" spans="11:12" x14ac:dyDescent="0.2">
      <c r="K133">
        <v>3</v>
      </c>
      <c r="L133">
        <v>23</v>
      </c>
    </row>
    <row r="134" spans="11:12" x14ac:dyDescent="0.2">
      <c r="K134">
        <v>9</v>
      </c>
      <c r="L134">
        <v>22</v>
      </c>
    </row>
    <row r="135" spans="11:12" x14ac:dyDescent="0.2">
      <c r="K135">
        <v>7</v>
      </c>
      <c r="L135">
        <v>9</v>
      </c>
    </row>
    <row r="136" spans="11:12" x14ac:dyDescent="0.2">
      <c r="L136">
        <v>1</v>
      </c>
    </row>
    <row r="137" spans="11:12" x14ac:dyDescent="0.2">
      <c r="L137">
        <v>1</v>
      </c>
    </row>
    <row r="138" spans="11:12" x14ac:dyDescent="0.2">
      <c r="L138">
        <v>10</v>
      </c>
    </row>
    <row r="139" spans="11:12" x14ac:dyDescent="0.2">
      <c r="L139">
        <v>1</v>
      </c>
    </row>
    <row r="140" spans="11:12" x14ac:dyDescent="0.2">
      <c r="L140">
        <v>1</v>
      </c>
    </row>
    <row r="141" spans="11:12" x14ac:dyDescent="0.2">
      <c r="L141">
        <v>4</v>
      </c>
    </row>
    <row r="142" spans="11:12" x14ac:dyDescent="0.2">
      <c r="L142">
        <v>5</v>
      </c>
    </row>
    <row r="143" spans="11:12" x14ac:dyDescent="0.2">
      <c r="L143">
        <v>1</v>
      </c>
    </row>
  </sheetData>
  <mergeCells count="4">
    <mergeCell ref="D1:G1"/>
    <mergeCell ref="I1:L1"/>
    <mergeCell ref="N1:Q1"/>
    <mergeCell ref="S1:V1"/>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55" zoomScaleNormal="55" workbookViewId="0">
      <selection activeCell="P1" sqref="P1:S1"/>
    </sheetView>
  </sheetViews>
  <sheetFormatPr defaultRowHeight="12.75" x14ac:dyDescent="0.2"/>
  <cols>
    <col min="1" max="1025" width="11" style="6"/>
  </cols>
  <sheetData>
    <row r="1" spans="1:68" ht="14.25" x14ac:dyDescent="0.2">
      <c r="A1" s="6">
        <v>1</v>
      </c>
      <c r="B1" s="6">
        <v>1</v>
      </c>
      <c r="D1" s="6">
        <v>0.1035758323</v>
      </c>
      <c r="E1" s="6">
        <v>2.58939581E-2</v>
      </c>
      <c r="F1" s="6">
        <v>0.12946979040000001</v>
      </c>
      <c r="G1" s="6">
        <v>0.1491985203</v>
      </c>
      <c r="H1" s="6">
        <v>0.27984344420000001</v>
      </c>
      <c r="I1" s="6">
        <v>0</v>
      </c>
      <c r="J1" s="6">
        <v>0</v>
      </c>
      <c r="K1" s="6">
        <v>0</v>
      </c>
      <c r="L1" s="6">
        <v>0.28354779409999997</v>
      </c>
      <c r="M1" s="6">
        <v>0</v>
      </c>
      <c r="N1" s="6">
        <v>3.44669118E-2</v>
      </c>
      <c r="O1" s="6">
        <v>0</v>
      </c>
      <c r="P1" s="6">
        <v>0.32558139530000002</v>
      </c>
      <c r="Q1" s="6">
        <v>0.2275747508</v>
      </c>
      <c r="R1" s="6">
        <v>3.8759689899999998E-2</v>
      </c>
      <c r="S1" s="6">
        <v>1.7718715400000001E-2</v>
      </c>
      <c r="T1" s="7">
        <v>4</v>
      </c>
      <c r="U1" s="7">
        <v>4</v>
      </c>
      <c r="V1" s="7">
        <v>4</v>
      </c>
      <c r="W1" s="7">
        <v>4</v>
      </c>
      <c r="X1" s="7">
        <v>3</v>
      </c>
      <c r="Y1" s="7">
        <v>5</v>
      </c>
      <c r="Z1" s="7">
        <v>4</v>
      </c>
      <c r="AA1" s="7">
        <v>4</v>
      </c>
      <c r="AB1" s="7">
        <v>4</v>
      </c>
      <c r="AC1" s="7">
        <v>4</v>
      </c>
      <c r="AD1" s="7">
        <v>5</v>
      </c>
      <c r="AE1" s="7">
        <v>5</v>
      </c>
      <c r="AF1" s="7">
        <v>4</v>
      </c>
      <c r="AG1"/>
      <c r="AH1" s="7">
        <v>4</v>
      </c>
      <c r="AI1" s="7">
        <v>4</v>
      </c>
      <c r="AJ1" s="7">
        <v>3</v>
      </c>
      <c r="AK1" s="7" t="s">
        <v>224</v>
      </c>
      <c r="AL1" s="7">
        <v>5</v>
      </c>
      <c r="AM1" s="7">
        <v>5</v>
      </c>
      <c r="AN1" s="7">
        <v>4</v>
      </c>
      <c r="AO1"/>
      <c r="AP1" s="7">
        <v>4</v>
      </c>
      <c r="AQ1" s="7">
        <v>4</v>
      </c>
      <c r="AR1" s="7">
        <v>3</v>
      </c>
      <c r="AS1" s="7" t="s">
        <v>224</v>
      </c>
      <c r="AT1" s="7">
        <v>2</v>
      </c>
      <c r="AU1" s="7">
        <v>4</v>
      </c>
      <c r="AV1"/>
      <c r="AW1" s="7">
        <v>4</v>
      </c>
      <c r="AX1" s="7">
        <v>4</v>
      </c>
      <c r="AY1" s="7" t="s">
        <v>225</v>
      </c>
      <c r="AZ1" s="7" t="s">
        <v>225</v>
      </c>
      <c r="BA1" s="7" t="s">
        <v>226</v>
      </c>
      <c r="BB1" s="7" t="s">
        <v>225</v>
      </c>
      <c r="BC1" s="7" t="s">
        <v>225</v>
      </c>
      <c r="BD1" s="7" t="s">
        <v>225</v>
      </c>
      <c r="BE1" s="7" t="s">
        <v>227</v>
      </c>
      <c r="BF1" s="7" t="s">
        <v>226</v>
      </c>
      <c r="BG1" s="7">
        <v>4</v>
      </c>
      <c r="BH1" s="7" t="s">
        <v>228</v>
      </c>
      <c r="BI1" s="7" t="s">
        <v>81</v>
      </c>
      <c r="BJ1" s="7" t="s">
        <v>74</v>
      </c>
      <c r="BK1" s="7" t="s">
        <v>81</v>
      </c>
      <c r="BL1"/>
      <c r="BM1"/>
      <c r="BN1"/>
      <c r="BO1"/>
      <c r="BP1"/>
    </row>
    <row r="2" spans="1:68" ht="14.25" x14ac:dyDescent="0.2">
      <c r="A2" s="6">
        <v>1</v>
      </c>
      <c r="B2" s="6">
        <v>0</v>
      </c>
      <c r="D2" s="6">
        <v>0.18002466089999999</v>
      </c>
      <c r="E2" s="6">
        <v>0</v>
      </c>
      <c r="F2" s="6">
        <v>4.3156596800000002E-2</v>
      </c>
      <c r="G2" s="6">
        <v>8.5080147999999994E-2</v>
      </c>
      <c r="H2" s="6">
        <v>0.15851272020000001</v>
      </c>
      <c r="I2" s="6">
        <v>0.15264187870000001</v>
      </c>
      <c r="J2" s="6">
        <v>5.4794520499999999E-2</v>
      </c>
      <c r="K2" s="6">
        <v>5.8708414899999999E-2</v>
      </c>
      <c r="L2" s="6">
        <v>0.20496323529999999</v>
      </c>
      <c r="M2" s="6">
        <v>8.91544118E-2</v>
      </c>
      <c r="N2" s="6">
        <v>3.6305147099999997E-2</v>
      </c>
      <c r="O2" s="6">
        <v>6.80147059E-2</v>
      </c>
      <c r="P2" s="6">
        <v>0.26411960130000001</v>
      </c>
      <c r="Q2" s="6">
        <v>6.0354374299999999E-2</v>
      </c>
      <c r="R2" s="6">
        <v>4.1528239199999997E-2</v>
      </c>
      <c r="S2" s="6">
        <v>2.7685492799999999E-2</v>
      </c>
      <c r="T2" s="7">
        <v>3</v>
      </c>
      <c r="U2" s="7">
        <v>4</v>
      </c>
      <c r="V2" s="7">
        <v>3</v>
      </c>
      <c r="W2" s="7">
        <v>4</v>
      </c>
      <c r="X2" s="7">
        <v>4</v>
      </c>
      <c r="Y2" s="7">
        <v>4</v>
      </c>
      <c r="Z2" s="7">
        <v>4</v>
      </c>
      <c r="AA2" s="7">
        <v>4</v>
      </c>
      <c r="AB2" s="7">
        <v>5</v>
      </c>
      <c r="AC2" s="7">
        <v>5</v>
      </c>
      <c r="AD2" s="7">
        <v>5</v>
      </c>
      <c r="AE2" s="7">
        <v>5</v>
      </c>
      <c r="AF2" s="7">
        <v>5</v>
      </c>
      <c r="AG2"/>
      <c r="AH2" s="7">
        <v>4</v>
      </c>
      <c r="AI2" s="7">
        <v>5</v>
      </c>
      <c r="AJ2" s="7">
        <v>4</v>
      </c>
      <c r="AK2"/>
      <c r="AL2" s="7">
        <v>5</v>
      </c>
      <c r="AM2" s="7">
        <v>5</v>
      </c>
      <c r="AN2" s="7">
        <v>5</v>
      </c>
      <c r="AO2"/>
      <c r="AP2" s="7">
        <v>2</v>
      </c>
      <c r="AQ2" s="7">
        <v>3</v>
      </c>
      <c r="AR2" s="7">
        <v>3</v>
      </c>
      <c r="AS2"/>
      <c r="AT2" s="7">
        <v>2</v>
      </c>
      <c r="AU2" s="7">
        <v>5</v>
      </c>
      <c r="AV2"/>
      <c r="AW2" s="7">
        <v>5</v>
      </c>
      <c r="AX2" s="7">
        <v>4</v>
      </c>
      <c r="AY2" s="7" t="s">
        <v>225</v>
      </c>
      <c r="AZ2" s="7" t="s">
        <v>226</v>
      </c>
      <c r="BA2" s="7" t="s">
        <v>225</v>
      </c>
      <c r="BB2" s="7" t="s">
        <v>226</v>
      </c>
      <c r="BC2" s="7" t="s">
        <v>229</v>
      </c>
      <c r="BD2" s="7" t="s">
        <v>229</v>
      </c>
      <c r="BE2" s="7" t="s">
        <v>227</v>
      </c>
      <c r="BF2" s="7" t="s">
        <v>226</v>
      </c>
      <c r="BG2" s="7">
        <v>4</v>
      </c>
      <c r="BH2"/>
      <c r="BI2" s="7" t="s">
        <v>81</v>
      </c>
      <c r="BJ2" s="7" t="s">
        <v>81</v>
      </c>
      <c r="BK2" s="7" t="s">
        <v>81</v>
      </c>
      <c r="BL2"/>
      <c r="BM2"/>
      <c r="BN2"/>
      <c r="BO2"/>
      <c r="BP2"/>
    </row>
    <row r="3" spans="1:68" ht="14.25" x14ac:dyDescent="0.2">
      <c r="A3" s="6">
        <v>4</v>
      </c>
      <c r="B3" s="6">
        <v>1</v>
      </c>
      <c r="D3" s="6">
        <v>0.23929471029999999</v>
      </c>
      <c r="E3" s="6">
        <v>0</v>
      </c>
      <c r="F3" s="6">
        <v>0.22418136020000001</v>
      </c>
      <c r="G3" s="6">
        <v>0</v>
      </c>
      <c r="H3" s="6">
        <v>0</v>
      </c>
      <c r="I3" s="6">
        <v>0</v>
      </c>
      <c r="J3" s="6">
        <v>0</v>
      </c>
      <c r="K3" s="6">
        <v>0</v>
      </c>
      <c r="L3" s="6">
        <v>0</v>
      </c>
      <c r="M3" s="6">
        <v>0</v>
      </c>
      <c r="N3" s="6">
        <v>0</v>
      </c>
      <c r="O3" s="6">
        <v>0</v>
      </c>
      <c r="P3" s="6">
        <v>0.2312113174</v>
      </c>
      <c r="Q3" s="6">
        <v>0.2462422635</v>
      </c>
      <c r="R3" s="6">
        <v>1.54730327E-2</v>
      </c>
      <c r="S3" s="6">
        <v>0</v>
      </c>
      <c r="T3" s="7">
        <v>5</v>
      </c>
      <c r="U3" s="7">
        <v>5</v>
      </c>
      <c r="V3" s="7">
        <v>5</v>
      </c>
      <c r="W3" s="7">
        <v>5</v>
      </c>
      <c r="X3" s="7">
        <v>4</v>
      </c>
      <c r="Y3" s="7">
        <v>5</v>
      </c>
      <c r="Z3" s="7">
        <v>5</v>
      </c>
      <c r="AA3" s="7">
        <v>5</v>
      </c>
      <c r="AB3" s="7">
        <v>5</v>
      </c>
      <c r="AC3" s="7">
        <v>4</v>
      </c>
      <c r="AD3" s="7">
        <v>4</v>
      </c>
      <c r="AE3" s="7">
        <v>5</v>
      </c>
      <c r="AF3" s="7">
        <v>5</v>
      </c>
      <c r="AG3" s="7" t="s">
        <v>230</v>
      </c>
      <c r="AH3" s="7">
        <v>5</v>
      </c>
      <c r="AI3" s="7">
        <v>5</v>
      </c>
      <c r="AJ3" s="7">
        <v>5</v>
      </c>
      <c r="AK3"/>
      <c r="AL3" s="7">
        <v>5</v>
      </c>
      <c r="AM3" s="7">
        <v>5</v>
      </c>
      <c r="AN3" s="7">
        <v>5</v>
      </c>
      <c r="AO3"/>
      <c r="AP3" s="7">
        <v>5</v>
      </c>
      <c r="AQ3" s="7">
        <v>5</v>
      </c>
      <c r="AR3" s="7">
        <v>5</v>
      </c>
      <c r="AS3"/>
      <c r="AT3" s="7">
        <v>3</v>
      </c>
      <c r="AU3" s="7">
        <v>5</v>
      </c>
      <c r="AV3" s="7" t="s">
        <v>231</v>
      </c>
      <c r="AW3" s="7">
        <v>5</v>
      </c>
      <c r="AX3" s="7">
        <v>5</v>
      </c>
      <c r="AY3" s="7" t="s">
        <v>79</v>
      </c>
      <c r="AZ3" s="7" t="s">
        <v>79</v>
      </c>
      <c r="BA3" s="7" t="s">
        <v>77</v>
      </c>
      <c r="BB3" s="7" t="s">
        <v>77</v>
      </c>
      <c r="BC3" s="7" t="s">
        <v>77</v>
      </c>
      <c r="BD3" s="7" t="s">
        <v>77</v>
      </c>
      <c r="BE3" s="7" t="s">
        <v>77</v>
      </c>
      <c r="BF3" s="7" t="s">
        <v>77</v>
      </c>
      <c r="BG3" s="7">
        <v>4</v>
      </c>
      <c r="BH3"/>
      <c r="BI3" s="7" t="s">
        <v>74</v>
      </c>
      <c r="BJ3" s="7" t="s">
        <v>81</v>
      </c>
      <c r="BK3" s="7" t="s">
        <v>74</v>
      </c>
      <c r="BL3"/>
      <c r="BM3" s="7" t="s">
        <v>232</v>
      </c>
      <c r="BN3" s="7" t="s">
        <v>81</v>
      </c>
      <c r="BO3" s="7" t="s">
        <v>74</v>
      </c>
      <c r="BP3" s="7" t="s">
        <v>81</v>
      </c>
    </row>
    <row r="4" spans="1:68" ht="14.25" x14ac:dyDescent="0.2">
      <c r="A4" s="6">
        <v>4</v>
      </c>
      <c r="B4" s="6">
        <v>0</v>
      </c>
      <c r="D4" s="6">
        <v>0</v>
      </c>
      <c r="E4" s="6">
        <v>0</v>
      </c>
      <c r="F4" s="6">
        <v>0</v>
      </c>
      <c r="G4" s="6">
        <v>0</v>
      </c>
      <c r="H4" s="6">
        <v>0.194092827</v>
      </c>
      <c r="I4" s="6">
        <v>0.30379746839999999</v>
      </c>
      <c r="J4" s="6">
        <v>8.8607594900000003E-2</v>
      </c>
      <c r="K4" s="6">
        <v>0</v>
      </c>
      <c r="L4" s="6">
        <v>0.34927113700000001</v>
      </c>
      <c r="M4" s="6">
        <v>7.0553935900000003E-2</v>
      </c>
      <c r="N4" s="6">
        <v>4.7230320700000002E-2</v>
      </c>
      <c r="O4" s="6">
        <v>0</v>
      </c>
      <c r="P4" s="6">
        <v>0.117152962</v>
      </c>
      <c r="Q4" s="6">
        <v>6.8523430600000004E-2</v>
      </c>
      <c r="R4" s="6">
        <v>4.1556145000000003E-2</v>
      </c>
      <c r="S4" s="6">
        <v>5.3050398000000004E-3</v>
      </c>
      <c r="T4" s="7">
        <v>5</v>
      </c>
      <c r="U4" s="7">
        <v>4</v>
      </c>
      <c r="V4" s="7">
        <v>3</v>
      </c>
      <c r="W4" s="7">
        <v>5</v>
      </c>
      <c r="X4" s="7">
        <v>3</v>
      </c>
      <c r="Y4" s="7">
        <v>3</v>
      </c>
      <c r="Z4" s="7">
        <v>4</v>
      </c>
      <c r="AA4" s="7">
        <v>4</v>
      </c>
      <c r="AB4" s="7">
        <v>4</v>
      </c>
      <c r="AC4" s="7">
        <v>3</v>
      </c>
      <c r="AD4" s="7">
        <v>5</v>
      </c>
      <c r="AE4" s="7">
        <v>4</v>
      </c>
      <c r="AF4" s="7">
        <v>3</v>
      </c>
      <c r="AG4" s="7" t="s">
        <v>233</v>
      </c>
      <c r="AH4" s="7">
        <v>5</v>
      </c>
      <c r="AI4" s="7">
        <v>5</v>
      </c>
      <c r="AJ4" s="7">
        <v>5</v>
      </c>
      <c r="AK4" s="7" t="s">
        <v>234</v>
      </c>
      <c r="AL4" s="7">
        <v>5</v>
      </c>
      <c r="AM4" s="7">
        <v>5</v>
      </c>
      <c r="AN4" s="7">
        <v>5</v>
      </c>
      <c r="AO4" s="7" t="s">
        <v>235</v>
      </c>
      <c r="AP4" s="7">
        <v>5</v>
      </c>
      <c r="AQ4" s="7">
        <v>4</v>
      </c>
      <c r="AR4" s="7">
        <v>4</v>
      </c>
      <c r="AS4" s="7" t="s">
        <v>236</v>
      </c>
      <c r="AT4" s="7">
        <v>3</v>
      </c>
      <c r="AU4" s="7">
        <v>5</v>
      </c>
      <c r="AV4" s="7" t="s">
        <v>237</v>
      </c>
      <c r="AW4" s="7">
        <v>4</v>
      </c>
      <c r="AX4" s="7">
        <v>4</v>
      </c>
      <c r="AY4" s="7" t="s">
        <v>77</v>
      </c>
      <c r="AZ4" s="7" t="s">
        <v>77</v>
      </c>
      <c r="BA4" s="7" t="s">
        <v>78</v>
      </c>
      <c r="BB4" s="7" t="s">
        <v>78</v>
      </c>
      <c r="BC4" s="7" t="s">
        <v>77</v>
      </c>
      <c r="BD4" s="7" t="s">
        <v>77</v>
      </c>
      <c r="BE4" s="7" t="s">
        <v>95</v>
      </c>
      <c r="BF4" s="7" t="s">
        <v>95</v>
      </c>
      <c r="BG4" s="7">
        <v>4</v>
      </c>
      <c r="BH4" s="7" t="s">
        <v>238</v>
      </c>
      <c r="BI4" s="7" t="s">
        <v>74</v>
      </c>
      <c r="BJ4" s="7" t="s">
        <v>81</v>
      </c>
      <c r="BK4" s="7" t="s">
        <v>81</v>
      </c>
      <c r="BL4"/>
      <c r="BM4" s="7" t="s">
        <v>239</v>
      </c>
      <c r="BN4" s="7" t="s">
        <v>81</v>
      </c>
      <c r="BO4" s="7" t="s">
        <v>81</v>
      </c>
      <c r="BP4" s="7" t="s">
        <v>81</v>
      </c>
    </row>
    <row r="5" spans="1:68" ht="14.25" x14ac:dyDescent="0.2">
      <c r="A5" s="6">
        <v>11</v>
      </c>
      <c r="B5">
        <v>0</v>
      </c>
      <c r="D5" s="6">
        <v>0.3197674419</v>
      </c>
      <c r="E5" s="6">
        <v>0</v>
      </c>
      <c r="F5" s="6">
        <v>0</v>
      </c>
      <c r="G5" s="6">
        <v>0</v>
      </c>
      <c r="H5" s="6">
        <v>0.36824324320000001</v>
      </c>
      <c r="I5" s="6">
        <v>0</v>
      </c>
      <c r="J5" s="6">
        <v>1.6891891900000001E-2</v>
      </c>
      <c r="K5" s="6">
        <v>0</v>
      </c>
      <c r="L5" s="6">
        <v>0.28843390800000002</v>
      </c>
      <c r="M5" s="6">
        <v>3.9870689700000003E-2</v>
      </c>
      <c r="N5" s="6">
        <v>1.5445402299999999E-2</v>
      </c>
      <c r="O5" s="6">
        <v>3.3405172400000002E-2</v>
      </c>
      <c r="P5" s="6">
        <v>0.1920649234</v>
      </c>
      <c r="Q5" s="6">
        <v>9.9188458100000002E-2</v>
      </c>
      <c r="R5" s="6">
        <v>2.4346257900000001E-2</v>
      </c>
      <c r="S5" s="6">
        <v>5.6357078400000003E-2</v>
      </c>
      <c r="T5" s="7">
        <v>5</v>
      </c>
      <c r="U5" s="7">
        <v>4</v>
      </c>
      <c r="V5" s="7">
        <v>4</v>
      </c>
      <c r="W5" s="7">
        <v>4</v>
      </c>
      <c r="X5" s="7">
        <v>3</v>
      </c>
      <c r="Y5" s="7">
        <v>3</v>
      </c>
      <c r="Z5" s="7">
        <v>3</v>
      </c>
      <c r="AA5" s="7">
        <v>1</v>
      </c>
      <c r="AB5" s="7">
        <v>1</v>
      </c>
      <c r="AC5" s="7">
        <v>1</v>
      </c>
      <c r="AD5" s="7">
        <v>3</v>
      </c>
      <c r="AE5" s="7">
        <v>2</v>
      </c>
      <c r="AF5" s="7">
        <v>2</v>
      </c>
      <c r="AG5"/>
      <c r="AH5" s="7">
        <v>3</v>
      </c>
      <c r="AI5" s="7">
        <v>2</v>
      </c>
      <c r="AJ5" s="7">
        <v>2</v>
      </c>
      <c r="AK5"/>
      <c r="AL5" s="7">
        <v>4</v>
      </c>
      <c r="AM5" s="7">
        <v>4</v>
      </c>
      <c r="AN5" s="7">
        <v>4</v>
      </c>
      <c r="AO5"/>
      <c r="AP5" s="7">
        <v>3</v>
      </c>
      <c r="AQ5" s="7">
        <v>2</v>
      </c>
      <c r="AR5" s="7">
        <v>2</v>
      </c>
      <c r="AS5"/>
      <c r="AT5" s="7">
        <v>1</v>
      </c>
      <c r="AU5" s="7">
        <v>2</v>
      </c>
      <c r="AV5"/>
      <c r="AW5" s="7">
        <v>5</v>
      </c>
      <c r="AX5" s="7">
        <v>5</v>
      </c>
      <c r="AY5" s="7" t="s">
        <v>77</v>
      </c>
      <c r="AZ5" s="7" t="s">
        <v>77</v>
      </c>
      <c r="BA5" s="7" t="s">
        <v>77</v>
      </c>
      <c r="BB5" s="7" t="s">
        <v>77</v>
      </c>
      <c r="BC5" s="7" t="s">
        <v>77</v>
      </c>
      <c r="BD5" s="7" t="s">
        <v>77</v>
      </c>
      <c r="BE5" s="7" t="s">
        <v>77</v>
      </c>
      <c r="BF5" s="7" t="s">
        <v>77</v>
      </c>
      <c r="BG5"/>
      <c r="BH5" s="7" t="s">
        <v>240</v>
      </c>
      <c r="BI5" s="7" t="s">
        <v>81</v>
      </c>
      <c r="BJ5" s="7" t="s">
        <v>81</v>
      </c>
      <c r="BK5" s="7" t="s">
        <v>81</v>
      </c>
      <c r="BL5"/>
      <c r="BM5"/>
      <c r="BN5" s="7" t="s">
        <v>81</v>
      </c>
      <c r="BO5" s="7" t="s">
        <v>81</v>
      </c>
      <c r="BP5" s="7" t="s">
        <v>81</v>
      </c>
    </row>
    <row r="6" spans="1:68" ht="14.25" x14ac:dyDescent="0.2">
      <c r="A6" s="6">
        <v>11</v>
      </c>
      <c r="B6">
        <v>1</v>
      </c>
      <c r="D6" s="6">
        <v>0</v>
      </c>
      <c r="E6" s="6">
        <v>0</v>
      </c>
      <c r="F6" s="6">
        <v>0</v>
      </c>
      <c r="G6" s="6">
        <v>0</v>
      </c>
      <c r="H6" s="6">
        <v>0</v>
      </c>
      <c r="I6" s="6">
        <v>0</v>
      </c>
      <c r="J6" s="6">
        <v>0</v>
      </c>
      <c r="K6" s="6">
        <v>0</v>
      </c>
      <c r="L6" s="6">
        <v>0</v>
      </c>
      <c r="M6" s="6">
        <v>0</v>
      </c>
      <c r="N6" s="6">
        <v>0</v>
      </c>
      <c r="O6" s="6">
        <v>0</v>
      </c>
      <c r="P6" s="6">
        <v>0</v>
      </c>
      <c r="Q6" s="6">
        <v>0</v>
      </c>
      <c r="R6" s="6">
        <v>0</v>
      </c>
      <c r="S6" s="6">
        <v>0</v>
      </c>
      <c r="T6" s="7">
        <v>5</v>
      </c>
      <c r="U6" s="7">
        <v>4</v>
      </c>
      <c r="V6" s="7">
        <v>5</v>
      </c>
      <c r="W6" s="7">
        <v>4</v>
      </c>
      <c r="X6" s="7">
        <v>4</v>
      </c>
      <c r="Y6" s="7">
        <v>3</v>
      </c>
      <c r="Z6" s="7">
        <v>3</v>
      </c>
      <c r="AA6" s="7">
        <v>1</v>
      </c>
      <c r="AB6" s="7">
        <v>1</v>
      </c>
      <c r="AC6" s="7">
        <v>1</v>
      </c>
      <c r="AD6" s="7">
        <v>2</v>
      </c>
      <c r="AE6" s="7">
        <v>4</v>
      </c>
      <c r="AF6" s="7">
        <v>2</v>
      </c>
      <c r="AG6"/>
      <c r="AH6" s="7">
        <v>3</v>
      </c>
      <c r="AI6" s="7">
        <v>2</v>
      </c>
      <c r="AJ6" s="7">
        <v>2</v>
      </c>
      <c r="AK6"/>
      <c r="AL6" s="7">
        <v>4</v>
      </c>
      <c r="AM6" s="7">
        <v>5</v>
      </c>
      <c r="AN6" s="7">
        <v>5</v>
      </c>
      <c r="AO6"/>
      <c r="AP6" s="7">
        <v>4</v>
      </c>
      <c r="AQ6" s="7">
        <v>5</v>
      </c>
      <c r="AR6" s="7">
        <v>5</v>
      </c>
      <c r="AS6"/>
      <c r="AT6" s="7">
        <v>2</v>
      </c>
      <c r="AU6" s="7">
        <v>5</v>
      </c>
      <c r="AV6" s="7" t="s">
        <v>241</v>
      </c>
      <c r="AW6" s="7">
        <v>5</v>
      </c>
      <c r="AX6" s="7">
        <v>5</v>
      </c>
      <c r="AY6" s="7" t="s">
        <v>79</v>
      </c>
      <c r="AZ6" s="7" t="s">
        <v>79</v>
      </c>
      <c r="BA6" s="7" t="s">
        <v>78</v>
      </c>
      <c r="BB6" s="7" t="s">
        <v>78</v>
      </c>
      <c r="BC6" s="7" t="s">
        <v>77</v>
      </c>
      <c r="BD6" s="7" t="s">
        <v>77</v>
      </c>
      <c r="BE6" s="7" t="s">
        <v>77</v>
      </c>
      <c r="BF6" s="7" t="s">
        <v>77</v>
      </c>
      <c r="BG6"/>
      <c r="BH6" s="7" t="s">
        <v>242</v>
      </c>
      <c r="BI6" s="7" t="s">
        <v>81</v>
      </c>
      <c r="BJ6" s="7" t="s">
        <v>81</v>
      </c>
      <c r="BK6" s="7" t="s">
        <v>81</v>
      </c>
      <c r="BL6"/>
      <c r="BM6"/>
      <c r="BN6" s="7" t="s">
        <v>81</v>
      </c>
      <c r="BO6" s="7" t="s">
        <v>81</v>
      </c>
      <c r="BP6" s="7" t="s">
        <v>81</v>
      </c>
    </row>
    <row r="7" spans="1:68" ht="14.25" x14ac:dyDescent="0.2">
      <c r="A7" s="6">
        <v>2</v>
      </c>
      <c r="B7" s="6">
        <v>2</v>
      </c>
      <c r="D7" s="6">
        <v>0.31812725089999999</v>
      </c>
      <c r="E7" s="6">
        <v>0</v>
      </c>
      <c r="F7" s="6">
        <v>0</v>
      </c>
      <c r="G7" s="6">
        <v>0</v>
      </c>
      <c r="H7" s="6">
        <v>0.48264462809999997</v>
      </c>
      <c r="I7" s="6">
        <v>0</v>
      </c>
      <c r="J7" s="6">
        <v>0</v>
      </c>
      <c r="K7" s="6">
        <v>0</v>
      </c>
      <c r="L7" s="6">
        <v>7.36842105E-2</v>
      </c>
      <c r="M7" s="6">
        <v>0</v>
      </c>
      <c r="N7" s="6">
        <v>4.5614035099999999E-2</v>
      </c>
      <c r="O7" s="6">
        <v>0.35311932159999998</v>
      </c>
      <c r="P7" s="6">
        <v>1.3930950900000001E-2</v>
      </c>
      <c r="Q7" s="6">
        <v>1.8170805599999999E-2</v>
      </c>
      <c r="R7" s="6">
        <v>7.8134464000000001E-2</v>
      </c>
      <c r="S7"/>
      <c r="T7" s="7">
        <v>4</v>
      </c>
      <c r="U7" s="7">
        <v>3</v>
      </c>
      <c r="V7" s="7">
        <v>5</v>
      </c>
      <c r="W7" s="7">
        <v>4</v>
      </c>
      <c r="X7" s="7">
        <v>2</v>
      </c>
      <c r="Y7" s="7">
        <v>4</v>
      </c>
      <c r="Z7" s="7">
        <v>3</v>
      </c>
      <c r="AA7" s="7">
        <v>4</v>
      </c>
      <c r="AB7" s="7">
        <v>3</v>
      </c>
      <c r="AC7" s="7">
        <v>2</v>
      </c>
      <c r="AD7" s="7">
        <v>5</v>
      </c>
      <c r="AE7" s="7">
        <v>5</v>
      </c>
      <c r="AF7" s="7">
        <v>5</v>
      </c>
      <c r="AG7"/>
      <c r="AH7" s="7">
        <v>3</v>
      </c>
      <c r="AI7" s="7">
        <v>5</v>
      </c>
      <c r="AJ7" s="7">
        <v>2</v>
      </c>
      <c r="AK7"/>
      <c r="AL7" s="7">
        <v>5</v>
      </c>
      <c r="AM7" s="7">
        <v>5</v>
      </c>
      <c r="AN7" s="7">
        <v>5</v>
      </c>
      <c r="AO7"/>
      <c r="AP7" s="7">
        <v>3</v>
      </c>
      <c r="AQ7" s="7">
        <v>4</v>
      </c>
      <c r="AR7" s="7">
        <v>2</v>
      </c>
      <c r="AS7"/>
      <c r="AT7" s="7">
        <v>2</v>
      </c>
      <c r="AU7" s="7">
        <v>4</v>
      </c>
      <c r="AV7"/>
      <c r="AW7" s="7">
        <v>3</v>
      </c>
      <c r="AX7" s="7">
        <v>4</v>
      </c>
      <c r="AY7" s="7" t="s">
        <v>225</v>
      </c>
      <c r="AZ7" s="7" t="s">
        <v>225</v>
      </c>
      <c r="BA7" s="7" t="s">
        <v>226</v>
      </c>
      <c r="BB7" s="7" t="s">
        <v>225</v>
      </c>
      <c r="BC7" s="7" t="s">
        <v>225</v>
      </c>
      <c r="BD7" s="7" t="s">
        <v>225</v>
      </c>
      <c r="BE7" s="7" t="s">
        <v>226</v>
      </c>
      <c r="BF7" s="7" t="s">
        <v>225</v>
      </c>
      <c r="BG7" s="7">
        <v>4</v>
      </c>
      <c r="BH7" s="7" t="s">
        <v>243</v>
      </c>
      <c r="BI7" s="7" t="s">
        <v>81</v>
      </c>
      <c r="BJ7" s="7" t="s">
        <v>74</v>
      </c>
      <c r="BK7" s="7" t="s">
        <v>81</v>
      </c>
      <c r="BL7" s="7" t="s">
        <v>244</v>
      </c>
      <c r="BM7"/>
      <c r="BN7"/>
      <c r="BO7"/>
      <c r="BP7"/>
    </row>
    <row r="8" spans="1:68" ht="14.25" x14ac:dyDescent="0.2">
      <c r="A8" s="6">
        <v>2</v>
      </c>
      <c r="B8" s="6">
        <v>0</v>
      </c>
      <c r="D8" s="6">
        <v>1.32052821E-2</v>
      </c>
      <c r="E8" s="6">
        <v>1.2004801900000001E-2</v>
      </c>
      <c r="F8" s="6">
        <v>0</v>
      </c>
      <c r="G8" s="6">
        <v>6.9627851099999999E-2</v>
      </c>
      <c r="H8" s="6">
        <v>1.6528926E-3</v>
      </c>
      <c r="I8" s="6">
        <v>6.2809917399999998E-2</v>
      </c>
      <c r="J8" s="6">
        <v>0</v>
      </c>
      <c r="K8" s="6">
        <v>7.9338843000000006E-2</v>
      </c>
      <c r="L8" s="6">
        <v>6.1988304100000002E-2</v>
      </c>
      <c r="M8" s="6">
        <v>2.9239766100000002E-2</v>
      </c>
      <c r="N8" s="6">
        <v>1.22807018E-2</v>
      </c>
      <c r="O8" s="6">
        <v>0.2</v>
      </c>
      <c r="P8" s="6">
        <v>3.5130224100000003E-2</v>
      </c>
      <c r="Q8" s="6">
        <v>0.110841914</v>
      </c>
      <c r="R8" s="6">
        <v>2.9678982400000001E-2</v>
      </c>
      <c r="S8" s="6">
        <v>4.4215626899999999E-2</v>
      </c>
      <c r="T8" s="7">
        <v>5</v>
      </c>
      <c r="U8" s="7">
        <v>2</v>
      </c>
      <c r="V8" s="7">
        <v>5</v>
      </c>
      <c r="W8" s="7">
        <v>2</v>
      </c>
      <c r="X8" s="7">
        <v>2</v>
      </c>
      <c r="Y8" s="7">
        <v>5</v>
      </c>
      <c r="Z8" s="7">
        <v>2</v>
      </c>
      <c r="AA8" s="7">
        <v>5</v>
      </c>
      <c r="AB8" s="7">
        <v>4</v>
      </c>
      <c r="AC8" s="7">
        <v>5</v>
      </c>
      <c r="AD8" s="7">
        <v>5</v>
      </c>
      <c r="AE8" s="7">
        <v>5</v>
      </c>
      <c r="AF8" s="7">
        <v>5</v>
      </c>
      <c r="AG8"/>
      <c r="AH8" s="7">
        <v>4</v>
      </c>
      <c r="AI8" s="7">
        <v>3</v>
      </c>
      <c r="AJ8" s="7">
        <v>4</v>
      </c>
      <c r="AK8" s="7" t="s">
        <v>245</v>
      </c>
      <c r="AL8" s="7">
        <v>5</v>
      </c>
      <c r="AM8" s="7">
        <v>5</v>
      </c>
      <c r="AN8" s="7">
        <v>5</v>
      </c>
      <c r="AO8"/>
      <c r="AP8" s="7">
        <v>4</v>
      </c>
      <c r="AQ8" s="7">
        <v>3</v>
      </c>
      <c r="AR8" s="7">
        <v>4</v>
      </c>
      <c r="AS8" s="7" t="s">
        <v>246</v>
      </c>
      <c r="AT8" s="7">
        <v>3</v>
      </c>
      <c r="AU8" s="7">
        <v>5</v>
      </c>
      <c r="AV8"/>
      <c r="AW8" s="7">
        <v>5</v>
      </c>
      <c r="AX8" s="7">
        <v>5</v>
      </c>
      <c r="AY8" s="7" t="s">
        <v>229</v>
      </c>
      <c r="AZ8" s="7" t="s">
        <v>229</v>
      </c>
      <c r="BA8" s="7" t="s">
        <v>227</v>
      </c>
      <c r="BB8" s="7" t="s">
        <v>225</v>
      </c>
      <c r="BC8" s="7" t="s">
        <v>229</v>
      </c>
      <c r="BD8" s="7" t="s">
        <v>229</v>
      </c>
      <c r="BE8" s="7" t="s">
        <v>227</v>
      </c>
      <c r="BF8" s="7" t="s">
        <v>226</v>
      </c>
      <c r="BG8" s="7">
        <v>5</v>
      </c>
      <c r="BH8" s="7" t="s">
        <v>247</v>
      </c>
      <c r="BI8" s="7" t="s">
        <v>74</v>
      </c>
      <c r="BJ8" s="7" t="s">
        <v>81</v>
      </c>
      <c r="BK8" s="7" t="s">
        <v>74</v>
      </c>
      <c r="BL8" s="7" t="s">
        <v>248</v>
      </c>
      <c r="BM8"/>
      <c r="BN8"/>
      <c r="BO8"/>
      <c r="BP8"/>
    </row>
    <row r="9" spans="1:68" ht="14.25" x14ac:dyDescent="0.2">
      <c r="A9" s="6">
        <v>2</v>
      </c>
      <c r="B9" s="6">
        <v>1</v>
      </c>
      <c r="D9" s="6">
        <v>6.9627851099999999E-2</v>
      </c>
      <c r="E9" s="6">
        <v>5.7623049199999998E-2</v>
      </c>
      <c r="F9" s="6">
        <v>5.6422568999999999E-2</v>
      </c>
      <c r="G9" s="6">
        <v>0.18007202880000001</v>
      </c>
      <c r="H9" s="6">
        <v>0.1966942149</v>
      </c>
      <c r="I9" s="6">
        <v>1.6528926E-3</v>
      </c>
      <c r="J9" s="6">
        <v>0.10909090909999999</v>
      </c>
      <c r="K9" s="6">
        <v>0.120661157</v>
      </c>
      <c r="L9" s="6">
        <v>9.5906432700000002E-2</v>
      </c>
      <c r="M9" s="6">
        <v>0</v>
      </c>
      <c r="N9" s="6">
        <v>1.5789473700000001E-2</v>
      </c>
      <c r="O9" s="6">
        <v>0.12748538009999999</v>
      </c>
      <c r="P9" s="6">
        <v>6.6626287100000001E-2</v>
      </c>
      <c r="Q9" s="6">
        <v>0</v>
      </c>
      <c r="R9" s="6">
        <v>5.1483949100000002E-2</v>
      </c>
      <c r="S9" s="6">
        <v>0</v>
      </c>
      <c r="T9" s="7">
        <v>5</v>
      </c>
      <c r="U9" s="7">
        <v>3</v>
      </c>
      <c r="V9" s="7">
        <v>5</v>
      </c>
      <c r="W9" s="7">
        <v>4</v>
      </c>
      <c r="X9" s="7">
        <v>2</v>
      </c>
      <c r="Y9" s="7">
        <v>4</v>
      </c>
      <c r="Z9" s="7">
        <v>5</v>
      </c>
      <c r="AA9" s="7">
        <v>5</v>
      </c>
      <c r="AB9" s="7">
        <v>4</v>
      </c>
      <c r="AC9" s="7">
        <v>4</v>
      </c>
      <c r="AD9" s="7">
        <v>5</v>
      </c>
      <c r="AE9" s="7">
        <v>5</v>
      </c>
      <c r="AF9" s="7">
        <v>5</v>
      </c>
      <c r="AG9" s="7" t="s">
        <v>249</v>
      </c>
      <c r="AH9" s="7">
        <v>4</v>
      </c>
      <c r="AI9" s="7">
        <v>5</v>
      </c>
      <c r="AJ9" s="7">
        <v>4</v>
      </c>
      <c r="AK9" s="7" t="s">
        <v>250</v>
      </c>
      <c r="AL9" s="7">
        <v>5</v>
      </c>
      <c r="AM9" s="7">
        <v>5</v>
      </c>
      <c r="AN9" s="7">
        <v>5</v>
      </c>
      <c r="AO9" s="7" t="s">
        <v>251</v>
      </c>
      <c r="AP9" s="7">
        <v>4</v>
      </c>
      <c r="AQ9" s="7">
        <v>5</v>
      </c>
      <c r="AR9" s="7">
        <v>4</v>
      </c>
      <c r="AS9" s="7" t="s">
        <v>252</v>
      </c>
      <c r="AT9" s="7">
        <v>2</v>
      </c>
      <c r="AU9" s="7">
        <v>5</v>
      </c>
      <c r="AV9" s="7" t="s">
        <v>253</v>
      </c>
      <c r="AW9" s="7">
        <v>4</v>
      </c>
      <c r="AX9" s="7">
        <v>5</v>
      </c>
      <c r="AY9" s="7" t="s">
        <v>229</v>
      </c>
      <c r="AZ9" s="7" t="s">
        <v>229</v>
      </c>
      <c r="BA9" s="7" t="s">
        <v>229</v>
      </c>
      <c r="BB9" s="7" t="s">
        <v>229</v>
      </c>
      <c r="BC9" s="7" t="s">
        <v>229</v>
      </c>
      <c r="BD9" s="7" t="s">
        <v>229</v>
      </c>
      <c r="BE9" s="7" t="s">
        <v>226</v>
      </c>
      <c r="BF9" s="7" t="s">
        <v>229</v>
      </c>
      <c r="BG9" s="7">
        <v>4</v>
      </c>
      <c r="BH9" s="7" t="s">
        <v>254</v>
      </c>
      <c r="BI9" s="7" t="s">
        <v>81</v>
      </c>
      <c r="BJ9" s="7" t="s">
        <v>74</v>
      </c>
      <c r="BK9" s="7" t="s">
        <v>81</v>
      </c>
      <c r="BL9" s="7" t="s">
        <v>255</v>
      </c>
      <c r="BM9" s="7" t="s">
        <v>256</v>
      </c>
      <c r="BN9" s="7"/>
      <c r="BO9" s="7"/>
      <c r="BP9" s="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zoomScaleNormal="100" workbookViewId="0">
      <selection activeCell="G18" sqref="G18"/>
    </sheetView>
  </sheetViews>
  <sheetFormatPr defaultRowHeight="12.75" x14ac:dyDescent="0.2"/>
  <cols>
    <col min="1" max="1025" width="11.5703125"/>
  </cols>
  <sheetData>
    <row r="1" spans="1:19" x14ac:dyDescent="0.2">
      <c r="A1" t="s">
        <v>257</v>
      </c>
    </row>
    <row r="2" spans="1:19" x14ac:dyDescent="0.2">
      <c r="A2" t="s">
        <v>258</v>
      </c>
    </row>
    <row r="3" spans="1:19" x14ac:dyDescent="0.2">
      <c r="D3" s="8"/>
      <c r="E3" s="8"/>
      <c r="F3" s="8"/>
      <c r="G3" s="8"/>
      <c r="H3" s="8"/>
      <c r="I3" s="8"/>
      <c r="J3" s="8"/>
      <c r="K3" s="8"/>
      <c r="L3" s="8"/>
      <c r="M3" s="8"/>
      <c r="N3" s="8"/>
      <c r="O3" s="8"/>
      <c r="P3" s="8"/>
      <c r="Q3" s="8"/>
      <c r="R3" s="8"/>
      <c r="S3" s="8"/>
    </row>
    <row r="4" spans="1:19" x14ac:dyDescent="0.2">
      <c r="D4" s="1" t="str">
        <f>Sheet1!D1</f>
        <v>Task 1</v>
      </c>
      <c r="E4" s="1">
        <f>Sheet1!E1</f>
        <v>0</v>
      </c>
      <c r="F4" s="1">
        <f>Sheet1!F1</f>
        <v>0</v>
      </c>
      <c r="G4" s="1">
        <f>Sheet1!G1</f>
        <v>0</v>
      </c>
      <c r="H4" s="1" t="s">
        <v>2</v>
      </c>
      <c r="I4" s="1"/>
      <c r="J4" s="1"/>
      <c r="K4" s="1"/>
      <c r="L4" s="1" t="s">
        <v>3</v>
      </c>
      <c r="M4" s="1"/>
      <c r="N4" s="1"/>
      <c r="O4" s="1"/>
      <c r="P4" s="1" t="s">
        <v>4</v>
      </c>
      <c r="Q4" s="1"/>
      <c r="R4" s="1"/>
      <c r="S4" s="1"/>
    </row>
    <row r="5" spans="1:19" x14ac:dyDescent="0.2">
      <c r="A5" s="6" t="s">
        <v>55</v>
      </c>
      <c r="B5" s="6" t="s">
        <v>56</v>
      </c>
      <c r="D5" s="6" t="s">
        <v>57</v>
      </c>
      <c r="E5" s="6" t="s">
        <v>58</v>
      </c>
      <c r="F5" s="6" t="s">
        <v>59</v>
      </c>
      <c r="G5" s="6" t="s">
        <v>60</v>
      </c>
      <c r="H5" s="6" t="s">
        <v>57</v>
      </c>
      <c r="I5" s="6" t="s">
        <v>58</v>
      </c>
      <c r="J5" s="6" t="s">
        <v>59</v>
      </c>
      <c r="K5" s="6" t="s">
        <v>60</v>
      </c>
      <c r="L5" s="6" t="s">
        <v>57</v>
      </c>
      <c r="M5" s="6" t="s">
        <v>58</v>
      </c>
      <c r="N5" s="6" t="s">
        <v>59</v>
      </c>
      <c r="O5" s="6" t="s">
        <v>60</v>
      </c>
      <c r="P5" s="6" t="s">
        <v>57</v>
      </c>
      <c r="Q5" s="6" t="s">
        <v>58</v>
      </c>
      <c r="R5" s="6" t="s">
        <v>59</v>
      </c>
      <c r="S5" s="6" t="s">
        <v>60</v>
      </c>
    </row>
    <row r="6" spans="1:19" x14ac:dyDescent="0.2">
      <c r="A6" s="6">
        <f>Sheet1!A3</f>
        <v>7</v>
      </c>
      <c r="B6" s="6">
        <f>Sheet1!B3</f>
        <v>0</v>
      </c>
      <c r="C6" s="6"/>
      <c r="D6" s="6">
        <f>Sheet1!D3</f>
        <v>0.59023354559999996</v>
      </c>
      <c r="E6" s="6">
        <f>Sheet1!E3</f>
        <v>1.9108280299999999E-2</v>
      </c>
      <c r="F6" s="6">
        <f>Sheet1!F3</f>
        <v>0.1040339703</v>
      </c>
      <c r="G6" s="6">
        <f>Sheet1!G3</f>
        <v>0.28662420379999998</v>
      </c>
      <c r="H6" s="6">
        <f>Sheet1!I3</f>
        <v>0.53918495300000002</v>
      </c>
      <c r="I6" s="6">
        <f>Sheet1!J3</f>
        <v>0.24764890279999999</v>
      </c>
      <c r="J6" s="6">
        <f>Sheet1!K3</f>
        <v>0.14733542320000001</v>
      </c>
      <c r="K6" s="6">
        <f>Sheet1!L3</f>
        <v>6.8965517200000007E-2</v>
      </c>
      <c r="L6" s="6">
        <f>Sheet1!N3</f>
        <v>0.63472563469999999</v>
      </c>
      <c r="M6" s="6">
        <f>Sheet1!O3</f>
        <v>0.23013923010000001</v>
      </c>
      <c r="N6" s="6">
        <f>Sheet1!P3</f>
        <v>4.5864045899999997E-2</v>
      </c>
      <c r="O6" s="6">
        <f>Sheet1!Q3</f>
        <v>9.7461097499999996E-2</v>
      </c>
      <c r="P6" s="6">
        <f>Sheet1!S3</f>
        <v>0.74845679009999999</v>
      </c>
      <c r="Q6" s="6">
        <f>Sheet1!T3</f>
        <v>0.125</v>
      </c>
      <c r="R6" s="6">
        <f>Sheet1!U3</f>
        <v>0.10493827159999999</v>
      </c>
      <c r="S6" s="6">
        <f>Sheet1!V3</f>
        <v>2.3148148100000002E-2</v>
      </c>
    </row>
    <row r="7" spans="1:19" x14ac:dyDescent="0.2">
      <c r="A7" s="6">
        <f>Sheet1!A4</f>
        <v>8</v>
      </c>
      <c r="B7" s="6">
        <f>Sheet1!B4</f>
        <v>0</v>
      </c>
      <c r="C7" s="6"/>
      <c r="D7" s="6">
        <f>Sheet1!D4</f>
        <v>0.61325966850000002</v>
      </c>
      <c r="E7" s="6">
        <f>Sheet1!E4</f>
        <v>6.5193370200000003E-2</v>
      </c>
      <c r="F7" s="6">
        <f>Sheet1!F4</f>
        <v>8.5082872899999995E-2</v>
      </c>
      <c r="G7" s="6">
        <f>Sheet1!G4</f>
        <v>0.244198895</v>
      </c>
      <c r="H7" s="6">
        <f>Sheet1!I4</f>
        <v>0.74806201549999995</v>
      </c>
      <c r="I7" s="6">
        <f>Sheet1!J4</f>
        <v>0.12790697670000001</v>
      </c>
      <c r="J7" s="6">
        <f>Sheet1!K4</f>
        <v>0.12790697670000001</v>
      </c>
      <c r="K7" s="6">
        <f>Sheet1!L4</f>
        <v>0</v>
      </c>
      <c r="L7" s="6">
        <f>Sheet1!N4</f>
        <v>0.6195426195</v>
      </c>
      <c r="M7" s="6">
        <f>Sheet1!O4</f>
        <v>0.17879417880000001</v>
      </c>
      <c r="N7" s="6">
        <f>Sheet1!P4</f>
        <v>0.1164241164</v>
      </c>
      <c r="O7" s="6">
        <f>Sheet1!Q4</f>
        <v>8.73180873E-2</v>
      </c>
      <c r="P7" s="6">
        <f>Sheet1!S4</f>
        <v>0.64538043479999996</v>
      </c>
      <c r="Q7" s="6">
        <f>Sheet1!T4</f>
        <v>0.14538043480000001</v>
      </c>
      <c r="R7" s="6">
        <f>Sheet1!U4</f>
        <v>0.1019021739</v>
      </c>
      <c r="S7" s="6">
        <f>Sheet1!V4</f>
        <v>0.10869565220000001</v>
      </c>
    </row>
    <row r="8" spans="1:19" x14ac:dyDescent="0.2">
      <c r="A8" s="6">
        <f>Sheet1!A5</f>
        <v>14</v>
      </c>
      <c r="B8" s="6">
        <f>Sheet1!B5</f>
        <v>0</v>
      </c>
      <c r="C8" s="6"/>
      <c r="D8" s="6">
        <f>Sheet1!D5</f>
        <v>0.57831325300000003</v>
      </c>
      <c r="E8" s="6">
        <f>Sheet1!E5</f>
        <v>0</v>
      </c>
      <c r="F8" s="6">
        <f>Sheet1!F5</f>
        <v>0.22891566269999999</v>
      </c>
      <c r="G8" s="6">
        <f>Sheet1!G5</f>
        <v>0.19277108430000001</v>
      </c>
      <c r="H8" s="6">
        <f>Sheet1!I5</f>
        <v>0.5672727273</v>
      </c>
      <c r="I8" s="6">
        <f>Sheet1!J5</f>
        <v>0.17818181820000001</v>
      </c>
      <c r="J8" s="6">
        <f>Sheet1!K5</f>
        <v>0.12363636359999999</v>
      </c>
      <c r="K8" s="6">
        <f>Sheet1!L5</f>
        <v>0.13454545449999999</v>
      </c>
      <c r="L8" s="6">
        <f>Sheet1!N5</f>
        <v>0.6459378134</v>
      </c>
      <c r="M8" s="6">
        <f>Sheet1!O5</f>
        <v>6.6198595799999996E-2</v>
      </c>
      <c r="N8" s="6">
        <f>Sheet1!P5</f>
        <v>0.12938816450000001</v>
      </c>
      <c r="O8" s="6">
        <f>Sheet1!Q5</f>
        <v>0.1584754263</v>
      </c>
      <c r="P8" s="6">
        <f>Sheet1!S5</f>
        <v>0.38162162160000002</v>
      </c>
      <c r="Q8" s="6">
        <f>Sheet1!T5</f>
        <v>0.36594594590000001</v>
      </c>
      <c r="R8" s="6">
        <f>Sheet1!U5</f>
        <v>8.5405405399999995E-2</v>
      </c>
      <c r="S8" s="6">
        <f>Sheet1!V5</f>
        <v>0.16702702699999999</v>
      </c>
    </row>
    <row r="9" spans="1:19" x14ac:dyDescent="0.2">
      <c r="A9" s="6">
        <f>Sheet1!A6</f>
        <v>21</v>
      </c>
      <c r="B9" s="6">
        <f>Sheet1!B6</f>
        <v>0</v>
      </c>
      <c r="C9" s="6"/>
      <c r="D9" s="6">
        <f>Sheet1!D6</f>
        <v>0.4941176471</v>
      </c>
      <c r="E9" s="6">
        <f>Sheet1!E6</f>
        <v>0</v>
      </c>
      <c r="F9" s="6">
        <f>Sheet1!F6</f>
        <v>0.1647058824</v>
      </c>
      <c r="G9" s="6">
        <f>Sheet1!G6</f>
        <v>0.34313725490000002</v>
      </c>
      <c r="H9" s="6">
        <f>Sheet1!I6</f>
        <v>0.42692307689999998</v>
      </c>
      <c r="I9" s="6">
        <f>Sheet1!J6</f>
        <v>0.24230769229999999</v>
      </c>
      <c r="J9" s="6">
        <f>Sheet1!K6</f>
        <v>5.9615384600000002E-2</v>
      </c>
      <c r="K9" s="6">
        <f>Sheet1!L6</f>
        <v>0.27115384619999999</v>
      </c>
      <c r="L9" s="6">
        <f>Sheet1!N6</f>
        <v>0.4359422825</v>
      </c>
      <c r="M9" s="6">
        <f>Sheet1!O6</f>
        <v>0.24180148670000001</v>
      </c>
      <c r="N9" s="6">
        <f>Sheet1!P6</f>
        <v>7.2584171399999994E-2</v>
      </c>
      <c r="O9" s="6">
        <f>Sheet1!Q6</f>
        <v>0.25054656759999999</v>
      </c>
      <c r="P9" s="6">
        <f>Sheet1!S6</f>
        <v>0.39040639570000002</v>
      </c>
      <c r="Q9" s="6">
        <f>Sheet1!T6</f>
        <v>8.3277814800000002E-2</v>
      </c>
      <c r="R9" s="6">
        <f>Sheet1!U6</f>
        <v>7.9280479700000003E-2</v>
      </c>
      <c r="S9" s="6">
        <f>Sheet1!V6</f>
        <v>0.4490339773</v>
      </c>
    </row>
    <row r="10" spans="1:19" x14ac:dyDescent="0.2">
      <c r="A10" s="6">
        <f>Sheet1!A7</f>
        <v>23</v>
      </c>
      <c r="B10" s="6">
        <f>Sheet1!B7</f>
        <v>0</v>
      </c>
      <c r="C10" s="6"/>
      <c r="D10" s="6">
        <f>Sheet1!D7</f>
        <v>0.61261261259999999</v>
      </c>
      <c r="E10" s="6">
        <f>Sheet1!E7</f>
        <v>4.5045045000000001E-3</v>
      </c>
      <c r="F10" s="6">
        <f>Sheet1!F7</f>
        <v>0.3828828829</v>
      </c>
      <c r="G10" s="6">
        <f>Sheet1!G7</f>
        <v>0</v>
      </c>
      <c r="H10" s="6">
        <f>Sheet1!I7</f>
        <v>0.19587628870000001</v>
      </c>
      <c r="I10" s="6">
        <f>Sheet1!J7</f>
        <v>0.65206185569999997</v>
      </c>
      <c r="J10" s="6">
        <f>Sheet1!K7</f>
        <v>0.1520618557</v>
      </c>
      <c r="K10" s="6">
        <f>Sheet1!L7</f>
        <v>0</v>
      </c>
      <c r="L10" s="6">
        <f>Sheet1!N7</f>
        <v>0.55827619979999998</v>
      </c>
      <c r="M10" s="6">
        <f>Sheet1!O7</f>
        <v>7.7375122399999996E-2</v>
      </c>
      <c r="N10" s="6">
        <f>Sheet1!P7</f>
        <v>9.1087169400000001E-2</v>
      </c>
      <c r="O10" s="6">
        <f>Sheet1!Q7</f>
        <v>0.27522037220000001</v>
      </c>
      <c r="P10" s="6">
        <f>Sheet1!S7</f>
        <v>0.70886075950000005</v>
      </c>
      <c r="Q10" s="6">
        <f>Sheet1!T7</f>
        <v>0.16998191679999999</v>
      </c>
      <c r="R10" s="6">
        <f>Sheet1!U7</f>
        <v>0.1211573237</v>
      </c>
      <c r="S10" s="6">
        <f>Sheet1!V7</f>
        <v>0</v>
      </c>
    </row>
    <row r="12" spans="1:19" x14ac:dyDescent="0.2">
      <c r="D12">
        <f t="shared" ref="D12:S12" si="0">AVERAGE(D6:D10)</f>
        <v>0.57770734536000001</v>
      </c>
      <c r="E12">
        <f t="shared" si="0"/>
        <v>1.7761231000000002E-2</v>
      </c>
      <c r="F12">
        <f t="shared" si="0"/>
        <v>0.19312425423999996</v>
      </c>
      <c r="G12">
        <f t="shared" si="0"/>
        <v>0.21334628760000002</v>
      </c>
      <c r="H12">
        <f t="shared" si="0"/>
        <v>0.49546381227999997</v>
      </c>
      <c r="I12">
        <f t="shared" si="0"/>
        <v>0.28962144913999999</v>
      </c>
      <c r="J12">
        <f t="shared" si="0"/>
        <v>0.12211120076</v>
      </c>
      <c r="K12">
        <f t="shared" si="0"/>
        <v>9.4932963580000002E-2</v>
      </c>
      <c r="L12">
        <f t="shared" si="0"/>
        <v>0.57888490997999997</v>
      </c>
      <c r="M12">
        <f t="shared" si="0"/>
        <v>0.15886172276000002</v>
      </c>
      <c r="N12">
        <f t="shared" si="0"/>
        <v>9.1069533519999996E-2</v>
      </c>
      <c r="O12">
        <f t="shared" si="0"/>
        <v>0.17380431017999998</v>
      </c>
      <c r="P12">
        <f t="shared" si="0"/>
        <v>0.57494520033999996</v>
      </c>
      <c r="Q12">
        <f t="shared" si="0"/>
        <v>0.17791722246</v>
      </c>
      <c r="R12">
        <f t="shared" si="0"/>
        <v>9.8536730860000005E-2</v>
      </c>
      <c r="S12">
        <f t="shared" si="0"/>
        <v>0.14958096092000001</v>
      </c>
    </row>
  </sheetData>
  <mergeCells count="4">
    <mergeCell ref="D4:G4"/>
    <mergeCell ref="H4:K4"/>
    <mergeCell ref="L4:O4"/>
    <mergeCell ref="P4:S4"/>
  </mergeCell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Excluded Groups</vt:lpstr>
      <vt:lpstr>Groundthuth_Actions_Per_Task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jeronimo</cp:lastModifiedBy>
  <cp:revision>12</cp:revision>
  <dcterms:created xsi:type="dcterms:W3CDTF">2016-08-31T12:45:40Z</dcterms:created>
  <dcterms:modified xsi:type="dcterms:W3CDTF">2016-09-13T02:33:13Z</dcterms:modified>
  <dc:language>en-US</dc:language>
</cp:coreProperties>
</file>