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s\"/>
    </mc:Choice>
  </mc:AlternateContent>
  <bookViews>
    <workbookView xWindow="0" yWindow="0" windowWidth="13620" windowHeight="2745"/>
  </bookViews>
  <sheets>
    <sheet name="Respostas ao formulário 1" sheetId="1" r:id="rId1"/>
  </sheets>
  <calcPr calcId="152511"/>
</workbook>
</file>

<file path=xl/calcChain.xml><?xml version="1.0" encoding="utf-8"?>
<calcChain xmlns="http://schemas.openxmlformats.org/spreadsheetml/2006/main">
  <c r="V66" i="1" l="1"/>
  <c r="V64" i="1"/>
  <c r="V63" i="1"/>
  <c r="N63" i="1"/>
  <c r="O63" i="1"/>
  <c r="N64" i="1"/>
  <c r="O64" i="1"/>
  <c r="O66" i="1" s="1"/>
  <c r="N65" i="1"/>
  <c r="O65" i="1"/>
  <c r="N66" i="1"/>
  <c r="P64" i="1"/>
  <c r="P63" i="1"/>
  <c r="P68" i="1" s="1"/>
  <c r="Q64" i="1"/>
  <c r="Q66" i="1" s="1"/>
  <c r="Q65" i="1"/>
  <c r="Q68" i="1"/>
  <c r="Q63" i="1"/>
  <c r="W65" i="1"/>
  <c r="W63" i="1"/>
  <c r="W64" i="1"/>
  <c r="W66" i="1"/>
  <c r="W67" i="1"/>
  <c r="J63" i="1"/>
  <c r="J69" i="1" s="1"/>
  <c r="K63" i="1"/>
  <c r="L63" i="1"/>
  <c r="M63" i="1"/>
  <c r="M69" i="1" s="1"/>
  <c r="J64" i="1"/>
  <c r="K64" i="1"/>
  <c r="L64" i="1"/>
  <c r="M64" i="1"/>
  <c r="K65" i="1"/>
  <c r="L65" i="1"/>
  <c r="M65" i="1"/>
  <c r="K66" i="1"/>
  <c r="L66" i="1"/>
  <c r="M66" i="1"/>
  <c r="M72" i="1" s="1"/>
  <c r="K67" i="1"/>
  <c r="L67" i="1"/>
  <c r="L73" i="1" s="1"/>
  <c r="M67" i="1"/>
  <c r="M73" i="1" s="1"/>
  <c r="I64" i="1"/>
  <c r="C64" i="1"/>
  <c r="C63" i="1"/>
  <c r="K69" i="1"/>
  <c r="L69" i="1"/>
  <c r="I70" i="1"/>
  <c r="J70" i="1"/>
  <c r="K70" i="1"/>
  <c r="L70" i="1"/>
  <c r="M70" i="1"/>
  <c r="K71" i="1"/>
  <c r="L71" i="1"/>
  <c r="M71" i="1"/>
  <c r="K72" i="1"/>
  <c r="L72" i="1"/>
  <c r="K73" i="1"/>
  <c r="G70" i="1"/>
  <c r="G71" i="1"/>
  <c r="G72" i="1"/>
  <c r="G73" i="1"/>
  <c r="G69" i="1"/>
  <c r="H63" i="1"/>
  <c r="I63" i="1"/>
  <c r="I65" i="1" s="1"/>
  <c r="I67" i="1" s="1"/>
  <c r="H64" i="1"/>
  <c r="H70" i="1" s="1"/>
  <c r="H65" i="1"/>
  <c r="H67" i="1" s="1"/>
  <c r="H73" i="1" s="1"/>
  <c r="G67" i="1"/>
  <c r="G66" i="1"/>
  <c r="G65" i="1"/>
  <c r="G64" i="1"/>
  <c r="G63" i="1"/>
  <c r="D67" i="1"/>
  <c r="D66" i="1"/>
  <c r="D64" i="1"/>
  <c r="D63" i="1"/>
  <c r="I66" i="1" l="1"/>
  <c r="H71" i="1"/>
  <c r="I69" i="1"/>
  <c r="P65" i="1"/>
  <c r="H66" i="1"/>
  <c r="H72" i="1" s="1"/>
  <c r="H69" i="1"/>
  <c r="P66" i="1"/>
  <c r="J66" i="1"/>
  <c r="J72" i="1" s="1"/>
  <c r="J65" i="1"/>
  <c r="J71" i="1" s="1"/>
  <c r="I73" i="1"/>
  <c r="I72" i="1"/>
  <c r="I71" i="1"/>
  <c r="J67" i="1" l="1"/>
  <c r="J73" i="1" s="1"/>
</calcChain>
</file>

<file path=xl/sharedStrings.xml><?xml version="1.0" encoding="utf-8"?>
<sst xmlns="http://schemas.openxmlformats.org/spreadsheetml/2006/main" count="1698" uniqueCount="317">
  <si>
    <t>Indicação de data e hora</t>
  </si>
  <si>
    <t>Nome completo</t>
  </si>
  <si>
    <t>Idade</t>
  </si>
  <si>
    <t>Gênero</t>
  </si>
  <si>
    <t>Escolaridade</t>
  </si>
  <si>
    <t>Área de formação</t>
  </si>
  <si>
    <t>Marque as alternativas que melhor descrevem qual mão você usa para as atividades em questão: [Escrever]</t>
  </si>
  <si>
    <t>Marque as alternativas que melhor descrevem qual mão você usa para as atividades em questão: [Arremessar]</t>
  </si>
  <si>
    <t>Marque as alternativas que melhor descrevem qual mão você usa para as atividades em questão: [Usar tesoura]</t>
  </si>
  <si>
    <t>Marque as alternativas que melhor descrevem qual mão você usa para as atividades em questão: [Escovar os dentes]</t>
  </si>
  <si>
    <t>Marque as alternativas que melhor descrevem qual mão você usa para as atividades em questão: [Faca (sem garfo)]</t>
  </si>
  <si>
    <t>Marque as alternativas que melhor descrevem qual mão você usa para as atividades em questão: [Colher]</t>
  </si>
  <si>
    <t>Marque as alternativas que melhor descrevem qual mão você usa para as atividades em questão: [Mouse do computador]</t>
  </si>
  <si>
    <t>Com que frequência semanal você joga games em PC ou console?</t>
  </si>
  <si>
    <t>Com que frequência semanal você utiliza celulares com tela de toque?</t>
  </si>
  <si>
    <t>Com que frequência semanal você joga games em celulares?</t>
  </si>
  <si>
    <t>Em games para celular, com que frequência você utiliza o movimento do dispositivo para realizar ações no jogo?</t>
  </si>
  <si>
    <t>Quão experiente você se considera em jogos eletrônicos, no geral?</t>
  </si>
  <si>
    <t>Com que frequência semanal você joga games cooperativos?</t>
  </si>
  <si>
    <t>Com que frequência semanal você pratica esportes coletivos?</t>
  </si>
  <si>
    <t>Você já utilizou dispositivos de interação não convencional para games e/ou ambientes virtuais? Se sim, quais?</t>
  </si>
  <si>
    <t>Quão experiente você se considera na utilização de dispositivos de interação não convencional?</t>
  </si>
  <si>
    <t>Você possui alguma restrição ou limitação de movimento nos braços ou pulsos?</t>
  </si>
  <si>
    <t>Como você classifica sua acuidade visual?</t>
  </si>
  <si>
    <t>Você possui outro problema de visão?</t>
  </si>
  <si>
    <t>Você se sente enjoado quando está em jogos ou ambientes virtuais?</t>
  </si>
  <si>
    <t>Qual modelo de celular você possui?</t>
  </si>
  <si>
    <t>Qual sistema operacional está instalado no seu smartphone?</t>
  </si>
  <si>
    <t>Para participar deste experimento, você está disposto a instalar um aplicativo simples em seu smartphone?</t>
  </si>
  <si>
    <t>Por favor, entre no link abaixo e preencha os seus horários disponíveis para participar do teste. O tempo estimado de duração é de 30 minutos.</t>
  </si>
  <si>
    <t>Marque as alternativas que melhor descrevem qual mão você usa para as atividades em questão: [Celular]</t>
  </si>
  <si>
    <t>Masculino</t>
  </si>
  <si>
    <t>Pós-graduação (Mestrado/Doutorado/Pós-doc) INCOMPLETO</t>
  </si>
  <si>
    <t>Computação</t>
  </si>
  <si>
    <t>Sempre direita</t>
  </si>
  <si>
    <t>Normalmente direita</t>
  </si>
  <si>
    <t>até 4 horas</t>
  </si>
  <si>
    <t>de 8 a 12 horas</t>
  </si>
  <si>
    <t>Nunca</t>
  </si>
  <si>
    <t>Não</t>
  </si>
  <si>
    <t>Visão normal (&gt;= 0.8)</t>
  </si>
  <si>
    <t>Miopia</t>
  </si>
  <si>
    <t>ok</t>
  </si>
  <si>
    <t>Gabriel Barros de Paula</t>
  </si>
  <si>
    <t>Ensino superior INCOMPLETO</t>
  </si>
  <si>
    <t>Ciência da Computação</t>
  </si>
  <si>
    <t>Normalmente esquerda</t>
  </si>
  <si>
    <t>mais que 12 horas</t>
  </si>
  <si>
    <t>Sim</t>
  </si>
  <si>
    <t>As vezes com enjoo ou tontura.</t>
  </si>
  <si>
    <t>Moto E</t>
  </si>
  <si>
    <t>Android 4.4</t>
  </si>
  <si>
    <t>Airton Depauli Junior</t>
  </si>
  <si>
    <t xml:space="preserve">Ciência da Computação </t>
  </si>
  <si>
    <t>Raramente</t>
  </si>
  <si>
    <t>Sim, Kinect, WiiMote</t>
  </si>
  <si>
    <t>Pouca perda de visão (&lt; 0.8 e &gt;= 0.3)</t>
  </si>
  <si>
    <t>iPhone 6</t>
  </si>
  <si>
    <t>iOS 9.3</t>
  </si>
  <si>
    <t>Já marcado</t>
  </si>
  <si>
    <t>João Paulo Tarasconi Ruschel</t>
  </si>
  <si>
    <t>Sem prefêrencia</t>
  </si>
  <si>
    <t>de 4 a 8 horas</t>
  </si>
  <si>
    <t>Kinect, Wii, Myo</t>
  </si>
  <si>
    <t>Miopia, Astigmatismo</t>
  </si>
  <si>
    <t>Asus Zenphone 2</t>
  </si>
  <si>
    <t>Android 5.0</t>
  </si>
  <si>
    <t>Ok</t>
  </si>
  <si>
    <t>João Pedro Duro Reis</t>
  </si>
  <si>
    <t>Sempre esquerda</t>
  </si>
  <si>
    <t>Wii Mote</t>
  </si>
  <si>
    <t>Miopia,Astigmatismo</t>
  </si>
  <si>
    <t>Sony Xperia Z3 Compact</t>
  </si>
  <si>
    <t>Android 6.0.1</t>
  </si>
  <si>
    <t>Beleza.</t>
  </si>
  <si>
    <t>Ocasionalmente</t>
  </si>
  <si>
    <t>não</t>
  </si>
  <si>
    <t>Android 6</t>
  </si>
  <si>
    <t>Paulo Renato Lanzarin</t>
  </si>
  <si>
    <t>Sim (Kinect, PS Move)</t>
  </si>
  <si>
    <t>Perda de visão moderada (&lt; 0.3 e &gt;= 0.125)</t>
  </si>
  <si>
    <t>Miopia e astigmatismo</t>
  </si>
  <si>
    <t>Xiaomi Redmi 2</t>
  </si>
  <si>
    <t>Android 4.4.4</t>
  </si>
  <si>
    <t>Ter-Qui 11:00-14:00, Sex 11:00 e 3:00</t>
  </si>
  <si>
    <t>Felipe Estima da Silveira</t>
  </si>
  <si>
    <t>Ciências da Computação</t>
  </si>
  <si>
    <t>Asus Zenfone 5</t>
  </si>
  <si>
    <t>5.2</t>
  </si>
  <si>
    <t>Jonathan Carletti Silva</t>
  </si>
  <si>
    <t>Android 6.0</t>
  </si>
  <si>
    <t>Preenchido</t>
  </si>
  <si>
    <t>Jean Persi Boelter</t>
  </si>
  <si>
    <t>Kinect</t>
  </si>
  <si>
    <t>Samsung Galaxy Note 2</t>
  </si>
  <si>
    <t>Android 4.4.2</t>
  </si>
  <si>
    <t>Rafael Valer</t>
  </si>
  <si>
    <t>Iphone 6</t>
  </si>
  <si>
    <t>iOS 9.3.2</t>
  </si>
  <si>
    <t>Rafael Petersen</t>
  </si>
  <si>
    <t>Moto G 3ª</t>
  </si>
  <si>
    <t>Ok.</t>
  </si>
  <si>
    <t xml:space="preserve">Augusto Blaas Corrêa </t>
  </si>
  <si>
    <t>Kinect, Playstation Eye</t>
  </si>
  <si>
    <t xml:space="preserve">Não </t>
  </si>
  <si>
    <t>Sony Xperia Z2</t>
  </si>
  <si>
    <t>Sexta às 10 ou 11. Próxima quarta às 11</t>
  </si>
  <si>
    <t>Victória Simonetti Portella</t>
  </si>
  <si>
    <t>Feminino</t>
  </si>
  <si>
    <t>Miopia e hipermetropia.</t>
  </si>
  <si>
    <t>Sim, enjoo.</t>
  </si>
  <si>
    <t xml:space="preserve">Zenfone </t>
  </si>
  <si>
    <t>Preenchido.</t>
  </si>
  <si>
    <t>Matheus Schilling Michel</t>
  </si>
  <si>
    <t>iPhone 4</t>
  </si>
  <si>
    <t>iOs 7.1.2</t>
  </si>
  <si>
    <t>João Vicente Albertoni</t>
  </si>
  <si>
    <t>Apenas volantes.</t>
  </si>
  <si>
    <t>LG Optimus 2X</t>
  </si>
  <si>
    <t>Android 4.3.1</t>
  </si>
  <si>
    <t>Guilherme da Silva Mottin</t>
  </si>
  <si>
    <t>Nunca usei.</t>
  </si>
  <si>
    <t>Miopia, astigmatismo</t>
  </si>
  <si>
    <t>As vezes, Portal é um exemplo de jogo que me provoca tontura e enjôo.</t>
  </si>
  <si>
    <t>Samsung Galaxy</t>
  </si>
  <si>
    <t>Isadora Pedrini Possebon</t>
  </si>
  <si>
    <t>Sim, Kinect.</t>
  </si>
  <si>
    <t>iPhone 5</t>
  </si>
  <si>
    <t>iOs 9.3.2</t>
  </si>
  <si>
    <t>Marc Servais</t>
  </si>
  <si>
    <t>Ensino médio INCOMPLETO</t>
  </si>
  <si>
    <t>Computaçao</t>
  </si>
  <si>
    <t>sim, kinect</t>
  </si>
  <si>
    <t>Galaxy S3</t>
  </si>
  <si>
    <t>Ricardo Godoy de Oliveira</t>
  </si>
  <si>
    <t>Não sei</t>
  </si>
  <si>
    <t>LG G3</t>
  </si>
  <si>
    <t>Rodrigo Augusto Scheller Boos</t>
  </si>
  <si>
    <t>Ciência da Computaçao</t>
  </si>
  <si>
    <t>Sim, Kinect</t>
  </si>
  <si>
    <t>Nao</t>
  </si>
  <si>
    <t>ZTE Blade S6</t>
  </si>
  <si>
    <t>Android 5.1</t>
  </si>
  <si>
    <t>-</t>
  </si>
  <si>
    <t>Ana Carolina Sanchotene Silva</t>
  </si>
  <si>
    <t>Informática</t>
  </si>
  <si>
    <t>Enjoo</t>
  </si>
  <si>
    <t>Windows Phone</t>
  </si>
  <si>
    <t>Windows 8.1</t>
  </si>
  <si>
    <t>Filipe Joner</t>
  </si>
  <si>
    <t>TI</t>
  </si>
  <si>
    <t>Controle de wii</t>
  </si>
  <si>
    <t>Não sei dizer, pois nunca estive em ambiente virtual</t>
  </si>
  <si>
    <t>Asus Zenfone</t>
  </si>
  <si>
    <t>Luiza Hagemann</t>
  </si>
  <si>
    <t>Sim, Kinect e Wiimote</t>
  </si>
  <si>
    <t>Não.</t>
  </si>
  <si>
    <t>Astigmatismo</t>
  </si>
  <si>
    <t>Sim, enjôo.</t>
  </si>
  <si>
    <t>Moto E2</t>
  </si>
  <si>
    <t>Marcos André Bonatto</t>
  </si>
  <si>
    <t>Moto G2 2014</t>
  </si>
  <si>
    <t>Cristiano Ruschel Marques Dias</t>
  </si>
  <si>
    <t>Oculus Rift, Kinect, Hydra e Wiimote</t>
  </si>
  <si>
    <t>Grau imperceptível de astigmatismo, apenas medido com equipamentos específicos</t>
  </si>
  <si>
    <t>Raramente após períodos especialmente longos de exposição, mas normalmente não</t>
  </si>
  <si>
    <t>Asus Zenfone 2 Laser</t>
  </si>
  <si>
    <t>Adriano Gebert Gomes</t>
  </si>
  <si>
    <t>Não que lembre</t>
  </si>
  <si>
    <t>Astigmatismo em apenas um olho, de grau insignificante</t>
  </si>
  <si>
    <t>Asus Zenfone 2</t>
  </si>
  <si>
    <t>Henrique cesar carvalho de resende</t>
  </si>
  <si>
    <t>Ciência da computação</t>
  </si>
  <si>
    <t>Wii</t>
  </si>
  <si>
    <t>As vezes</t>
  </si>
  <si>
    <t>Moto G</t>
  </si>
  <si>
    <t>Aline Menin</t>
  </si>
  <si>
    <t xml:space="preserve">Sim. Leap Motion, Kinect </t>
  </si>
  <si>
    <t>Me sinto um pouco tonta usando HMD. De resto não sinto nenhum tipo de mal-estar.</t>
  </si>
  <si>
    <t>Zenphone 5</t>
  </si>
  <si>
    <t>Fabian Colque</t>
  </si>
  <si>
    <t>Computação Grafica</t>
  </si>
  <si>
    <t>Pterigión</t>
  </si>
  <si>
    <t>enjoo, mas só no começo do jogo</t>
  </si>
  <si>
    <t>Sony Xperia</t>
  </si>
  <si>
    <t>Android 4</t>
  </si>
  <si>
    <t>Davi Padilha Mesquita</t>
  </si>
  <si>
    <t>Bioinformática</t>
  </si>
  <si>
    <t>Cansaço visual após muito tempo sem óculos</t>
  </si>
  <si>
    <t>Às vezes</t>
  </si>
  <si>
    <t>Lumia 635</t>
  </si>
  <si>
    <t>Windows Phone 8.1</t>
  </si>
  <si>
    <t>Julio Toss</t>
  </si>
  <si>
    <t xml:space="preserve">Alcatel One Touch </t>
  </si>
  <si>
    <t>Android 5.2</t>
  </si>
  <si>
    <t>Lizeth</t>
  </si>
  <si>
    <t>computação</t>
  </si>
  <si>
    <t>sim</t>
  </si>
  <si>
    <t>Xiaomi</t>
  </si>
  <si>
    <t>android 4.4</t>
  </si>
  <si>
    <t>Alesson Scapinello Selhorst</t>
  </si>
  <si>
    <t>Ciencia da Computa</t>
  </si>
  <si>
    <t>Samsung S6</t>
  </si>
  <si>
    <t>Android 5.1.1</t>
  </si>
  <si>
    <t>oscar yair ortegón romero</t>
  </si>
  <si>
    <t>Ensino superior COMPLETO</t>
  </si>
  <si>
    <t>sistemas é computação</t>
  </si>
  <si>
    <t>Frequentemente</t>
  </si>
  <si>
    <t>kinect, wii remote</t>
  </si>
  <si>
    <t>Nenhuma</t>
  </si>
  <si>
    <t>Nenhum</t>
  </si>
  <si>
    <t>lG Nitro HD</t>
  </si>
  <si>
    <t>Android 4.2</t>
  </si>
  <si>
    <t>Jose Luis Sotomayor</t>
  </si>
  <si>
    <t>Ciencia da Computação</t>
  </si>
  <si>
    <t>Sony Z</t>
  </si>
  <si>
    <t>Android 5</t>
  </si>
  <si>
    <t>Claiton Luiz Vieira Lisboa</t>
  </si>
  <si>
    <t>Engenharia de Computação</t>
  </si>
  <si>
    <t>A única vez que interagi em um ambiente virtual, eu me senti descoordenado.</t>
  </si>
  <si>
    <t>S3 Mini</t>
  </si>
  <si>
    <t>Android 4.1.2</t>
  </si>
  <si>
    <t>Rodrigo Nunes Moni da Silva</t>
  </si>
  <si>
    <t>Sim, kinect, wii e rift</t>
  </si>
  <si>
    <t>Moto X 2</t>
  </si>
  <si>
    <t>Hyago da Silva Sallet</t>
  </si>
  <si>
    <t xml:space="preserve">Ciencia da Computacao </t>
  </si>
  <si>
    <t>Nintendi Wii</t>
  </si>
  <si>
    <t>Miopia e Astigmatismo</t>
  </si>
  <si>
    <t>Jaime Riascos</t>
  </si>
  <si>
    <t>Mestrado CC</t>
  </si>
  <si>
    <t>nao</t>
  </si>
  <si>
    <t>Samsung GT-S6010L</t>
  </si>
  <si>
    <t>4.1.2</t>
  </si>
  <si>
    <t>Vinícius Horn Cene</t>
  </si>
  <si>
    <t>Pós-graduação (Mestrado/Doutorado/Pós-doc) COMPLETO</t>
  </si>
  <si>
    <t>Engenharia Elétrica</t>
  </si>
  <si>
    <t>Asus Zenfone II</t>
  </si>
  <si>
    <t>Vinícius Breda</t>
  </si>
  <si>
    <t>Caio Hideo Barreto Takano</t>
  </si>
  <si>
    <t>Playstation Move</t>
  </si>
  <si>
    <t>Leve miopia</t>
  </si>
  <si>
    <t>android 6.0</t>
  </si>
  <si>
    <t>Alexander Pinares Bolivar</t>
  </si>
  <si>
    <t>LG L7</t>
  </si>
  <si>
    <t xml:space="preserve">Ok. </t>
  </si>
  <si>
    <t>Dennis Giovani Balreira</t>
  </si>
  <si>
    <t>Kinect, Nintendo Wii</t>
  </si>
  <si>
    <t>Tontura quando sob muito tempo de uso</t>
  </si>
  <si>
    <t>LG G4</t>
  </si>
  <si>
    <t>Mateus Riad da Cunha Soares</t>
  </si>
  <si>
    <t>Android 5.0.2</t>
  </si>
  <si>
    <t>Bernardo Henz</t>
  </si>
  <si>
    <t>Kinect, Wii, HMD</t>
  </si>
  <si>
    <t>Um pouco</t>
  </si>
  <si>
    <t>Lenovo Vibe K5</t>
  </si>
  <si>
    <t>Não preciso</t>
  </si>
  <si>
    <t>Jonas Deyson Brito dos Santos</t>
  </si>
  <si>
    <t>Moto G 1ª geração</t>
  </si>
  <si>
    <t>10 Jun, 13:30</t>
  </si>
  <si>
    <t>Alex Reimann Cunha Lima</t>
  </si>
  <si>
    <t>Direito e Ciência Computação</t>
  </si>
  <si>
    <t>Wiimote</t>
  </si>
  <si>
    <t>Iphone 4, Samsung Duos e LG A275</t>
  </si>
  <si>
    <t>iOS, Android e Sistema Próprio da LG</t>
  </si>
  <si>
    <t>OK</t>
  </si>
  <si>
    <t>Mathias Fassini Mantelli</t>
  </si>
  <si>
    <t>Samsung Galaxy Note I</t>
  </si>
  <si>
    <t>Tatiane Sequerra Stivelman</t>
  </si>
  <si>
    <t>Samsung Galaxy J5</t>
  </si>
  <si>
    <t>Fernanda Caroline Silveira Rodrigues</t>
  </si>
  <si>
    <t>Sim. Kinect, Rift.</t>
  </si>
  <si>
    <t>Miopia e astigmatismo.</t>
  </si>
  <si>
    <t>Vertigem.</t>
  </si>
  <si>
    <t>IPhone 4s</t>
  </si>
  <si>
    <t xml:space="preserve">iOs </t>
  </si>
  <si>
    <t>Mariane Teixeira Giambastiani</t>
  </si>
  <si>
    <t>wii mote</t>
  </si>
  <si>
    <t>Estrabismo</t>
  </si>
  <si>
    <t>Sansung S3 Duo</t>
  </si>
  <si>
    <t>Android</t>
  </si>
  <si>
    <t>Diego Pittol</t>
  </si>
  <si>
    <t>Android 5.0.0</t>
  </si>
  <si>
    <t>Maurício Calegari Xavier</t>
  </si>
  <si>
    <t>Sim. Kinect.</t>
  </si>
  <si>
    <t>Astigmatismo.</t>
  </si>
  <si>
    <t>Samsung Galaxy Win</t>
  </si>
  <si>
    <t>Emanuel Teribele Novakoski</t>
  </si>
  <si>
    <t>Engenharia de Computacao</t>
  </si>
  <si>
    <t>Oculus Rift</t>
  </si>
  <si>
    <t>Mauricio Barbosa da Rocha</t>
  </si>
  <si>
    <t>Engenharia de computacao</t>
  </si>
  <si>
    <t>samsung</t>
  </si>
  <si>
    <t>android</t>
  </si>
  <si>
    <t>Guilherme Fonseca Ribeiro</t>
  </si>
  <si>
    <t>Astigmatismo e miopia</t>
  </si>
  <si>
    <t>iPhone 4s</t>
  </si>
  <si>
    <t>Alguma versão do iOs</t>
  </si>
  <si>
    <t>Diego Velasco Volkmann</t>
  </si>
  <si>
    <t>Sim. Occulus Rift e arcades (jogos de luta, tiro, de realidade virtual,...)</t>
  </si>
  <si>
    <t>Miopia (mas bem leve)</t>
  </si>
  <si>
    <t>Não. (Mas não joguei todos os jogos pra ter certeza absoluta)</t>
  </si>
  <si>
    <t>Android (não sei a versão, chuto a mais recente)</t>
  </si>
  <si>
    <t>Leonardo Ramos Gonzalez Tagliaro</t>
  </si>
  <si>
    <t>Leap motion, Oculus Rift, Kinect</t>
  </si>
  <si>
    <t>LG G3 855</t>
  </si>
  <si>
    <t>Khin Emmanuel Rodrigues Baptista</t>
  </si>
  <si>
    <t>Comoutação</t>
  </si>
  <si>
    <t>HTC One</t>
  </si>
  <si>
    <t xml:space="preserve">Marcelo Souza Vasques </t>
  </si>
  <si>
    <t xml:space="preserve">Computação </t>
  </si>
  <si>
    <t>sim,  kinesthetic e oculus rift</t>
  </si>
  <si>
    <t xml:space="preserve">não </t>
  </si>
  <si>
    <t>nexus 5x</t>
  </si>
  <si>
    <t>android 6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</si>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</sst>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abSelected="1" zoomScale="55" zoomScaleNormal="5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V67" sqref="V67"/>
    </sheetView>
  </sheetViews>
  <sheetFormatPr defaultColWidth="14.42578125" defaultRowHeight="15.75" customHeight="1" x14ac:dyDescent="0.2"/>
  <cols>
    <col min="1" max="13" width="21.5703125" customWidth="1"/>
    <col min="14" max="14" width="34" customWidth="1"/>
    <col min="15" max="15" width="21.5703125" customWidth="1"/>
    <col min="16" max="16" width="23.140625" customWidth="1"/>
    <col min="17" max="17" width="21.5703125" customWidth="1"/>
    <col min="18" max="18" width="18.85546875" customWidth="1"/>
    <col min="19" max="19" width="26.7109375" customWidth="1"/>
    <col min="20" max="31" width="21.5703125" customWidth="1"/>
    <col min="32" max="32" width="30.7109375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ht="15.75" customHeight="1" x14ac:dyDescent="0.2">
      <c r="A2" s="2">
        <v>42522.367879224534</v>
      </c>
      <c r="B2" s="3" t="s">
        <v>43</v>
      </c>
      <c r="C2" s="3">
        <v>28</v>
      </c>
      <c r="D2" s="3" t="s">
        <v>31</v>
      </c>
      <c r="E2" s="3" t="s">
        <v>44</v>
      </c>
      <c r="F2" s="3" t="s">
        <v>45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46</v>
      </c>
      <c r="L2" s="3" t="s">
        <v>35</v>
      </c>
      <c r="M2" s="3" t="s">
        <v>35</v>
      </c>
      <c r="N2" s="3" t="s">
        <v>38</v>
      </c>
      <c r="O2" s="3" t="s">
        <v>47</v>
      </c>
      <c r="P2" s="3" t="s">
        <v>38</v>
      </c>
      <c r="Q2" s="3" t="s">
        <v>38</v>
      </c>
      <c r="R2" s="3">
        <v>1</v>
      </c>
      <c r="S2" s="3" t="s">
        <v>38</v>
      </c>
      <c r="T2" s="3" t="s">
        <v>36</v>
      </c>
      <c r="U2" s="3" t="s">
        <v>48</v>
      </c>
      <c r="V2" s="6" t="s">
        <v>315</v>
      </c>
      <c r="W2" s="3">
        <v>1</v>
      </c>
      <c r="X2" s="3" t="s">
        <v>39</v>
      </c>
      <c r="Y2" s="3" t="s">
        <v>40</v>
      </c>
      <c r="Z2" s="3" t="s">
        <v>39</v>
      </c>
      <c r="AA2" s="3" t="s">
        <v>49</v>
      </c>
      <c r="AB2" s="4" t="s">
        <v>50</v>
      </c>
      <c r="AC2" s="4" t="s">
        <v>51</v>
      </c>
      <c r="AD2" s="3" t="s">
        <v>48</v>
      </c>
      <c r="AE2" s="3" t="s">
        <v>48</v>
      </c>
      <c r="AF2" s="4"/>
    </row>
    <row r="3" spans="1:32" ht="15.75" customHeight="1" x14ac:dyDescent="0.2">
      <c r="A3" s="2">
        <v>42522.368312777777</v>
      </c>
      <c r="B3" s="3" t="s">
        <v>52</v>
      </c>
      <c r="C3" s="3">
        <v>20</v>
      </c>
      <c r="D3" s="3" t="s">
        <v>31</v>
      </c>
      <c r="E3" s="3" t="s">
        <v>44</v>
      </c>
      <c r="F3" s="3" t="s">
        <v>53</v>
      </c>
      <c r="G3" s="3" t="s">
        <v>34</v>
      </c>
      <c r="H3" s="3" t="s">
        <v>34</v>
      </c>
      <c r="I3" s="3" t="s">
        <v>34</v>
      </c>
      <c r="J3" s="3" t="s">
        <v>34</v>
      </c>
      <c r="K3" s="3" t="s">
        <v>34</v>
      </c>
      <c r="L3" s="3" t="s">
        <v>34</v>
      </c>
      <c r="M3" s="3" t="s">
        <v>34</v>
      </c>
      <c r="N3" s="3" t="s">
        <v>37</v>
      </c>
      <c r="O3" s="3" t="s">
        <v>47</v>
      </c>
      <c r="P3" s="3" t="s">
        <v>36</v>
      </c>
      <c r="Q3" s="3" t="s">
        <v>54</v>
      </c>
      <c r="R3" s="3">
        <v>5</v>
      </c>
      <c r="S3" s="3" t="s">
        <v>37</v>
      </c>
      <c r="T3" s="3" t="s">
        <v>38</v>
      </c>
      <c r="U3" s="3" t="s">
        <v>55</v>
      </c>
      <c r="V3" s="6" t="s">
        <v>315</v>
      </c>
      <c r="W3" s="3">
        <v>3</v>
      </c>
      <c r="X3" s="3" t="s">
        <v>39</v>
      </c>
      <c r="Y3" s="3" t="s">
        <v>56</v>
      </c>
      <c r="Z3" s="3" t="s">
        <v>41</v>
      </c>
      <c r="AA3" s="3" t="s">
        <v>39</v>
      </c>
      <c r="AB3" s="3" t="s">
        <v>57</v>
      </c>
      <c r="AC3" s="3" t="s">
        <v>58</v>
      </c>
      <c r="AD3" s="3" t="s">
        <v>48</v>
      </c>
      <c r="AE3" s="3" t="s">
        <v>59</v>
      </c>
      <c r="AF3" s="4"/>
    </row>
    <row r="4" spans="1:32" ht="15.75" customHeight="1" x14ac:dyDescent="0.2">
      <c r="A4" s="2">
        <v>42522.372127291666</v>
      </c>
      <c r="B4" s="3" t="s">
        <v>60</v>
      </c>
      <c r="C4" s="3">
        <v>22</v>
      </c>
      <c r="D4" s="3" t="s">
        <v>31</v>
      </c>
      <c r="E4" s="3" t="s">
        <v>44</v>
      </c>
      <c r="F4" s="3" t="s">
        <v>45</v>
      </c>
      <c r="G4" s="3" t="s">
        <v>34</v>
      </c>
      <c r="H4" s="3" t="s">
        <v>35</v>
      </c>
      <c r="I4" s="3" t="s">
        <v>35</v>
      </c>
      <c r="J4" s="3" t="s">
        <v>61</v>
      </c>
      <c r="K4" s="3" t="s">
        <v>46</v>
      </c>
      <c r="L4" s="3" t="s">
        <v>35</v>
      </c>
      <c r="M4" s="3" t="s">
        <v>34</v>
      </c>
      <c r="N4" s="3" t="s">
        <v>47</v>
      </c>
      <c r="O4" s="3" t="s">
        <v>47</v>
      </c>
      <c r="P4" s="3" t="s">
        <v>62</v>
      </c>
      <c r="Q4" s="3" t="s">
        <v>38</v>
      </c>
      <c r="R4" s="3">
        <v>5</v>
      </c>
      <c r="S4" s="3" t="s">
        <v>47</v>
      </c>
      <c r="T4" s="3" t="s">
        <v>38</v>
      </c>
      <c r="U4" s="3" t="s">
        <v>63</v>
      </c>
      <c r="V4" s="6" t="s">
        <v>315</v>
      </c>
      <c r="W4" s="3">
        <v>2</v>
      </c>
      <c r="X4" s="3" t="s">
        <v>39</v>
      </c>
      <c r="Y4" s="3" t="s">
        <v>40</v>
      </c>
      <c r="Z4" s="3" t="s">
        <v>64</v>
      </c>
      <c r="AA4" s="3" t="s">
        <v>39</v>
      </c>
      <c r="AB4" s="3" t="s">
        <v>65</v>
      </c>
      <c r="AC4" s="3" t="s">
        <v>66</v>
      </c>
      <c r="AD4" s="3" t="s">
        <v>48</v>
      </c>
      <c r="AE4" s="3" t="s">
        <v>67</v>
      </c>
      <c r="AF4" s="4"/>
    </row>
    <row r="5" spans="1:32" ht="15.75" customHeight="1" x14ac:dyDescent="0.2">
      <c r="A5" s="2">
        <v>42522.375864027781</v>
      </c>
      <c r="B5" s="3" t="s">
        <v>68</v>
      </c>
      <c r="C5" s="3">
        <v>21</v>
      </c>
      <c r="D5" s="3" t="s">
        <v>31</v>
      </c>
      <c r="E5" s="3" t="s">
        <v>44</v>
      </c>
      <c r="F5" s="3" t="s">
        <v>53</v>
      </c>
      <c r="G5" s="3" t="s">
        <v>69</v>
      </c>
      <c r="H5" s="3" t="s">
        <v>69</v>
      </c>
      <c r="I5" s="3" t="s">
        <v>34</v>
      </c>
      <c r="J5" s="3" t="s">
        <v>69</v>
      </c>
      <c r="K5" s="3" t="s">
        <v>34</v>
      </c>
      <c r="L5" s="3" t="s">
        <v>69</v>
      </c>
      <c r="M5" s="3" t="s">
        <v>34</v>
      </c>
      <c r="N5" s="3" t="s">
        <v>47</v>
      </c>
      <c r="O5" s="3" t="s">
        <v>47</v>
      </c>
      <c r="P5" s="3" t="s">
        <v>38</v>
      </c>
      <c r="Q5" s="3" t="s">
        <v>38</v>
      </c>
      <c r="R5" s="3">
        <v>5</v>
      </c>
      <c r="S5" s="3" t="s">
        <v>47</v>
      </c>
      <c r="T5" s="3" t="s">
        <v>38</v>
      </c>
      <c r="U5" s="3" t="s">
        <v>70</v>
      </c>
      <c r="V5" s="6" t="s">
        <v>315</v>
      </c>
      <c r="W5" s="3">
        <v>4</v>
      </c>
      <c r="X5" s="3" t="s">
        <v>39</v>
      </c>
      <c r="Y5" s="3" t="s">
        <v>56</v>
      </c>
      <c r="Z5" s="3" t="s">
        <v>71</v>
      </c>
      <c r="AA5" s="3" t="s">
        <v>39</v>
      </c>
      <c r="AB5" s="5" t="s">
        <v>72</v>
      </c>
      <c r="AC5" s="5" t="s">
        <v>73</v>
      </c>
      <c r="AD5" s="3" t="s">
        <v>48</v>
      </c>
      <c r="AE5" s="3" t="s">
        <v>74</v>
      </c>
      <c r="AF5" s="4"/>
    </row>
    <row r="6" spans="1:32" ht="15.75" customHeight="1" x14ac:dyDescent="0.2">
      <c r="A6" s="2">
        <v>42522.382033425922</v>
      </c>
      <c r="B6" s="3" t="s">
        <v>78</v>
      </c>
      <c r="C6" s="3">
        <v>20</v>
      </c>
      <c r="D6" s="3" t="s">
        <v>31</v>
      </c>
      <c r="E6" s="3" t="s">
        <v>44</v>
      </c>
      <c r="F6" s="3" t="s">
        <v>45</v>
      </c>
      <c r="G6" s="3" t="s">
        <v>34</v>
      </c>
      <c r="H6" s="3" t="s">
        <v>34</v>
      </c>
      <c r="I6" s="3" t="s">
        <v>35</v>
      </c>
      <c r="J6" s="3" t="s">
        <v>34</v>
      </c>
      <c r="K6" s="3" t="s">
        <v>35</v>
      </c>
      <c r="L6" s="3" t="s">
        <v>35</v>
      </c>
      <c r="M6" s="3" t="s">
        <v>34</v>
      </c>
      <c r="N6" s="3" t="s">
        <v>36</v>
      </c>
      <c r="O6" s="3" t="s">
        <v>62</v>
      </c>
      <c r="P6" s="3" t="s">
        <v>38</v>
      </c>
      <c r="Q6" s="3" t="s">
        <v>38</v>
      </c>
      <c r="R6" s="3">
        <v>3</v>
      </c>
      <c r="S6" s="3" t="s">
        <v>36</v>
      </c>
      <c r="T6" s="3" t="s">
        <v>36</v>
      </c>
      <c r="U6" s="3" t="s">
        <v>79</v>
      </c>
      <c r="V6" s="6" t="s">
        <v>315</v>
      </c>
      <c r="W6" s="3">
        <v>2</v>
      </c>
      <c r="X6" s="3" t="s">
        <v>39</v>
      </c>
      <c r="Y6" s="3" t="s">
        <v>80</v>
      </c>
      <c r="Z6" s="3" t="s">
        <v>81</v>
      </c>
      <c r="AA6" s="3" t="s">
        <v>39</v>
      </c>
      <c r="AB6" s="3" t="s">
        <v>82</v>
      </c>
      <c r="AC6" s="3" t="s">
        <v>83</v>
      </c>
      <c r="AD6" s="3" t="s">
        <v>48</v>
      </c>
      <c r="AE6" s="3" t="s">
        <v>84</v>
      </c>
      <c r="AF6" s="4"/>
    </row>
    <row r="7" spans="1:32" ht="15.75" customHeight="1" x14ac:dyDescent="0.2">
      <c r="A7" s="2">
        <v>42522.401606712963</v>
      </c>
      <c r="B7" s="3" t="s">
        <v>85</v>
      </c>
      <c r="C7" s="3">
        <v>22</v>
      </c>
      <c r="D7" s="3" t="s">
        <v>31</v>
      </c>
      <c r="E7" s="3" t="s">
        <v>44</v>
      </c>
      <c r="F7" s="3" t="s">
        <v>86</v>
      </c>
      <c r="G7" s="3" t="s">
        <v>34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3" t="s">
        <v>34</v>
      </c>
      <c r="N7" s="3" t="s">
        <v>62</v>
      </c>
      <c r="O7" s="3" t="s">
        <v>47</v>
      </c>
      <c r="P7" s="3" t="s">
        <v>36</v>
      </c>
      <c r="Q7" s="3" t="s">
        <v>54</v>
      </c>
      <c r="R7" s="3">
        <v>3</v>
      </c>
      <c r="S7" s="3" t="s">
        <v>36</v>
      </c>
      <c r="T7" s="3" t="s">
        <v>36</v>
      </c>
      <c r="U7" s="3" t="s">
        <v>39</v>
      </c>
      <c r="V7" s="6" t="s">
        <v>316</v>
      </c>
      <c r="W7" s="3">
        <v>1</v>
      </c>
      <c r="X7" s="3" t="s">
        <v>39</v>
      </c>
      <c r="Y7" s="3" t="s">
        <v>40</v>
      </c>
      <c r="Z7" s="3" t="s">
        <v>39</v>
      </c>
      <c r="AA7" s="3" t="s">
        <v>39</v>
      </c>
      <c r="AB7" s="3" t="s">
        <v>87</v>
      </c>
      <c r="AC7" s="3" t="s">
        <v>88</v>
      </c>
      <c r="AD7" s="3" t="s">
        <v>48</v>
      </c>
      <c r="AE7" s="3" t="s">
        <v>42</v>
      </c>
      <c r="AF7" s="4"/>
    </row>
    <row r="8" spans="1:32" ht="12.75" x14ac:dyDescent="0.2">
      <c r="A8" s="2">
        <v>42522.410414004626</v>
      </c>
      <c r="B8" s="3" t="s">
        <v>89</v>
      </c>
      <c r="C8" s="3">
        <v>27</v>
      </c>
      <c r="D8" s="3" t="s">
        <v>31</v>
      </c>
      <c r="E8" s="3" t="s">
        <v>44</v>
      </c>
      <c r="F8" s="3" t="s">
        <v>45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35</v>
      </c>
      <c r="L8" s="3" t="s">
        <v>34</v>
      </c>
      <c r="M8" s="3" t="s">
        <v>34</v>
      </c>
      <c r="N8" s="3" t="s">
        <v>36</v>
      </c>
      <c r="O8" s="3" t="s">
        <v>47</v>
      </c>
      <c r="P8" s="3" t="s">
        <v>38</v>
      </c>
      <c r="Q8" s="3" t="s">
        <v>38</v>
      </c>
      <c r="R8" s="3">
        <v>5</v>
      </c>
      <c r="S8" s="3" t="s">
        <v>36</v>
      </c>
      <c r="T8" s="3" t="s">
        <v>36</v>
      </c>
      <c r="U8" s="3" t="s">
        <v>48</v>
      </c>
      <c r="V8" s="6" t="s">
        <v>315</v>
      </c>
      <c r="W8" s="3">
        <v>4</v>
      </c>
      <c r="X8" s="3" t="s">
        <v>39</v>
      </c>
      <c r="Y8" s="3" t="s">
        <v>40</v>
      </c>
      <c r="Z8" s="3" t="s">
        <v>39</v>
      </c>
      <c r="AA8" s="3" t="s">
        <v>39</v>
      </c>
      <c r="AB8" s="5" t="s">
        <v>72</v>
      </c>
      <c r="AC8" s="5" t="s">
        <v>90</v>
      </c>
      <c r="AD8" s="3" t="s">
        <v>48</v>
      </c>
      <c r="AE8" s="3" t="s">
        <v>91</v>
      </c>
      <c r="AF8" s="4"/>
    </row>
    <row r="9" spans="1:32" ht="12.75" x14ac:dyDescent="0.2">
      <c r="A9" s="2">
        <v>42522.418388969905</v>
      </c>
      <c r="B9" s="3" t="s">
        <v>92</v>
      </c>
      <c r="C9" s="3">
        <v>20</v>
      </c>
      <c r="D9" s="3" t="s">
        <v>31</v>
      </c>
      <c r="E9" s="3" t="s">
        <v>44</v>
      </c>
      <c r="F9" s="3" t="s">
        <v>45</v>
      </c>
      <c r="G9" s="3" t="s">
        <v>34</v>
      </c>
      <c r="H9" s="3" t="s">
        <v>35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3" t="s">
        <v>37</v>
      </c>
      <c r="O9" s="3" t="s">
        <v>47</v>
      </c>
      <c r="P9" s="3" t="s">
        <v>62</v>
      </c>
      <c r="Q9" s="3" t="s">
        <v>75</v>
      </c>
      <c r="R9" s="3">
        <v>5</v>
      </c>
      <c r="S9" s="3" t="s">
        <v>36</v>
      </c>
      <c r="T9" s="3" t="s">
        <v>36</v>
      </c>
      <c r="U9" s="3" t="s">
        <v>93</v>
      </c>
      <c r="V9" s="6" t="s">
        <v>315</v>
      </c>
      <c r="W9" s="3">
        <v>4</v>
      </c>
      <c r="X9" s="3" t="s">
        <v>39</v>
      </c>
      <c r="Y9" s="3" t="s">
        <v>40</v>
      </c>
      <c r="Z9" s="3" t="s">
        <v>39</v>
      </c>
      <c r="AA9" s="3" t="s">
        <v>39</v>
      </c>
      <c r="AB9" s="3" t="s">
        <v>94</v>
      </c>
      <c r="AC9" s="3" t="s">
        <v>95</v>
      </c>
      <c r="AD9" s="3" t="s">
        <v>48</v>
      </c>
      <c r="AE9" s="3" t="s">
        <v>42</v>
      </c>
      <c r="AF9" s="4"/>
    </row>
    <row r="10" spans="1:32" ht="12.75" x14ac:dyDescent="0.2">
      <c r="A10" s="2">
        <v>42522.440612534723</v>
      </c>
      <c r="B10" s="3" t="s">
        <v>96</v>
      </c>
      <c r="C10" s="3">
        <v>22</v>
      </c>
      <c r="D10" s="3" t="s">
        <v>31</v>
      </c>
      <c r="E10" s="3" t="s">
        <v>44</v>
      </c>
      <c r="F10" s="3" t="s">
        <v>45</v>
      </c>
      <c r="G10" s="3" t="s">
        <v>34</v>
      </c>
      <c r="H10" s="3" t="s">
        <v>35</v>
      </c>
      <c r="I10" s="3" t="s">
        <v>34</v>
      </c>
      <c r="J10" s="3" t="s">
        <v>35</v>
      </c>
      <c r="K10" s="3" t="s">
        <v>34</v>
      </c>
      <c r="L10" s="3" t="s">
        <v>61</v>
      </c>
      <c r="M10" s="3" t="s">
        <v>34</v>
      </c>
      <c r="N10" s="3" t="s">
        <v>36</v>
      </c>
      <c r="O10" s="3" t="s">
        <v>47</v>
      </c>
      <c r="P10" s="3" t="s">
        <v>36</v>
      </c>
      <c r="Q10" s="3" t="s">
        <v>38</v>
      </c>
      <c r="R10" s="3">
        <v>3</v>
      </c>
      <c r="S10" s="3" t="s">
        <v>36</v>
      </c>
      <c r="T10" s="3" t="s">
        <v>36</v>
      </c>
      <c r="U10" s="3" t="s">
        <v>39</v>
      </c>
      <c r="V10" s="6" t="s">
        <v>316</v>
      </c>
      <c r="W10" s="3">
        <v>1</v>
      </c>
      <c r="X10" s="3" t="s">
        <v>39</v>
      </c>
      <c r="Y10" s="3" t="s">
        <v>40</v>
      </c>
      <c r="Z10" s="3" t="s">
        <v>39</v>
      </c>
      <c r="AA10" s="3" t="s">
        <v>39</v>
      </c>
      <c r="AB10" s="3" t="s">
        <v>97</v>
      </c>
      <c r="AC10" s="3" t="s">
        <v>98</v>
      </c>
      <c r="AD10" s="3" t="s">
        <v>48</v>
      </c>
      <c r="AE10" s="3" t="s">
        <v>96</v>
      </c>
      <c r="AF10" s="4"/>
    </row>
    <row r="11" spans="1:32" ht="12.75" x14ac:dyDescent="0.2">
      <c r="A11" s="2">
        <v>42522.502343576387</v>
      </c>
      <c r="B11" s="3" t="s">
        <v>99</v>
      </c>
      <c r="C11" s="3">
        <v>25</v>
      </c>
      <c r="D11" s="3" t="s">
        <v>31</v>
      </c>
      <c r="E11" s="3" t="s">
        <v>44</v>
      </c>
      <c r="F11" s="3" t="s">
        <v>45</v>
      </c>
      <c r="G11" s="3" t="s">
        <v>34</v>
      </c>
      <c r="H11" s="3" t="s">
        <v>34</v>
      </c>
      <c r="I11" s="3" t="s">
        <v>61</v>
      </c>
      <c r="J11" s="3" t="s">
        <v>61</v>
      </c>
      <c r="K11" s="3" t="s">
        <v>61</v>
      </c>
      <c r="L11" s="3" t="s">
        <v>61</v>
      </c>
      <c r="M11" s="3" t="s">
        <v>35</v>
      </c>
      <c r="N11" s="3" t="s">
        <v>62</v>
      </c>
      <c r="O11" s="3" t="s">
        <v>36</v>
      </c>
      <c r="P11" s="3" t="s">
        <v>36</v>
      </c>
      <c r="Q11" s="3" t="s">
        <v>38</v>
      </c>
      <c r="R11" s="3">
        <v>4</v>
      </c>
      <c r="S11" s="3" t="s">
        <v>62</v>
      </c>
      <c r="T11" s="3" t="s">
        <v>62</v>
      </c>
      <c r="U11" s="3" t="s">
        <v>39</v>
      </c>
      <c r="V11" s="6" t="s">
        <v>316</v>
      </c>
      <c r="W11" s="3">
        <v>1</v>
      </c>
      <c r="X11" s="3" t="s">
        <v>39</v>
      </c>
      <c r="Y11" s="3" t="s">
        <v>40</v>
      </c>
      <c r="Z11" s="3" t="s">
        <v>39</v>
      </c>
      <c r="AA11" s="3" t="s">
        <v>39</v>
      </c>
      <c r="AB11" s="3" t="s">
        <v>100</v>
      </c>
      <c r="AC11" s="3" t="s">
        <v>90</v>
      </c>
      <c r="AD11" s="3" t="s">
        <v>48</v>
      </c>
      <c r="AE11" s="3" t="s">
        <v>101</v>
      </c>
      <c r="AF11" s="3" t="s">
        <v>35</v>
      </c>
    </row>
    <row r="12" spans="1:32" ht="12.75" x14ac:dyDescent="0.2">
      <c r="A12" s="2">
        <v>42522.506446203704</v>
      </c>
      <c r="B12" s="3" t="s">
        <v>102</v>
      </c>
      <c r="C12" s="3">
        <v>21</v>
      </c>
      <c r="D12" s="3" t="s">
        <v>31</v>
      </c>
      <c r="E12" s="3" t="s">
        <v>44</v>
      </c>
      <c r="F12" s="3" t="s">
        <v>53</v>
      </c>
      <c r="G12" s="3" t="s">
        <v>69</v>
      </c>
      <c r="H12" s="3" t="s">
        <v>35</v>
      </c>
      <c r="I12" s="3" t="s">
        <v>61</v>
      </c>
      <c r="J12" s="3" t="s">
        <v>46</v>
      </c>
      <c r="K12" s="3" t="s">
        <v>34</v>
      </c>
      <c r="L12" s="3" t="s">
        <v>69</v>
      </c>
      <c r="M12" s="3" t="s">
        <v>34</v>
      </c>
      <c r="N12" s="3" t="s">
        <v>36</v>
      </c>
      <c r="O12" s="3" t="s">
        <v>47</v>
      </c>
      <c r="P12" s="3" t="s">
        <v>36</v>
      </c>
      <c r="Q12" s="3" t="s">
        <v>54</v>
      </c>
      <c r="R12" s="3">
        <v>5</v>
      </c>
      <c r="S12" s="3" t="s">
        <v>38</v>
      </c>
      <c r="T12" s="3" t="s">
        <v>38</v>
      </c>
      <c r="U12" s="3" t="s">
        <v>103</v>
      </c>
      <c r="V12" s="6" t="s">
        <v>315</v>
      </c>
      <c r="W12" s="3">
        <v>2</v>
      </c>
      <c r="X12" s="3" t="s">
        <v>104</v>
      </c>
      <c r="Y12" s="3" t="s">
        <v>40</v>
      </c>
      <c r="Z12" s="3" t="s">
        <v>104</v>
      </c>
      <c r="AA12" s="3" t="s">
        <v>39</v>
      </c>
      <c r="AB12" s="3" t="s">
        <v>105</v>
      </c>
      <c r="AC12" s="3" t="s">
        <v>77</v>
      </c>
      <c r="AD12" s="3" t="s">
        <v>48</v>
      </c>
      <c r="AE12" s="3" t="s">
        <v>106</v>
      </c>
      <c r="AF12" s="3" t="s">
        <v>35</v>
      </c>
    </row>
    <row r="13" spans="1:32" ht="12.75" x14ac:dyDescent="0.2">
      <c r="A13" s="2">
        <v>42522.555994409719</v>
      </c>
      <c r="B13" s="3" t="s">
        <v>107</v>
      </c>
      <c r="C13" s="3">
        <v>25</v>
      </c>
      <c r="D13" s="3" t="s">
        <v>108</v>
      </c>
      <c r="E13" s="3" t="s">
        <v>44</v>
      </c>
      <c r="F13" s="3" t="s">
        <v>45</v>
      </c>
      <c r="G13" s="3" t="s">
        <v>69</v>
      </c>
      <c r="H13" s="3" t="s">
        <v>46</v>
      </c>
      <c r="I13" s="3" t="s">
        <v>35</v>
      </c>
      <c r="J13" s="3" t="s">
        <v>69</v>
      </c>
      <c r="K13" s="3" t="s">
        <v>35</v>
      </c>
      <c r="L13" s="3" t="s">
        <v>69</v>
      </c>
      <c r="M13" s="3" t="s">
        <v>35</v>
      </c>
      <c r="N13" s="3" t="s">
        <v>38</v>
      </c>
      <c r="O13" s="3" t="s">
        <v>37</v>
      </c>
      <c r="P13" s="3" t="s">
        <v>38</v>
      </c>
      <c r="Q13" s="3" t="s">
        <v>38</v>
      </c>
      <c r="R13" s="3">
        <v>2</v>
      </c>
      <c r="S13" s="3" t="s">
        <v>38</v>
      </c>
      <c r="T13" s="3" t="s">
        <v>38</v>
      </c>
      <c r="U13" s="3" t="s">
        <v>93</v>
      </c>
      <c r="V13" s="6" t="s">
        <v>315</v>
      </c>
      <c r="W13" s="3">
        <v>2</v>
      </c>
      <c r="X13" s="3" t="s">
        <v>39</v>
      </c>
      <c r="Y13" s="3" t="s">
        <v>40</v>
      </c>
      <c r="Z13" s="3" t="s">
        <v>109</v>
      </c>
      <c r="AA13" s="3" t="s">
        <v>110</v>
      </c>
      <c r="AB13" s="4" t="s">
        <v>111</v>
      </c>
      <c r="AC13" s="4" t="s">
        <v>95</v>
      </c>
      <c r="AD13" s="3" t="s">
        <v>48</v>
      </c>
      <c r="AE13" s="3" t="s">
        <v>112</v>
      </c>
      <c r="AF13" s="3" t="s">
        <v>46</v>
      </c>
    </row>
    <row r="14" spans="1:32" ht="12.75" x14ac:dyDescent="0.2">
      <c r="A14" s="2">
        <v>42522.625923831016</v>
      </c>
      <c r="B14" s="3" t="s">
        <v>113</v>
      </c>
      <c r="C14" s="3">
        <v>22</v>
      </c>
      <c r="D14" s="3" t="s">
        <v>31</v>
      </c>
      <c r="E14" s="3" t="s">
        <v>44</v>
      </c>
      <c r="F14" s="3" t="s">
        <v>45</v>
      </c>
      <c r="G14" s="3" t="s">
        <v>34</v>
      </c>
      <c r="H14" s="3" t="s">
        <v>34</v>
      </c>
      <c r="I14" s="3" t="s">
        <v>34</v>
      </c>
      <c r="J14" s="3" t="s">
        <v>34</v>
      </c>
      <c r="K14" s="3" t="s">
        <v>34</v>
      </c>
      <c r="L14" s="3" t="s">
        <v>34</v>
      </c>
      <c r="M14" s="3" t="s">
        <v>34</v>
      </c>
      <c r="N14" s="3" t="s">
        <v>37</v>
      </c>
      <c r="O14" s="3" t="s">
        <v>62</v>
      </c>
      <c r="P14" s="3" t="s">
        <v>36</v>
      </c>
      <c r="Q14" s="3" t="s">
        <v>38</v>
      </c>
      <c r="R14" s="3">
        <v>4</v>
      </c>
      <c r="S14" s="3" t="s">
        <v>62</v>
      </c>
      <c r="T14" s="3" t="s">
        <v>36</v>
      </c>
      <c r="U14" s="3" t="s">
        <v>39</v>
      </c>
      <c r="V14" s="6" t="s">
        <v>316</v>
      </c>
      <c r="W14" s="3">
        <v>1</v>
      </c>
      <c r="X14" s="3" t="s">
        <v>39</v>
      </c>
      <c r="Y14" s="3" t="s">
        <v>56</v>
      </c>
      <c r="Z14" s="3" t="s">
        <v>41</v>
      </c>
      <c r="AA14" s="3" t="s">
        <v>39</v>
      </c>
      <c r="AB14" s="3" t="s">
        <v>114</v>
      </c>
      <c r="AC14" s="3" t="s">
        <v>115</v>
      </c>
      <c r="AD14" s="3" t="s">
        <v>48</v>
      </c>
      <c r="AE14" s="3" t="s">
        <v>67</v>
      </c>
      <c r="AF14" s="3" t="s">
        <v>34</v>
      </c>
    </row>
    <row r="15" spans="1:32" ht="12.75" x14ac:dyDescent="0.2">
      <c r="A15" s="2">
        <v>42522.658012743057</v>
      </c>
      <c r="B15" s="3" t="s">
        <v>116</v>
      </c>
      <c r="C15" s="3">
        <v>25</v>
      </c>
      <c r="D15" s="3" t="s">
        <v>31</v>
      </c>
      <c r="E15" s="3" t="s">
        <v>44</v>
      </c>
      <c r="F15" s="3" t="s">
        <v>45</v>
      </c>
      <c r="G15" s="3" t="s">
        <v>34</v>
      </c>
      <c r="H15" s="3" t="s">
        <v>35</v>
      </c>
      <c r="I15" s="3" t="s">
        <v>35</v>
      </c>
      <c r="J15" s="3" t="s">
        <v>34</v>
      </c>
      <c r="K15" s="3" t="s">
        <v>34</v>
      </c>
      <c r="L15" s="3" t="s">
        <v>34</v>
      </c>
      <c r="M15" s="3" t="s">
        <v>34</v>
      </c>
      <c r="N15" s="3" t="s">
        <v>37</v>
      </c>
      <c r="O15" s="3" t="s">
        <v>36</v>
      </c>
      <c r="P15" s="3" t="s">
        <v>36</v>
      </c>
      <c r="Q15" s="3" t="s">
        <v>54</v>
      </c>
      <c r="R15" s="3">
        <v>5</v>
      </c>
      <c r="S15" s="3" t="s">
        <v>36</v>
      </c>
      <c r="T15" s="3" t="s">
        <v>36</v>
      </c>
      <c r="U15" s="3" t="s">
        <v>117</v>
      </c>
      <c r="V15" s="6" t="s">
        <v>316</v>
      </c>
      <c r="W15" s="3">
        <v>3</v>
      </c>
      <c r="X15" s="3" t="s">
        <v>39</v>
      </c>
      <c r="Y15" s="3" t="s">
        <v>40</v>
      </c>
      <c r="Z15" s="3" t="s">
        <v>81</v>
      </c>
      <c r="AA15" s="3" t="s">
        <v>39</v>
      </c>
      <c r="AB15" s="3" t="s">
        <v>118</v>
      </c>
      <c r="AC15" s="3" t="s">
        <v>119</v>
      </c>
      <c r="AD15" s="3" t="s">
        <v>48</v>
      </c>
      <c r="AE15" s="4" t="s">
        <v>101</v>
      </c>
      <c r="AF15" s="3" t="s">
        <v>34</v>
      </c>
    </row>
    <row r="16" spans="1:32" ht="12.75" x14ac:dyDescent="0.2">
      <c r="A16" s="2">
        <v>42522.674033379633</v>
      </c>
      <c r="B16" s="3" t="s">
        <v>120</v>
      </c>
      <c r="C16" s="3">
        <v>25</v>
      </c>
      <c r="D16" s="3" t="s">
        <v>31</v>
      </c>
      <c r="E16" s="3" t="s">
        <v>44</v>
      </c>
      <c r="F16" s="3" t="s">
        <v>45</v>
      </c>
      <c r="G16" s="3" t="s">
        <v>34</v>
      </c>
      <c r="H16" s="3" t="s">
        <v>35</v>
      </c>
      <c r="I16" s="3" t="s">
        <v>34</v>
      </c>
      <c r="J16" s="3" t="s">
        <v>35</v>
      </c>
      <c r="K16" s="3" t="s">
        <v>34</v>
      </c>
      <c r="L16" s="3" t="s">
        <v>34</v>
      </c>
      <c r="M16" s="3" t="s">
        <v>34</v>
      </c>
      <c r="N16" s="3" t="s">
        <v>62</v>
      </c>
      <c r="O16" s="3" t="s">
        <v>36</v>
      </c>
      <c r="P16" s="3" t="s">
        <v>38</v>
      </c>
      <c r="Q16" s="3" t="s">
        <v>38</v>
      </c>
      <c r="R16" s="3">
        <v>4</v>
      </c>
      <c r="S16" s="3" t="s">
        <v>36</v>
      </c>
      <c r="T16" s="3" t="s">
        <v>38</v>
      </c>
      <c r="U16" s="3" t="s">
        <v>121</v>
      </c>
      <c r="V16" s="6" t="s">
        <v>316</v>
      </c>
      <c r="W16" s="3">
        <v>1</v>
      </c>
      <c r="X16" s="3" t="s">
        <v>39</v>
      </c>
      <c r="Y16" s="3" t="s">
        <v>40</v>
      </c>
      <c r="Z16" s="3" t="s">
        <v>122</v>
      </c>
      <c r="AA16" s="3" t="s">
        <v>123</v>
      </c>
      <c r="AB16" s="3" t="s">
        <v>124</v>
      </c>
      <c r="AC16" s="3" t="s">
        <v>51</v>
      </c>
      <c r="AD16" s="3" t="s">
        <v>48</v>
      </c>
      <c r="AE16" s="3" t="s">
        <v>67</v>
      </c>
      <c r="AF16" s="3" t="s">
        <v>34</v>
      </c>
    </row>
    <row r="17" spans="1:32" ht="12.75" x14ac:dyDescent="0.2">
      <c r="A17" s="2">
        <v>42522.751798159719</v>
      </c>
      <c r="B17" s="3" t="s">
        <v>125</v>
      </c>
      <c r="C17" s="3">
        <v>21</v>
      </c>
      <c r="D17" s="3" t="s">
        <v>108</v>
      </c>
      <c r="E17" s="3" t="s">
        <v>44</v>
      </c>
      <c r="F17" s="3" t="s">
        <v>45</v>
      </c>
      <c r="G17" s="3" t="s">
        <v>34</v>
      </c>
      <c r="H17" s="3" t="s">
        <v>35</v>
      </c>
      <c r="I17" s="3" t="s">
        <v>34</v>
      </c>
      <c r="J17" s="3" t="s">
        <v>34</v>
      </c>
      <c r="K17" s="3" t="s">
        <v>34</v>
      </c>
      <c r="L17" s="3" t="s">
        <v>34</v>
      </c>
      <c r="M17" s="3" t="s">
        <v>34</v>
      </c>
      <c r="N17" s="3" t="s">
        <v>36</v>
      </c>
      <c r="O17" s="3" t="s">
        <v>47</v>
      </c>
      <c r="P17" s="3" t="s">
        <v>36</v>
      </c>
      <c r="Q17" s="3" t="s">
        <v>38</v>
      </c>
      <c r="R17" s="3">
        <v>4</v>
      </c>
      <c r="S17" s="3" t="s">
        <v>38</v>
      </c>
      <c r="T17" s="3" t="s">
        <v>38</v>
      </c>
      <c r="U17" s="3" t="s">
        <v>126</v>
      </c>
      <c r="V17" s="6" t="s">
        <v>315</v>
      </c>
      <c r="W17" s="3">
        <v>3</v>
      </c>
      <c r="X17" s="3" t="s">
        <v>39</v>
      </c>
      <c r="Y17" s="3" t="s">
        <v>40</v>
      </c>
      <c r="Z17" s="3" t="s">
        <v>39</v>
      </c>
      <c r="AA17" s="3" t="s">
        <v>39</v>
      </c>
      <c r="AB17" s="3" t="s">
        <v>127</v>
      </c>
      <c r="AC17" s="3" t="s">
        <v>128</v>
      </c>
      <c r="AD17" s="3" t="s">
        <v>48</v>
      </c>
      <c r="AE17" s="3" t="s">
        <v>67</v>
      </c>
      <c r="AF17" s="3" t="s">
        <v>35</v>
      </c>
    </row>
    <row r="18" spans="1:32" ht="12.75" x14ac:dyDescent="0.2">
      <c r="A18" s="2">
        <v>42522.859191423609</v>
      </c>
      <c r="B18" s="3" t="s">
        <v>129</v>
      </c>
      <c r="C18" s="3">
        <v>22</v>
      </c>
      <c r="D18" s="3" t="s">
        <v>31</v>
      </c>
      <c r="E18" s="3" t="s">
        <v>130</v>
      </c>
      <c r="F18" s="3" t="s">
        <v>131</v>
      </c>
      <c r="G18" s="3" t="s">
        <v>34</v>
      </c>
      <c r="H18" s="3" t="s">
        <v>34</v>
      </c>
      <c r="I18" s="3" t="s">
        <v>34</v>
      </c>
      <c r="J18" s="3" t="s">
        <v>34</v>
      </c>
      <c r="K18" s="3" t="s">
        <v>34</v>
      </c>
      <c r="L18" s="3" t="s">
        <v>34</v>
      </c>
      <c r="M18" s="3" t="s">
        <v>34</v>
      </c>
      <c r="N18" s="3" t="s">
        <v>36</v>
      </c>
      <c r="O18" s="3" t="s">
        <v>47</v>
      </c>
      <c r="P18" s="3" t="s">
        <v>36</v>
      </c>
      <c r="Q18" s="3" t="s">
        <v>54</v>
      </c>
      <c r="R18" s="3">
        <v>3</v>
      </c>
      <c r="S18" s="3" t="s">
        <v>38</v>
      </c>
      <c r="T18" s="3" t="s">
        <v>36</v>
      </c>
      <c r="U18" s="3" t="s">
        <v>132</v>
      </c>
      <c r="V18" s="6" t="s">
        <v>315</v>
      </c>
      <c r="W18" s="3">
        <v>2</v>
      </c>
      <c r="X18" s="3" t="s">
        <v>39</v>
      </c>
      <c r="Y18" s="3" t="s">
        <v>80</v>
      </c>
      <c r="Z18" s="3" t="s">
        <v>41</v>
      </c>
      <c r="AA18" s="3" t="s">
        <v>39</v>
      </c>
      <c r="AB18" s="3" t="s">
        <v>133</v>
      </c>
      <c r="AC18" s="3" t="s">
        <v>51</v>
      </c>
      <c r="AD18" s="3" t="s">
        <v>48</v>
      </c>
      <c r="AE18" s="3" t="s">
        <v>42</v>
      </c>
      <c r="AF18" s="3" t="s">
        <v>34</v>
      </c>
    </row>
    <row r="19" spans="1:32" ht="12.75" x14ac:dyDescent="0.2">
      <c r="A19" s="2">
        <v>42522.956356296301</v>
      </c>
      <c r="B19" s="3" t="s">
        <v>134</v>
      </c>
      <c r="C19" s="3">
        <v>25</v>
      </c>
      <c r="D19" s="3" t="s">
        <v>31</v>
      </c>
      <c r="E19" s="3" t="s">
        <v>44</v>
      </c>
      <c r="F19" s="3" t="s">
        <v>45</v>
      </c>
      <c r="G19" s="3" t="s">
        <v>34</v>
      </c>
      <c r="H19" s="3" t="s">
        <v>34</v>
      </c>
      <c r="I19" s="3" t="s">
        <v>34</v>
      </c>
      <c r="J19" s="3" t="s">
        <v>34</v>
      </c>
      <c r="K19" s="3" t="s">
        <v>34</v>
      </c>
      <c r="L19" s="3" t="s">
        <v>34</v>
      </c>
      <c r="M19" s="3" t="s">
        <v>34</v>
      </c>
      <c r="N19" s="3" t="s">
        <v>62</v>
      </c>
      <c r="O19" s="3" t="s">
        <v>47</v>
      </c>
      <c r="P19" s="3" t="s">
        <v>36</v>
      </c>
      <c r="Q19" s="3" t="s">
        <v>38</v>
      </c>
      <c r="R19" s="3">
        <v>4</v>
      </c>
      <c r="S19" s="3" t="s">
        <v>62</v>
      </c>
      <c r="T19" s="3" t="s">
        <v>38</v>
      </c>
      <c r="U19" s="3" t="s">
        <v>39</v>
      </c>
      <c r="V19" s="6" t="s">
        <v>316</v>
      </c>
      <c r="W19" s="3">
        <v>1</v>
      </c>
      <c r="X19" s="3" t="s">
        <v>39</v>
      </c>
      <c r="Y19" s="3" t="s">
        <v>40</v>
      </c>
      <c r="Z19" s="3" t="s">
        <v>39</v>
      </c>
      <c r="AA19" s="3" t="s">
        <v>135</v>
      </c>
      <c r="AB19" s="3" t="s">
        <v>136</v>
      </c>
      <c r="AC19" s="3" t="s">
        <v>66</v>
      </c>
      <c r="AD19" s="3" t="s">
        <v>48</v>
      </c>
      <c r="AE19" s="3" t="s">
        <v>67</v>
      </c>
      <c r="AF19" s="3" t="s">
        <v>35</v>
      </c>
    </row>
    <row r="20" spans="1:32" ht="12.75" x14ac:dyDescent="0.2">
      <c r="A20" s="2">
        <v>42523.125603483801</v>
      </c>
      <c r="B20" s="3" t="s">
        <v>137</v>
      </c>
      <c r="C20" s="3">
        <v>21</v>
      </c>
      <c r="D20" s="3" t="s">
        <v>31</v>
      </c>
      <c r="E20" s="3" t="s">
        <v>44</v>
      </c>
      <c r="F20" s="3" t="s">
        <v>138</v>
      </c>
      <c r="G20" s="3" t="s">
        <v>34</v>
      </c>
      <c r="H20" s="3" t="s">
        <v>35</v>
      </c>
      <c r="I20" s="3" t="s">
        <v>34</v>
      </c>
      <c r="J20" s="3" t="s">
        <v>34</v>
      </c>
      <c r="K20" s="3" t="s">
        <v>34</v>
      </c>
      <c r="L20" s="3" t="s">
        <v>34</v>
      </c>
      <c r="M20" s="3" t="s">
        <v>34</v>
      </c>
      <c r="N20" s="3" t="s">
        <v>38</v>
      </c>
      <c r="O20" s="3" t="s">
        <v>47</v>
      </c>
      <c r="P20" s="3" t="s">
        <v>36</v>
      </c>
      <c r="Q20" s="3" t="s">
        <v>38</v>
      </c>
      <c r="R20" s="3">
        <v>3</v>
      </c>
      <c r="S20" s="3" t="s">
        <v>38</v>
      </c>
      <c r="T20" s="3" t="s">
        <v>36</v>
      </c>
      <c r="U20" s="3" t="s">
        <v>139</v>
      </c>
      <c r="V20" s="6" t="s">
        <v>315</v>
      </c>
      <c r="W20" s="3">
        <v>2</v>
      </c>
      <c r="X20" s="3" t="s">
        <v>140</v>
      </c>
      <c r="Y20" s="3" t="s">
        <v>40</v>
      </c>
      <c r="Z20" s="3" t="s">
        <v>140</v>
      </c>
      <c r="AA20" s="3" t="s">
        <v>140</v>
      </c>
      <c r="AB20" s="3" t="s">
        <v>141</v>
      </c>
      <c r="AC20" s="3" t="s">
        <v>142</v>
      </c>
      <c r="AD20" s="3" t="s">
        <v>48</v>
      </c>
      <c r="AE20" s="3" t="s">
        <v>143</v>
      </c>
      <c r="AF20" s="3" t="s">
        <v>35</v>
      </c>
    </row>
    <row r="21" spans="1:32" ht="12.75" x14ac:dyDescent="0.2">
      <c r="A21" s="2">
        <v>42523.472642442124</v>
      </c>
      <c r="B21" s="3" t="s">
        <v>144</v>
      </c>
      <c r="C21" s="3">
        <v>21</v>
      </c>
      <c r="D21" s="3" t="s">
        <v>108</v>
      </c>
      <c r="E21" s="3" t="s">
        <v>44</v>
      </c>
      <c r="F21" s="3" t="s">
        <v>145</v>
      </c>
      <c r="G21" s="3" t="s">
        <v>69</v>
      </c>
      <c r="H21" s="3" t="s">
        <v>69</v>
      </c>
      <c r="I21" s="3" t="s">
        <v>34</v>
      </c>
      <c r="J21" s="3" t="s">
        <v>69</v>
      </c>
      <c r="K21" s="3" t="s">
        <v>46</v>
      </c>
      <c r="L21" s="3" t="s">
        <v>46</v>
      </c>
      <c r="M21" s="3" t="s">
        <v>34</v>
      </c>
      <c r="N21" s="3" t="s">
        <v>38</v>
      </c>
      <c r="O21" s="3" t="s">
        <v>47</v>
      </c>
      <c r="P21" s="3" t="s">
        <v>36</v>
      </c>
      <c r="Q21" s="3" t="s">
        <v>38</v>
      </c>
      <c r="R21" s="3">
        <v>1</v>
      </c>
      <c r="S21" s="3" t="s">
        <v>38</v>
      </c>
      <c r="T21" s="3" t="s">
        <v>38</v>
      </c>
      <c r="U21" s="3" t="s">
        <v>93</v>
      </c>
      <c r="V21" s="6" t="s">
        <v>315</v>
      </c>
      <c r="W21" s="3">
        <v>1</v>
      </c>
      <c r="X21" s="3" t="s">
        <v>39</v>
      </c>
      <c r="Y21" s="3" t="s">
        <v>40</v>
      </c>
      <c r="Z21" s="3" t="s">
        <v>39</v>
      </c>
      <c r="AA21" s="3" t="s">
        <v>146</v>
      </c>
      <c r="AB21" s="3" t="s">
        <v>147</v>
      </c>
      <c r="AC21" s="3" t="s">
        <v>148</v>
      </c>
      <c r="AD21" s="3" t="s">
        <v>39</v>
      </c>
      <c r="AE21" s="3" t="s">
        <v>42</v>
      </c>
      <c r="AF21" s="3" t="s">
        <v>61</v>
      </c>
    </row>
    <row r="22" spans="1:32" ht="12.75" x14ac:dyDescent="0.2">
      <c r="A22" s="2">
        <v>42523.540830763886</v>
      </c>
      <c r="B22" s="3" t="s">
        <v>149</v>
      </c>
      <c r="C22" s="3">
        <v>23</v>
      </c>
      <c r="D22" s="3" t="s">
        <v>31</v>
      </c>
      <c r="E22" s="3" t="s">
        <v>44</v>
      </c>
      <c r="F22" s="3" t="s">
        <v>150</v>
      </c>
      <c r="G22" s="3" t="s">
        <v>34</v>
      </c>
      <c r="H22" s="3" t="s">
        <v>34</v>
      </c>
      <c r="I22" s="3" t="s">
        <v>34</v>
      </c>
      <c r="J22" s="3" t="s">
        <v>35</v>
      </c>
      <c r="K22" s="3" t="s">
        <v>34</v>
      </c>
      <c r="L22" s="3" t="s">
        <v>34</v>
      </c>
      <c r="M22" s="3" t="s">
        <v>34</v>
      </c>
      <c r="N22" s="3" t="s">
        <v>38</v>
      </c>
      <c r="O22" s="3" t="s">
        <v>47</v>
      </c>
      <c r="P22" s="3" t="s">
        <v>36</v>
      </c>
      <c r="Q22" s="3" t="s">
        <v>38</v>
      </c>
      <c r="R22" s="3">
        <v>4</v>
      </c>
      <c r="S22" s="3" t="s">
        <v>36</v>
      </c>
      <c r="T22" s="3" t="s">
        <v>38</v>
      </c>
      <c r="U22" s="3" t="s">
        <v>151</v>
      </c>
      <c r="V22" s="6" t="s">
        <v>315</v>
      </c>
      <c r="W22" s="3">
        <v>3</v>
      </c>
      <c r="X22" s="3" t="s">
        <v>39</v>
      </c>
      <c r="Y22" s="3" t="s">
        <v>40</v>
      </c>
      <c r="Z22" s="3" t="s">
        <v>39</v>
      </c>
      <c r="AA22" s="3" t="s">
        <v>152</v>
      </c>
      <c r="AB22" s="3" t="s">
        <v>153</v>
      </c>
      <c r="AC22" s="3" t="s">
        <v>51</v>
      </c>
      <c r="AD22" s="3" t="s">
        <v>48</v>
      </c>
      <c r="AE22" s="3" t="s">
        <v>67</v>
      </c>
      <c r="AF22" s="3" t="s">
        <v>61</v>
      </c>
    </row>
    <row r="23" spans="1:32" ht="12.75" x14ac:dyDescent="0.2">
      <c r="A23" s="2">
        <v>42523.743151215276</v>
      </c>
      <c r="B23" s="3" t="s">
        <v>154</v>
      </c>
      <c r="C23" s="3">
        <v>24</v>
      </c>
      <c r="D23" s="3" t="s">
        <v>108</v>
      </c>
      <c r="E23" s="3" t="s">
        <v>44</v>
      </c>
      <c r="F23" s="3" t="s">
        <v>45</v>
      </c>
      <c r="G23" s="3" t="s">
        <v>34</v>
      </c>
      <c r="H23" s="3" t="s">
        <v>34</v>
      </c>
      <c r="I23" s="3" t="s">
        <v>34</v>
      </c>
      <c r="J23" s="3" t="s">
        <v>61</v>
      </c>
      <c r="K23" s="3" t="s">
        <v>35</v>
      </c>
      <c r="L23" s="3" t="s">
        <v>46</v>
      </c>
      <c r="M23" s="3" t="s">
        <v>35</v>
      </c>
      <c r="N23" s="3" t="s">
        <v>62</v>
      </c>
      <c r="O23" s="3" t="s">
        <v>47</v>
      </c>
      <c r="P23" s="3" t="s">
        <v>37</v>
      </c>
      <c r="Q23" s="3" t="s">
        <v>38</v>
      </c>
      <c r="R23" s="3">
        <v>5</v>
      </c>
      <c r="S23" s="3" t="s">
        <v>38</v>
      </c>
      <c r="T23" s="3" t="s">
        <v>38</v>
      </c>
      <c r="U23" s="3" t="s">
        <v>155</v>
      </c>
      <c r="V23" s="6" t="s">
        <v>315</v>
      </c>
      <c r="W23" s="3">
        <v>2</v>
      </c>
      <c r="X23" s="3" t="s">
        <v>156</v>
      </c>
      <c r="Y23" s="3" t="s">
        <v>56</v>
      </c>
      <c r="Z23" s="3" t="s">
        <v>157</v>
      </c>
      <c r="AA23" s="3" t="s">
        <v>158</v>
      </c>
      <c r="AB23" s="3" t="s">
        <v>159</v>
      </c>
      <c r="AC23" s="3" t="s">
        <v>90</v>
      </c>
      <c r="AD23" s="3" t="s">
        <v>48</v>
      </c>
      <c r="AE23" s="3" t="s">
        <v>101</v>
      </c>
      <c r="AF23" s="3" t="s">
        <v>61</v>
      </c>
    </row>
    <row r="24" spans="1:32" ht="12.75" x14ac:dyDescent="0.2">
      <c r="A24" s="2">
        <v>42523.925785798609</v>
      </c>
      <c r="B24" s="3" t="s">
        <v>160</v>
      </c>
      <c r="C24" s="3">
        <v>25</v>
      </c>
      <c r="D24" s="3" t="s">
        <v>31</v>
      </c>
      <c r="E24" s="3" t="s">
        <v>44</v>
      </c>
      <c r="F24" s="3" t="s">
        <v>45</v>
      </c>
      <c r="G24" s="3" t="s">
        <v>34</v>
      </c>
      <c r="H24" s="3" t="s">
        <v>34</v>
      </c>
      <c r="I24" s="3" t="s">
        <v>34</v>
      </c>
      <c r="J24" s="3" t="s">
        <v>61</v>
      </c>
      <c r="K24" s="3" t="s">
        <v>35</v>
      </c>
      <c r="L24" s="3" t="s">
        <v>34</v>
      </c>
      <c r="M24" s="3" t="s">
        <v>34</v>
      </c>
      <c r="N24" s="3" t="s">
        <v>36</v>
      </c>
      <c r="O24" s="3" t="s">
        <v>47</v>
      </c>
      <c r="P24" s="3" t="s">
        <v>36</v>
      </c>
      <c r="Q24" s="3" t="s">
        <v>75</v>
      </c>
      <c r="R24" s="3">
        <v>4</v>
      </c>
      <c r="S24" s="3" t="s">
        <v>38</v>
      </c>
      <c r="T24" s="3" t="s">
        <v>38</v>
      </c>
      <c r="U24" s="3" t="s">
        <v>39</v>
      </c>
      <c r="V24" s="6" t="s">
        <v>316</v>
      </c>
      <c r="W24" s="3">
        <v>1</v>
      </c>
      <c r="X24" s="3" t="s">
        <v>39</v>
      </c>
      <c r="Y24" s="3" t="s">
        <v>40</v>
      </c>
      <c r="Z24" s="3" t="s">
        <v>39</v>
      </c>
      <c r="AA24" s="3" t="s">
        <v>135</v>
      </c>
      <c r="AB24" s="5" t="s">
        <v>161</v>
      </c>
      <c r="AC24" s="5" t="s">
        <v>90</v>
      </c>
      <c r="AD24" s="3" t="s">
        <v>48</v>
      </c>
      <c r="AE24" s="3" t="s">
        <v>67</v>
      </c>
      <c r="AF24" s="3" t="s">
        <v>35</v>
      </c>
    </row>
    <row r="25" spans="1:32" ht="12.75" x14ac:dyDescent="0.2">
      <c r="A25" s="2">
        <v>42524.125128240739</v>
      </c>
      <c r="B25" s="3" t="s">
        <v>162</v>
      </c>
      <c r="C25" s="3">
        <v>21</v>
      </c>
      <c r="D25" s="3" t="s">
        <v>31</v>
      </c>
      <c r="E25" s="3" t="s">
        <v>44</v>
      </c>
      <c r="F25" s="3" t="s">
        <v>45</v>
      </c>
      <c r="G25" s="3" t="s">
        <v>34</v>
      </c>
      <c r="H25" s="3" t="s">
        <v>35</v>
      </c>
      <c r="I25" s="3" t="s">
        <v>35</v>
      </c>
      <c r="J25" s="3" t="s">
        <v>61</v>
      </c>
      <c r="K25" s="3" t="s">
        <v>35</v>
      </c>
      <c r="L25" s="3" t="s">
        <v>35</v>
      </c>
      <c r="M25" s="3" t="s">
        <v>34</v>
      </c>
      <c r="N25" s="3" t="s">
        <v>47</v>
      </c>
      <c r="O25" s="3" t="s">
        <v>62</v>
      </c>
      <c r="P25" s="3" t="s">
        <v>38</v>
      </c>
      <c r="Q25" s="3" t="s">
        <v>38</v>
      </c>
      <c r="R25" s="3">
        <v>5</v>
      </c>
      <c r="S25" s="3" t="s">
        <v>37</v>
      </c>
      <c r="T25" s="3" t="s">
        <v>36</v>
      </c>
      <c r="U25" s="3" t="s">
        <v>163</v>
      </c>
      <c r="V25" s="6" t="s">
        <v>315</v>
      </c>
      <c r="W25" s="3">
        <v>5</v>
      </c>
      <c r="X25" s="3" t="s">
        <v>39</v>
      </c>
      <c r="Y25" s="3" t="s">
        <v>40</v>
      </c>
      <c r="Z25" s="3" t="s">
        <v>164</v>
      </c>
      <c r="AA25" s="3" t="s">
        <v>165</v>
      </c>
      <c r="AB25" s="3" t="s">
        <v>166</v>
      </c>
      <c r="AC25" s="3" t="s">
        <v>90</v>
      </c>
      <c r="AD25" s="3" t="s">
        <v>48</v>
      </c>
      <c r="AE25" s="3" t="s">
        <v>67</v>
      </c>
      <c r="AF25" s="3" t="s">
        <v>61</v>
      </c>
    </row>
    <row r="26" spans="1:32" ht="12.75" x14ac:dyDescent="0.2">
      <c r="A26" s="2">
        <v>42524.434689606482</v>
      </c>
      <c r="B26" s="3" t="s">
        <v>167</v>
      </c>
      <c r="C26" s="3">
        <v>24</v>
      </c>
      <c r="D26" s="3" t="s">
        <v>31</v>
      </c>
      <c r="E26" s="3" t="s">
        <v>44</v>
      </c>
      <c r="F26" s="3" t="s">
        <v>45</v>
      </c>
      <c r="G26" s="3" t="s">
        <v>34</v>
      </c>
      <c r="H26" s="3" t="s">
        <v>34</v>
      </c>
      <c r="I26" s="3" t="s">
        <v>34</v>
      </c>
      <c r="J26" s="3" t="s">
        <v>34</v>
      </c>
      <c r="K26" s="3" t="s">
        <v>46</v>
      </c>
      <c r="L26" s="3" t="s">
        <v>35</v>
      </c>
      <c r="M26" s="3" t="s">
        <v>34</v>
      </c>
      <c r="N26" s="3" t="s">
        <v>36</v>
      </c>
      <c r="O26" s="3" t="s">
        <v>47</v>
      </c>
      <c r="P26" s="3" t="s">
        <v>36</v>
      </c>
      <c r="Q26" s="3" t="s">
        <v>38</v>
      </c>
      <c r="R26" s="3">
        <v>3</v>
      </c>
      <c r="S26" s="3" t="s">
        <v>38</v>
      </c>
      <c r="T26" s="3" t="s">
        <v>38</v>
      </c>
      <c r="U26" s="3" t="s">
        <v>168</v>
      </c>
      <c r="V26" s="6" t="s">
        <v>316</v>
      </c>
      <c r="W26" s="3">
        <v>1</v>
      </c>
      <c r="X26" s="3" t="s">
        <v>39</v>
      </c>
      <c r="Y26" s="3" t="s">
        <v>40</v>
      </c>
      <c r="Z26" s="3" t="s">
        <v>169</v>
      </c>
      <c r="AA26" s="3" t="s">
        <v>39</v>
      </c>
      <c r="AB26" s="3" t="s">
        <v>170</v>
      </c>
      <c r="AC26" s="3" t="s">
        <v>66</v>
      </c>
      <c r="AD26" s="3" t="s">
        <v>48</v>
      </c>
      <c r="AE26" s="3" t="s">
        <v>67</v>
      </c>
      <c r="AF26" s="3" t="s">
        <v>35</v>
      </c>
    </row>
    <row r="27" spans="1:32" ht="12.75" x14ac:dyDescent="0.2">
      <c r="A27" s="2">
        <v>42525.517530740741</v>
      </c>
      <c r="B27" s="3" t="s">
        <v>171</v>
      </c>
      <c r="C27" s="3">
        <v>24</v>
      </c>
      <c r="D27" s="3" t="s">
        <v>31</v>
      </c>
      <c r="E27" s="3" t="s">
        <v>44</v>
      </c>
      <c r="F27" s="3" t="s">
        <v>172</v>
      </c>
      <c r="G27" s="3" t="s">
        <v>34</v>
      </c>
      <c r="H27" s="3" t="s">
        <v>34</v>
      </c>
      <c r="I27" s="3" t="s">
        <v>34</v>
      </c>
      <c r="J27" s="3" t="s">
        <v>35</v>
      </c>
      <c r="K27" s="3" t="s">
        <v>34</v>
      </c>
      <c r="L27" s="3" t="s">
        <v>34</v>
      </c>
      <c r="M27" s="3" t="s">
        <v>34</v>
      </c>
      <c r="N27" s="3" t="s">
        <v>36</v>
      </c>
      <c r="O27" s="3" t="s">
        <v>47</v>
      </c>
      <c r="P27" s="3" t="s">
        <v>36</v>
      </c>
      <c r="Q27" s="3" t="s">
        <v>54</v>
      </c>
      <c r="R27" s="3">
        <v>5</v>
      </c>
      <c r="S27" s="3" t="s">
        <v>38</v>
      </c>
      <c r="T27" s="3" t="s">
        <v>36</v>
      </c>
      <c r="U27" s="3" t="s">
        <v>173</v>
      </c>
      <c r="V27" s="6" t="s">
        <v>315</v>
      </c>
      <c r="W27" s="3">
        <v>3</v>
      </c>
      <c r="X27" s="3" t="s">
        <v>39</v>
      </c>
      <c r="Y27" s="3" t="s">
        <v>40</v>
      </c>
      <c r="Z27" s="3" t="s">
        <v>39</v>
      </c>
      <c r="AA27" s="3" t="s">
        <v>174</v>
      </c>
      <c r="AB27" s="3" t="s">
        <v>175</v>
      </c>
      <c r="AC27" s="3" t="s">
        <v>77</v>
      </c>
      <c r="AD27" s="3" t="s">
        <v>48</v>
      </c>
      <c r="AE27" s="3" t="s">
        <v>67</v>
      </c>
      <c r="AF27" s="3" t="s">
        <v>34</v>
      </c>
    </row>
    <row r="28" spans="1:32" ht="12.75" x14ac:dyDescent="0.2">
      <c r="A28" s="2">
        <v>42527.528885243053</v>
      </c>
      <c r="B28" s="3" t="s">
        <v>176</v>
      </c>
      <c r="C28" s="3">
        <v>23</v>
      </c>
      <c r="D28" s="3" t="s">
        <v>108</v>
      </c>
      <c r="E28" s="3" t="s">
        <v>32</v>
      </c>
      <c r="F28" s="3" t="s">
        <v>45</v>
      </c>
      <c r="G28" s="3" t="s">
        <v>35</v>
      </c>
      <c r="H28" s="3" t="s">
        <v>35</v>
      </c>
      <c r="I28" s="3" t="s">
        <v>35</v>
      </c>
      <c r="J28" s="3" t="s">
        <v>35</v>
      </c>
      <c r="K28" s="3" t="s">
        <v>35</v>
      </c>
      <c r="L28" s="3" t="s">
        <v>61</v>
      </c>
      <c r="M28" s="3" t="s">
        <v>35</v>
      </c>
      <c r="N28" s="3" t="s">
        <v>38</v>
      </c>
      <c r="O28" s="3" t="s">
        <v>47</v>
      </c>
      <c r="P28" s="3" t="s">
        <v>36</v>
      </c>
      <c r="Q28" s="3" t="s">
        <v>38</v>
      </c>
      <c r="R28" s="3">
        <v>2</v>
      </c>
      <c r="S28" s="3" t="s">
        <v>38</v>
      </c>
      <c r="T28" s="3" t="s">
        <v>38</v>
      </c>
      <c r="U28" s="3" t="s">
        <v>177</v>
      </c>
      <c r="V28" s="6" t="s">
        <v>315</v>
      </c>
      <c r="W28" s="3">
        <v>3</v>
      </c>
      <c r="X28" s="3" t="s">
        <v>156</v>
      </c>
      <c r="Y28" s="3" t="s">
        <v>56</v>
      </c>
      <c r="Z28" s="3" t="s">
        <v>156</v>
      </c>
      <c r="AA28" s="3" t="s">
        <v>178</v>
      </c>
      <c r="AB28" s="3" t="s">
        <v>179</v>
      </c>
      <c r="AC28" s="3" t="s">
        <v>51</v>
      </c>
      <c r="AD28" s="3" t="s">
        <v>48</v>
      </c>
      <c r="AE28" s="3" t="s">
        <v>101</v>
      </c>
      <c r="AF28" s="3" t="s">
        <v>35</v>
      </c>
    </row>
    <row r="29" spans="1:32" ht="12.75" x14ac:dyDescent="0.2">
      <c r="A29" s="2">
        <v>42527.549876400459</v>
      </c>
      <c r="B29" s="3" t="s">
        <v>180</v>
      </c>
      <c r="C29" s="3">
        <v>24</v>
      </c>
      <c r="D29" s="3" t="s">
        <v>31</v>
      </c>
      <c r="E29" s="3" t="s">
        <v>32</v>
      </c>
      <c r="F29" s="3" t="s">
        <v>181</v>
      </c>
      <c r="G29" s="3" t="s">
        <v>35</v>
      </c>
      <c r="H29" s="3" t="s">
        <v>35</v>
      </c>
      <c r="I29" s="3" t="s">
        <v>35</v>
      </c>
      <c r="J29" s="3" t="s">
        <v>35</v>
      </c>
      <c r="K29" s="3" t="s">
        <v>35</v>
      </c>
      <c r="L29" s="3" t="s">
        <v>35</v>
      </c>
      <c r="M29" s="3" t="s">
        <v>35</v>
      </c>
      <c r="N29" s="3" t="s">
        <v>36</v>
      </c>
      <c r="O29" s="3" t="s">
        <v>47</v>
      </c>
      <c r="P29" s="3" t="s">
        <v>38</v>
      </c>
      <c r="Q29" s="3" t="s">
        <v>54</v>
      </c>
      <c r="R29" s="3">
        <v>5</v>
      </c>
      <c r="S29" s="3" t="s">
        <v>36</v>
      </c>
      <c r="T29" s="3" t="s">
        <v>36</v>
      </c>
      <c r="U29" s="3" t="s">
        <v>93</v>
      </c>
      <c r="V29" s="6" t="s">
        <v>315</v>
      </c>
      <c r="W29" s="3">
        <v>3</v>
      </c>
      <c r="X29" s="3" t="s">
        <v>39</v>
      </c>
      <c r="Y29" s="3" t="s">
        <v>56</v>
      </c>
      <c r="Z29" s="3" t="s">
        <v>182</v>
      </c>
      <c r="AA29" s="3" t="s">
        <v>183</v>
      </c>
      <c r="AB29" s="3" t="s">
        <v>184</v>
      </c>
      <c r="AC29" s="3" t="s">
        <v>185</v>
      </c>
      <c r="AD29" s="3" t="s">
        <v>48</v>
      </c>
      <c r="AE29" s="3" t="s">
        <v>67</v>
      </c>
      <c r="AF29" s="3" t="s">
        <v>35</v>
      </c>
    </row>
    <row r="30" spans="1:32" ht="12.75" x14ac:dyDescent="0.2">
      <c r="A30" s="2">
        <v>42527.571653240739</v>
      </c>
      <c r="B30" s="3" t="s">
        <v>186</v>
      </c>
      <c r="C30" s="3">
        <v>27</v>
      </c>
      <c r="D30" s="3" t="s">
        <v>31</v>
      </c>
      <c r="E30" s="3" t="s">
        <v>32</v>
      </c>
      <c r="F30" s="3" t="s">
        <v>187</v>
      </c>
      <c r="G30" s="3" t="s">
        <v>34</v>
      </c>
      <c r="H30" s="3" t="s">
        <v>35</v>
      </c>
      <c r="I30" s="3" t="s">
        <v>35</v>
      </c>
      <c r="J30" s="3" t="s">
        <v>34</v>
      </c>
      <c r="K30" s="3" t="s">
        <v>35</v>
      </c>
      <c r="L30" s="3" t="s">
        <v>35</v>
      </c>
      <c r="M30" s="3" t="s">
        <v>34</v>
      </c>
      <c r="N30" s="3" t="s">
        <v>36</v>
      </c>
      <c r="O30" s="3" t="s">
        <v>37</v>
      </c>
      <c r="P30" s="3" t="s">
        <v>36</v>
      </c>
      <c r="Q30" s="3" t="s">
        <v>38</v>
      </c>
      <c r="R30" s="3">
        <v>3</v>
      </c>
      <c r="S30" s="3" t="s">
        <v>36</v>
      </c>
      <c r="T30" s="3" t="s">
        <v>38</v>
      </c>
      <c r="U30" s="3" t="s">
        <v>39</v>
      </c>
      <c r="V30" s="6" t="s">
        <v>316</v>
      </c>
      <c r="W30" s="3">
        <v>1</v>
      </c>
      <c r="X30" s="3" t="s">
        <v>39</v>
      </c>
      <c r="Y30" s="3" t="s">
        <v>40</v>
      </c>
      <c r="Z30" s="3" t="s">
        <v>188</v>
      </c>
      <c r="AA30" s="3" t="s">
        <v>189</v>
      </c>
      <c r="AB30" s="3" t="s">
        <v>190</v>
      </c>
      <c r="AC30" s="3" t="s">
        <v>191</v>
      </c>
      <c r="AD30" s="3" t="s">
        <v>39</v>
      </c>
      <c r="AE30" s="3" t="s">
        <v>42</v>
      </c>
      <c r="AF30" s="3" t="s">
        <v>35</v>
      </c>
    </row>
    <row r="31" spans="1:32" ht="12.75" x14ac:dyDescent="0.2">
      <c r="A31" s="2">
        <v>42527.583957037037</v>
      </c>
      <c r="B31" s="3" t="s">
        <v>192</v>
      </c>
      <c r="C31" s="3">
        <v>27</v>
      </c>
      <c r="D31" s="3" t="s">
        <v>31</v>
      </c>
      <c r="E31" s="3" t="s">
        <v>32</v>
      </c>
      <c r="F31" s="3" t="s">
        <v>45</v>
      </c>
      <c r="G31" s="3" t="s">
        <v>34</v>
      </c>
      <c r="H31" s="3" t="s">
        <v>34</v>
      </c>
      <c r="I31" s="3" t="s">
        <v>34</v>
      </c>
      <c r="J31" s="3" t="s">
        <v>34</v>
      </c>
      <c r="K31" s="3" t="s">
        <v>34</v>
      </c>
      <c r="L31" s="3" t="s">
        <v>34</v>
      </c>
      <c r="M31" s="3" t="s">
        <v>34</v>
      </c>
      <c r="N31" s="3" t="s">
        <v>38</v>
      </c>
      <c r="O31" s="3" t="s">
        <v>47</v>
      </c>
      <c r="P31" s="3" t="s">
        <v>38</v>
      </c>
      <c r="Q31" s="3" t="s">
        <v>38</v>
      </c>
      <c r="R31" s="3">
        <v>2</v>
      </c>
      <c r="S31" s="3" t="s">
        <v>38</v>
      </c>
      <c r="T31" s="3" t="s">
        <v>38</v>
      </c>
      <c r="U31" s="3" t="s">
        <v>76</v>
      </c>
      <c r="V31" s="6" t="s">
        <v>316</v>
      </c>
      <c r="W31" s="3">
        <v>2</v>
      </c>
      <c r="X31" s="3" t="s">
        <v>76</v>
      </c>
      <c r="Y31" s="3" t="s">
        <v>40</v>
      </c>
      <c r="Z31" s="3" t="s">
        <v>76</v>
      </c>
      <c r="AA31" s="3" t="s">
        <v>76</v>
      </c>
      <c r="AB31" s="3" t="s">
        <v>193</v>
      </c>
      <c r="AC31" s="3" t="s">
        <v>194</v>
      </c>
      <c r="AD31" s="3" t="s">
        <v>48</v>
      </c>
      <c r="AE31" s="3" t="s">
        <v>67</v>
      </c>
      <c r="AF31" s="3" t="s">
        <v>35</v>
      </c>
    </row>
    <row r="32" spans="1:32" ht="12.75" x14ac:dyDescent="0.2">
      <c r="A32" s="2">
        <v>42527.584184895837</v>
      </c>
      <c r="B32" s="3" t="s">
        <v>195</v>
      </c>
      <c r="C32" s="3">
        <v>26</v>
      </c>
      <c r="D32" s="3" t="s">
        <v>108</v>
      </c>
      <c r="E32" s="3" t="s">
        <v>32</v>
      </c>
      <c r="F32" s="3" t="s">
        <v>196</v>
      </c>
      <c r="G32" s="3" t="s">
        <v>35</v>
      </c>
      <c r="H32" s="3" t="s">
        <v>35</v>
      </c>
      <c r="I32" s="3" t="s">
        <v>35</v>
      </c>
      <c r="J32" s="3" t="s">
        <v>35</v>
      </c>
      <c r="K32" s="3" t="s">
        <v>35</v>
      </c>
      <c r="L32" s="3" t="s">
        <v>35</v>
      </c>
      <c r="M32" s="3" t="s">
        <v>35</v>
      </c>
      <c r="N32" s="3" t="s">
        <v>38</v>
      </c>
      <c r="O32" s="3" t="s">
        <v>62</v>
      </c>
      <c r="P32" s="3" t="s">
        <v>38</v>
      </c>
      <c r="Q32" s="3" t="s">
        <v>38</v>
      </c>
      <c r="R32" s="3">
        <v>2</v>
      </c>
      <c r="S32" s="3" t="s">
        <v>38</v>
      </c>
      <c r="T32" s="3" t="s">
        <v>38</v>
      </c>
      <c r="U32" s="3" t="s">
        <v>197</v>
      </c>
      <c r="V32" s="6" t="s">
        <v>315</v>
      </c>
      <c r="W32" s="3">
        <v>1</v>
      </c>
      <c r="X32" s="3" t="s">
        <v>76</v>
      </c>
      <c r="Y32" s="3" t="s">
        <v>56</v>
      </c>
      <c r="Z32" s="3" t="s">
        <v>76</v>
      </c>
      <c r="AA32" s="3" t="s">
        <v>197</v>
      </c>
      <c r="AB32" s="4" t="s">
        <v>198</v>
      </c>
      <c r="AC32" s="4" t="s">
        <v>199</v>
      </c>
      <c r="AD32" s="3" t="s">
        <v>48</v>
      </c>
      <c r="AE32" s="3" t="s">
        <v>42</v>
      </c>
      <c r="AF32" s="3" t="s">
        <v>61</v>
      </c>
    </row>
    <row r="33" spans="1:32" ht="12.75" x14ac:dyDescent="0.2">
      <c r="A33" s="2">
        <v>42527.605126967595</v>
      </c>
      <c r="B33" s="3" t="s">
        <v>200</v>
      </c>
      <c r="C33" s="3">
        <v>22</v>
      </c>
      <c r="D33" s="3" t="s">
        <v>31</v>
      </c>
      <c r="E33" s="3" t="s">
        <v>32</v>
      </c>
      <c r="F33" s="3" t="s">
        <v>201</v>
      </c>
      <c r="G33" s="3" t="s">
        <v>34</v>
      </c>
      <c r="H33" s="3" t="s">
        <v>35</v>
      </c>
      <c r="I33" s="3" t="s">
        <v>34</v>
      </c>
      <c r="J33" s="3" t="s">
        <v>34</v>
      </c>
      <c r="K33" s="3" t="s">
        <v>35</v>
      </c>
      <c r="L33" s="3" t="s">
        <v>34</v>
      </c>
      <c r="M33" s="3" t="s">
        <v>34</v>
      </c>
      <c r="N33" s="3" t="s">
        <v>36</v>
      </c>
      <c r="O33" s="3" t="s">
        <v>47</v>
      </c>
      <c r="P33" s="3" t="s">
        <v>36</v>
      </c>
      <c r="Q33" s="3" t="s">
        <v>75</v>
      </c>
      <c r="R33" s="3">
        <v>3</v>
      </c>
      <c r="S33" s="3" t="s">
        <v>36</v>
      </c>
      <c r="T33" s="3" t="s">
        <v>62</v>
      </c>
      <c r="U33" s="3" t="s">
        <v>140</v>
      </c>
      <c r="V33" s="6" t="s">
        <v>316</v>
      </c>
      <c r="W33" s="3">
        <v>2</v>
      </c>
      <c r="X33" s="3" t="s">
        <v>140</v>
      </c>
      <c r="Y33" s="3" t="s">
        <v>40</v>
      </c>
      <c r="Z33" s="3" t="s">
        <v>140</v>
      </c>
      <c r="AA33" s="3" t="s">
        <v>140</v>
      </c>
      <c r="AB33" s="5" t="s">
        <v>202</v>
      </c>
      <c r="AC33" s="5" t="s">
        <v>203</v>
      </c>
      <c r="AD33" s="3" t="s">
        <v>48</v>
      </c>
      <c r="AE33" s="3" t="s">
        <v>67</v>
      </c>
      <c r="AF33" s="3" t="s">
        <v>35</v>
      </c>
    </row>
    <row r="34" spans="1:32" ht="12.75" x14ac:dyDescent="0.2">
      <c r="A34" s="2">
        <v>42527.60897479167</v>
      </c>
      <c r="B34" s="3" t="s">
        <v>204</v>
      </c>
      <c r="C34" s="3">
        <v>38</v>
      </c>
      <c r="D34" s="3" t="s">
        <v>31</v>
      </c>
      <c r="E34" s="3" t="s">
        <v>205</v>
      </c>
      <c r="F34" s="3" t="s">
        <v>206</v>
      </c>
      <c r="G34" s="3" t="s">
        <v>35</v>
      </c>
      <c r="H34" s="3" t="s">
        <v>61</v>
      </c>
      <c r="I34" s="3" t="s">
        <v>61</v>
      </c>
      <c r="J34" s="3" t="s">
        <v>34</v>
      </c>
      <c r="K34" s="3" t="s">
        <v>34</v>
      </c>
      <c r="L34" s="3" t="s">
        <v>34</v>
      </c>
      <c r="M34" s="3" t="s">
        <v>69</v>
      </c>
      <c r="N34" s="3" t="s">
        <v>36</v>
      </c>
      <c r="O34" s="3" t="s">
        <v>37</v>
      </c>
      <c r="P34" s="3" t="s">
        <v>36</v>
      </c>
      <c r="Q34" s="3" t="s">
        <v>207</v>
      </c>
      <c r="R34" s="3">
        <v>4</v>
      </c>
      <c r="S34" s="3" t="s">
        <v>38</v>
      </c>
      <c r="T34" s="3" t="s">
        <v>36</v>
      </c>
      <c r="U34" s="3" t="s">
        <v>208</v>
      </c>
      <c r="V34" s="6" t="s">
        <v>315</v>
      </c>
      <c r="W34" s="3">
        <v>4</v>
      </c>
      <c r="X34" s="3" t="s">
        <v>209</v>
      </c>
      <c r="Y34" s="3" t="s">
        <v>40</v>
      </c>
      <c r="Z34" s="3" t="s">
        <v>210</v>
      </c>
      <c r="AA34" s="3" t="s">
        <v>39</v>
      </c>
      <c r="AB34" s="3" t="s">
        <v>211</v>
      </c>
      <c r="AC34" s="3" t="s">
        <v>212</v>
      </c>
      <c r="AD34" s="3" t="s">
        <v>48</v>
      </c>
      <c r="AE34" s="3" t="s">
        <v>67</v>
      </c>
      <c r="AF34" s="3" t="s">
        <v>61</v>
      </c>
    </row>
    <row r="35" spans="1:32" ht="12.75" x14ac:dyDescent="0.2">
      <c r="A35" s="2">
        <v>42527.611110347221</v>
      </c>
      <c r="B35" s="3" t="s">
        <v>213</v>
      </c>
      <c r="C35" s="3">
        <v>24</v>
      </c>
      <c r="D35" s="3" t="s">
        <v>31</v>
      </c>
      <c r="E35" s="3" t="s">
        <v>205</v>
      </c>
      <c r="F35" s="3" t="s">
        <v>214</v>
      </c>
      <c r="G35" s="3" t="s">
        <v>34</v>
      </c>
      <c r="H35" s="3" t="s">
        <v>34</v>
      </c>
      <c r="I35" s="3" t="s">
        <v>34</v>
      </c>
      <c r="J35" s="3" t="s">
        <v>35</v>
      </c>
      <c r="K35" s="3" t="s">
        <v>34</v>
      </c>
      <c r="L35" s="3" t="s">
        <v>34</v>
      </c>
      <c r="M35" s="3" t="s">
        <v>34</v>
      </c>
      <c r="N35" s="3" t="s">
        <v>36</v>
      </c>
      <c r="O35" s="3" t="s">
        <v>36</v>
      </c>
      <c r="P35" s="3" t="s">
        <v>38</v>
      </c>
      <c r="Q35" s="3" t="s">
        <v>38</v>
      </c>
      <c r="R35" s="3">
        <v>4</v>
      </c>
      <c r="S35" s="3" t="s">
        <v>36</v>
      </c>
      <c r="T35" s="3" t="s">
        <v>36</v>
      </c>
      <c r="U35" s="3" t="s">
        <v>93</v>
      </c>
      <c r="V35" s="6" t="s">
        <v>315</v>
      </c>
      <c r="W35" s="3">
        <v>1</v>
      </c>
      <c r="X35" s="3" t="s">
        <v>39</v>
      </c>
      <c r="Y35" s="3" t="s">
        <v>56</v>
      </c>
      <c r="Z35" s="3" t="s">
        <v>157</v>
      </c>
      <c r="AA35" s="3" t="s">
        <v>39</v>
      </c>
      <c r="AB35" s="5" t="s">
        <v>215</v>
      </c>
      <c r="AC35" s="5" t="s">
        <v>216</v>
      </c>
      <c r="AD35" s="3" t="s">
        <v>48</v>
      </c>
      <c r="AE35" s="3" t="s">
        <v>67</v>
      </c>
      <c r="AF35" s="3" t="s">
        <v>61</v>
      </c>
    </row>
    <row r="36" spans="1:32" ht="12.75" x14ac:dyDescent="0.2">
      <c r="A36" s="2">
        <v>42527.624144502319</v>
      </c>
      <c r="B36" s="3" t="s">
        <v>217</v>
      </c>
      <c r="C36" s="3">
        <v>32</v>
      </c>
      <c r="D36" s="3" t="s">
        <v>31</v>
      </c>
      <c r="E36" s="3" t="s">
        <v>32</v>
      </c>
      <c r="F36" s="3" t="s">
        <v>218</v>
      </c>
      <c r="G36" s="3" t="s">
        <v>34</v>
      </c>
      <c r="H36" s="3" t="s">
        <v>34</v>
      </c>
      <c r="I36" s="3" t="s">
        <v>34</v>
      </c>
      <c r="J36" s="3" t="s">
        <v>34</v>
      </c>
      <c r="K36" s="3" t="s">
        <v>46</v>
      </c>
      <c r="L36" s="3" t="s">
        <v>34</v>
      </c>
      <c r="M36" s="3" t="s">
        <v>34</v>
      </c>
      <c r="N36" s="3" t="s">
        <v>38</v>
      </c>
      <c r="O36" s="3" t="s">
        <v>62</v>
      </c>
      <c r="P36" s="3" t="s">
        <v>38</v>
      </c>
      <c r="Q36" s="3" t="s">
        <v>38</v>
      </c>
      <c r="R36" s="3">
        <v>3</v>
      </c>
      <c r="S36" s="3" t="s">
        <v>38</v>
      </c>
      <c r="T36" s="3" t="s">
        <v>36</v>
      </c>
      <c r="U36" s="3" t="s">
        <v>173</v>
      </c>
      <c r="V36" s="6" t="s">
        <v>315</v>
      </c>
      <c r="W36" s="3">
        <v>1</v>
      </c>
      <c r="X36" s="3" t="s">
        <v>156</v>
      </c>
      <c r="Y36" s="3" t="s">
        <v>40</v>
      </c>
      <c r="Z36" s="3" t="s">
        <v>156</v>
      </c>
      <c r="AA36" s="3" t="s">
        <v>219</v>
      </c>
      <c r="AB36" s="4" t="s">
        <v>220</v>
      </c>
      <c r="AC36" s="4" t="s">
        <v>221</v>
      </c>
      <c r="AD36" s="3" t="s">
        <v>48</v>
      </c>
      <c r="AE36" s="4" t="s">
        <v>101</v>
      </c>
      <c r="AF36" s="3" t="s">
        <v>35</v>
      </c>
    </row>
    <row r="37" spans="1:32" ht="12.75" x14ac:dyDescent="0.2">
      <c r="A37" s="2">
        <v>42527.823546400468</v>
      </c>
      <c r="B37" s="3" t="s">
        <v>222</v>
      </c>
      <c r="C37" s="3">
        <v>25</v>
      </c>
      <c r="D37" s="3" t="s">
        <v>31</v>
      </c>
      <c r="E37" s="3" t="s">
        <v>32</v>
      </c>
      <c r="F37" s="3" t="s">
        <v>45</v>
      </c>
      <c r="G37" s="3" t="s">
        <v>34</v>
      </c>
      <c r="H37" s="3" t="s">
        <v>35</v>
      </c>
      <c r="I37" s="3" t="s">
        <v>34</v>
      </c>
      <c r="J37" s="3" t="s">
        <v>34</v>
      </c>
      <c r="K37" s="3" t="s">
        <v>34</v>
      </c>
      <c r="L37" s="3" t="s">
        <v>35</v>
      </c>
      <c r="M37" s="3" t="s">
        <v>34</v>
      </c>
      <c r="N37" s="3" t="s">
        <v>47</v>
      </c>
      <c r="O37" s="3" t="s">
        <v>47</v>
      </c>
      <c r="P37" s="3" t="s">
        <v>47</v>
      </c>
      <c r="Q37" s="3" t="s">
        <v>54</v>
      </c>
      <c r="R37" s="3">
        <v>5</v>
      </c>
      <c r="S37" s="3" t="s">
        <v>47</v>
      </c>
      <c r="T37" s="3" t="s">
        <v>36</v>
      </c>
      <c r="U37" s="3" t="s">
        <v>223</v>
      </c>
      <c r="V37" s="6" t="s">
        <v>315</v>
      </c>
      <c r="W37" s="3">
        <v>3</v>
      </c>
      <c r="X37" s="3" t="s">
        <v>39</v>
      </c>
      <c r="Y37" s="3" t="s">
        <v>56</v>
      </c>
      <c r="Z37" s="3" t="s">
        <v>39</v>
      </c>
      <c r="AA37" s="3" t="s">
        <v>48</v>
      </c>
      <c r="AB37" s="5" t="s">
        <v>224</v>
      </c>
      <c r="AC37" s="5" t="s">
        <v>90</v>
      </c>
      <c r="AD37" s="3" t="s">
        <v>48</v>
      </c>
      <c r="AE37" s="4" t="s">
        <v>67</v>
      </c>
      <c r="AF37" s="3" t="s">
        <v>35</v>
      </c>
    </row>
    <row r="38" spans="1:32" ht="12.75" x14ac:dyDescent="0.2">
      <c r="A38" s="2">
        <v>42527.928555960651</v>
      </c>
      <c r="B38" s="3" t="s">
        <v>225</v>
      </c>
      <c r="C38" s="3">
        <v>23</v>
      </c>
      <c r="D38" s="3" t="s">
        <v>31</v>
      </c>
      <c r="E38" s="3" t="s">
        <v>44</v>
      </c>
      <c r="F38" s="3" t="s">
        <v>226</v>
      </c>
      <c r="G38" s="3" t="s">
        <v>34</v>
      </c>
      <c r="H38" s="3" t="s">
        <v>35</v>
      </c>
      <c r="I38" s="3" t="s">
        <v>35</v>
      </c>
      <c r="J38" s="3" t="s">
        <v>35</v>
      </c>
      <c r="K38" s="3" t="s">
        <v>35</v>
      </c>
      <c r="L38" s="3" t="s">
        <v>35</v>
      </c>
      <c r="M38" s="3" t="s">
        <v>34</v>
      </c>
      <c r="N38" s="3" t="s">
        <v>36</v>
      </c>
      <c r="O38" s="3" t="s">
        <v>36</v>
      </c>
      <c r="P38" s="3" t="s">
        <v>38</v>
      </c>
      <c r="Q38" s="3" t="s">
        <v>38</v>
      </c>
      <c r="R38" s="3">
        <v>4</v>
      </c>
      <c r="S38" s="3" t="s">
        <v>36</v>
      </c>
      <c r="T38" s="3" t="s">
        <v>36</v>
      </c>
      <c r="U38" s="3" t="s">
        <v>227</v>
      </c>
      <c r="V38" s="6" t="s">
        <v>315</v>
      </c>
      <c r="W38" s="3">
        <v>2</v>
      </c>
      <c r="X38" s="3" t="s">
        <v>140</v>
      </c>
      <c r="Y38" s="3" t="s">
        <v>40</v>
      </c>
      <c r="Z38" s="3" t="s">
        <v>228</v>
      </c>
      <c r="AA38" s="3" t="s">
        <v>140</v>
      </c>
      <c r="AB38" s="3" t="s">
        <v>175</v>
      </c>
      <c r="AC38" s="3" t="s">
        <v>142</v>
      </c>
      <c r="AD38" s="3" t="s">
        <v>48</v>
      </c>
      <c r="AE38" s="3" t="s">
        <v>101</v>
      </c>
      <c r="AF38" s="3" t="s">
        <v>35</v>
      </c>
    </row>
    <row r="39" spans="1:32" ht="12.75" x14ac:dyDescent="0.2">
      <c r="A39" s="2">
        <v>42527.936916076389</v>
      </c>
      <c r="B39" s="3" t="s">
        <v>229</v>
      </c>
      <c r="C39" s="3">
        <v>22</v>
      </c>
      <c r="D39" s="3" t="s">
        <v>31</v>
      </c>
      <c r="E39" s="3" t="s">
        <v>32</v>
      </c>
      <c r="F39" s="3" t="s">
        <v>230</v>
      </c>
      <c r="G39" s="3" t="s">
        <v>35</v>
      </c>
      <c r="H39" s="3" t="s">
        <v>35</v>
      </c>
      <c r="I39" s="3" t="s">
        <v>61</v>
      </c>
      <c r="J39" s="3" t="s">
        <v>61</v>
      </c>
      <c r="K39" s="3" t="s">
        <v>61</v>
      </c>
      <c r="L39" s="3" t="s">
        <v>61</v>
      </c>
      <c r="M39" s="3" t="s">
        <v>61</v>
      </c>
      <c r="N39" s="3" t="s">
        <v>38</v>
      </c>
      <c r="O39" s="3" t="s">
        <v>37</v>
      </c>
      <c r="P39" s="3" t="s">
        <v>38</v>
      </c>
      <c r="Q39" s="3" t="s">
        <v>38</v>
      </c>
      <c r="R39" s="3">
        <v>4</v>
      </c>
      <c r="S39" s="3" t="s">
        <v>38</v>
      </c>
      <c r="T39" s="3" t="s">
        <v>38</v>
      </c>
      <c r="U39" s="3" t="s">
        <v>93</v>
      </c>
      <c r="V39" s="6" t="s">
        <v>315</v>
      </c>
      <c r="W39" s="3">
        <v>3</v>
      </c>
      <c r="X39" s="3" t="s">
        <v>76</v>
      </c>
      <c r="Y39" s="3" t="s">
        <v>56</v>
      </c>
      <c r="Z39" s="3" t="s">
        <v>41</v>
      </c>
      <c r="AA39" s="3" t="s">
        <v>231</v>
      </c>
      <c r="AB39" s="3" t="s">
        <v>232</v>
      </c>
      <c r="AC39" s="3" t="s">
        <v>233</v>
      </c>
      <c r="AD39" s="3" t="s">
        <v>48</v>
      </c>
      <c r="AE39" s="3" t="s">
        <v>42</v>
      </c>
      <c r="AF39" s="3" t="s">
        <v>61</v>
      </c>
    </row>
    <row r="40" spans="1:32" ht="12.75" x14ac:dyDescent="0.2">
      <c r="A40" s="2">
        <v>42527.998780046299</v>
      </c>
      <c r="B40" s="3" t="s">
        <v>234</v>
      </c>
      <c r="C40" s="3">
        <v>30</v>
      </c>
      <c r="D40" s="3" t="s">
        <v>31</v>
      </c>
      <c r="E40" s="3" t="s">
        <v>235</v>
      </c>
      <c r="F40" s="3" t="s">
        <v>236</v>
      </c>
      <c r="G40" s="3" t="s">
        <v>34</v>
      </c>
      <c r="H40" s="3" t="s">
        <v>34</v>
      </c>
      <c r="I40" s="3" t="s">
        <v>34</v>
      </c>
      <c r="J40" s="3" t="s">
        <v>34</v>
      </c>
      <c r="K40" s="3" t="s">
        <v>34</v>
      </c>
      <c r="L40" s="3" t="s">
        <v>34</v>
      </c>
      <c r="M40" s="3" t="s">
        <v>34</v>
      </c>
      <c r="N40" s="3" t="s">
        <v>62</v>
      </c>
      <c r="O40" s="3" t="s">
        <v>62</v>
      </c>
      <c r="P40" s="3" t="s">
        <v>38</v>
      </c>
      <c r="Q40" s="3" t="s">
        <v>38</v>
      </c>
      <c r="R40" s="3">
        <v>5</v>
      </c>
      <c r="S40" s="3" t="s">
        <v>38</v>
      </c>
      <c r="T40" s="3" t="s">
        <v>38</v>
      </c>
      <c r="U40" s="3" t="s">
        <v>39</v>
      </c>
      <c r="V40" s="6" t="s">
        <v>316</v>
      </c>
      <c r="W40" s="3">
        <v>1</v>
      </c>
      <c r="X40" s="3" t="s">
        <v>39</v>
      </c>
      <c r="Y40" s="3" t="s">
        <v>56</v>
      </c>
      <c r="Z40" s="3" t="s">
        <v>41</v>
      </c>
      <c r="AA40" s="3" t="s">
        <v>39</v>
      </c>
      <c r="AB40" s="3" t="s">
        <v>237</v>
      </c>
      <c r="AC40" s="3" t="s">
        <v>66</v>
      </c>
      <c r="AD40" s="3" t="s">
        <v>39</v>
      </c>
      <c r="AE40" s="3" t="s">
        <v>67</v>
      </c>
      <c r="AF40" s="3" t="s">
        <v>46</v>
      </c>
    </row>
    <row r="41" spans="1:32" ht="12.75" x14ac:dyDescent="0.2">
      <c r="A41" s="2">
        <v>42528.533905775461</v>
      </c>
      <c r="B41" s="3" t="s">
        <v>238</v>
      </c>
      <c r="C41" s="3">
        <v>23</v>
      </c>
      <c r="D41" s="3" t="s">
        <v>31</v>
      </c>
      <c r="E41" s="3" t="s">
        <v>32</v>
      </c>
      <c r="F41" s="3" t="s">
        <v>45</v>
      </c>
      <c r="G41" s="3" t="s">
        <v>34</v>
      </c>
      <c r="H41" s="3" t="s">
        <v>35</v>
      </c>
      <c r="I41" s="3" t="s">
        <v>35</v>
      </c>
      <c r="J41" s="3" t="s">
        <v>35</v>
      </c>
      <c r="K41" s="3" t="s">
        <v>35</v>
      </c>
      <c r="L41" s="3" t="s">
        <v>61</v>
      </c>
      <c r="M41" s="3" t="s">
        <v>34</v>
      </c>
      <c r="N41" s="3" t="s">
        <v>36</v>
      </c>
      <c r="O41" s="3" t="s">
        <v>47</v>
      </c>
      <c r="P41" s="3" t="s">
        <v>36</v>
      </c>
      <c r="Q41" s="3" t="s">
        <v>54</v>
      </c>
      <c r="R41" s="3">
        <v>5</v>
      </c>
      <c r="S41" s="3" t="s">
        <v>36</v>
      </c>
      <c r="T41" s="3" t="s">
        <v>38</v>
      </c>
      <c r="U41" s="3" t="s">
        <v>93</v>
      </c>
      <c r="V41" s="6" t="s">
        <v>315</v>
      </c>
      <c r="W41" s="3">
        <v>4</v>
      </c>
      <c r="X41" s="3" t="s">
        <v>39</v>
      </c>
      <c r="Y41" s="3" t="s">
        <v>40</v>
      </c>
      <c r="Z41" s="3" t="s">
        <v>81</v>
      </c>
      <c r="AA41" s="3" t="s">
        <v>39</v>
      </c>
      <c r="AB41" s="4" t="s">
        <v>175</v>
      </c>
      <c r="AC41" s="4" t="s">
        <v>142</v>
      </c>
      <c r="AD41" s="3" t="s">
        <v>48</v>
      </c>
      <c r="AE41" s="4" t="s">
        <v>67</v>
      </c>
      <c r="AF41" s="3" t="s">
        <v>61</v>
      </c>
    </row>
    <row r="42" spans="1:32" ht="12.75" x14ac:dyDescent="0.2">
      <c r="A42" s="2">
        <v>42528.647173460646</v>
      </c>
      <c r="B42" s="3" t="s">
        <v>239</v>
      </c>
      <c r="C42" s="3">
        <v>27</v>
      </c>
      <c r="D42" s="3" t="s">
        <v>31</v>
      </c>
      <c r="E42" s="3" t="s">
        <v>32</v>
      </c>
      <c r="F42" s="3" t="s">
        <v>236</v>
      </c>
      <c r="G42" s="3" t="s">
        <v>34</v>
      </c>
      <c r="H42" s="3" t="s">
        <v>35</v>
      </c>
      <c r="I42" s="3" t="s">
        <v>34</v>
      </c>
      <c r="J42" s="3" t="s">
        <v>34</v>
      </c>
      <c r="K42" s="3" t="s">
        <v>34</v>
      </c>
      <c r="L42" s="3" t="s">
        <v>34</v>
      </c>
      <c r="M42" s="3" t="s">
        <v>34</v>
      </c>
      <c r="N42" s="3" t="s">
        <v>36</v>
      </c>
      <c r="O42" s="3" t="s">
        <v>47</v>
      </c>
      <c r="P42" s="3" t="s">
        <v>38</v>
      </c>
      <c r="Q42" s="3" t="s">
        <v>38</v>
      </c>
      <c r="R42" s="3">
        <v>3</v>
      </c>
      <c r="S42" s="3" t="s">
        <v>38</v>
      </c>
      <c r="T42" s="3" t="s">
        <v>38</v>
      </c>
      <c r="U42" s="3" t="s">
        <v>240</v>
      </c>
      <c r="V42" s="6" t="s">
        <v>315</v>
      </c>
      <c r="W42" s="3">
        <v>1</v>
      </c>
      <c r="X42" s="3" t="s">
        <v>39</v>
      </c>
      <c r="Y42" s="3" t="s">
        <v>40</v>
      </c>
      <c r="Z42" s="3" t="s">
        <v>241</v>
      </c>
      <c r="AA42" s="3" t="s">
        <v>39</v>
      </c>
      <c r="AB42" s="4" t="s">
        <v>50</v>
      </c>
      <c r="AC42" s="4" t="s">
        <v>242</v>
      </c>
      <c r="AD42" s="3" t="s">
        <v>48</v>
      </c>
      <c r="AE42" s="3" t="s">
        <v>67</v>
      </c>
      <c r="AF42" s="3" t="s">
        <v>34</v>
      </c>
    </row>
    <row r="43" spans="1:32" ht="12.75" x14ac:dyDescent="0.2">
      <c r="A43" s="2">
        <v>42528.66064332176</v>
      </c>
      <c r="B43" s="3" t="s">
        <v>243</v>
      </c>
      <c r="C43" s="3">
        <v>24</v>
      </c>
      <c r="D43" s="3" t="s">
        <v>31</v>
      </c>
      <c r="E43" s="3" t="s">
        <v>32</v>
      </c>
      <c r="F43" s="3" t="s">
        <v>33</v>
      </c>
      <c r="G43" s="3" t="s">
        <v>35</v>
      </c>
      <c r="H43" s="3" t="s">
        <v>35</v>
      </c>
      <c r="I43" s="3" t="s">
        <v>35</v>
      </c>
      <c r="J43" s="3" t="s">
        <v>69</v>
      </c>
      <c r="K43" s="3" t="s">
        <v>69</v>
      </c>
      <c r="L43" s="3" t="s">
        <v>35</v>
      </c>
      <c r="M43" s="3" t="s">
        <v>35</v>
      </c>
      <c r="N43" s="3" t="s">
        <v>62</v>
      </c>
      <c r="O43" s="3" t="s">
        <v>37</v>
      </c>
      <c r="P43" s="3" t="s">
        <v>36</v>
      </c>
      <c r="Q43" s="3" t="s">
        <v>38</v>
      </c>
      <c r="R43" s="3">
        <v>4</v>
      </c>
      <c r="S43" s="3" t="s">
        <v>38</v>
      </c>
      <c r="T43" s="3" t="s">
        <v>38</v>
      </c>
      <c r="U43" s="3" t="s">
        <v>76</v>
      </c>
      <c r="V43" s="6" t="s">
        <v>316</v>
      </c>
      <c r="W43" s="3">
        <v>1</v>
      </c>
      <c r="X43" s="3" t="s">
        <v>76</v>
      </c>
      <c r="Y43" s="3" t="s">
        <v>40</v>
      </c>
      <c r="Z43" s="3" t="s">
        <v>76</v>
      </c>
      <c r="AA43" s="3" t="s">
        <v>76</v>
      </c>
      <c r="AB43" s="3" t="s">
        <v>244</v>
      </c>
      <c r="AC43" s="3" t="s">
        <v>51</v>
      </c>
      <c r="AD43" s="3" t="s">
        <v>39</v>
      </c>
      <c r="AE43" s="3" t="s">
        <v>245</v>
      </c>
      <c r="AF43" s="3" t="s">
        <v>35</v>
      </c>
    </row>
    <row r="44" spans="1:32" ht="12.75" x14ac:dyDescent="0.2">
      <c r="A44" s="2">
        <v>42528.662262488426</v>
      </c>
      <c r="B44" s="3" t="s">
        <v>246</v>
      </c>
      <c r="C44" s="3">
        <v>25</v>
      </c>
      <c r="D44" s="3" t="s">
        <v>31</v>
      </c>
      <c r="E44" s="3" t="s">
        <v>235</v>
      </c>
      <c r="F44" s="3" t="s">
        <v>145</v>
      </c>
      <c r="G44" s="3" t="s">
        <v>34</v>
      </c>
      <c r="H44" s="3" t="s">
        <v>34</v>
      </c>
      <c r="I44" s="3" t="s">
        <v>34</v>
      </c>
      <c r="J44" s="3" t="s">
        <v>35</v>
      </c>
      <c r="K44" s="3" t="s">
        <v>35</v>
      </c>
      <c r="L44" s="3" t="s">
        <v>34</v>
      </c>
      <c r="M44" s="3" t="s">
        <v>34</v>
      </c>
      <c r="N44" s="3" t="s">
        <v>36</v>
      </c>
      <c r="O44" s="3" t="s">
        <v>36</v>
      </c>
      <c r="P44" s="3" t="s">
        <v>38</v>
      </c>
      <c r="Q44" s="3" t="s">
        <v>38</v>
      </c>
      <c r="R44" s="3">
        <v>5</v>
      </c>
      <c r="S44" s="3" t="s">
        <v>36</v>
      </c>
      <c r="T44" s="3" t="s">
        <v>38</v>
      </c>
      <c r="U44" s="3" t="s">
        <v>247</v>
      </c>
      <c r="V44" s="6" t="s">
        <v>315</v>
      </c>
      <c r="W44" s="3">
        <v>3</v>
      </c>
      <c r="X44" s="3" t="s">
        <v>39</v>
      </c>
      <c r="Y44" s="3" t="s">
        <v>56</v>
      </c>
      <c r="Z44" s="3" t="s">
        <v>41</v>
      </c>
      <c r="AA44" s="3" t="s">
        <v>248</v>
      </c>
      <c r="AB44" s="5" t="s">
        <v>249</v>
      </c>
      <c r="AC44" s="5" t="s">
        <v>90</v>
      </c>
      <c r="AD44" s="3" t="s">
        <v>48</v>
      </c>
      <c r="AE44" s="3" t="s">
        <v>67</v>
      </c>
      <c r="AF44" s="3" t="s">
        <v>34</v>
      </c>
    </row>
    <row r="45" spans="1:32" ht="12.75" x14ac:dyDescent="0.2">
      <c r="A45" s="2">
        <v>42528.770779409722</v>
      </c>
      <c r="B45" s="3" t="s">
        <v>250</v>
      </c>
      <c r="C45" s="3">
        <v>23</v>
      </c>
      <c r="D45" s="3" t="s">
        <v>31</v>
      </c>
      <c r="E45" s="3" t="s">
        <v>44</v>
      </c>
      <c r="F45" s="3" t="s">
        <v>45</v>
      </c>
      <c r="G45" s="3" t="s">
        <v>34</v>
      </c>
      <c r="H45" s="3" t="s">
        <v>34</v>
      </c>
      <c r="I45" s="3" t="s">
        <v>34</v>
      </c>
      <c r="J45" s="3" t="s">
        <v>34</v>
      </c>
      <c r="K45" s="3" t="s">
        <v>46</v>
      </c>
      <c r="L45" s="3" t="s">
        <v>34</v>
      </c>
      <c r="M45" s="3" t="s">
        <v>34</v>
      </c>
      <c r="N45" s="3" t="s">
        <v>37</v>
      </c>
      <c r="O45" s="3" t="s">
        <v>47</v>
      </c>
      <c r="P45" s="3" t="s">
        <v>38</v>
      </c>
      <c r="Q45" s="3" t="s">
        <v>38</v>
      </c>
      <c r="R45" s="3">
        <v>5</v>
      </c>
      <c r="S45" s="3" t="s">
        <v>47</v>
      </c>
      <c r="T45" s="3" t="s">
        <v>36</v>
      </c>
      <c r="U45" s="3" t="s">
        <v>39</v>
      </c>
      <c r="V45" s="6" t="s">
        <v>316</v>
      </c>
      <c r="W45" s="3">
        <v>3</v>
      </c>
      <c r="X45" s="3" t="s">
        <v>39</v>
      </c>
      <c r="Y45" s="3" t="s">
        <v>40</v>
      </c>
      <c r="Z45" s="3" t="s">
        <v>39</v>
      </c>
      <c r="AA45" s="3" t="s">
        <v>39</v>
      </c>
      <c r="AB45" s="3" t="s">
        <v>166</v>
      </c>
      <c r="AC45" s="3" t="s">
        <v>251</v>
      </c>
      <c r="AD45" s="3" t="s">
        <v>48</v>
      </c>
      <c r="AE45" s="3" t="s">
        <v>67</v>
      </c>
      <c r="AF45" s="3" t="s">
        <v>46</v>
      </c>
    </row>
    <row r="46" spans="1:32" ht="12.75" x14ac:dyDescent="0.2">
      <c r="A46" s="2">
        <v>42531.559451747686</v>
      </c>
      <c r="B46" s="3" t="s">
        <v>252</v>
      </c>
      <c r="C46" s="3">
        <v>25</v>
      </c>
      <c r="D46" s="3" t="s">
        <v>31</v>
      </c>
      <c r="E46" s="3" t="s">
        <v>235</v>
      </c>
      <c r="F46" s="3" t="s">
        <v>45</v>
      </c>
      <c r="G46" s="3" t="s">
        <v>34</v>
      </c>
      <c r="H46" s="3" t="s">
        <v>35</v>
      </c>
      <c r="I46" s="3" t="s">
        <v>34</v>
      </c>
      <c r="J46" s="3" t="s">
        <v>61</v>
      </c>
      <c r="K46" s="3" t="s">
        <v>35</v>
      </c>
      <c r="L46" s="3" t="s">
        <v>46</v>
      </c>
      <c r="M46" s="3" t="s">
        <v>34</v>
      </c>
      <c r="N46" s="3" t="s">
        <v>47</v>
      </c>
      <c r="O46" s="3" t="s">
        <v>47</v>
      </c>
      <c r="P46" s="3" t="s">
        <v>38</v>
      </c>
      <c r="Q46" s="3" t="s">
        <v>38</v>
      </c>
      <c r="R46" s="3">
        <v>5</v>
      </c>
      <c r="S46" s="3" t="s">
        <v>47</v>
      </c>
      <c r="T46" s="3" t="s">
        <v>36</v>
      </c>
      <c r="U46" s="3" t="s">
        <v>253</v>
      </c>
      <c r="V46" s="6" t="s">
        <v>315</v>
      </c>
      <c r="W46" s="3">
        <v>3</v>
      </c>
      <c r="X46" s="3" t="s">
        <v>39</v>
      </c>
      <c r="Y46" s="3" t="s">
        <v>40</v>
      </c>
      <c r="Z46" s="3" t="s">
        <v>39</v>
      </c>
      <c r="AA46" s="3" t="s">
        <v>254</v>
      </c>
      <c r="AB46" s="3" t="s">
        <v>255</v>
      </c>
      <c r="AC46" s="3" t="s">
        <v>203</v>
      </c>
      <c r="AD46" s="3" t="s">
        <v>48</v>
      </c>
      <c r="AE46" s="3" t="s">
        <v>256</v>
      </c>
      <c r="AF46" s="3" t="s">
        <v>35</v>
      </c>
    </row>
    <row r="47" spans="1:32" ht="12.75" x14ac:dyDescent="0.2">
      <c r="A47" s="2">
        <v>42531.55948783565</v>
      </c>
      <c r="B47" s="3" t="s">
        <v>257</v>
      </c>
      <c r="C47" s="3">
        <v>32</v>
      </c>
      <c r="D47" s="3" t="s">
        <v>31</v>
      </c>
      <c r="E47" s="3" t="s">
        <v>235</v>
      </c>
      <c r="F47" s="3" t="s">
        <v>33</v>
      </c>
      <c r="G47" s="3" t="s">
        <v>34</v>
      </c>
      <c r="H47" s="3" t="s">
        <v>34</v>
      </c>
      <c r="I47" s="3" t="s">
        <v>35</v>
      </c>
      <c r="J47" s="3" t="s">
        <v>34</v>
      </c>
      <c r="K47" s="3" t="s">
        <v>35</v>
      </c>
      <c r="L47" s="3" t="s">
        <v>35</v>
      </c>
      <c r="M47" s="3" t="s">
        <v>34</v>
      </c>
      <c r="N47" s="3" t="s">
        <v>62</v>
      </c>
      <c r="O47" s="3" t="s">
        <v>36</v>
      </c>
      <c r="P47" s="3" t="s">
        <v>38</v>
      </c>
      <c r="Q47" s="3" t="s">
        <v>38</v>
      </c>
      <c r="R47" s="3">
        <v>4</v>
      </c>
      <c r="S47" s="3" t="s">
        <v>62</v>
      </c>
      <c r="T47" s="3" t="s">
        <v>38</v>
      </c>
      <c r="U47" s="3" t="s">
        <v>39</v>
      </c>
      <c r="V47" s="6" t="s">
        <v>316</v>
      </c>
      <c r="W47" s="3">
        <v>1</v>
      </c>
      <c r="X47" s="3" t="s">
        <v>39</v>
      </c>
      <c r="Y47" s="3" t="s">
        <v>40</v>
      </c>
      <c r="Z47" s="3" t="s">
        <v>39</v>
      </c>
      <c r="AA47" s="3" t="s">
        <v>39</v>
      </c>
      <c r="AB47" s="3" t="s">
        <v>258</v>
      </c>
      <c r="AC47" s="3" t="s">
        <v>142</v>
      </c>
      <c r="AD47" s="3" t="s">
        <v>48</v>
      </c>
      <c r="AE47" s="3" t="s">
        <v>259</v>
      </c>
      <c r="AF47" s="3" t="s">
        <v>35</v>
      </c>
    </row>
    <row r="48" spans="1:32" ht="12.75" x14ac:dyDescent="0.2">
      <c r="A48" s="2">
        <v>42531.562388773149</v>
      </c>
      <c r="B48" s="3" t="s">
        <v>260</v>
      </c>
      <c r="C48" s="3">
        <v>33</v>
      </c>
      <c r="D48" s="3" t="s">
        <v>31</v>
      </c>
      <c r="E48" s="3" t="s">
        <v>32</v>
      </c>
      <c r="F48" s="3" t="s">
        <v>261</v>
      </c>
      <c r="G48" s="3" t="s">
        <v>34</v>
      </c>
      <c r="H48" s="3" t="s">
        <v>34</v>
      </c>
      <c r="I48" s="3" t="s">
        <v>35</v>
      </c>
      <c r="J48" s="3" t="s">
        <v>34</v>
      </c>
      <c r="K48" s="3" t="s">
        <v>34</v>
      </c>
      <c r="L48" s="3" t="s">
        <v>34</v>
      </c>
      <c r="M48" s="3" t="s">
        <v>34</v>
      </c>
      <c r="N48" s="3" t="s">
        <v>36</v>
      </c>
      <c r="O48" s="3" t="s">
        <v>47</v>
      </c>
      <c r="P48" s="3" t="s">
        <v>38</v>
      </c>
      <c r="Q48" s="3" t="s">
        <v>38</v>
      </c>
      <c r="R48" s="3">
        <v>3</v>
      </c>
      <c r="S48" s="3" t="s">
        <v>38</v>
      </c>
      <c r="T48" s="3" t="s">
        <v>38</v>
      </c>
      <c r="U48" s="3" t="s">
        <v>262</v>
      </c>
      <c r="V48" s="6" t="s">
        <v>315</v>
      </c>
      <c r="W48" s="3">
        <v>2</v>
      </c>
      <c r="X48" s="3" t="s">
        <v>39</v>
      </c>
      <c r="Y48" s="3" t="s">
        <v>40</v>
      </c>
      <c r="Z48" s="3" t="s">
        <v>81</v>
      </c>
      <c r="AA48" s="3" t="s">
        <v>39</v>
      </c>
      <c r="AB48" s="3" t="s">
        <v>263</v>
      </c>
      <c r="AC48" s="3" t="s">
        <v>264</v>
      </c>
      <c r="AD48" s="3" t="s">
        <v>48</v>
      </c>
      <c r="AE48" s="3" t="s">
        <v>265</v>
      </c>
      <c r="AF48" s="3" t="s">
        <v>35</v>
      </c>
    </row>
    <row r="49" spans="1:32" ht="12.75" x14ac:dyDescent="0.2">
      <c r="A49" s="2">
        <v>42531.681609050924</v>
      </c>
      <c r="B49" s="4" t="s">
        <v>266</v>
      </c>
      <c r="C49" s="4">
        <v>22</v>
      </c>
      <c r="D49" s="4" t="s">
        <v>31</v>
      </c>
      <c r="E49" s="4" t="s">
        <v>32</v>
      </c>
      <c r="F49" s="4" t="s">
        <v>45</v>
      </c>
      <c r="G49" s="4" t="s">
        <v>69</v>
      </c>
      <c r="H49" s="4" t="s">
        <v>46</v>
      </c>
      <c r="I49" s="4" t="s">
        <v>35</v>
      </c>
      <c r="J49" s="4" t="s">
        <v>46</v>
      </c>
      <c r="K49" s="4" t="s">
        <v>69</v>
      </c>
      <c r="L49" s="4" t="s">
        <v>69</v>
      </c>
      <c r="M49" s="4" t="s">
        <v>35</v>
      </c>
      <c r="N49" s="4" t="s">
        <v>36</v>
      </c>
      <c r="O49" s="4" t="s">
        <v>47</v>
      </c>
      <c r="P49" s="4" t="s">
        <v>38</v>
      </c>
      <c r="Q49" s="4" t="s">
        <v>54</v>
      </c>
      <c r="R49" s="4">
        <v>4</v>
      </c>
      <c r="S49" s="4" t="s">
        <v>36</v>
      </c>
      <c r="T49" s="4" t="s">
        <v>38</v>
      </c>
      <c r="U49" s="4" t="s">
        <v>139</v>
      </c>
      <c r="V49" s="6" t="s">
        <v>315</v>
      </c>
      <c r="W49" s="4">
        <v>2</v>
      </c>
      <c r="X49" s="4" t="s">
        <v>39</v>
      </c>
      <c r="Y49" s="4" t="s">
        <v>40</v>
      </c>
      <c r="Z49" s="4" t="s">
        <v>39</v>
      </c>
      <c r="AA49" s="4" t="s">
        <v>39</v>
      </c>
      <c r="AB49" s="4" t="s">
        <v>267</v>
      </c>
      <c r="AC49" s="4" t="s">
        <v>221</v>
      </c>
      <c r="AD49" s="4" t="s">
        <v>48</v>
      </c>
      <c r="AE49" s="4" t="s">
        <v>67</v>
      </c>
      <c r="AF49" s="4" t="s">
        <v>46</v>
      </c>
    </row>
    <row r="50" spans="1:32" ht="12.75" x14ac:dyDescent="0.2">
      <c r="A50" s="2">
        <v>42531.682956921301</v>
      </c>
      <c r="B50" s="3" t="s">
        <v>268</v>
      </c>
      <c r="C50" s="3">
        <v>19</v>
      </c>
      <c r="D50" s="3" t="s">
        <v>108</v>
      </c>
      <c r="E50" s="3" t="s">
        <v>44</v>
      </c>
      <c r="F50" s="3" t="s">
        <v>218</v>
      </c>
      <c r="G50" s="3" t="s">
        <v>34</v>
      </c>
      <c r="H50" s="3" t="s">
        <v>34</v>
      </c>
      <c r="I50" s="3" t="s">
        <v>34</v>
      </c>
      <c r="J50" s="3" t="s">
        <v>61</v>
      </c>
      <c r="K50" s="3" t="s">
        <v>34</v>
      </c>
      <c r="L50" s="3" t="s">
        <v>34</v>
      </c>
      <c r="M50" s="3" t="s">
        <v>34</v>
      </c>
      <c r="N50" s="3" t="s">
        <v>36</v>
      </c>
      <c r="O50" s="3" t="s">
        <v>47</v>
      </c>
      <c r="P50" s="3" t="s">
        <v>37</v>
      </c>
      <c r="Q50" s="3" t="s">
        <v>54</v>
      </c>
      <c r="R50" s="3">
        <v>4</v>
      </c>
      <c r="S50" s="3" t="s">
        <v>36</v>
      </c>
      <c r="T50" s="3" t="s">
        <v>38</v>
      </c>
      <c r="U50" s="3" t="s">
        <v>38</v>
      </c>
      <c r="V50" s="6" t="s">
        <v>316</v>
      </c>
      <c r="W50" s="3">
        <v>1</v>
      </c>
      <c r="X50" s="3" t="s">
        <v>39</v>
      </c>
      <c r="Y50" s="3" t="s">
        <v>40</v>
      </c>
      <c r="Z50" s="3" t="s">
        <v>39</v>
      </c>
      <c r="AA50" s="3" t="s">
        <v>39</v>
      </c>
      <c r="AB50" s="3" t="s">
        <v>269</v>
      </c>
      <c r="AC50" s="3" t="s">
        <v>203</v>
      </c>
      <c r="AD50" s="3" t="s">
        <v>48</v>
      </c>
      <c r="AE50" s="3" t="s">
        <v>67</v>
      </c>
      <c r="AF50" s="3" t="s">
        <v>61</v>
      </c>
    </row>
    <row r="51" spans="1:32" ht="12.75" x14ac:dyDescent="0.2">
      <c r="A51" s="2">
        <v>42531.6844531713</v>
      </c>
      <c r="B51" s="3" t="s">
        <v>270</v>
      </c>
      <c r="C51" s="3">
        <v>27</v>
      </c>
      <c r="D51" s="3" t="s">
        <v>108</v>
      </c>
      <c r="E51" s="3" t="s">
        <v>32</v>
      </c>
      <c r="F51" s="3" t="s">
        <v>45</v>
      </c>
      <c r="G51" s="3" t="s">
        <v>46</v>
      </c>
      <c r="H51" s="3" t="s">
        <v>61</v>
      </c>
      <c r="I51" s="3" t="s">
        <v>46</v>
      </c>
      <c r="J51" s="3" t="s">
        <v>69</v>
      </c>
      <c r="K51" s="3" t="s">
        <v>46</v>
      </c>
      <c r="L51" s="3" t="s">
        <v>69</v>
      </c>
      <c r="M51" s="3" t="s">
        <v>35</v>
      </c>
      <c r="N51" s="3" t="s">
        <v>38</v>
      </c>
      <c r="O51" s="3" t="s">
        <v>62</v>
      </c>
      <c r="P51" s="3" t="s">
        <v>38</v>
      </c>
      <c r="Q51" s="3" t="s">
        <v>75</v>
      </c>
      <c r="R51" s="3">
        <v>2</v>
      </c>
      <c r="S51" s="3" t="s">
        <v>38</v>
      </c>
      <c r="T51" s="3" t="s">
        <v>38</v>
      </c>
      <c r="U51" s="3" t="s">
        <v>271</v>
      </c>
      <c r="V51" s="6" t="s">
        <v>315</v>
      </c>
      <c r="W51" s="3">
        <v>3</v>
      </c>
      <c r="X51" s="3" t="s">
        <v>156</v>
      </c>
      <c r="Y51" s="3" t="s">
        <v>40</v>
      </c>
      <c r="Z51" s="3" t="s">
        <v>272</v>
      </c>
      <c r="AA51" s="3" t="s">
        <v>273</v>
      </c>
      <c r="AB51" s="3" t="s">
        <v>274</v>
      </c>
      <c r="AC51" s="3" t="s">
        <v>275</v>
      </c>
      <c r="AD51" s="3" t="s">
        <v>48</v>
      </c>
      <c r="AE51" s="3" t="s">
        <v>101</v>
      </c>
      <c r="AF51" s="3" t="s">
        <v>46</v>
      </c>
    </row>
    <row r="52" spans="1:32" ht="12.75" x14ac:dyDescent="0.2">
      <c r="A52" s="2">
        <v>42531.684989953705</v>
      </c>
      <c r="B52" s="3" t="s">
        <v>276</v>
      </c>
      <c r="C52" s="3">
        <v>24</v>
      </c>
      <c r="D52" s="3" t="s">
        <v>108</v>
      </c>
      <c r="E52" s="3" t="s">
        <v>44</v>
      </c>
      <c r="F52" s="3" t="s">
        <v>218</v>
      </c>
      <c r="G52" s="3" t="s">
        <v>34</v>
      </c>
      <c r="H52" s="3" t="s">
        <v>34</v>
      </c>
      <c r="I52" s="3" t="s">
        <v>34</v>
      </c>
      <c r="J52" s="3" t="s">
        <v>34</v>
      </c>
      <c r="K52" s="3" t="s">
        <v>34</v>
      </c>
      <c r="L52" s="3" t="s">
        <v>34</v>
      </c>
      <c r="M52" s="3" t="s">
        <v>34</v>
      </c>
      <c r="N52" s="3" t="s">
        <v>38</v>
      </c>
      <c r="O52" s="3" t="s">
        <v>36</v>
      </c>
      <c r="P52" s="3" t="s">
        <v>36</v>
      </c>
      <c r="Q52" s="3" t="s">
        <v>75</v>
      </c>
      <c r="R52" s="3">
        <v>2</v>
      </c>
      <c r="S52" s="3" t="s">
        <v>38</v>
      </c>
      <c r="T52" s="3" t="s">
        <v>38</v>
      </c>
      <c r="U52" s="3" t="s">
        <v>277</v>
      </c>
      <c r="V52" s="6" t="s">
        <v>315</v>
      </c>
      <c r="W52" s="3">
        <v>1</v>
      </c>
      <c r="X52" s="3" t="s">
        <v>76</v>
      </c>
      <c r="Y52" s="3" t="s">
        <v>40</v>
      </c>
      <c r="Z52" s="3" t="s">
        <v>278</v>
      </c>
      <c r="AA52" s="3" t="s">
        <v>76</v>
      </c>
      <c r="AB52" s="3" t="s">
        <v>279</v>
      </c>
      <c r="AC52" s="3" t="s">
        <v>280</v>
      </c>
      <c r="AD52" s="3" t="s">
        <v>48</v>
      </c>
      <c r="AE52" s="3" t="s">
        <v>42</v>
      </c>
      <c r="AF52" s="3" t="s">
        <v>34</v>
      </c>
    </row>
    <row r="53" spans="1:32" ht="12.75" x14ac:dyDescent="0.2">
      <c r="A53" s="2">
        <v>42531.71714418981</v>
      </c>
      <c r="B53" s="3" t="s">
        <v>281</v>
      </c>
      <c r="C53" s="3">
        <v>26</v>
      </c>
      <c r="D53" s="3" t="s">
        <v>31</v>
      </c>
      <c r="E53" s="3" t="s">
        <v>32</v>
      </c>
      <c r="F53" s="3" t="s">
        <v>218</v>
      </c>
      <c r="G53" s="3" t="s">
        <v>34</v>
      </c>
      <c r="H53" s="3" t="s">
        <v>35</v>
      </c>
      <c r="I53" s="3" t="s">
        <v>35</v>
      </c>
      <c r="J53" s="3" t="s">
        <v>35</v>
      </c>
      <c r="K53" s="3" t="s">
        <v>35</v>
      </c>
      <c r="L53" s="3" t="s">
        <v>35</v>
      </c>
      <c r="M53" s="3" t="s">
        <v>34</v>
      </c>
      <c r="N53" s="3" t="s">
        <v>36</v>
      </c>
      <c r="O53" s="3" t="s">
        <v>62</v>
      </c>
      <c r="P53" s="3" t="s">
        <v>36</v>
      </c>
      <c r="Q53" s="3" t="s">
        <v>38</v>
      </c>
      <c r="R53" s="3">
        <v>3</v>
      </c>
      <c r="S53" s="3" t="s">
        <v>38</v>
      </c>
      <c r="T53" s="3" t="s">
        <v>36</v>
      </c>
      <c r="U53" s="3" t="s">
        <v>139</v>
      </c>
      <c r="V53" s="6" t="s">
        <v>315</v>
      </c>
      <c r="W53" s="3">
        <v>1</v>
      </c>
      <c r="X53" s="3" t="s">
        <v>39</v>
      </c>
      <c r="Y53" s="3" t="s">
        <v>56</v>
      </c>
      <c r="Z53" s="3" t="s">
        <v>157</v>
      </c>
      <c r="AA53" s="3" t="s">
        <v>39</v>
      </c>
      <c r="AB53" s="4" t="s">
        <v>50</v>
      </c>
      <c r="AC53" s="4" t="s">
        <v>282</v>
      </c>
      <c r="AD53" s="3" t="s">
        <v>48</v>
      </c>
      <c r="AE53" s="3" t="s">
        <v>67</v>
      </c>
      <c r="AF53" s="3" t="s">
        <v>35</v>
      </c>
    </row>
    <row r="54" spans="1:32" ht="12.75" x14ac:dyDescent="0.2">
      <c r="A54" s="2">
        <v>42531.747994421297</v>
      </c>
      <c r="B54" s="3" t="s">
        <v>283</v>
      </c>
      <c r="C54" s="3">
        <v>18</v>
      </c>
      <c r="D54" s="3" t="s">
        <v>31</v>
      </c>
      <c r="E54" s="3" t="s">
        <v>44</v>
      </c>
      <c r="F54" s="3" t="s">
        <v>218</v>
      </c>
      <c r="G54" s="3" t="s">
        <v>34</v>
      </c>
      <c r="H54" s="3" t="s">
        <v>34</v>
      </c>
      <c r="I54" s="3" t="s">
        <v>34</v>
      </c>
      <c r="J54" s="3" t="s">
        <v>34</v>
      </c>
      <c r="K54" s="3" t="s">
        <v>35</v>
      </c>
      <c r="L54" s="3" t="s">
        <v>35</v>
      </c>
      <c r="M54" s="3" t="s">
        <v>34</v>
      </c>
      <c r="N54" s="3" t="s">
        <v>38</v>
      </c>
      <c r="O54" s="3" t="s">
        <v>62</v>
      </c>
      <c r="P54" s="3" t="s">
        <v>36</v>
      </c>
      <c r="Q54" s="3" t="s">
        <v>54</v>
      </c>
      <c r="R54" s="3">
        <v>4</v>
      </c>
      <c r="S54" s="3" t="s">
        <v>38</v>
      </c>
      <c r="T54" s="3" t="s">
        <v>38</v>
      </c>
      <c r="U54" s="3" t="s">
        <v>284</v>
      </c>
      <c r="V54" s="6" t="s">
        <v>315</v>
      </c>
      <c r="W54" s="3">
        <v>3</v>
      </c>
      <c r="X54" s="3" t="s">
        <v>39</v>
      </c>
      <c r="Y54" s="3" t="s">
        <v>56</v>
      </c>
      <c r="Z54" s="3" t="s">
        <v>285</v>
      </c>
      <c r="AA54" s="3" t="s">
        <v>156</v>
      </c>
      <c r="AB54" s="3" t="s">
        <v>286</v>
      </c>
      <c r="AC54" s="3" t="s">
        <v>212</v>
      </c>
      <c r="AD54" s="3" t="s">
        <v>48</v>
      </c>
      <c r="AE54" s="3" t="s">
        <v>101</v>
      </c>
      <c r="AF54" s="3" t="s">
        <v>34</v>
      </c>
    </row>
    <row r="55" spans="1:32" ht="12.75" x14ac:dyDescent="0.2">
      <c r="A55" s="2">
        <v>42531.748289212963</v>
      </c>
      <c r="B55" s="3" t="s">
        <v>287</v>
      </c>
      <c r="C55" s="3">
        <v>18</v>
      </c>
      <c r="D55" s="3" t="s">
        <v>31</v>
      </c>
      <c r="E55" s="3" t="s">
        <v>44</v>
      </c>
      <c r="F55" s="3" t="s">
        <v>288</v>
      </c>
      <c r="G55" s="3" t="s">
        <v>34</v>
      </c>
      <c r="H55" s="3" t="s">
        <v>34</v>
      </c>
      <c r="I55" s="3" t="s">
        <v>34</v>
      </c>
      <c r="J55" s="3" t="s">
        <v>34</v>
      </c>
      <c r="K55" s="3" t="s">
        <v>34</v>
      </c>
      <c r="L55" s="3" t="s">
        <v>34</v>
      </c>
      <c r="M55" s="3" t="s">
        <v>34</v>
      </c>
      <c r="N55" s="3" t="s">
        <v>47</v>
      </c>
      <c r="O55" s="3" t="s">
        <v>62</v>
      </c>
      <c r="P55" s="3" t="s">
        <v>36</v>
      </c>
      <c r="Q55" s="3" t="s">
        <v>54</v>
      </c>
      <c r="R55" s="3">
        <v>4</v>
      </c>
      <c r="S55" s="3" t="s">
        <v>62</v>
      </c>
      <c r="T55" s="3" t="s">
        <v>38</v>
      </c>
      <c r="U55" s="3" t="s">
        <v>289</v>
      </c>
      <c r="V55" s="6" t="s">
        <v>315</v>
      </c>
      <c r="W55" s="3">
        <v>1</v>
      </c>
      <c r="X55" s="3" t="s">
        <v>140</v>
      </c>
      <c r="Y55" s="3" t="s">
        <v>80</v>
      </c>
      <c r="Z55" s="3" t="s">
        <v>157</v>
      </c>
      <c r="AA55" s="3" t="s">
        <v>140</v>
      </c>
      <c r="AB55" s="3" t="s">
        <v>136</v>
      </c>
      <c r="AC55" s="3" t="s">
        <v>51</v>
      </c>
      <c r="AD55" s="3" t="s">
        <v>48</v>
      </c>
      <c r="AE55" s="3" t="s">
        <v>42</v>
      </c>
      <c r="AF55" s="3" t="s">
        <v>35</v>
      </c>
    </row>
    <row r="56" spans="1:32" ht="12.75" x14ac:dyDescent="0.2">
      <c r="A56" s="2">
        <v>42531.748840775464</v>
      </c>
      <c r="B56" s="3" t="s">
        <v>290</v>
      </c>
      <c r="C56" s="3">
        <v>24</v>
      </c>
      <c r="D56" s="3" t="s">
        <v>31</v>
      </c>
      <c r="E56" s="3" t="s">
        <v>44</v>
      </c>
      <c r="F56" s="3" t="s">
        <v>291</v>
      </c>
      <c r="G56" s="3" t="s">
        <v>34</v>
      </c>
      <c r="H56" s="3" t="s">
        <v>34</v>
      </c>
      <c r="I56" s="3" t="s">
        <v>34</v>
      </c>
      <c r="J56" s="3" t="s">
        <v>34</v>
      </c>
      <c r="K56" s="3" t="s">
        <v>34</v>
      </c>
      <c r="L56" s="3" t="s">
        <v>34</v>
      </c>
      <c r="M56" s="3" t="s">
        <v>46</v>
      </c>
      <c r="N56" s="3" t="s">
        <v>36</v>
      </c>
      <c r="O56" s="3" t="s">
        <v>62</v>
      </c>
      <c r="P56" s="3" t="s">
        <v>38</v>
      </c>
      <c r="Q56" s="3" t="s">
        <v>38</v>
      </c>
      <c r="R56" s="3">
        <v>2</v>
      </c>
      <c r="S56" s="3" t="s">
        <v>38</v>
      </c>
      <c r="T56" s="3" t="s">
        <v>38</v>
      </c>
      <c r="U56" s="3" t="s">
        <v>48</v>
      </c>
      <c r="V56" s="6" t="s">
        <v>315</v>
      </c>
      <c r="W56" s="3">
        <v>1</v>
      </c>
      <c r="X56" s="3" t="s">
        <v>140</v>
      </c>
      <c r="Y56" s="3" t="s">
        <v>40</v>
      </c>
      <c r="Z56" s="3" t="s">
        <v>140</v>
      </c>
      <c r="AA56" s="3" t="s">
        <v>140</v>
      </c>
      <c r="AB56" s="3" t="s">
        <v>292</v>
      </c>
      <c r="AC56" s="3" t="s">
        <v>293</v>
      </c>
      <c r="AD56" s="3" t="s">
        <v>48</v>
      </c>
      <c r="AE56" s="3" t="s">
        <v>42</v>
      </c>
      <c r="AF56" s="3" t="s">
        <v>34</v>
      </c>
    </row>
    <row r="57" spans="1:32" ht="12.75" x14ac:dyDescent="0.2">
      <c r="A57" s="2">
        <v>42533.631650613424</v>
      </c>
      <c r="B57" s="3" t="s">
        <v>294</v>
      </c>
      <c r="C57" s="3">
        <v>24</v>
      </c>
      <c r="D57" s="3" t="s">
        <v>31</v>
      </c>
      <c r="E57" s="3" t="s">
        <v>44</v>
      </c>
      <c r="F57" s="3" t="s">
        <v>45</v>
      </c>
      <c r="G57" s="3" t="s">
        <v>34</v>
      </c>
      <c r="H57" s="3" t="s">
        <v>34</v>
      </c>
      <c r="I57" s="3" t="s">
        <v>34</v>
      </c>
      <c r="J57" s="3" t="s">
        <v>34</v>
      </c>
      <c r="K57" s="3" t="s">
        <v>34</v>
      </c>
      <c r="L57" s="3" t="s">
        <v>34</v>
      </c>
      <c r="M57" s="3" t="s">
        <v>34</v>
      </c>
      <c r="N57" s="3" t="s">
        <v>38</v>
      </c>
      <c r="O57" s="3" t="s">
        <v>47</v>
      </c>
      <c r="P57" s="3" t="s">
        <v>38</v>
      </c>
      <c r="Q57" s="3" t="s">
        <v>38</v>
      </c>
      <c r="R57" s="3">
        <v>4</v>
      </c>
      <c r="S57" s="3" t="s">
        <v>38</v>
      </c>
      <c r="T57" s="3" t="s">
        <v>38</v>
      </c>
      <c r="U57" s="3" t="s">
        <v>38</v>
      </c>
      <c r="V57" s="6" t="s">
        <v>316</v>
      </c>
      <c r="W57" s="3">
        <v>1</v>
      </c>
      <c r="X57" s="3" t="s">
        <v>39</v>
      </c>
      <c r="Y57" s="3" t="s">
        <v>56</v>
      </c>
      <c r="Z57" s="3" t="s">
        <v>295</v>
      </c>
      <c r="AA57" s="3" t="s">
        <v>39</v>
      </c>
      <c r="AB57" s="4" t="s">
        <v>296</v>
      </c>
      <c r="AC57" s="4" t="s">
        <v>297</v>
      </c>
      <c r="AD57" s="3" t="s">
        <v>48</v>
      </c>
      <c r="AE57" s="3" t="s">
        <v>67</v>
      </c>
      <c r="AF57" s="3" t="s">
        <v>35</v>
      </c>
    </row>
    <row r="58" spans="1:32" ht="12.75" x14ac:dyDescent="0.2">
      <c r="A58" s="2">
        <v>42536.431798020829</v>
      </c>
      <c r="B58" s="3" t="s">
        <v>298</v>
      </c>
      <c r="C58" s="3">
        <v>21</v>
      </c>
      <c r="D58" s="3" t="s">
        <v>31</v>
      </c>
      <c r="E58" s="3" t="s">
        <v>44</v>
      </c>
      <c r="F58" s="3" t="s">
        <v>45</v>
      </c>
      <c r="G58" s="3" t="s">
        <v>35</v>
      </c>
      <c r="H58" s="3" t="s">
        <v>35</v>
      </c>
      <c r="I58" s="3" t="s">
        <v>35</v>
      </c>
      <c r="J58" s="3" t="s">
        <v>35</v>
      </c>
      <c r="K58" s="3" t="s">
        <v>35</v>
      </c>
      <c r="L58" s="3" t="s">
        <v>35</v>
      </c>
      <c r="M58" s="3" t="s">
        <v>34</v>
      </c>
      <c r="N58" s="3" t="s">
        <v>47</v>
      </c>
      <c r="O58" s="3" t="s">
        <v>47</v>
      </c>
      <c r="P58" s="3" t="s">
        <v>37</v>
      </c>
      <c r="Q58" s="3" t="s">
        <v>38</v>
      </c>
      <c r="R58" s="3">
        <v>5</v>
      </c>
      <c r="S58" s="3" t="s">
        <v>37</v>
      </c>
      <c r="T58" s="3" t="s">
        <v>38</v>
      </c>
      <c r="U58" s="3" t="s">
        <v>299</v>
      </c>
      <c r="V58" s="6" t="s">
        <v>315</v>
      </c>
      <c r="W58" s="3">
        <v>3</v>
      </c>
      <c r="X58" s="3" t="s">
        <v>39</v>
      </c>
      <c r="Y58" s="3" t="s">
        <v>40</v>
      </c>
      <c r="Z58" s="3" t="s">
        <v>300</v>
      </c>
      <c r="AA58" s="3" t="s">
        <v>301</v>
      </c>
      <c r="AB58" s="3" t="s">
        <v>175</v>
      </c>
      <c r="AC58" s="3" t="s">
        <v>302</v>
      </c>
      <c r="AD58" s="3" t="s">
        <v>48</v>
      </c>
      <c r="AF58" s="3" t="s">
        <v>35</v>
      </c>
    </row>
    <row r="59" spans="1:32" ht="12.75" x14ac:dyDescent="0.2">
      <c r="A59" s="2">
        <v>42536.436955474535</v>
      </c>
      <c r="B59" s="3" t="s">
        <v>303</v>
      </c>
      <c r="C59" s="3">
        <v>21</v>
      </c>
      <c r="D59" s="3" t="s">
        <v>31</v>
      </c>
      <c r="E59" s="3" t="s">
        <v>44</v>
      </c>
      <c r="F59" s="3" t="s">
        <v>45</v>
      </c>
      <c r="G59" s="3" t="s">
        <v>34</v>
      </c>
      <c r="H59" s="3" t="s">
        <v>34</v>
      </c>
      <c r="I59" s="3" t="s">
        <v>35</v>
      </c>
      <c r="J59" s="3" t="s">
        <v>35</v>
      </c>
      <c r="K59" s="3" t="s">
        <v>69</v>
      </c>
      <c r="L59" s="3" t="s">
        <v>35</v>
      </c>
      <c r="M59" s="3" t="s">
        <v>35</v>
      </c>
      <c r="N59" s="3" t="s">
        <v>62</v>
      </c>
      <c r="O59" s="3" t="s">
        <v>37</v>
      </c>
      <c r="P59" s="3" t="s">
        <v>36</v>
      </c>
      <c r="Q59" s="3" t="s">
        <v>38</v>
      </c>
      <c r="R59" s="3">
        <v>5</v>
      </c>
      <c r="S59" s="3" t="s">
        <v>62</v>
      </c>
      <c r="T59" s="3" t="s">
        <v>36</v>
      </c>
      <c r="U59" s="3" t="s">
        <v>304</v>
      </c>
      <c r="V59" s="6" t="s">
        <v>315</v>
      </c>
      <c r="W59" s="3">
        <v>3</v>
      </c>
      <c r="X59" s="3" t="s">
        <v>39</v>
      </c>
      <c r="Y59" s="3" t="s">
        <v>40</v>
      </c>
      <c r="Z59" s="3" t="s">
        <v>39</v>
      </c>
      <c r="AA59" s="3" t="s">
        <v>39</v>
      </c>
      <c r="AB59" s="5" t="s">
        <v>305</v>
      </c>
      <c r="AC59" s="5" t="s">
        <v>66</v>
      </c>
      <c r="AD59" s="3" t="s">
        <v>48</v>
      </c>
      <c r="AF59" s="3" t="s">
        <v>61</v>
      </c>
    </row>
    <row r="60" spans="1:32" ht="12.75" x14ac:dyDescent="0.2">
      <c r="A60" s="2">
        <v>42538.551364895829</v>
      </c>
      <c r="B60" s="3" t="s">
        <v>309</v>
      </c>
      <c r="C60" s="3">
        <v>23</v>
      </c>
      <c r="D60" s="3" t="s">
        <v>31</v>
      </c>
      <c r="E60" s="3" t="s">
        <v>44</v>
      </c>
      <c r="F60" s="3" t="s">
        <v>310</v>
      </c>
      <c r="G60" s="3" t="s">
        <v>35</v>
      </c>
      <c r="H60" s="3" t="s">
        <v>35</v>
      </c>
      <c r="I60" s="3" t="s">
        <v>34</v>
      </c>
      <c r="J60" s="3" t="s">
        <v>34</v>
      </c>
      <c r="K60" s="3" t="s">
        <v>61</v>
      </c>
      <c r="L60" s="3" t="s">
        <v>34</v>
      </c>
      <c r="M60" s="3" t="s">
        <v>34</v>
      </c>
      <c r="N60" s="3" t="s">
        <v>36</v>
      </c>
      <c r="O60" s="3" t="s">
        <v>47</v>
      </c>
      <c r="P60" s="3" t="s">
        <v>36</v>
      </c>
      <c r="Q60" s="3" t="s">
        <v>54</v>
      </c>
      <c r="R60" s="3">
        <v>4</v>
      </c>
      <c r="S60" s="3" t="s">
        <v>36</v>
      </c>
      <c r="T60" s="3" t="s">
        <v>38</v>
      </c>
      <c r="U60" s="3" t="s">
        <v>311</v>
      </c>
      <c r="V60" s="6" t="s">
        <v>315</v>
      </c>
      <c r="W60" s="3">
        <v>3</v>
      </c>
      <c r="X60" s="3" t="s">
        <v>312</v>
      </c>
      <c r="Y60" s="3" t="s">
        <v>40</v>
      </c>
      <c r="Z60" s="3" t="s">
        <v>312</v>
      </c>
      <c r="AA60" s="3" t="s">
        <v>312</v>
      </c>
      <c r="AB60" s="5" t="s">
        <v>313</v>
      </c>
      <c r="AC60" s="5" t="s">
        <v>314</v>
      </c>
      <c r="AD60" s="3" t="s">
        <v>48</v>
      </c>
      <c r="AF60" s="3" t="s">
        <v>61</v>
      </c>
    </row>
    <row r="61" spans="1:32" ht="12.75" x14ac:dyDescent="0.2">
      <c r="A61" s="2">
        <v>42538.551402372686</v>
      </c>
      <c r="B61" s="3" t="s">
        <v>306</v>
      </c>
      <c r="C61" s="3">
        <v>22</v>
      </c>
      <c r="D61" s="3" t="s">
        <v>31</v>
      </c>
      <c r="E61" s="3" t="s">
        <v>44</v>
      </c>
      <c r="F61" s="3" t="s">
        <v>307</v>
      </c>
      <c r="G61" s="3" t="s">
        <v>34</v>
      </c>
      <c r="H61" s="3" t="s">
        <v>35</v>
      </c>
      <c r="I61" s="3" t="s">
        <v>34</v>
      </c>
      <c r="J61" s="3" t="s">
        <v>34</v>
      </c>
      <c r="K61" s="3" t="s">
        <v>61</v>
      </c>
      <c r="L61" s="3" t="s">
        <v>34</v>
      </c>
      <c r="M61" s="3" t="s">
        <v>34</v>
      </c>
      <c r="N61" s="3" t="s">
        <v>36</v>
      </c>
      <c r="O61" s="3" t="s">
        <v>47</v>
      </c>
      <c r="P61" s="3" t="s">
        <v>38</v>
      </c>
      <c r="Q61" s="3" t="s">
        <v>38</v>
      </c>
      <c r="R61" s="3">
        <v>4</v>
      </c>
      <c r="S61" s="3" t="s">
        <v>36</v>
      </c>
      <c r="T61" s="3" t="s">
        <v>38</v>
      </c>
      <c r="U61" s="3" t="s">
        <v>93</v>
      </c>
      <c r="V61" s="6" t="s">
        <v>315</v>
      </c>
      <c r="W61" s="3">
        <v>3</v>
      </c>
      <c r="X61" s="3" t="s">
        <v>76</v>
      </c>
      <c r="Y61" s="3" t="s">
        <v>40</v>
      </c>
      <c r="Z61" s="3" t="s">
        <v>76</v>
      </c>
      <c r="AA61" s="3" t="s">
        <v>39</v>
      </c>
      <c r="AB61" s="5" t="s">
        <v>308</v>
      </c>
      <c r="AC61" s="5" t="s">
        <v>280</v>
      </c>
      <c r="AD61" s="3" t="s">
        <v>48</v>
      </c>
      <c r="AF61" s="3" t="s">
        <v>35</v>
      </c>
    </row>
    <row r="63" spans="1:32" ht="15.75" customHeight="1" x14ac:dyDescent="0.2">
      <c r="C63">
        <f>AVERAGE(C2:C61)</f>
        <v>24</v>
      </c>
      <c r="D63">
        <f>COUNTIF(D2:D61,"Masculino")</f>
        <v>51</v>
      </c>
      <c r="G63">
        <f>COUNTIF(G2:G61,"Sempre Direita")</f>
        <v>45</v>
      </c>
      <c r="H63">
        <f t="shared" ref="H63:I63" si="0">COUNTIF(H2:H61,"Sempre Direita")</f>
        <v>28</v>
      </c>
      <c r="I63">
        <f t="shared" si="0"/>
        <v>35</v>
      </c>
      <c r="J63">
        <f t="shared" ref="J63:M63" si="1">COUNTIF(J2:J61,"Sempre Direita")</f>
        <v>29</v>
      </c>
      <c r="K63">
        <f t="shared" si="1"/>
        <v>26</v>
      </c>
      <c r="L63">
        <f t="shared" si="1"/>
        <v>30</v>
      </c>
      <c r="M63">
        <f t="shared" si="1"/>
        <v>45</v>
      </c>
      <c r="N63">
        <f t="shared" ref="N63:O63" si="2">COUNTIF(N2:N61,"Nunca")/COUNTA(N2:N61)</f>
        <v>0.23333333333333334</v>
      </c>
      <c r="O63">
        <f t="shared" si="2"/>
        <v>0</v>
      </c>
      <c r="P63">
        <f t="shared" ref="P63" si="3">COUNTIF(P2:P61,"Nunca")/COUNTA(P2:P61)</f>
        <v>0.43333333333333335</v>
      </c>
      <c r="Q63">
        <f>COUNTIF(Q2:Q61,"Nunca")/COUNTA(Q2:Q61)</f>
        <v>0.66666666666666663</v>
      </c>
      <c r="V63">
        <f>COUNTIF(V2:V61,"s")/COUNTA(V2:V61)</f>
        <v>0.7</v>
      </c>
      <c r="W63">
        <f>COUNTIF(W2:W61,5)/COUNTA(W2:W61)</f>
        <v>1.6666666666666666E-2</v>
      </c>
    </row>
    <row r="64" spans="1:32" ht="15.75" customHeight="1" x14ac:dyDescent="0.2">
      <c r="C64">
        <f>_xlfn.STDEV.P(C2:C62)</f>
        <v>3.600925806881706</v>
      </c>
      <c r="D64">
        <f>COUNTIF(D2:D61,"Feminino")</f>
        <v>9</v>
      </c>
      <c r="G64">
        <f>COUNTIF(G3:G62,"Normalmente Direita")</f>
        <v>8</v>
      </c>
      <c r="H64">
        <f t="shared" ref="H64" si="4">COUNTIF(H3:H62,"Normalmente Direita")</f>
        <v>25</v>
      </c>
      <c r="I64">
        <f>COUNTIF(I2:I62,"Normalmente Direita")</f>
        <v>20</v>
      </c>
      <c r="J64">
        <f t="shared" ref="J64:M64" si="5">COUNTIF(J2:J62,"Normalmente Direita")</f>
        <v>16</v>
      </c>
      <c r="K64">
        <f t="shared" si="5"/>
        <v>20</v>
      </c>
      <c r="L64">
        <f t="shared" si="5"/>
        <v>17</v>
      </c>
      <c r="M64">
        <f t="shared" si="5"/>
        <v>12</v>
      </c>
      <c r="N64">
        <f t="shared" ref="N64:O64" si="6">COUNTIF(N2:N62,"até 4 horas")/COUNTA(N2:N62)</f>
        <v>0.41666666666666669</v>
      </c>
      <c r="O64">
        <f t="shared" si="6"/>
        <v>0.13333333333333333</v>
      </c>
      <c r="P64">
        <f>COUNTIF(P2:P62,"até 4 horas")/COUNTA(P2:P62)</f>
        <v>0.46666666666666667</v>
      </c>
      <c r="Q64">
        <f>COUNTIF(Q2:Q62,"Raramente")/COUNTA(Q2:Q62)</f>
        <v>0.23333333333333334</v>
      </c>
      <c r="V64">
        <f>COUNTIF(V2:V62,"n")/COUNTA(V2:V62)</f>
        <v>0.3</v>
      </c>
      <c r="W64">
        <f>COUNTIF(W2:W61,4)/COUNTA(W2:W61)</f>
        <v>8.3333333333333329E-2</v>
      </c>
    </row>
    <row r="65" spans="2:23" ht="15.75" customHeight="1" x14ac:dyDescent="0.2">
      <c r="G65">
        <f>COUNTIF(G4:G63,"Sem Preferência")</f>
        <v>0</v>
      </c>
      <c r="H65">
        <f t="shared" ref="H65" si="7">COUNTIF(H4:H63,"Sem Preferência")</f>
        <v>0</v>
      </c>
      <c r="I65">
        <f>COUNTIF(I2:I63,"Sem Preferência")</f>
        <v>0</v>
      </c>
      <c r="J65">
        <f t="shared" ref="J65:M65" si="8">COUNTIF(J2:J63,"Sem Preferência")</f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ref="N65:O65" si="9">COUNTIF(N2:N63,"de 8 a 12 horas")/COUNTA(N2:N63)</f>
        <v>8.1967213114754092E-2</v>
      </c>
      <c r="O65">
        <f t="shared" si="9"/>
        <v>9.8360655737704916E-2</v>
      </c>
      <c r="P65">
        <f>COUNTIF(P2:P63,"de 8 a 12 horas")/COUNTA(P2:P63)</f>
        <v>4.9180327868852458E-2</v>
      </c>
      <c r="Q65">
        <f>COUNTIF(Q2:Q63,"Ocasionalmente")/COUNTA(Q2:Q63)</f>
        <v>8.1967213114754092E-2</v>
      </c>
      <c r="W65">
        <f>COUNTIF(W2:W61,3)/COUNTA(W2:W61)</f>
        <v>0.3</v>
      </c>
    </row>
    <row r="66" spans="2:23" ht="15.75" customHeight="1" x14ac:dyDescent="0.2">
      <c r="D66">
        <f>51/60</f>
        <v>0.85</v>
      </c>
      <c r="G66">
        <f>COUNTIF(G5:G64,"Normalmente Esquerda")</f>
        <v>1</v>
      </c>
      <c r="H66">
        <f t="shared" ref="H66" si="10">COUNTIF(H5:H64,"Normalmente Esquerda")</f>
        <v>2</v>
      </c>
      <c r="I66">
        <f>COUNTIF(I2:I64,"Normalmente Esquerda")</f>
        <v>1</v>
      </c>
      <c r="J66">
        <f t="shared" ref="J66:M66" si="11">COUNTIF(J2:J64,"Normalmente Esquerda")</f>
        <v>2</v>
      </c>
      <c r="K66">
        <f t="shared" si="11"/>
        <v>7</v>
      </c>
      <c r="L66">
        <f t="shared" si="11"/>
        <v>3</v>
      </c>
      <c r="M66">
        <f t="shared" si="11"/>
        <v>1</v>
      </c>
      <c r="N66">
        <f t="shared" ref="N66:O66" si="12">COUNTIF(N3:N64,"mais que 12 horas")/COUNTA(N3:N64)</f>
        <v>0.11475409836065574</v>
      </c>
      <c r="O66">
        <f t="shared" si="12"/>
        <v>0.55737704918032782</v>
      </c>
      <c r="P66">
        <f>COUNTIF(P3:P64,"mais que 12 horas")/COUNTA(P3:P64)</f>
        <v>1.6393442622950821E-2</v>
      </c>
      <c r="Q66">
        <f>COUNTIF(Q3:Q64,"Frequentemente")/COUNTA(Q3:Q64)</f>
        <v>1.6393442622950821E-2</v>
      </c>
      <c r="V66">
        <f>13/60</f>
        <v>0.21666666666666667</v>
      </c>
      <c r="W66">
        <f>COUNTIF(W2:W61,2)/COUNTA(W2:W61)</f>
        <v>0.2</v>
      </c>
    </row>
    <row r="67" spans="2:23" ht="15.75" customHeight="1" x14ac:dyDescent="0.2">
      <c r="D67">
        <f>9/60</f>
        <v>0.15</v>
      </c>
      <c r="G67">
        <f>COUNTIF(G6:G65,"Sempre Esquerda")</f>
        <v>4</v>
      </c>
      <c r="H67">
        <f t="shared" ref="H67" si="13">COUNTIF(H6:H65,"Sempre Esquerda")</f>
        <v>1</v>
      </c>
      <c r="I67">
        <f>COUNTIF(I2:I65,"Sempre Esquerda")</f>
        <v>0</v>
      </c>
      <c r="J67">
        <f t="shared" ref="J67:M67" si="14">COUNTIF(J2:J65,"Sempre Esquerda")</f>
        <v>5</v>
      </c>
      <c r="K67">
        <f t="shared" si="14"/>
        <v>3</v>
      </c>
      <c r="L67">
        <f t="shared" si="14"/>
        <v>5</v>
      </c>
      <c r="M67">
        <f t="shared" si="14"/>
        <v>1</v>
      </c>
      <c r="W67">
        <f>COUNTIF(W2:W61,1)/COUNTA(W2:W61)</f>
        <v>0.4</v>
      </c>
    </row>
    <row r="68" spans="2:23" ht="15.75" customHeight="1" x14ac:dyDescent="0.2">
      <c r="P68">
        <f>SUM(P63:P64)</f>
        <v>0.9</v>
      </c>
      <c r="Q68">
        <f>SUM(Q63:Q64)</f>
        <v>0.89999999999999991</v>
      </c>
    </row>
    <row r="69" spans="2:23" ht="15.75" customHeight="1" x14ac:dyDescent="0.2">
      <c r="G69">
        <f>G63/COUNTA(G2:G61)</f>
        <v>0.75</v>
      </c>
      <c r="H69">
        <f t="shared" ref="H69:M69" si="15">H63/COUNTA(H2:H61)</f>
        <v>0.46666666666666667</v>
      </c>
      <c r="I69">
        <f t="shared" si="15"/>
        <v>0.58333333333333337</v>
      </c>
      <c r="J69">
        <f t="shared" si="15"/>
        <v>0.48333333333333334</v>
      </c>
      <c r="K69">
        <f t="shared" si="15"/>
        <v>0.43333333333333335</v>
      </c>
      <c r="L69">
        <f t="shared" si="15"/>
        <v>0.5</v>
      </c>
      <c r="M69">
        <f t="shared" si="15"/>
        <v>0.75</v>
      </c>
    </row>
    <row r="70" spans="2:23" ht="15.75" customHeight="1" x14ac:dyDescent="0.2">
      <c r="G70">
        <f t="shared" ref="G70:M73" si="16">G64/COUNTA(G3:G62)</f>
        <v>0.13559322033898305</v>
      </c>
      <c r="H70">
        <f t="shared" si="16"/>
        <v>0.42372881355932202</v>
      </c>
      <c r="I70">
        <f t="shared" si="16"/>
        <v>0.33898305084745761</v>
      </c>
      <c r="J70">
        <f t="shared" si="16"/>
        <v>0.2711864406779661</v>
      </c>
      <c r="K70">
        <f t="shared" si="16"/>
        <v>0.33898305084745761</v>
      </c>
      <c r="L70">
        <f t="shared" si="16"/>
        <v>0.28813559322033899</v>
      </c>
      <c r="M70">
        <f t="shared" si="16"/>
        <v>0.20338983050847459</v>
      </c>
    </row>
    <row r="71" spans="2:23" ht="15.75" customHeight="1" x14ac:dyDescent="0.2"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</row>
    <row r="72" spans="2:23" ht="15.75" customHeight="1" x14ac:dyDescent="0.2">
      <c r="G72">
        <f t="shared" si="16"/>
        <v>1.6949152542372881E-2</v>
      </c>
      <c r="H72">
        <f t="shared" si="16"/>
        <v>3.3898305084745763E-2</v>
      </c>
      <c r="I72">
        <f t="shared" si="16"/>
        <v>1.6949152542372881E-2</v>
      </c>
      <c r="J72">
        <f t="shared" si="16"/>
        <v>3.3898305084745763E-2</v>
      </c>
      <c r="K72">
        <f t="shared" si="16"/>
        <v>0.11864406779661017</v>
      </c>
      <c r="L72">
        <f t="shared" si="16"/>
        <v>5.0847457627118647E-2</v>
      </c>
      <c r="M72">
        <f t="shared" si="16"/>
        <v>1.6949152542372881E-2</v>
      </c>
    </row>
    <row r="73" spans="2:23" ht="15.75" customHeight="1" x14ac:dyDescent="0.2">
      <c r="G73">
        <f t="shared" si="16"/>
        <v>6.7796610169491525E-2</v>
      </c>
      <c r="H73">
        <f t="shared" si="16"/>
        <v>1.6949152542372881E-2</v>
      </c>
      <c r="I73">
        <f t="shared" si="16"/>
        <v>0</v>
      </c>
      <c r="J73">
        <f t="shared" si="16"/>
        <v>8.4745762711864403E-2</v>
      </c>
      <c r="K73">
        <f t="shared" si="16"/>
        <v>5.0847457627118647E-2</v>
      </c>
      <c r="L73">
        <f t="shared" si="16"/>
        <v>8.4745762711864403E-2</v>
      </c>
      <c r="M73">
        <f t="shared" si="16"/>
        <v>1.6949152542372881E-2</v>
      </c>
    </row>
    <row r="75" spans="2:23" ht="15.75" customHeight="1" x14ac:dyDescent="0.2">
      <c r="B75" s="4"/>
    </row>
    <row r="76" spans="2:23" ht="15.75" customHeight="1" x14ac:dyDescent="0.2">
      <c r="B76" s="4"/>
    </row>
    <row r="77" spans="2:23" ht="15.75" customHeight="1" x14ac:dyDescent="0.2">
      <c r="B77" s="4"/>
    </row>
    <row r="78" spans="2:23" ht="15.75" customHeight="1" x14ac:dyDescent="0.2">
      <c r="B78" s="4"/>
    </row>
    <row r="79" spans="2:23" ht="15.75" customHeight="1" x14ac:dyDescent="0.2">
      <c r="B79" s="4"/>
    </row>
    <row r="80" spans="2:23" ht="15.75" customHeight="1" x14ac:dyDescent="0.2">
      <c r="B80" s="4"/>
    </row>
    <row r="81" spans="2:2" ht="15.75" customHeight="1" x14ac:dyDescent="0.2">
      <c r="B81" s="4"/>
    </row>
    <row r="82" spans="2:2" ht="15.75" customHeight="1" x14ac:dyDescent="0.2">
      <c r="B82" s="4"/>
    </row>
    <row r="83" spans="2:2" ht="15.75" customHeight="1" x14ac:dyDescent="0.2">
      <c r="B83" s="4"/>
    </row>
    <row r="84" spans="2:2" ht="15.75" customHeight="1" x14ac:dyDescent="0.2">
      <c r="B84" s="4"/>
    </row>
    <row r="85" spans="2:2" ht="15.75" customHeight="1" x14ac:dyDescent="0.2">
      <c r="B85" s="4"/>
    </row>
    <row r="86" spans="2:2" ht="15.75" customHeight="1" x14ac:dyDescent="0.2">
      <c r="B86" s="4"/>
    </row>
    <row r="87" spans="2:2" ht="15.75" customHeight="1" x14ac:dyDescent="0.2">
      <c r="B87" s="4"/>
    </row>
    <row r="88" spans="2:2" ht="15.75" customHeight="1" x14ac:dyDescent="0.2">
      <c r="B88" s="4"/>
    </row>
    <row r="89" spans="2:2" ht="15.75" customHeight="1" x14ac:dyDescent="0.2">
      <c r="B89" s="4"/>
    </row>
    <row r="90" spans="2:2" ht="15.75" customHeight="1" x14ac:dyDescent="0.2">
      <c r="B90" s="4"/>
    </row>
    <row r="91" spans="2:2" ht="15.75" customHeight="1" x14ac:dyDescent="0.2">
      <c r="B91" s="4"/>
    </row>
    <row r="92" spans="2:2" ht="15.75" customHeight="1" x14ac:dyDescent="0.2">
      <c r="B92" s="4"/>
    </row>
    <row r="93" spans="2:2" ht="15.75" customHeight="1" x14ac:dyDescent="0.2">
      <c r="B93" s="4"/>
    </row>
    <row r="94" spans="2:2" ht="15.75" customHeight="1" x14ac:dyDescent="0.2">
      <c r="B94" s="4"/>
    </row>
    <row r="95" spans="2:2" ht="15.75" customHeight="1" x14ac:dyDescent="0.2">
      <c r="B95" s="4"/>
    </row>
    <row r="96" spans="2:2" ht="15.75" customHeight="1" x14ac:dyDescent="0.2">
      <c r="B96" s="4"/>
    </row>
    <row r="97" spans="2:2" ht="15.75" customHeight="1" x14ac:dyDescent="0.2">
      <c r="B97" s="4"/>
    </row>
    <row r="98" spans="2:2" ht="15.75" customHeight="1" x14ac:dyDescent="0.2">
      <c r="B98" s="4"/>
    </row>
    <row r="99" spans="2:2" ht="15.75" customHeight="1" x14ac:dyDescent="0.2">
      <c r="B99" s="4"/>
    </row>
    <row r="100" spans="2:2" ht="15.75" customHeight="1" x14ac:dyDescent="0.2">
      <c r="B100" s="4"/>
    </row>
    <row r="101" spans="2:2" ht="15.75" customHeight="1" x14ac:dyDescent="0.2">
      <c r="B101" s="4"/>
    </row>
    <row r="102" spans="2:2" ht="15.75" customHeight="1" x14ac:dyDescent="0.2">
      <c r="B102" s="4"/>
    </row>
    <row r="103" spans="2:2" ht="15.75" customHeight="1" x14ac:dyDescent="0.2">
      <c r="B103" s="4"/>
    </row>
    <row r="104" spans="2:2" ht="15.75" customHeight="1" x14ac:dyDescent="0.2">
      <c r="B104" s="4"/>
    </row>
    <row r="105" spans="2:2" ht="15.75" customHeight="1" x14ac:dyDescent="0.2">
      <c r="B105" s="4"/>
    </row>
    <row r="106" spans="2:2" ht="15.75" customHeight="1" x14ac:dyDescent="0.2">
      <c r="B106" s="4"/>
    </row>
    <row r="107" spans="2:2" ht="15.75" customHeight="1" x14ac:dyDescent="0.2">
      <c r="B107" s="4"/>
    </row>
    <row r="108" spans="2:2" ht="15.75" customHeight="1" x14ac:dyDescent="0.2">
      <c r="B108" s="4"/>
    </row>
    <row r="109" spans="2:2" ht="15.75" customHeight="1" x14ac:dyDescent="0.2">
      <c r="B109" s="4"/>
    </row>
    <row r="110" spans="2:2" ht="15.75" customHeight="1" x14ac:dyDescent="0.2">
      <c r="B110" s="4"/>
    </row>
    <row r="111" spans="2:2" ht="15.75" customHeight="1" x14ac:dyDescent="0.2">
      <c r="B111" s="4"/>
    </row>
    <row r="112" spans="2:2" ht="15.75" customHeight="1" x14ac:dyDescent="0.2">
      <c r="B112" s="4"/>
    </row>
    <row r="113" spans="2:2" ht="15.75" customHeight="1" x14ac:dyDescent="0.2">
      <c r="B113" s="4"/>
    </row>
    <row r="114" spans="2:2" ht="15.75" customHeight="1" x14ac:dyDescent="0.2">
      <c r="B114" s="4"/>
    </row>
    <row r="115" spans="2:2" ht="15.75" customHeight="1" x14ac:dyDescent="0.2">
      <c r="B115" s="4"/>
    </row>
    <row r="116" spans="2:2" ht="15.75" customHeight="1" x14ac:dyDescent="0.2">
      <c r="B116" s="4"/>
    </row>
    <row r="117" spans="2:2" ht="15.75" customHeight="1" x14ac:dyDescent="0.2">
      <c r="B117" s="4"/>
    </row>
    <row r="118" spans="2:2" ht="15.75" customHeight="1" x14ac:dyDescent="0.2">
      <c r="B118" s="4"/>
    </row>
    <row r="119" spans="2:2" ht="15.75" customHeight="1" x14ac:dyDescent="0.2">
      <c r="B119" s="4"/>
    </row>
    <row r="120" spans="2:2" ht="15.75" customHeight="1" x14ac:dyDescent="0.2">
      <c r="B120" s="4"/>
    </row>
    <row r="121" spans="2:2" ht="15.75" customHeight="1" x14ac:dyDescent="0.2">
      <c r="B121" s="4"/>
    </row>
    <row r="122" spans="2:2" ht="15.75" customHeight="1" x14ac:dyDescent="0.2">
      <c r="B122" s="4"/>
    </row>
    <row r="123" spans="2:2" ht="15.75" customHeight="1" x14ac:dyDescent="0.2">
      <c r="B123" s="4"/>
    </row>
    <row r="124" spans="2:2" ht="15.75" customHeight="1" x14ac:dyDescent="0.2">
      <c r="B124" s="4"/>
    </row>
    <row r="125" spans="2:2" ht="15.75" customHeight="1" x14ac:dyDescent="0.2">
      <c r="B125" s="4"/>
    </row>
    <row r="126" spans="2:2" ht="15.75" customHeight="1" x14ac:dyDescent="0.2">
      <c r="B126" s="4"/>
    </row>
    <row r="127" spans="2:2" ht="15.75" customHeight="1" x14ac:dyDescent="0.2">
      <c r="B127" s="4"/>
    </row>
    <row r="128" spans="2:2" ht="15.75" customHeight="1" x14ac:dyDescent="0.2">
      <c r="B128" s="4"/>
    </row>
    <row r="129" spans="2:2" ht="15.75" customHeight="1" x14ac:dyDescent="0.2">
      <c r="B129" s="4"/>
    </row>
    <row r="130" spans="2:2" ht="15.75" customHeight="1" x14ac:dyDescent="0.2">
      <c r="B130" s="4"/>
    </row>
    <row r="131" spans="2:2" ht="15.75" customHeight="1" x14ac:dyDescent="0.2">
      <c r="B131" s="4"/>
    </row>
    <row r="132" spans="2:2" ht="15.75" customHeight="1" x14ac:dyDescent="0.2">
      <c r="B132" s="4"/>
    </row>
    <row r="133" spans="2:2" ht="15.75" customHeight="1" x14ac:dyDescent="0.2">
      <c r="B133" s="4"/>
    </row>
    <row r="134" spans="2:2" ht="15.75" customHeight="1" x14ac:dyDescent="0.2">
      <c r="B134" s="4"/>
    </row>
    <row r="135" spans="2:2" ht="15.75" customHeight="1" x14ac:dyDescent="0.2">
      <c r="B135" s="4"/>
    </row>
  </sheetData>
  <sortState ref="B83:B149">
    <sortCondition ref="B8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dcterms:modified xsi:type="dcterms:W3CDTF">2016-09-13T02:33:13Z</dcterms:modified>
</cp:coreProperties>
</file>